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1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486" i="3" l="1"/>
  <c r="F486" i="3"/>
  <c r="K486" i="3" s="1"/>
  <c r="G486" i="3"/>
  <c r="H486" i="3"/>
  <c r="L486" i="3" s="1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L488" i="3"/>
  <c r="E489" i="3"/>
  <c r="F489" i="3"/>
  <c r="G489" i="3"/>
  <c r="H489" i="3"/>
  <c r="I489" i="3"/>
  <c r="J489" i="3"/>
  <c r="L489" i="3" s="1"/>
  <c r="E490" i="3"/>
  <c r="F490" i="3"/>
  <c r="G490" i="3"/>
  <c r="H490" i="3"/>
  <c r="L490" i="3" s="1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L492" i="3"/>
  <c r="E493" i="3"/>
  <c r="F493" i="3"/>
  <c r="G493" i="3"/>
  <c r="H493" i="3"/>
  <c r="I493" i="3"/>
  <c r="J493" i="3"/>
  <c r="L493" i="3" s="1"/>
  <c r="E494" i="3"/>
  <c r="F494" i="3"/>
  <c r="G494" i="3"/>
  <c r="H494" i="3"/>
  <c r="L494" i="3" s="1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L496" i="3"/>
  <c r="E497" i="3"/>
  <c r="F497" i="3"/>
  <c r="G497" i="3"/>
  <c r="H497" i="3"/>
  <c r="L497" i="3" s="1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L499" i="3"/>
  <c r="E500" i="3"/>
  <c r="F500" i="3"/>
  <c r="G500" i="3"/>
  <c r="H500" i="3"/>
  <c r="I500" i="3"/>
  <c r="J500" i="3"/>
  <c r="L500" i="3" s="1"/>
  <c r="E501" i="3"/>
  <c r="F501" i="3"/>
  <c r="G501" i="3"/>
  <c r="H501" i="3"/>
  <c r="L501" i="3" s="1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L503" i="3"/>
  <c r="E504" i="3"/>
  <c r="F504" i="3"/>
  <c r="G504" i="3"/>
  <c r="H504" i="3"/>
  <c r="I504" i="3"/>
  <c r="J504" i="3"/>
  <c r="L504" i="3" s="1"/>
  <c r="E505" i="3"/>
  <c r="F505" i="3"/>
  <c r="G505" i="3"/>
  <c r="H505" i="3"/>
  <c r="L505" i="3" s="1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L507" i="3"/>
  <c r="E508" i="3"/>
  <c r="F508" i="3"/>
  <c r="G508" i="3"/>
  <c r="H508" i="3"/>
  <c r="I508" i="3"/>
  <c r="J508" i="3"/>
  <c r="L508" i="3" s="1"/>
  <c r="E509" i="3"/>
  <c r="F509" i="3"/>
  <c r="G509" i="3"/>
  <c r="H509" i="3"/>
  <c r="I509" i="3"/>
  <c r="J509" i="3"/>
  <c r="L509" i="3" s="1"/>
  <c r="E510" i="3"/>
  <c r="F510" i="3"/>
  <c r="G510" i="3"/>
  <c r="H510" i="3"/>
  <c r="I510" i="3"/>
  <c r="J510" i="3"/>
  <c r="L510" i="3" s="1"/>
  <c r="E511" i="3"/>
  <c r="F511" i="3"/>
  <c r="G511" i="3"/>
  <c r="H511" i="3"/>
  <c r="L511" i="3" s="1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L513" i="3"/>
  <c r="E514" i="3"/>
  <c r="F514" i="3"/>
  <c r="G514" i="3"/>
  <c r="H514" i="3"/>
  <c r="I514" i="3"/>
  <c r="J514" i="3"/>
  <c r="L514" i="3" s="1"/>
  <c r="E515" i="3"/>
  <c r="F515" i="3"/>
  <c r="G515" i="3"/>
  <c r="H515" i="3"/>
  <c r="L515" i="3" s="1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L521" i="3"/>
  <c r="E522" i="3"/>
  <c r="F522" i="3"/>
  <c r="G522" i="3"/>
  <c r="H522" i="3"/>
  <c r="I522" i="3"/>
  <c r="J522" i="3"/>
  <c r="L522" i="3" s="1"/>
  <c r="E523" i="3"/>
  <c r="F523" i="3"/>
  <c r="G523" i="3"/>
  <c r="H523" i="3"/>
  <c r="I523" i="3"/>
  <c r="J523" i="3"/>
  <c r="L523" i="3" s="1"/>
  <c r="E524" i="3"/>
  <c r="F524" i="3"/>
  <c r="G524" i="3"/>
  <c r="H524" i="3"/>
  <c r="I524" i="3"/>
  <c r="J524" i="3"/>
  <c r="L524" i="3" s="1"/>
  <c r="E525" i="3"/>
  <c r="F525" i="3"/>
  <c r="G525" i="3"/>
  <c r="H525" i="3"/>
  <c r="I525" i="3"/>
  <c r="J525" i="3"/>
  <c r="L525" i="3" s="1"/>
  <c r="E526" i="3"/>
  <c r="F526" i="3"/>
  <c r="G526" i="3"/>
  <c r="H526" i="3"/>
  <c r="I526" i="3"/>
  <c r="J526" i="3"/>
  <c r="L526" i="3" s="1"/>
  <c r="E527" i="3"/>
  <c r="F527" i="3"/>
  <c r="G527" i="3"/>
  <c r="H527" i="3"/>
  <c r="L527" i="3" s="1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L529" i="3"/>
  <c r="E530" i="3"/>
  <c r="F530" i="3"/>
  <c r="G530" i="3"/>
  <c r="H530" i="3"/>
  <c r="I530" i="3"/>
  <c r="J530" i="3"/>
  <c r="L530" i="3" s="1"/>
  <c r="E531" i="3"/>
  <c r="F531" i="3"/>
  <c r="G531" i="3"/>
  <c r="H531" i="3"/>
  <c r="L531" i="3" s="1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L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K533" i="3" l="1"/>
  <c r="M533" i="3" s="1"/>
  <c r="K529" i="3"/>
  <c r="K521" i="3"/>
  <c r="K520" i="3"/>
  <c r="O520" i="3" s="1"/>
  <c r="K519" i="3"/>
  <c r="K518" i="3"/>
  <c r="N518" i="3" s="1"/>
  <c r="K517" i="3"/>
  <c r="K513" i="3"/>
  <c r="K507" i="3"/>
  <c r="K503" i="3"/>
  <c r="M503" i="3" s="1"/>
  <c r="K499" i="3"/>
  <c r="K496" i="3"/>
  <c r="O496" i="3" s="1"/>
  <c r="K492" i="3"/>
  <c r="K488" i="3"/>
  <c r="O488" i="3" s="1"/>
  <c r="L532" i="3"/>
  <c r="K531" i="3"/>
  <c r="L528" i="3"/>
  <c r="K527" i="3"/>
  <c r="K526" i="3"/>
  <c r="K525" i="3"/>
  <c r="K524" i="3"/>
  <c r="K523" i="3"/>
  <c r="L520" i="3"/>
  <c r="L519" i="3"/>
  <c r="L518" i="3"/>
  <c r="L517" i="3"/>
  <c r="L516" i="3"/>
  <c r="K515" i="3"/>
  <c r="L512" i="3"/>
  <c r="K511" i="3"/>
  <c r="K509" i="3"/>
  <c r="L506" i="3"/>
  <c r="K505" i="3"/>
  <c r="L502" i="3"/>
  <c r="K501" i="3"/>
  <c r="L498" i="3"/>
  <c r="L495" i="3"/>
  <c r="K494" i="3"/>
  <c r="N494" i="3" s="1"/>
  <c r="L491" i="3"/>
  <c r="K490" i="3"/>
  <c r="M490" i="3" s="1"/>
  <c r="L487" i="3"/>
  <c r="M486" i="3"/>
  <c r="O486" i="3"/>
  <c r="Q486" i="3"/>
  <c r="S486" i="3"/>
  <c r="U486" i="3"/>
  <c r="W486" i="3"/>
  <c r="Y486" i="3"/>
  <c r="AA486" i="3"/>
  <c r="AC486" i="3"/>
  <c r="AE486" i="3"/>
  <c r="AG486" i="3"/>
  <c r="AI486" i="3"/>
  <c r="AK486" i="3"/>
  <c r="AM486" i="3"/>
  <c r="AO486" i="3"/>
  <c r="AQ486" i="3"/>
  <c r="AS486" i="3"/>
  <c r="AU486" i="3"/>
  <c r="AW486" i="3"/>
  <c r="AY486" i="3"/>
  <c r="BA486" i="3"/>
  <c r="BC486" i="3"/>
  <c r="BE486" i="3"/>
  <c r="BG486" i="3"/>
  <c r="BI486" i="3"/>
  <c r="N486" i="3"/>
  <c r="R486" i="3"/>
  <c r="V486" i="3"/>
  <c r="Z486" i="3"/>
  <c r="AD486" i="3"/>
  <c r="AH486" i="3"/>
  <c r="AL486" i="3"/>
  <c r="AP486" i="3"/>
  <c r="AT486" i="3"/>
  <c r="AX486" i="3"/>
  <c r="BB486" i="3"/>
  <c r="BF486" i="3"/>
  <c r="P486" i="3"/>
  <c r="T486" i="3"/>
  <c r="X486" i="3"/>
  <c r="AB486" i="3"/>
  <c r="AF486" i="3"/>
  <c r="AJ486" i="3"/>
  <c r="AN486" i="3"/>
  <c r="AR486" i="3"/>
  <c r="AV486" i="3"/>
  <c r="AZ486" i="3"/>
  <c r="BD486" i="3"/>
  <c r="BH486" i="3"/>
  <c r="L535" i="3"/>
  <c r="L534" i="3"/>
  <c r="AA531" i="3"/>
  <c r="N529" i="3"/>
  <c r="AD529" i="3"/>
  <c r="AT529" i="3"/>
  <c r="N527" i="3"/>
  <c r="AD527" i="3"/>
  <c r="AT527" i="3"/>
  <c r="M527" i="3"/>
  <c r="AC527" i="3"/>
  <c r="AS527" i="3"/>
  <c r="BI527" i="3"/>
  <c r="AA525" i="3"/>
  <c r="AQ525" i="3"/>
  <c r="BG525" i="3"/>
  <c r="Z525" i="3"/>
  <c r="AP525" i="3"/>
  <c r="BF525" i="3"/>
  <c r="Z523" i="3"/>
  <c r="AP523" i="3"/>
  <c r="BF523" i="3"/>
  <c r="Y523" i="3"/>
  <c r="AI523" i="3"/>
  <c r="AQ523" i="3"/>
  <c r="AY523" i="3"/>
  <c r="BG523" i="3"/>
  <c r="M521" i="3"/>
  <c r="O521" i="3"/>
  <c r="Q521" i="3"/>
  <c r="S521" i="3"/>
  <c r="U521" i="3"/>
  <c r="W521" i="3"/>
  <c r="Y521" i="3"/>
  <c r="AA521" i="3"/>
  <c r="AC521" i="3"/>
  <c r="AE521" i="3"/>
  <c r="AG521" i="3"/>
  <c r="AI521" i="3"/>
  <c r="AK521" i="3"/>
  <c r="AM521" i="3"/>
  <c r="AO521" i="3"/>
  <c r="AQ521" i="3"/>
  <c r="AS521" i="3"/>
  <c r="AU521" i="3"/>
  <c r="AW521" i="3"/>
  <c r="AY521" i="3"/>
  <c r="BA521" i="3"/>
  <c r="BC521" i="3"/>
  <c r="BE521" i="3"/>
  <c r="BG521" i="3"/>
  <c r="BI521" i="3"/>
  <c r="N521" i="3"/>
  <c r="P521" i="3"/>
  <c r="R521" i="3"/>
  <c r="T521" i="3"/>
  <c r="V521" i="3"/>
  <c r="X521" i="3"/>
  <c r="Z521" i="3"/>
  <c r="AB521" i="3"/>
  <c r="AD521" i="3"/>
  <c r="AF521" i="3"/>
  <c r="AH521" i="3"/>
  <c r="AJ521" i="3"/>
  <c r="AL521" i="3"/>
  <c r="AN521" i="3"/>
  <c r="AP521" i="3"/>
  <c r="AR521" i="3"/>
  <c r="AT521" i="3"/>
  <c r="AV521" i="3"/>
  <c r="AX521" i="3"/>
  <c r="AZ521" i="3"/>
  <c r="BB521" i="3"/>
  <c r="BD521" i="3"/>
  <c r="BF521" i="3"/>
  <c r="BH521" i="3"/>
  <c r="P519" i="3"/>
  <c r="X519" i="3"/>
  <c r="AF519" i="3"/>
  <c r="AN519" i="3"/>
  <c r="AV519" i="3"/>
  <c r="BD519" i="3"/>
  <c r="O519" i="3"/>
  <c r="W519" i="3"/>
  <c r="AE519" i="3"/>
  <c r="AM519" i="3"/>
  <c r="AU519" i="3"/>
  <c r="BC519" i="3"/>
  <c r="M517" i="3"/>
  <c r="U517" i="3"/>
  <c r="AC517" i="3"/>
  <c r="AK517" i="3"/>
  <c r="AS517" i="3"/>
  <c r="BA517" i="3"/>
  <c r="BI517" i="3"/>
  <c r="T517" i="3"/>
  <c r="AB517" i="3"/>
  <c r="AJ517" i="3"/>
  <c r="AR517" i="3"/>
  <c r="AZ517" i="3"/>
  <c r="BH517" i="3"/>
  <c r="T515" i="3"/>
  <c r="AB515" i="3"/>
  <c r="AJ515" i="3"/>
  <c r="AR515" i="3"/>
  <c r="AZ515" i="3"/>
  <c r="BH515" i="3"/>
  <c r="S515" i="3"/>
  <c r="AA515" i="3"/>
  <c r="AI515" i="3"/>
  <c r="AQ515" i="3"/>
  <c r="AY515" i="3"/>
  <c r="BG515" i="3"/>
  <c r="Q513" i="3"/>
  <c r="Y513" i="3"/>
  <c r="AG513" i="3"/>
  <c r="AO513" i="3"/>
  <c r="AW513" i="3"/>
  <c r="BE513" i="3"/>
  <c r="P513" i="3"/>
  <c r="X513" i="3"/>
  <c r="AF513" i="3"/>
  <c r="AN513" i="3"/>
  <c r="AV513" i="3"/>
  <c r="BD513" i="3"/>
  <c r="P511" i="3"/>
  <c r="X511" i="3"/>
  <c r="AF511" i="3"/>
  <c r="AN511" i="3"/>
  <c r="AV511" i="3"/>
  <c r="BD511" i="3"/>
  <c r="O511" i="3"/>
  <c r="W511" i="3"/>
  <c r="AE511" i="3"/>
  <c r="AM511" i="3"/>
  <c r="AU511" i="3"/>
  <c r="AY511" i="3"/>
  <c r="BC511" i="3"/>
  <c r="BG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N503" i="3"/>
  <c r="R503" i="3"/>
  <c r="V503" i="3"/>
  <c r="Z503" i="3"/>
  <c r="AD503" i="3"/>
  <c r="AH503" i="3"/>
  <c r="AL503" i="3"/>
  <c r="AP503" i="3"/>
  <c r="AT503" i="3"/>
  <c r="AX503" i="3"/>
  <c r="BB503" i="3"/>
  <c r="BF503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K497" i="3"/>
  <c r="K495" i="3"/>
  <c r="K493" i="3"/>
  <c r="K491" i="3"/>
  <c r="K489" i="3"/>
  <c r="K487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N533" i="3"/>
  <c r="BI531" i="3"/>
  <c r="BE531" i="3"/>
  <c r="BA531" i="3"/>
  <c r="AW531" i="3"/>
  <c r="AS531" i="3"/>
  <c r="AN531" i="3"/>
  <c r="AF531" i="3"/>
  <c r="X531" i="3"/>
  <c r="P531" i="3"/>
  <c r="BE529" i="3"/>
  <c r="AW529" i="3"/>
  <c r="AO529" i="3"/>
  <c r="AG529" i="3"/>
  <c r="Y529" i="3"/>
  <c r="Q529" i="3"/>
  <c r="L537" i="3"/>
  <c r="L536" i="3"/>
  <c r="K537" i="3"/>
  <c r="K536" i="3"/>
  <c r="K535" i="3"/>
  <c r="K534" i="3"/>
  <c r="K532" i="3"/>
  <c r="K530" i="3"/>
  <c r="K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K522" i="3"/>
  <c r="M520" i="3"/>
  <c r="Q520" i="3"/>
  <c r="U520" i="3"/>
  <c r="Y520" i="3"/>
  <c r="AC520" i="3"/>
  <c r="AG520" i="3"/>
  <c r="AK520" i="3"/>
  <c r="AO520" i="3"/>
  <c r="AS520" i="3"/>
  <c r="AW520" i="3"/>
  <c r="BA520" i="3"/>
  <c r="BE520" i="3"/>
  <c r="BI520" i="3"/>
  <c r="P520" i="3"/>
  <c r="T520" i="3"/>
  <c r="X520" i="3"/>
  <c r="AB520" i="3"/>
  <c r="AF520" i="3"/>
  <c r="AJ520" i="3"/>
  <c r="AN520" i="3"/>
  <c r="AR520" i="3"/>
  <c r="AV520" i="3"/>
  <c r="AZ520" i="3"/>
  <c r="BD520" i="3"/>
  <c r="BH520" i="3"/>
  <c r="P518" i="3"/>
  <c r="O518" i="3"/>
  <c r="T518" i="3"/>
  <c r="X518" i="3"/>
  <c r="AB518" i="3"/>
  <c r="AF518" i="3"/>
  <c r="AJ518" i="3"/>
  <c r="AN518" i="3"/>
  <c r="AR518" i="3"/>
  <c r="AV518" i="3"/>
  <c r="AZ518" i="3"/>
  <c r="BD518" i="3"/>
  <c r="BH518" i="3"/>
  <c r="S518" i="3"/>
  <c r="W518" i="3"/>
  <c r="AA518" i="3"/>
  <c r="AE518" i="3"/>
  <c r="AI518" i="3"/>
  <c r="AM518" i="3"/>
  <c r="AQ518" i="3"/>
  <c r="AU518" i="3"/>
  <c r="AY518" i="3"/>
  <c r="BC518" i="3"/>
  <c r="BG518" i="3"/>
  <c r="K516" i="3"/>
  <c r="K514" i="3"/>
  <c r="K512" i="3"/>
  <c r="K510" i="3"/>
  <c r="K508" i="3"/>
  <c r="K506" i="3"/>
  <c r="K504" i="3"/>
  <c r="K502" i="3"/>
  <c r="K500" i="3"/>
  <c r="K498" i="3"/>
  <c r="M496" i="3"/>
  <c r="Q496" i="3"/>
  <c r="U496" i="3"/>
  <c r="Y496" i="3"/>
  <c r="AC496" i="3"/>
  <c r="AG496" i="3"/>
  <c r="AK496" i="3"/>
  <c r="AO496" i="3"/>
  <c r="AS496" i="3"/>
  <c r="AW496" i="3"/>
  <c r="BA496" i="3"/>
  <c r="BE496" i="3"/>
  <c r="BI496" i="3"/>
  <c r="P496" i="3"/>
  <c r="T496" i="3"/>
  <c r="X496" i="3"/>
  <c r="AB496" i="3"/>
  <c r="AF496" i="3"/>
  <c r="AJ496" i="3"/>
  <c r="AN496" i="3"/>
  <c r="AR496" i="3"/>
  <c r="AV496" i="3"/>
  <c r="AZ496" i="3"/>
  <c r="BD496" i="3"/>
  <c r="BH496" i="3"/>
  <c r="P494" i="3"/>
  <c r="T494" i="3"/>
  <c r="X494" i="3"/>
  <c r="AB494" i="3"/>
  <c r="AF494" i="3"/>
  <c r="AJ494" i="3"/>
  <c r="AN494" i="3"/>
  <c r="AR494" i="3"/>
  <c r="AV494" i="3"/>
  <c r="AZ494" i="3"/>
  <c r="BD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N492" i="3"/>
  <c r="P492" i="3"/>
  <c r="BK492" i="3" s="1"/>
  <c r="R492" i="3"/>
  <c r="T492" i="3"/>
  <c r="V492" i="3"/>
  <c r="X492" i="3"/>
  <c r="Z492" i="3"/>
  <c r="AB492" i="3"/>
  <c r="AD492" i="3"/>
  <c r="AF492" i="3"/>
  <c r="AH492" i="3"/>
  <c r="AJ492" i="3"/>
  <c r="AL492" i="3"/>
  <c r="AN492" i="3"/>
  <c r="AP492" i="3"/>
  <c r="AR492" i="3"/>
  <c r="AT492" i="3"/>
  <c r="AV492" i="3"/>
  <c r="AX492" i="3"/>
  <c r="AZ492" i="3"/>
  <c r="BB492" i="3"/>
  <c r="BD492" i="3"/>
  <c r="BF492" i="3"/>
  <c r="BH492" i="3"/>
  <c r="O490" i="3"/>
  <c r="S490" i="3"/>
  <c r="W490" i="3"/>
  <c r="AA490" i="3"/>
  <c r="AE490" i="3"/>
  <c r="AI490" i="3"/>
  <c r="AM490" i="3"/>
  <c r="AQ490" i="3"/>
  <c r="AU490" i="3"/>
  <c r="AY490" i="3"/>
  <c r="BC490" i="3"/>
  <c r="BG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M488" i="3"/>
  <c r="Q488" i="3"/>
  <c r="U488" i="3"/>
  <c r="Y488" i="3"/>
  <c r="AC488" i="3"/>
  <c r="AG488" i="3"/>
  <c r="AK488" i="3"/>
  <c r="AO488" i="3"/>
  <c r="AS488" i="3"/>
  <c r="AW488" i="3"/>
  <c r="BA488" i="3"/>
  <c r="BE488" i="3"/>
  <c r="BI488" i="3"/>
  <c r="T488" i="3"/>
  <c r="AB488" i="3"/>
  <c r="AJ488" i="3"/>
  <c r="AR488" i="3"/>
  <c r="AZ488" i="3"/>
  <c r="BH488" i="3"/>
  <c r="R488" i="3"/>
  <c r="Z488" i="3"/>
  <c r="AH488" i="3"/>
  <c r="AP488" i="3"/>
  <c r="AX488" i="3"/>
  <c r="BF488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BL533" i="3" s="1"/>
  <c r="BF531" i="3"/>
  <c r="BB531" i="3"/>
  <c r="AX531" i="3"/>
  <c r="AT531" i="3"/>
  <c r="AP531" i="3"/>
  <c r="AH531" i="3"/>
  <c r="Z531" i="3"/>
  <c r="R531" i="3"/>
  <c r="BG529" i="3"/>
  <c r="AY529" i="3"/>
  <c r="AQ529" i="3"/>
  <c r="AI529" i="3"/>
  <c r="AA529" i="3"/>
  <c r="S529" i="3"/>
  <c r="BJ486" i="3"/>
  <c r="E485" i="3"/>
  <c r="F485" i="3"/>
  <c r="G485" i="3"/>
  <c r="H485" i="3"/>
  <c r="L485" i="3" s="1"/>
  <c r="I485" i="3"/>
  <c r="J485" i="3"/>
  <c r="E484" i="3"/>
  <c r="F484" i="3"/>
  <c r="G484" i="3"/>
  <c r="H484" i="3"/>
  <c r="I484" i="3"/>
  <c r="J484" i="3"/>
  <c r="BK533" i="3" l="1"/>
  <c r="N511" i="3"/>
  <c r="BJ511" i="3" s="1"/>
  <c r="R511" i="3"/>
  <c r="V511" i="3"/>
  <c r="Z511" i="3"/>
  <c r="AD511" i="3"/>
  <c r="AH511" i="3"/>
  <c r="AL511" i="3"/>
  <c r="AP511" i="3"/>
  <c r="AT511" i="3"/>
  <c r="AX511" i="3"/>
  <c r="BB511" i="3"/>
  <c r="BF511" i="3"/>
  <c r="M511" i="3"/>
  <c r="BN511" i="3" s="1"/>
  <c r="Q511" i="3"/>
  <c r="U511" i="3"/>
  <c r="Y511" i="3"/>
  <c r="AC511" i="3"/>
  <c r="AG511" i="3"/>
  <c r="AK511" i="3"/>
  <c r="AO511" i="3"/>
  <c r="AS511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M515" i="3"/>
  <c r="Q515" i="3"/>
  <c r="U515" i="3"/>
  <c r="Y515" i="3"/>
  <c r="BM515" i="3" s="1"/>
  <c r="AC515" i="3"/>
  <c r="AG515" i="3"/>
  <c r="AK515" i="3"/>
  <c r="AO515" i="3"/>
  <c r="AS515" i="3"/>
  <c r="AW515" i="3"/>
  <c r="BA515" i="3"/>
  <c r="BE515" i="3"/>
  <c r="BI515" i="3"/>
  <c r="O517" i="3"/>
  <c r="BL517" i="3" s="1"/>
  <c r="S517" i="3"/>
  <c r="W517" i="3"/>
  <c r="AA517" i="3"/>
  <c r="AE517" i="3"/>
  <c r="AI517" i="3"/>
  <c r="AM517" i="3"/>
  <c r="AQ517" i="3"/>
  <c r="AU517" i="3"/>
  <c r="AY517" i="3"/>
  <c r="BC517" i="3"/>
  <c r="BG517" i="3"/>
  <c r="N517" i="3"/>
  <c r="BN517" i="3" s="1"/>
  <c r="R517" i="3"/>
  <c r="V517" i="3"/>
  <c r="BM517" i="3" s="1"/>
  <c r="Z517" i="3"/>
  <c r="AD517" i="3"/>
  <c r="AH517" i="3"/>
  <c r="AL517" i="3"/>
  <c r="AP517" i="3"/>
  <c r="AT517" i="3"/>
  <c r="AX517" i="3"/>
  <c r="BB517" i="3"/>
  <c r="BF517" i="3"/>
  <c r="N519" i="3"/>
  <c r="BJ519" i="3" s="1"/>
  <c r="R519" i="3"/>
  <c r="V519" i="3"/>
  <c r="Z519" i="3"/>
  <c r="AD519" i="3"/>
  <c r="AH519" i="3"/>
  <c r="AL519" i="3"/>
  <c r="AP519" i="3"/>
  <c r="AT519" i="3"/>
  <c r="AX519" i="3"/>
  <c r="BB519" i="3"/>
  <c r="BF519" i="3"/>
  <c r="M519" i="3"/>
  <c r="BN519" i="3" s="1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O523" i="3"/>
  <c r="S523" i="3"/>
  <c r="BK523" i="3" s="1"/>
  <c r="W523" i="3"/>
  <c r="AA523" i="3"/>
  <c r="N523" i="3"/>
  <c r="V523" i="3"/>
  <c r="AD523" i="3"/>
  <c r="AL523" i="3"/>
  <c r="AT523" i="3"/>
  <c r="BB523" i="3"/>
  <c r="M523" i="3"/>
  <c r="U523" i="3"/>
  <c r="AC523" i="3"/>
  <c r="AG523" i="3"/>
  <c r="AK523" i="3"/>
  <c r="AO523" i="3"/>
  <c r="AS523" i="3"/>
  <c r="AW523" i="3"/>
  <c r="BA523" i="3"/>
  <c r="BE523" i="3"/>
  <c r="BI523" i="3"/>
  <c r="M525" i="3"/>
  <c r="BN525" i="3" s="1"/>
  <c r="Q525" i="3"/>
  <c r="U525" i="3"/>
  <c r="BL525" i="3" s="1"/>
  <c r="Y525" i="3"/>
  <c r="AC525" i="3"/>
  <c r="AG525" i="3"/>
  <c r="AK525" i="3"/>
  <c r="AO525" i="3"/>
  <c r="AS525" i="3"/>
  <c r="AW525" i="3"/>
  <c r="BA525" i="3"/>
  <c r="BE525" i="3"/>
  <c r="BI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O525" i="3"/>
  <c r="W525" i="3"/>
  <c r="AE525" i="3"/>
  <c r="AM525" i="3"/>
  <c r="AU525" i="3"/>
  <c r="BC525" i="3"/>
  <c r="N525" i="3"/>
  <c r="V525" i="3"/>
  <c r="AD525" i="3"/>
  <c r="AL525" i="3"/>
  <c r="AT525" i="3"/>
  <c r="BB525" i="3"/>
  <c r="P527" i="3"/>
  <c r="T527" i="3"/>
  <c r="BJ527" i="3" s="1"/>
  <c r="X527" i="3"/>
  <c r="AB527" i="3"/>
  <c r="AF527" i="3"/>
  <c r="AJ527" i="3"/>
  <c r="AN527" i="3"/>
  <c r="AR527" i="3"/>
  <c r="AV527" i="3"/>
  <c r="AZ527" i="3"/>
  <c r="BD527" i="3"/>
  <c r="BH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R527" i="3"/>
  <c r="Z527" i="3"/>
  <c r="AH527" i="3"/>
  <c r="AP527" i="3"/>
  <c r="AX527" i="3"/>
  <c r="BF527" i="3"/>
  <c r="Q527" i="3"/>
  <c r="Y527" i="3"/>
  <c r="AG527" i="3"/>
  <c r="AO527" i="3"/>
  <c r="AW527" i="3"/>
  <c r="BE527" i="3"/>
  <c r="M531" i="3"/>
  <c r="Q531" i="3"/>
  <c r="U531" i="3"/>
  <c r="Y531" i="3"/>
  <c r="AC531" i="3"/>
  <c r="AG531" i="3"/>
  <c r="AK531" i="3"/>
  <c r="AO531" i="3"/>
  <c r="O531" i="3"/>
  <c r="W531" i="3"/>
  <c r="AE531" i="3"/>
  <c r="AM531" i="3"/>
  <c r="O513" i="3"/>
  <c r="S513" i="3"/>
  <c r="W513" i="3"/>
  <c r="AA513" i="3"/>
  <c r="AE513" i="3"/>
  <c r="AI513" i="3"/>
  <c r="AM513" i="3"/>
  <c r="AQ513" i="3"/>
  <c r="AU513" i="3"/>
  <c r="AY513" i="3"/>
  <c r="BC513" i="3"/>
  <c r="BG513" i="3"/>
  <c r="N513" i="3"/>
  <c r="R513" i="3"/>
  <c r="V513" i="3"/>
  <c r="Z513" i="3"/>
  <c r="AD513" i="3"/>
  <c r="AH513" i="3"/>
  <c r="AL513" i="3"/>
  <c r="AP513" i="3"/>
  <c r="BJ513" i="3" s="1"/>
  <c r="AT513" i="3"/>
  <c r="AX513" i="3"/>
  <c r="BB513" i="3"/>
  <c r="BF513" i="3"/>
  <c r="P529" i="3"/>
  <c r="T529" i="3"/>
  <c r="BJ529" i="3" s="1"/>
  <c r="X529" i="3"/>
  <c r="AB529" i="3"/>
  <c r="AF529" i="3"/>
  <c r="AJ529" i="3"/>
  <c r="AN529" i="3"/>
  <c r="AR529" i="3"/>
  <c r="AV529" i="3"/>
  <c r="AZ529" i="3"/>
  <c r="BD529" i="3"/>
  <c r="BH529" i="3"/>
  <c r="R529" i="3"/>
  <c r="Z529" i="3"/>
  <c r="AH529" i="3"/>
  <c r="AP529" i="3"/>
  <c r="AX529" i="3"/>
  <c r="BF529" i="3"/>
  <c r="L484" i="3"/>
  <c r="K484" i="3"/>
  <c r="BI484" i="3" s="1"/>
  <c r="O529" i="3"/>
  <c r="W529" i="3"/>
  <c r="AE529" i="3"/>
  <c r="AM529" i="3"/>
  <c r="AU529" i="3"/>
  <c r="BC529" i="3"/>
  <c r="N531" i="3"/>
  <c r="V531" i="3"/>
  <c r="BK531" i="3" s="1"/>
  <c r="AD531" i="3"/>
  <c r="AL531" i="3"/>
  <c r="AR531" i="3"/>
  <c r="AV531" i="3"/>
  <c r="AZ531" i="3"/>
  <c r="BD531" i="3"/>
  <c r="BH531" i="3"/>
  <c r="BB488" i="3"/>
  <c r="AT488" i="3"/>
  <c r="AL488" i="3"/>
  <c r="AD488" i="3"/>
  <c r="V488" i="3"/>
  <c r="N488" i="3"/>
  <c r="BD488" i="3"/>
  <c r="AV488" i="3"/>
  <c r="AN488" i="3"/>
  <c r="AF488" i="3"/>
  <c r="X488" i="3"/>
  <c r="P488" i="3"/>
  <c r="BG488" i="3"/>
  <c r="BC488" i="3"/>
  <c r="AY488" i="3"/>
  <c r="AU488" i="3"/>
  <c r="AQ488" i="3"/>
  <c r="AM488" i="3"/>
  <c r="AI488" i="3"/>
  <c r="AE488" i="3"/>
  <c r="AA488" i="3"/>
  <c r="BL488" i="3" s="1"/>
  <c r="W488" i="3"/>
  <c r="S488" i="3"/>
  <c r="BH490" i="3"/>
  <c r="BD490" i="3"/>
  <c r="AZ490" i="3"/>
  <c r="AV490" i="3"/>
  <c r="AR490" i="3"/>
  <c r="AN490" i="3"/>
  <c r="AJ490" i="3"/>
  <c r="AF490" i="3"/>
  <c r="AB490" i="3"/>
  <c r="X490" i="3"/>
  <c r="BM490" i="3" s="1"/>
  <c r="T490" i="3"/>
  <c r="P490" i="3"/>
  <c r="BI490" i="3"/>
  <c r="BE490" i="3"/>
  <c r="BA490" i="3"/>
  <c r="AW490" i="3"/>
  <c r="AS490" i="3"/>
  <c r="AO490" i="3"/>
  <c r="AK490" i="3"/>
  <c r="AG490" i="3"/>
  <c r="AC490" i="3"/>
  <c r="Y490" i="3"/>
  <c r="U490" i="3"/>
  <c r="Q490" i="3"/>
  <c r="BJ490" i="3" s="1"/>
  <c r="BI494" i="3"/>
  <c r="BE494" i="3"/>
  <c r="BA494" i="3"/>
  <c r="AW494" i="3"/>
  <c r="AS494" i="3"/>
  <c r="AO494" i="3"/>
  <c r="AK494" i="3"/>
  <c r="AG494" i="3"/>
  <c r="AC494" i="3"/>
  <c r="Y494" i="3"/>
  <c r="BM494" i="3" s="1"/>
  <c r="U494" i="3"/>
  <c r="Q494" i="3"/>
  <c r="BJ494" i="3" s="1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F496" i="3"/>
  <c r="BB496" i="3"/>
  <c r="AX496" i="3"/>
  <c r="AT496" i="3"/>
  <c r="AP496" i="3"/>
  <c r="AL496" i="3"/>
  <c r="AH496" i="3"/>
  <c r="AD496" i="3"/>
  <c r="Z496" i="3"/>
  <c r="V496" i="3"/>
  <c r="BM496" i="3" s="1"/>
  <c r="R496" i="3"/>
  <c r="N496" i="3"/>
  <c r="BJ496" i="3" s="1"/>
  <c r="BG496" i="3"/>
  <c r="BC496" i="3"/>
  <c r="AY496" i="3"/>
  <c r="AU496" i="3"/>
  <c r="AQ496" i="3"/>
  <c r="AM496" i="3"/>
  <c r="AI496" i="3"/>
  <c r="AE496" i="3"/>
  <c r="AA496" i="3"/>
  <c r="W496" i="3"/>
  <c r="S496" i="3"/>
  <c r="BI518" i="3"/>
  <c r="BE518" i="3"/>
  <c r="BA518" i="3"/>
  <c r="AW518" i="3"/>
  <c r="AS518" i="3"/>
  <c r="AO518" i="3"/>
  <c r="AK518" i="3"/>
  <c r="AG518" i="3"/>
  <c r="AC518" i="3"/>
  <c r="Y518" i="3"/>
  <c r="U518" i="3"/>
  <c r="Q518" i="3"/>
  <c r="BF518" i="3"/>
  <c r="BB518" i="3"/>
  <c r="AX518" i="3"/>
  <c r="AT518" i="3"/>
  <c r="AP518" i="3"/>
  <c r="AL518" i="3"/>
  <c r="AH518" i="3"/>
  <c r="AD518" i="3"/>
  <c r="Z518" i="3"/>
  <c r="V518" i="3"/>
  <c r="R518" i="3"/>
  <c r="BL518" i="3" s="1"/>
  <c r="M518" i="3"/>
  <c r="BF520" i="3"/>
  <c r="BB520" i="3"/>
  <c r="AX520" i="3"/>
  <c r="AT520" i="3"/>
  <c r="AP520" i="3"/>
  <c r="AL520" i="3"/>
  <c r="AH520" i="3"/>
  <c r="AD520" i="3"/>
  <c r="Z520" i="3"/>
  <c r="V520" i="3"/>
  <c r="R520" i="3"/>
  <c r="BN520" i="3" s="1"/>
  <c r="N520" i="3"/>
  <c r="BG520" i="3"/>
  <c r="BC520" i="3"/>
  <c r="AY520" i="3"/>
  <c r="AU520" i="3"/>
  <c r="AQ520" i="3"/>
  <c r="AM520" i="3"/>
  <c r="AI520" i="3"/>
  <c r="AE520" i="3"/>
  <c r="AA520" i="3"/>
  <c r="W520" i="3"/>
  <c r="S520" i="3"/>
  <c r="BK520" i="3" s="1"/>
  <c r="M529" i="3"/>
  <c r="U529" i="3"/>
  <c r="BL529" i="3" s="1"/>
  <c r="AC529" i="3"/>
  <c r="AK529" i="3"/>
  <c r="AS529" i="3"/>
  <c r="BA529" i="3"/>
  <c r="BI529" i="3"/>
  <c r="T531" i="3"/>
  <c r="BM531" i="3" s="1"/>
  <c r="AB531" i="3"/>
  <c r="AJ531" i="3"/>
  <c r="AQ531" i="3"/>
  <c r="AU531" i="3"/>
  <c r="AY531" i="3"/>
  <c r="BC531" i="3"/>
  <c r="BG531" i="3"/>
  <c r="BH503" i="3"/>
  <c r="BD503" i="3"/>
  <c r="AZ503" i="3"/>
  <c r="AV503" i="3"/>
  <c r="AR503" i="3"/>
  <c r="AN503" i="3"/>
  <c r="AJ503" i="3"/>
  <c r="AF503" i="3"/>
  <c r="AB503" i="3"/>
  <c r="X503" i="3"/>
  <c r="T503" i="3"/>
  <c r="BJ503" i="3" s="1"/>
  <c r="P503" i="3"/>
  <c r="BI503" i="3"/>
  <c r="BE503" i="3"/>
  <c r="BA503" i="3"/>
  <c r="AW503" i="3"/>
  <c r="AS503" i="3"/>
  <c r="AO503" i="3"/>
  <c r="AK503" i="3"/>
  <c r="AG503" i="3"/>
  <c r="AC503" i="3"/>
  <c r="Y503" i="3"/>
  <c r="U503" i="3"/>
  <c r="Q503" i="3"/>
  <c r="BI511" i="3"/>
  <c r="BE511" i="3"/>
  <c r="BA511" i="3"/>
  <c r="AW511" i="3"/>
  <c r="AQ511" i="3"/>
  <c r="AI511" i="3"/>
  <c r="AA511" i="3"/>
  <c r="S511" i="3"/>
  <c r="BH511" i="3"/>
  <c r="AZ511" i="3"/>
  <c r="AR511" i="3"/>
  <c r="AJ511" i="3"/>
  <c r="AB511" i="3"/>
  <c r="T511" i="3"/>
  <c r="BH513" i="3"/>
  <c r="AZ513" i="3"/>
  <c r="AR513" i="3"/>
  <c r="AJ513" i="3"/>
  <c r="AB513" i="3"/>
  <c r="T513" i="3"/>
  <c r="BI513" i="3"/>
  <c r="BA513" i="3"/>
  <c r="AS513" i="3"/>
  <c r="AK513" i="3"/>
  <c r="AC513" i="3"/>
  <c r="U513" i="3"/>
  <c r="M513" i="3"/>
  <c r="BK513" i="3" s="1"/>
  <c r="BC515" i="3"/>
  <c r="AU515" i="3"/>
  <c r="AM515" i="3"/>
  <c r="AE515" i="3"/>
  <c r="W515" i="3"/>
  <c r="O515" i="3"/>
  <c r="BL515" i="3" s="1"/>
  <c r="BD515" i="3"/>
  <c r="AV515" i="3"/>
  <c r="AN515" i="3"/>
  <c r="AF515" i="3"/>
  <c r="X515" i="3"/>
  <c r="P515" i="3"/>
  <c r="BK515" i="3" s="1"/>
  <c r="BD517" i="3"/>
  <c r="AV517" i="3"/>
  <c r="AN517" i="3"/>
  <c r="AF517" i="3"/>
  <c r="X517" i="3"/>
  <c r="P517" i="3"/>
  <c r="BE517" i="3"/>
  <c r="AW517" i="3"/>
  <c r="AO517" i="3"/>
  <c r="AG517" i="3"/>
  <c r="Y517" i="3"/>
  <c r="Q517" i="3"/>
  <c r="BG519" i="3"/>
  <c r="AY519" i="3"/>
  <c r="AQ519" i="3"/>
  <c r="AI519" i="3"/>
  <c r="AA519" i="3"/>
  <c r="S519" i="3"/>
  <c r="BH519" i="3"/>
  <c r="AZ519" i="3"/>
  <c r="AR519" i="3"/>
  <c r="AJ519" i="3"/>
  <c r="AB519" i="3"/>
  <c r="T519" i="3"/>
  <c r="BC523" i="3"/>
  <c r="AU523" i="3"/>
  <c r="AM523" i="3"/>
  <c r="AE523" i="3"/>
  <c r="Q523" i="3"/>
  <c r="AX523" i="3"/>
  <c r="AH523" i="3"/>
  <c r="R523" i="3"/>
  <c r="BL523" i="3" s="1"/>
  <c r="AX525" i="3"/>
  <c r="AH525" i="3"/>
  <c r="R525" i="3"/>
  <c r="AY525" i="3"/>
  <c r="AI525" i="3"/>
  <c r="S525" i="3"/>
  <c r="BM525" i="3" s="1"/>
  <c r="BA527" i="3"/>
  <c r="AK527" i="3"/>
  <c r="U527" i="3"/>
  <c r="BB527" i="3"/>
  <c r="AL527" i="3"/>
  <c r="V527" i="3"/>
  <c r="BB529" i="3"/>
  <c r="AL529" i="3"/>
  <c r="V529" i="3"/>
  <c r="AI531" i="3"/>
  <c r="S531" i="3"/>
  <c r="N484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M488" i="3"/>
  <c r="BL490" i="3"/>
  <c r="BJ492" i="3"/>
  <c r="BN492" i="3"/>
  <c r="BL494" i="3"/>
  <c r="BK494" i="3"/>
  <c r="BK496" i="3"/>
  <c r="BN496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M504" i="3"/>
  <c r="O504" i="3"/>
  <c r="Q504" i="3"/>
  <c r="S504" i="3"/>
  <c r="U504" i="3"/>
  <c r="W504" i="3"/>
  <c r="Y504" i="3"/>
  <c r="AA504" i="3"/>
  <c r="AC504" i="3"/>
  <c r="AE504" i="3"/>
  <c r="AG504" i="3"/>
  <c r="AK504" i="3"/>
  <c r="AO504" i="3"/>
  <c r="AS504" i="3"/>
  <c r="AW504" i="3"/>
  <c r="BA504" i="3"/>
  <c r="BC504" i="3"/>
  <c r="BE504" i="3"/>
  <c r="BG504" i="3"/>
  <c r="BI504" i="3"/>
  <c r="AI504" i="3"/>
  <c r="AM504" i="3"/>
  <c r="AQ504" i="3"/>
  <c r="AU504" i="3"/>
  <c r="AY504" i="3"/>
  <c r="BB504" i="3"/>
  <c r="BD504" i="3"/>
  <c r="BF504" i="3"/>
  <c r="BH504" i="3"/>
  <c r="M508" i="3"/>
  <c r="O508" i="3"/>
  <c r="Q508" i="3"/>
  <c r="S508" i="3"/>
  <c r="U508" i="3"/>
  <c r="W508" i="3"/>
  <c r="Y508" i="3"/>
  <c r="AA508" i="3"/>
  <c r="AC508" i="3"/>
  <c r="AE508" i="3"/>
  <c r="AG508" i="3"/>
  <c r="AI508" i="3"/>
  <c r="AK508" i="3"/>
  <c r="AM508" i="3"/>
  <c r="AO508" i="3"/>
  <c r="AQ508" i="3"/>
  <c r="AS508" i="3"/>
  <c r="AU508" i="3"/>
  <c r="AW508" i="3"/>
  <c r="AY508" i="3"/>
  <c r="BA508" i="3"/>
  <c r="BC508" i="3"/>
  <c r="BE508" i="3"/>
  <c r="BG508" i="3"/>
  <c r="BI508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12" i="3"/>
  <c r="O512" i="3"/>
  <c r="Q512" i="3"/>
  <c r="S512" i="3"/>
  <c r="U512" i="3"/>
  <c r="W512" i="3"/>
  <c r="Y512" i="3"/>
  <c r="AA512" i="3"/>
  <c r="AC512" i="3"/>
  <c r="AE512" i="3"/>
  <c r="AG512" i="3"/>
  <c r="AI512" i="3"/>
  <c r="AK512" i="3"/>
  <c r="AM512" i="3"/>
  <c r="AO512" i="3"/>
  <c r="AQ512" i="3"/>
  <c r="AS512" i="3"/>
  <c r="AU512" i="3"/>
  <c r="AW512" i="3"/>
  <c r="AY512" i="3"/>
  <c r="BA512" i="3"/>
  <c r="BC512" i="3"/>
  <c r="BE512" i="3"/>
  <c r="BG512" i="3"/>
  <c r="BI512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M516" i="3"/>
  <c r="O516" i="3"/>
  <c r="Q516" i="3"/>
  <c r="S516" i="3"/>
  <c r="U516" i="3"/>
  <c r="W516" i="3"/>
  <c r="Y516" i="3"/>
  <c r="AA516" i="3"/>
  <c r="AC516" i="3"/>
  <c r="AE516" i="3"/>
  <c r="AG516" i="3"/>
  <c r="AI516" i="3"/>
  <c r="AK516" i="3"/>
  <c r="AM516" i="3"/>
  <c r="AO516" i="3"/>
  <c r="AQ516" i="3"/>
  <c r="AS516" i="3"/>
  <c r="AU516" i="3"/>
  <c r="AW516" i="3"/>
  <c r="AY516" i="3"/>
  <c r="BA516" i="3"/>
  <c r="BC516" i="3"/>
  <c r="BE516" i="3"/>
  <c r="BG516" i="3"/>
  <c r="BI516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BH516" i="3"/>
  <c r="BM518" i="3"/>
  <c r="BK518" i="3"/>
  <c r="BJ520" i="3"/>
  <c r="BK524" i="3"/>
  <c r="BJ524" i="3"/>
  <c r="BN524" i="3"/>
  <c r="BM526" i="3"/>
  <c r="BL526" i="3"/>
  <c r="BK526" i="3"/>
  <c r="M528" i="3"/>
  <c r="O528" i="3"/>
  <c r="Q528" i="3"/>
  <c r="S528" i="3"/>
  <c r="U528" i="3"/>
  <c r="W528" i="3"/>
  <c r="Y528" i="3"/>
  <c r="AA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AC528" i="3"/>
  <c r="AG528" i="3"/>
  <c r="AK528" i="3"/>
  <c r="AO528" i="3"/>
  <c r="AS528" i="3"/>
  <c r="AW528" i="3"/>
  <c r="BA528" i="3"/>
  <c r="BE528" i="3"/>
  <c r="BI528" i="3"/>
  <c r="AE528" i="3"/>
  <c r="AI528" i="3"/>
  <c r="AM528" i="3"/>
  <c r="AQ528" i="3"/>
  <c r="AU528" i="3"/>
  <c r="AY528" i="3"/>
  <c r="BC528" i="3"/>
  <c r="BG528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489" i="3"/>
  <c r="O489" i="3"/>
  <c r="Q489" i="3"/>
  <c r="S489" i="3"/>
  <c r="U489" i="3"/>
  <c r="W489" i="3"/>
  <c r="Y489" i="3"/>
  <c r="AA489" i="3"/>
  <c r="AC489" i="3"/>
  <c r="N489" i="3"/>
  <c r="R489" i="3"/>
  <c r="V489" i="3"/>
  <c r="Z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P489" i="3"/>
  <c r="T489" i="3"/>
  <c r="X489" i="3"/>
  <c r="AB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R497" i="3"/>
  <c r="AV497" i="3"/>
  <c r="AZ497" i="3"/>
  <c r="BB497" i="3"/>
  <c r="BD497" i="3"/>
  <c r="BF497" i="3"/>
  <c r="BH497" i="3"/>
  <c r="AP497" i="3"/>
  <c r="AT497" i="3"/>
  <c r="AX497" i="3"/>
  <c r="BA497" i="3"/>
  <c r="BC497" i="3"/>
  <c r="BE497" i="3"/>
  <c r="BG497" i="3"/>
  <c r="BI497" i="3"/>
  <c r="BM499" i="3"/>
  <c r="BJ499" i="3"/>
  <c r="BL499" i="3"/>
  <c r="BK501" i="3"/>
  <c r="BN501" i="3"/>
  <c r="BM501" i="3"/>
  <c r="BJ501" i="3"/>
  <c r="BM503" i="3"/>
  <c r="BL503" i="3"/>
  <c r="BK505" i="3"/>
  <c r="BN505" i="3"/>
  <c r="BL507" i="3"/>
  <c r="BK509" i="3"/>
  <c r="BN509" i="3"/>
  <c r="BL511" i="3"/>
  <c r="BN513" i="3"/>
  <c r="BK517" i="3"/>
  <c r="BL519" i="3"/>
  <c r="BK521" i="3"/>
  <c r="BN521" i="3"/>
  <c r="BK525" i="3"/>
  <c r="BL527" i="3"/>
  <c r="BN531" i="3"/>
  <c r="K485" i="3"/>
  <c r="BH484" i="3"/>
  <c r="BD484" i="3"/>
  <c r="AZ484" i="3"/>
  <c r="AV484" i="3"/>
  <c r="AR484" i="3"/>
  <c r="AN484" i="3"/>
  <c r="AJ484" i="3"/>
  <c r="AF484" i="3"/>
  <c r="AB484" i="3"/>
  <c r="X484" i="3"/>
  <c r="T484" i="3"/>
  <c r="P484" i="3"/>
  <c r="BJ531" i="3"/>
  <c r="BN488" i="3"/>
  <c r="BK490" i="3"/>
  <c r="BN490" i="3"/>
  <c r="BM492" i="3"/>
  <c r="BL492" i="3"/>
  <c r="BN494" i="3"/>
  <c r="BL496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10" i="3"/>
  <c r="P510" i="3"/>
  <c r="R510" i="3"/>
  <c r="T510" i="3"/>
  <c r="V510" i="3"/>
  <c r="X510" i="3"/>
  <c r="Z510" i="3"/>
  <c r="AB510" i="3"/>
  <c r="AD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J518" i="3"/>
  <c r="BM520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M524" i="3"/>
  <c r="BL524" i="3"/>
  <c r="BJ526" i="3"/>
  <c r="BN526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N530" i="3"/>
  <c r="R530" i="3"/>
  <c r="V530" i="3"/>
  <c r="Z530" i="3"/>
  <c r="AD530" i="3"/>
  <c r="AH530" i="3"/>
  <c r="AL530" i="3"/>
  <c r="AP530" i="3"/>
  <c r="AT530" i="3"/>
  <c r="AX530" i="3"/>
  <c r="BB530" i="3"/>
  <c r="BF530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BK529" i="3"/>
  <c r="BN529" i="3"/>
  <c r="BJ533" i="3"/>
  <c r="BM533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M491" i="3"/>
  <c r="O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BK499" i="3"/>
  <c r="BN499" i="3"/>
  <c r="BL501" i="3"/>
  <c r="BK503" i="3"/>
  <c r="BN503" i="3"/>
  <c r="BM505" i="3"/>
  <c r="BJ505" i="3"/>
  <c r="BL505" i="3"/>
  <c r="BK507" i="3"/>
  <c r="BN507" i="3"/>
  <c r="BM507" i="3"/>
  <c r="BJ507" i="3"/>
  <c r="BM509" i="3"/>
  <c r="BJ509" i="3"/>
  <c r="BL509" i="3"/>
  <c r="BK511" i="3"/>
  <c r="BM511" i="3"/>
  <c r="BM513" i="3"/>
  <c r="BL513" i="3"/>
  <c r="BN515" i="3"/>
  <c r="BJ515" i="3"/>
  <c r="BJ517" i="3"/>
  <c r="BK519" i="3"/>
  <c r="BM519" i="3"/>
  <c r="BM521" i="3"/>
  <c r="BJ521" i="3"/>
  <c r="BL521" i="3"/>
  <c r="BN523" i="3"/>
  <c r="BJ523" i="3"/>
  <c r="BJ525" i="3"/>
  <c r="BK527" i="3"/>
  <c r="BN527" i="3"/>
  <c r="BM527" i="3"/>
  <c r="BM529" i="3"/>
  <c r="BL531" i="3"/>
  <c r="BN533" i="3"/>
  <c r="BL486" i="3"/>
  <c r="BM486" i="3"/>
  <c r="BN486" i="3"/>
  <c r="BK486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K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K398" i="3" s="1"/>
  <c r="G398" i="3"/>
  <c r="H398" i="3"/>
  <c r="I398" i="3"/>
  <c r="J398" i="3"/>
  <c r="E399" i="3"/>
  <c r="F399" i="3"/>
  <c r="K399" i="3" s="1"/>
  <c r="G399" i="3"/>
  <c r="H399" i="3"/>
  <c r="I399" i="3"/>
  <c r="J399" i="3"/>
  <c r="E400" i="3"/>
  <c r="F400" i="3"/>
  <c r="G400" i="3"/>
  <c r="H400" i="3"/>
  <c r="I400" i="3"/>
  <c r="J400" i="3"/>
  <c r="K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K402" i="3"/>
  <c r="E403" i="3"/>
  <c r="F403" i="3"/>
  <c r="K403" i="3" s="1"/>
  <c r="G403" i="3"/>
  <c r="H403" i="3"/>
  <c r="I403" i="3"/>
  <c r="J403" i="3"/>
  <c r="E404" i="3"/>
  <c r="F404" i="3"/>
  <c r="G404" i="3"/>
  <c r="H404" i="3"/>
  <c r="I404" i="3"/>
  <c r="J404" i="3"/>
  <c r="K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K406" i="3"/>
  <c r="E407" i="3"/>
  <c r="F407" i="3"/>
  <c r="K407" i="3" s="1"/>
  <c r="G407" i="3"/>
  <c r="H407" i="3"/>
  <c r="I407" i="3"/>
  <c r="J407" i="3"/>
  <c r="E408" i="3"/>
  <c r="F408" i="3"/>
  <c r="G408" i="3"/>
  <c r="H408" i="3"/>
  <c r="I408" i="3"/>
  <c r="J408" i="3"/>
  <c r="K408" i="3"/>
  <c r="E409" i="3"/>
  <c r="F409" i="3"/>
  <c r="G409" i="3"/>
  <c r="H409" i="3"/>
  <c r="I409" i="3"/>
  <c r="J409" i="3"/>
  <c r="L409" i="3"/>
  <c r="E410" i="3"/>
  <c r="F410" i="3"/>
  <c r="K410" i="3" s="1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L416" i="3" s="1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K462" i="3" l="1"/>
  <c r="K460" i="3"/>
  <c r="K458" i="3"/>
  <c r="L476" i="3"/>
  <c r="K461" i="3"/>
  <c r="K459" i="3"/>
  <c r="L441" i="3"/>
  <c r="L432" i="3"/>
  <c r="L429" i="3"/>
  <c r="K429" i="3"/>
  <c r="L428" i="3"/>
  <c r="K428" i="3"/>
  <c r="K427" i="3"/>
  <c r="K426" i="3"/>
  <c r="L417" i="3"/>
  <c r="K417" i="3"/>
  <c r="K409" i="3"/>
  <c r="K405" i="3"/>
  <c r="N405" i="3" s="1"/>
  <c r="K401" i="3"/>
  <c r="K391" i="3"/>
  <c r="K390" i="3"/>
  <c r="L377" i="3"/>
  <c r="L375" i="3"/>
  <c r="L339" i="3"/>
  <c r="L338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P321" i="3" s="1"/>
  <c r="K321" i="3"/>
  <c r="L320" i="3"/>
  <c r="N320" i="3" s="1"/>
  <c r="K320" i="3"/>
  <c r="L319" i="3"/>
  <c r="O319" i="3" s="1"/>
  <c r="K319" i="3"/>
  <c r="L318" i="3"/>
  <c r="L317" i="3"/>
  <c r="K317" i="3"/>
  <c r="L316" i="3"/>
  <c r="K316" i="3"/>
  <c r="L315" i="3"/>
  <c r="K315" i="3"/>
  <c r="L314" i="3"/>
  <c r="K314" i="3"/>
  <c r="BM523" i="3"/>
  <c r="BK536" i="3"/>
  <c r="BL520" i="3"/>
  <c r="BN518" i="3"/>
  <c r="BK498" i="3"/>
  <c r="R484" i="3"/>
  <c r="V484" i="3"/>
  <c r="Z484" i="3"/>
  <c r="AD484" i="3"/>
  <c r="AH484" i="3"/>
  <c r="AL484" i="3"/>
  <c r="AP484" i="3"/>
  <c r="AT484" i="3"/>
  <c r="AX484" i="3"/>
  <c r="BB484" i="3"/>
  <c r="BF484" i="3"/>
  <c r="BK532" i="3"/>
  <c r="BK508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K488" i="3"/>
  <c r="BJ488" i="3"/>
  <c r="L477" i="3"/>
  <c r="L433" i="3"/>
  <c r="L420" i="3"/>
  <c r="L410" i="3"/>
  <c r="O410" i="3" s="1"/>
  <c r="L407" i="3"/>
  <c r="L405" i="3"/>
  <c r="L403" i="3"/>
  <c r="L401" i="3"/>
  <c r="N401" i="3" s="1"/>
  <c r="L399" i="3"/>
  <c r="BL495" i="3"/>
  <c r="BM491" i="3"/>
  <c r="BJ491" i="3"/>
  <c r="BK491" i="3"/>
  <c r="BN491" i="3"/>
  <c r="BM487" i="3"/>
  <c r="BJ536" i="3"/>
  <c r="BN536" i="3"/>
  <c r="BM534" i="3"/>
  <c r="BL534" i="3"/>
  <c r="BK534" i="3"/>
  <c r="BJ530" i="3"/>
  <c r="BN530" i="3"/>
  <c r="BM522" i="3"/>
  <c r="BL522" i="3"/>
  <c r="BK522" i="3"/>
  <c r="BJ514" i="3"/>
  <c r="BN514" i="3"/>
  <c r="BM510" i="3"/>
  <c r="BL510" i="3"/>
  <c r="BK510" i="3"/>
  <c r="BJ506" i="3"/>
  <c r="BN506" i="3"/>
  <c r="BM502" i="3"/>
  <c r="BL502" i="3"/>
  <c r="BJ498" i="3"/>
  <c r="BN498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BL497" i="3"/>
  <c r="BK493" i="3"/>
  <c r="BN493" i="3"/>
  <c r="BM489" i="3"/>
  <c r="BJ489" i="3"/>
  <c r="BL489" i="3"/>
  <c r="BK537" i="3"/>
  <c r="BN537" i="3"/>
  <c r="BL535" i="3"/>
  <c r="BJ532" i="3"/>
  <c r="BN532" i="3"/>
  <c r="BK528" i="3"/>
  <c r="BM528" i="3"/>
  <c r="BL528" i="3"/>
  <c r="BK516" i="3"/>
  <c r="BJ516" i="3"/>
  <c r="BN516" i="3"/>
  <c r="BM512" i="3"/>
  <c r="BL512" i="3"/>
  <c r="BJ508" i="3"/>
  <c r="BN508" i="3"/>
  <c r="BM504" i="3"/>
  <c r="BL504" i="3"/>
  <c r="BK504" i="3"/>
  <c r="BJ500" i="3"/>
  <c r="BN500" i="3"/>
  <c r="BN484" i="3"/>
  <c r="BK484" i="3"/>
  <c r="BJ484" i="3"/>
  <c r="L449" i="3"/>
  <c r="L425" i="3"/>
  <c r="L412" i="3"/>
  <c r="L408" i="3"/>
  <c r="O408" i="3" s="1"/>
  <c r="L406" i="3"/>
  <c r="L404" i="3"/>
  <c r="O404" i="3" s="1"/>
  <c r="L402" i="3"/>
  <c r="L400" i="3"/>
  <c r="O400" i="3" s="1"/>
  <c r="BK495" i="3"/>
  <c r="BN495" i="3"/>
  <c r="BM495" i="3"/>
  <c r="BJ495" i="3"/>
  <c r="BL491" i="3"/>
  <c r="BN487" i="3"/>
  <c r="BK487" i="3"/>
  <c r="BL487" i="3"/>
  <c r="BJ487" i="3"/>
  <c r="BM536" i="3"/>
  <c r="BL536" i="3"/>
  <c r="BJ534" i="3"/>
  <c r="BN534" i="3"/>
  <c r="BK530" i="3"/>
  <c r="BM530" i="3"/>
  <c r="BL530" i="3"/>
  <c r="BJ522" i="3"/>
  <c r="BN522" i="3"/>
  <c r="BM514" i="3"/>
  <c r="BL514" i="3"/>
  <c r="BK514" i="3"/>
  <c r="BJ510" i="3"/>
  <c r="BN510" i="3"/>
  <c r="BM506" i="3"/>
  <c r="BL506" i="3"/>
  <c r="BK506" i="3"/>
  <c r="BK502" i="3"/>
  <c r="BJ502" i="3"/>
  <c r="BN502" i="3"/>
  <c r="BM498" i="3"/>
  <c r="BL498" i="3"/>
  <c r="BM497" i="3"/>
  <c r="BJ497" i="3"/>
  <c r="BK497" i="3"/>
  <c r="BN497" i="3"/>
  <c r="BM493" i="3"/>
  <c r="BJ493" i="3"/>
  <c r="BL493" i="3"/>
  <c r="BK489" i="3"/>
  <c r="BN489" i="3"/>
  <c r="BM537" i="3"/>
  <c r="BJ537" i="3"/>
  <c r="BL537" i="3"/>
  <c r="BK535" i="3"/>
  <c r="BN535" i="3"/>
  <c r="BM535" i="3"/>
  <c r="BJ535" i="3"/>
  <c r="BM532" i="3"/>
  <c r="BL532" i="3"/>
  <c r="BJ528" i="3"/>
  <c r="BN528" i="3"/>
  <c r="BM516" i="3"/>
  <c r="BL516" i="3"/>
  <c r="BK512" i="3"/>
  <c r="BJ512" i="3"/>
  <c r="BN512" i="3"/>
  <c r="BM508" i="3"/>
  <c r="BL508" i="3"/>
  <c r="BJ504" i="3"/>
  <c r="BN504" i="3"/>
  <c r="BM500" i="3"/>
  <c r="BL500" i="3"/>
  <c r="BK500" i="3"/>
  <c r="BL484" i="3"/>
  <c r="L383" i="3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K463" i="3"/>
  <c r="L457" i="3"/>
  <c r="L453" i="3"/>
  <c r="K447" i="3"/>
  <c r="L437" i="3"/>
  <c r="K437" i="3"/>
  <c r="L436" i="3"/>
  <c r="K436" i="3"/>
  <c r="K435" i="3"/>
  <c r="K434" i="3"/>
  <c r="L421" i="3"/>
  <c r="K421" i="3"/>
  <c r="L413" i="3"/>
  <c r="K413" i="3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1" i="3"/>
  <c r="L459" i="3"/>
  <c r="L456" i="3"/>
  <c r="L455" i="3"/>
  <c r="L454" i="3"/>
  <c r="L452" i="3"/>
  <c r="K451" i="3"/>
  <c r="L448" i="3"/>
  <c r="L447" i="3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BG477" i="3"/>
  <c r="BC477" i="3"/>
  <c r="AY477" i="3"/>
  <c r="AU477" i="3"/>
  <c r="AQ477" i="3"/>
  <c r="AM477" i="3"/>
  <c r="AI477" i="3"/>
  <c r="AE477" i="3"/>
  <c r="AA477" i="3"/>
  <c r="W477" i="3"/>
  <c r="S477" i="3"/>
  <c r="O477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P463" i="3"/>
  <c r="T463" i="3"/>
  <c r="X463" i="3"/>
  <c r="AB463" i="3"/>
  <c r="AF463" i="3"/>
  <c r="AJ463" i="3"/>
  <c r="AN463" i="3"/>
  <c r="AR463" i="3"/>
  <c r="AV463" i="3"/>
  <c r="AZ463" i="3"/>
  <c r="BD463" i="3"/>
  <c r="BH463" i="3"/>
  <c r="O463" i="3"/>
  <c r="S463" i="3"/>
  <c r="W463" i="3"/>
  <c r="AA463" i="3"/>
  <c r="AE463" i="3"/>
  <c r="AI463" i="3"/>
  <c r="AM463" i="3"/>
  <c r="AQ463" i="3"/>
  <c r="AU463" i="3"/>
  <c r="AY463" i="3"/>
  <c r="BC463" i="3"/>
  <c r="BG463" i="3"/>
  <c r="L462" i="3"/>
  <c r="M462" i="3" s="1"/>
  <c r="N461" i="3"/>
  <c r="P461" i="3"/>
  <c r="R461" i="3"/>
  <c r="T461" i="3"/>
  <c r="V461" i="3"/>
  <c r="X461" i="3"/>
  <c r="Z461" i="3"/>
  <c r="AB461" i="3"/>
  <c r="AD461" i="3"/>
  <c r="AF461" i="3"/>
  <c r="AH461" i="3"/>
  <c r="AJ461" i="3"/>
  <c r="AL461" i="3"/>
  <c r="AN461" i="3"/>
  <c r="AP461" i="3"/>
  <c r="AR461" i="3"/>
  <c r="AT461" i="3"/>
  <c r="AV461" i="3"/>
  <c r="AX461" i="3"/>
  <c r="AZ461" i="3"/>
  <c r="BB461" i="3"/>
  <c r="BD461" i="3"/>
  <c r="BF461" i="3"/>
  <c r="BH461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L460" i="3"/>
  <c r="P459" i="3"/>
  <c r="X459" i="3"/>
  <c r="AF459" i="3"/>
  <c r="AN459" i="3"/>
  <c r="AV459" i="3"/>
  <c r="BD459" i="3"/>
  <c r="O459" i="3"/>
  <c r="W459" i="3"/>
  <c r="AE459" i="3"/>
  <c r="AM459" i="3"/>
  <c r="AU459" i="3"/>
  <c r="BC459" i="3"/>
  <c r="L458" i="3"/>
  <c r="M458" i="3" s="1"/>
  <c r="O455" i="3"/>
  <c r="S455" i="3"/>
  <c r="W455" i="3"/>
  <c r="AA455" i="3"/>
  <c r="AE455" i="3"/>
  <c r="AI455" i="3"/>
  <c r="AM455" i="3"/>
  <c r="AQ455" i="3"/>
  <c r="AU455" i="3"/>
  <c r="AY455" i="3"/>
  <c r="BC455" i="3"/>
  <c r="BG455" i="3"/>
  <c r="N455" i="3"/>
  <c r="R455" i="3"/>
  <c r="V455" i="3"/>
  <c r="Z455" i="3"/>
  <c r="AD455" i="3"/>
  <c r="AH455" i="3"/>
  <c r="AL455" i="3"/>
  <c r="AP455" i="3"/>
  <c r="AT455" i="3"/>
  <c r="AX455" i="3"/>
  <c r="BB455" i="3"/>
  <c r="BF455" i="3"/>
  <c r="L451" i="3"/>
  <c r="L450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M447" i="3"/>
  <c r="Q447" i="3"/>
  <c r="U447" i="3"/>
  <c r="Y447" i="3"/>
  <c r="AC447" i="3"/>
  <c r="AG447" i="3"/>
  <c r="AK447" i="3"/>
  <c r="AO447" i="3"/>
  <c r="AS447" i="3"/>
  <c r="AW447" i="3"/>
  <c r="BA447" i="3"/>
  <c r="BE447" i="3"/>
  <c r="BI447" i="3"/>
  <c r="L444" i="3"/>
  <c r="L443" i="3"/>
  <c r="L442" i="3"/>
  <c r="N437" i="3"/>
  <c r="R437" i="3"/>
  <c r="V437" i="3"/>
  <c r="Z437" i="3"/>
  <c r="AD437" i="3"/>
  <c r="AH437" i="3"/>
  <c r="AL437" i="3"/>
  <c r="AP437" i="3"/>
  <c r="AT437" i="3"/>
  <c r="AX437" i="3"/>
  <c r="BB437" i="3"/>
  <c r="BF437" i="3"/>
  <c r="M437" i="3"/>
  <c r="Q437" i="3"/>
  <c r="U437" i="3"/>
  <c r="Y437" i="3"/>
  <c r="AC437" i="3"/>
  <c r="AG437" i="3"/>
  <c r="AK437" i="3"/>
  <c r="AO437" i="3"/>
  <c r="AS437" i="3"/>
  <c r="AW437" i="3"/>
  <c r="BA437" i="3"/>
  <c r="BE437" i="3"/>
  <c r="BI437" i="3"/>
  <c r="O436" i="3"/>
  <c r="S436" i="3"/>
  <c r="W436" i="3"/>
  <c r="AA436" i="3"/>
  <c r="AE436" i="3"/>
  <c r="AI436" i="3"/>
  <c r="AM436" i="3"/>
  <c r="AQ436" i="3"/>
  <c r="AU436" i="3"/>
  <c r="AY436" i="3"/>
  <c r="BC436" i="3"/>
  <c r="BG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L435" i="3"/>
  <c r="S435" i="3"/>
  <c r="AA435" i="3"/>
  <c r="AI435" i="3"/>
  <c r="AQ435" i="3"/>
  <c r="AY435" i="3"/>
  <c r="BG435" i="3"/>
  <c r="R435" i="3"/>
  <c r="Z435" i="3"/>
  <c r="AH435" i="3"/>
  <c r="AP435" i="3"/>
  <c r="AX435" i="3"/>
  <c r="BF435" i="3"/>
  <c r="L434" i="3"/>
  <c r="P434" i="3"/>
  <c r="T434" i="3"/>
  <c r="X434" i="3"/>
  <c r="AB434" i="3"/>
  <c r="AF434" i="3"/>
  <c r="AJ434" i="3"/>
  <c r="AN434" i="3"/>
  <c r="AR434" i="3"/>
  <c r="AV434" i="3"/>
  <c r="AZ434" i="3"/>
  <c r="BD434" i="3"/>
  <c r="BH434" i="3"/>
  <c r="O434" i="3"/>
  <c r="S434" i="3"/>
  <c r="W434" i="3"/>
  <c r="AA434" i="3"/>
  <c r="AE434" i="3"/>
  <c r="AI434" i="3"/>
  <c r="AM434" i="3"/>
  <c r="AQ434" i="3"/>
  <c r="AU434" i="3"/>
  <c r="AY434" i="3"/>
  <c r="BC434" i="3"/>
  <c r="BG434" i="3"/>
  <c r="N429" i="3"/>
  <c r="V429" i="3"/>
  <c r="AD429" i="3"/>
  <c r="AL429" i="3"/>
  <c r="AT429" i="3"/>
  <c r="BB429" i="3"/>
  <c r="M429" i="3"/>
  <c r="U429" i="3"/>
  <c r="AC429" i="3"/>
  <c r="AK429" i="3"/>
  <c r="AS429" i="3"/>
  <c r="BA429" i="3"/>
  <c r="BI429" i="3"/>
  <c r="T428" i="3"/>
  <c r="AB428" i="3"/>
  <c r="AJ428" i="3"/>
  <c r="AR428" i="3"/>
  <c r="AZ428" i="3"/>
  <c r="BH428" i="3"/>
  <c r="S428" i="3"/>
  <c r="AA428" i="3"/>
  <c r="AI428" i="3"/>
  <c r="AQ428" i="3"/>
  <c r="AY428" i="3"/>
  <c r="BG428" i="3"/>
  <c r="L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N427" i="3"/>
  <c r="R427" i="3"/>
  <c r="V427" i="3"/>
  <c r="Z427" i="3"/>
  <c r="AD427" i="3"/>
  <c r="AH427" i="3"/>
  <c r="AL427" i="3"/>
  <c r="AP427" i="3"/>
  <c r="AT427" i="3"/>
  <c r="AX427" i="3"/>
  <c r="BB427" i="3"/>
  <c r="BF427" i="3"/>
  <c r="L426" i="3"/>
  <c r="T426" i="3"/>
  <c r="AB426" i="3"/>
  <c r="AJ426" i="3"/>
  <c r="AR426" i="3"/>
  <c r="AZ426" i="3"/>
  <c r="BH426" i="3"/>
  <c r="S426" i="3"/>
  <c r="AA426" i="3"/>
  <c r="AI426" i="3"/>
  <c r="AQ426" i="3"/>
  <c r="AY426" i="3"/>
  <c r="BG426" i="3"/>
  <c r="M421" i="3"/>
  <c r="Q421" i="3"/>
  <c r="U421" i="3"/>
  <c r="Y421" i="3"/>
  <c r="AC421" i="3"/>
  <c r="AG421" i="3"/>
  <c r="AK421" i="3"/>
  <c r="AO421" i="3"/>
  <c r="AS421" i="3"/>
  <c r="AW421" i="3"/>
  <c r="BA421" i="3"/>
  <c r="BE421" i="3"/>
  <c r="BI421" i="3"/>
  <c r="P421" i="3"/>
  <c r="T421" i="3"/>
  <c r="X421" i="3"/>
  <c r="AB421" i="3"/>
  <c r="AF421" i="3"/>
  <c r="AJ421" i="3"/>
  <c r="AN421" i="3"/>
  <c r="AR421" i="3"/>
  <c r="AV421" i="3"/>
  <c r="AZ421" i="3"/>
  <c r="BD421" i="3"/>
  <c r="BH421" i="3"/>
  <c r="O417" i="3"/>
  <c r="W417" i="3"/>
  <c r="AE417" i="3"/>
  <c r="AK417" i="3"/>
  <c r="AO417" i="3"/>
  <c r="AS417" i="3"/>
  <c r="AW417" i="3"/>
  <c r="BA417" i="3"/>
  <c r="BE417" i="3"/>
  <c r="BI417" i="3"/>
  <c r="P417" i="3"/>
  <c r="T417" i="3"/>
  <c r="X417" i="3"/>
  <c r="AB417" i="3"/>
  <c r="AF417" i="3"/>
  <c r="AJ417" i="3"/>
  <c r="AN417" i="3"/>
  <c r="AR417" i="3"/>
  <c r="AV417" i="3"/>
  <c r="AZ417" i="3"/>
  <c r="BD417" i="3"/>
  <c r="BH417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BL413" i="3" s="1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P410" i="3"/>
  <c r="T410" i="3"/>
  <c r="X410" i="3"/>
  <c r="AB410" i="3"/>
  <c r="AF410" i="3"/>
  <c r="AJ410" i="3"/>
  <c r="AN410" i="3"/>
  <c r="AR410" i="3"/>
  <c r="AV410" i="3"/>
  <c r="AZ410" i="3"/>
  <c r="BD410" i="3"/>
  <c r="BH410" i="3"/>
  <c r="N409" i="3"/>
  <c r="P409" i="3"/>
  <c r="BK409" i="3" s="1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09" i="3"/>
  <c r="O409" i="3"/>
  <c r="Q409" i="3"/>
  <c r="S409" i="3"/>
  <c r="BM409" i="3" s="1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BL407" i="3" s="1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06" i="3"/>
  <c r="BN406" i="3" s="1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BL403" i="3" s="1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02" i="3"/>
  <c r="BN402" i="3" s="1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P401" i="3"/>
  <c r="T401" i="3"/>
  <c r="X401" i="3"/>
  <c r="AB401" i="3"/>
  <c r="AF401" i="3"/>
  <c r="AJ401" i="3"/>
  <c r="AN401" i="3"/>
  <c r="AR401" i="3"/>
  <c r="AV401" i="3"/>
  <c r="AZ401" i="3"/>
  <c r="BD401" i="3"/>
  <c r="BH401" i="3"/>
  <c r="O401" i="3"/>
  <c r="S401" i="3"/>
  <c r="W401" i="3"/>
  <c r="AA401" i="3"/>
  <c r="AE401" i="3"/>
  <c r="AI401" i="3"/>
  <c r="AM401" i="3"/>
  <c r="AQ401" i="3"/>
  <c r="AU401" i="3"/>
  <c r="AY401" i="3"/>
  <c r="BC401" i="3"/>
  <c r="BG401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BM399" i="3" s="1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P320" i="3"/>
  <c r="T320" i="3"/>
  <c r="X320" i="3"/>
  <c r="AB320" i="3"/>
  <c r="Q320" i="3"/>
  <c r="Y320" i="3"/>
  <c r="AE320" i="3"/>
  <c r="AI320" i="3"/>
  <c r="AM320" i="3"/>
  <c r="AQ320" i="3"/>
  <c r="AU320" i="3"/>
  <c r="AY320" i="3"/>
  <c r="BC320" i="3"/>
  <c r="BG320" i="3"/>
  <c r="O320" i="3"/>
  <c r="W320" i="3"/>
  <c r="AD320" i="3"/>
  <c r="AH320" i="3"/>
  <c r="AL320" i="3"/>
  <c r="AP320" i="3"/>
  <c r="AT320" i="3"/>
  <c r="AX320" i="3"/>
  <c r="BB320" i="3"/>
  <c r="BF320" i="3"/>
  <c r="M319" i="3"/>
  <c r="Q319" i="3"/>
  <c r="U319" i="3"/>
  <c r="Y319" i="3"/>
  <c r="AC319" i="3"/>
  <c r="AG319" i="3"/>
  <c r="AK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AM319" i="3"/>
  <c r="AQ319" i="3"/>
  <c r="AU319" i="3"/>
  <c r="AY319" i="3"/>
  <c r="BC319" i="3"/>
  <c r="BG319" i="3"/>
  <c r="AO319" i="3"/>
  <c r="AS319" i="3"/>
  <c r="AW319" i="3"/>
  <c r="BA319" i="3"/>
  <c r="BE319" i="3"/>
  <c r="BI319" i="3"/>
  <c r="N317" i="3"/>
  <c r="P317" i="3"/>
  <c r="R317" i="3"/>
  <c r="T317" i="3"/>
  <c r="V317" i="3"/>
  <c r="X317" i="3"/>
  <c r="Z317" i="3"/>
  <c r="AB317" i="3"/>
  <c r="O317" i="3"/>
  <c r="S317" i="3"/>
  <c r="W317" i="3"/>
  <c r="AA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Q317" i="3"/>
  <c r="BJ317" i="3" s="1"/>
  <c r="U317" i="3"/>
  <c r="Y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P316" i="3"/>
  <c r="T316" i="3"/>
  <c r="X316" i="3"/>
  <c r="AB316" i="3"/>
  <c r="AF316" i="3"/>
  <c r="AJ316" i="3"/>
  <c r="AN316" i="3"/>
  <c r="AR316" i="3"/>
  <c r="AV316" i="3"/>
  <c r="AZ316" i="3"/>
  <c r="BD316" i="3"/>
  <c r="BH316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O315" i="3"/>
  <c r="S315" i="3"/>
  <c r="W315" i="3"/>
  <c r="AA315" i="3"/>
  <c r="AE315" i="3"/>
  <c r="AI315" i="3"/>
  <c r="AM315" i="3"/>
  <c r="AQ315" i="3"/>
  <c r="AU315" i="3"/>
  <c r="AY315" i="3"/>
  <c r="BC315" i="3"/>
  <c r="BG315" i="3"/>
  <c r="M314" i="3"/>
  <c r="O314" i="3"/>
  <c r="Q314" i="3"/>
  <c r="BJ314" i="3" s="1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BH477" i="3"/>
  <c r="BF477" i="3"/>
  <c r="BD477" i="3"/>
  <c r="BB477" i="3"/>
  <c r="AZ477" i="3"/>
  <c r="AX477" i="3"/>
  <c r="AV477" i="3"/>
  <c r="AT477" i="3"/>
  <c r="AR477" i="3"/>
  <c r="AP477" i="3"/>
  <c r="AN477" i="3"/>
  <c r="AL477" i="3"/>
  <c r="AJ477" i="3"/>
  <c r="AH477" i="3"/>
  <c r="AF477" i="3"/>
  <c r="AD477" i="3"/>
  <c r="AB477" i="3"/>
  <c r="Z477" i="3"/>
  <c r="X477" i="3"/>
  <c r="V477" i="3"/>
  <c r="T477" i="3"/>
  <c r="R477" i="3"/>
  <c r="P477" i="3"/>
  <c r="BK461" i="3"/>
  <c r="BM413" i="3"/>
  <c r="BL409" i="3"/>
  <c r="BM407" i="3"/>
  <c r="BJ406" i="3"/>
  <c r="BK406" i="3"/>
  <c r="BM403" i="3"/>
  <c r="BJ402" i="3"/>
  <c r="BK402" i="3"/>
  <c r="BK413" i="3"/>
  <c r="BK407" i="3"/>
  <c r="BK403" i="3"/>
  <c r="BN317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N398" i="3" s="1"/>
  <c r="L394" i="3"/>
  <c r="M394" i="3" s="1"/>
  <c r="L390" i="3"/>
  <c r="O390" i="3" s="1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K303" i="3" s="1"/>
  <c r="H303" i="3"/>
  <c r="I303" i="3"/>
  <c r="J303" i="3"/>
  <c r="E304" i="3"/>
  <c r="F304" i="3"/>
  <c r="G304" i="3"/>
  <c r="K304" i="3" s="1"/>
  <c r="H304" i="3"/>
  <c r="I304" i="3"/>
  <c r="J304" i="3"/>
  <c r="E305" i="3"/>
  <c r="F305" i="3"/>
  <c r="G305" i="3"/>
  <c r="K305" i="3" s="1"/>
  <c r="H305" i="3"/>
  <c r="I305" i="3"/>
  <c r="J305" i="3"/>
  <c r="E306" i="3"/>
  <c r="F306" i="3"/>
  <c r="G306" i="3"/>
  <c r="K306" i="3" s="1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M435" i="3" l="1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BM435" i="3" s="1"/>
  <c r="X435" i="3"/>
  <c r="AB435" i="3"/>
  <c r="AF435" i="3"/>
  <c r="AJ435" i="3"/>
  <c r="AN435" i="3"/>
  <c r="AR435" i="3"/>
  <c r="AV435" i="3"/>
  <c r="AZ435" i="3"/>
  <c r="BD435" i="3"/>
  <c r="BH435" i="3"/>
  <c r="BM484" i="3"/>
  <c r="M417" i="3"/>
  <c r="Q417" i="3"/>
  <c r="U417" i="3"/>
  <c r="Y417" i="3"/>
  <c r="AC417" i="3"/>
  <c r="AG417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6" i="3"/>
  <c r="Q426" i="3"/>
  <c r="U426" i="3"/>
  <c r="BM426" i="3" s="1"/>
  <c r="Y426" i="3"/>
  <c r="AC426" i="3"/>
  <c r="AG426" i="3"/>
  <c r="AK426" i="3"/>
  <c r="AO426" i="3"/>
  <c r="AS426" i="3"/>
  <c r="AW426" i="3"/>
  <c r="BA426" i="3"/>
  <c r="BE426" i="3"/>
  <c r="BI426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8" i="3"/>
  <c r="Q428" i="3"/>
  <c r="U428" i="3"/>
  <c r="Y428" i="3"/>
  <c r="AC428" i="3"/>
  <c r="AG428" i="3"/>
  <c r="AK428" i="3"/>
  <c r="AO428" i="3"/>
  <c r="AS428" i="3"/>
  <c r="AW428" i="3"/>
  <c r="BA428" i="3"/>
  <c r="BE428" i="3"/>
  <c r="BI428" i="3"/>
  <c r="P429" i="3"/>
  <c r="BK429" i="3" s="1"/>
  <c r="T429" i="3"/>
  <c r="X429" i="3"/>
  <c r="AB429" i="3"/>
  <c r="AF429" i="3"/>
  <c r="AJ429" i="3"/>
  <c r="AN429" i="3"/>
  <c r="AR429" i="3"/>
  <c r="AV429" i="3"/>
  <c r="AZ429" i="3"/>
  <c r="BD429" i="3"/>
  <c r="BH429" i="3"/>
  <c r="O429" i="3"/>
  <c r="S429" i="3"/>
  <c r="W429" i="3"/>
  <c r="AA429" i="3"/>
  <c r="AE429" i="3"/>
  <c r="AI429" i="3"/>
  <c r="AM429" i="3"/>
  <c r="AQ429" i="3"/>
  <c r="AU429" i="3"/>
  <c r="AY429" i="3"/>
  <c r="BC429" i="3"/>
  <c r="BG429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BN459" i="3" s="1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K297" i="3"/>
  <c r="K275" i="3"/>
  <c r="N319" i="3"/>
  <c r="AI319" i="3"/>
  <c r="AE319" i="3"/>
  <c r="AA319" i="3"/>
  <c r="W319" i="3"/>
  <c r="S319" i="3"/>
  <c r="BH320" i="3"/>
  <c r="BD320" i="3"/>
  <c r="AZ320" i="3"/>
  <c r="AV320" i="3"/>
  <c r="AR320" i="3"/>
  <c r="AN320" i="3"/>
  <c r="AJ320" i="3"/>
  <c r="AF320" i="3"/>
  <c r="AA320" i="3"/>
  <c r="S320" i="3"/>
  <c r="BI320" i="3"/>
  <c r="BE320" i="3"/>
  <c r="BA320" i="3"/>
  <c r="AW320" i="3"/>
  <c r="AS320" i="3"/>
  <c r="AO320" i="3"/>
  <c r="AK320" i="3"/>
  <c r="AG320" i="3"/>
  <c r="AC320" i="3"/>
  <c r="U320" i="3"/>
  <c r="M320" i="3"/>
  <c r="Z320" i="3"/>
  <c r="V320" i="3"/>
  <c r="R320" i="3"/>
  <c r="BG321" i="3"/>
  <c r="BC321" i="3"/>
  <c r="AY321" i="3"/>
  <c r="AU321" i="3"/>
  <c r="AQ321" i="3"/>
  <c r="AM321" i="3"/>
  <c r="AI321" i="3"/>
  <c r="AE321" i="3"/>
  <c r="AA321" i="3"/>
  <c r="W321" i="3"/>
  <c r="S321" i="3"/>
  <c r="O321" i="3"/>
  <c r="BN321" i="3" s="1"/>
  <c r="BH321" i="3"/>
  <c r="BD321" i="3"/>
  <c r="AZ321" i="3"/>
  <c r="AV321" i="3"/>
  <c r="AR321" i="3"/>
  <c r="AN321" i="3"/>
  <c r="AJ321" i="3"/>
  <c r="AF321" i="3"/>
  <c r="AB321" i="3"/>
  <c r="X321" i="3"/>
  <c r="T321" i="3"/>
  <c r="BJ321" i="3" s="1"/>
  <c r="BF400" i="3"/>
  <c r="BB400" i="3"/>
  <c r="AX400" i="3"/>
  <c r="AT400" i="3"/>
  <c r="AP400" i="3"/>
  <c r="AL400" i="3"/>
  <c r="AH400" i="3"/>
  <c r="AD400" i="3"/>
  <c r="Z400" i="3"/>
  <c r="V400" i="3"/>
  <c r="R400" i="3"/>
  <c r="N400" i="3"/>
  <c r="BG400" i="3"/>
  <c r="BC400" i="3"/>
  <c r="AY400" i="3"/>
  <c r="AU400" i="3"/>
  <c r="AQ400" i="3"/>
  <c r="AM400" i="3"/>
  <c r="AI400" i="3"/>
  <c r="AE400" i="3"/>
  <c r="AA400" i="3"/>
  <c r="W400" i="3"/>
  <c r="S400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F401" i="3"/>
  <c r="BB401" i="3"/>
  <c r="AX401" i="3"/>
  <c r="AT401" i="3"/>
  <c r="AP401" i="3"/>
  <c r="AL401" i="3"/>
  <c r="AH401" i="3"/>
  <c r="AD401" i="3"/>
  <c r="Z401" i="3"/>
  <c r="V401" i="3"/>
  <c r="R401" i="3"/>
  <c r="BL401" i="3" s="1"/>
  <c r="BF404" i="3"/>
  <c r="BB404" i="3"/>
  <c r="AX404" i="3"/>
  <c r="AT404" i="3"/>
  <c r="AP404" i="3"/>
  <c r="AL404" i="3"/>
  <c r="AH404" i="3"/>
  <c r="AD404" i="3"/>
  <c r="Z404" i="3"/>
  <c r="V404" i="3"/>
  <c r="R404" i="3"/>
  <c r="N404" i="3"/>
  <c r="BG404" i="3"/>
  <c r="BC404" i="3"/>
  <c r="AY404" i="3"/>
  <c r="AU404" i="3"/>
  <c r="AQ404" i="3"/>
  <c r="AM404" i="3"/>
  <c r="AI404" i="3"/>
  <c r="AE404" i="3"/>
  <c r="AA404" i="3"/>
  <c r="W404" i="3"/>
  <c r="S404" i="3"/>
  <c r="BK404" i="3" s="1"/>
  <c r="BI405" i="3"/>
  <c r="BE405" i="3"/>
  <c r="BA405" i="3"/>
  <c r="AW405" i="3"/>
  <c r="AS405" i="3"/>
  <c r="AO405" i="3"/>
  <c r="AK405" i="3"/>
  <c r="AG405" i="3"/>
  <c r="AC405" i="3"/>
  <c r="Y405" i="3"/>
  <c r="U405" i="3"/>
  <c r="BM405" i="3" s="1"/>
  <c r="Q405" i="3"/>
  <c r="M405" i="3"/>
  <c r="BF405" i="3"/>
  <c r="BB405" i="3"/>
  <c r="AX405" i="3"/>
  <c r="AT405" i="3"/>
  <c r="AP405" i="3"/>
  <c r="AL405" i="3"/>
  <c r="AH405" i="3"/>
  <c r="AD405" i="3"/>
  <c r="Z405" i="3"/>
  <c r="V405" i="3"/>
  <c r="R405" i="3"/>
  <c r="BL405" i="3" s="1"/>
  <c r="BF408" i="3"/>
  <c r="BB408" i="3"/>
  <c r="AX408" i="3"/>
  <c r="AT408" i="3"/>
  <c r="AP408" i="3"/>
  <c r="AL408" i="3"/>
  <c r="AH408" i="3"/>
  <c r="AD408" i="3"/>
  <c r="Z408" i="3"/>
  <c r="V408" i="3"/>
  <c r="R408" i="3"/>
  <c r="N408" i="3"/>
  <c r="BG408" i="3"/>
  <c r="BC408" i="3"/>
  <c r="AY408" i="3"/>
  <c r="AU408" i="3"/>
  <c r="AQ408" i="3"/>
  <c r="AM408" i="3"/>
  <c r="AI408" i="3"/>
  <c r="AE408" i="3"/>
  <c r="AA408" i="3"/>
  <c r="W408" i="3"/>
  <c r="S408" i="3"/>
  <c r="BK408" i="3" s="1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K410" i="3" s="1"/>
  <c r="BF417" i="3"/>
  <c r="BB417" i="3"/>
  <c r="AX417" i="3"/>
  <c r="AT417" i="3"/>
  <c r="AP417" i="3"/>
  <c r="AL417" i="3"/>
  <c r="AH417" i="3"/>
  <c r="AD417" i="3"/>
  <c r="Z417" i="3"/>
  <c r="V417" i="3"/>
  <c r="R417" i="3"/>
  <c r="BL417" i="3" s="1"/>
  <c r="N417" i="3"/>
  <c r="BG417" i="3"/>
  <c r="BC417" i="3"/>
  <c r="AY417" i="3"/>
  <c r="AU417" i="3"/>
  <c r="AQ417" i="3"/>
  <c r="AM417" i="3"/>
  <c r="AI417" i="3"/>
  <c r="AA417" i="3"/>
  <c r="S417" i="3"/>
  <c r="BC426" i="3"/>
  <c r="AU426" i="3"/>
  <c r="AM426" i="3"/>
  <c r="AE426" i="3"/>
  <c r="W426" i="3"/>
  <c r="O426" i="3"/>
  <c r="BD426" i="3"/>
  <c r="AV426" i="3"/>
  <c r="AN426" i="3"/>
  <c r="AF426" i="3"/>
  <c r="X426" i="3"/>
  <c r="P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BC428" i="3"/>
  <c r="AU428" i="3"/>
  <c r="AM428" i="3"/>
  <c r="AE428" i="3"/>
  <c r="W428" i="3"/>
  <c r="O428" i="3"/>
  <c r="BD428" i="3"/>
  <c r="AV428" i="3"/>
  <c r="AN428" i="3"/>
  <c r="AF428" i="3"/>
  <c r="X428" i="3"/>
  <c r="P428" i="3"/>
  <c r="BE429" i="3"/>
  <c r="AW429" i="3"/>
  <c r="AO429" i="3"/>
  <c r="AG429" i="3"/>
  <c r="Y429" i="3"/>
  <c r="Q429" i="3"/>
  <c r="BF429" i="3"/>
  <c r="AX429" i="3"/>
  <c r="AP429" i="3"/>
  <c r="AH429" i="3"/>
  <c r="Z429" i="3"/>
  <c r="R429" i="3"/>
  <c r="BB435" i="3"/>
  <c r="AT435" i="3"/>
  <c r="AL435" i="3"/>
  <c r="AD435" i="3"/>
  <c r="V435" i="3"/>
  <c r="N435" i="3"/>
  <c r="BC435" i="3"/>
  <c r="AU435" i="3"/>
  <c r="AM435" i="3"/>
  <c r="AE435" i="3"/>
  <c r="W435" i="3"/>
  <c r="O435" i="3"/>
  <c r="BL435" i="3" s="1"/>
  <c r="BG459" i="3"/>
  <c r="AY459" i="3"/>
  <c r="AQ459" i="3"/>
  <c r="AI459" i="3"/>
  <c r="AA459" i="3"/>
  <c r="S459" i="3"/>
  <c r="BH459" i="3"/>
  <c r="AZ459" i="3"/>
  <c r="AR459" i="3"/>
  <c r="AJ459" i="3"/>
  <c r="AB459" i="3"/>
  <c r="T459" i="3"/>
  <c r="M460" i="3"/>
  <c r="M455" i="3"/>
  <c r="BN455" i="3" s="1"/>
  <c r="Q455" i="3"/>
  <c r="U455" i="3"/>
  <c r="BL455" i="3" s="1"/>
  <c r="Y455" i="3"/>
  <c r="AC455" i="3"/>
  <c r="AG455" i="3"/>
  <c r="AK455" i="3"/>
  <c r="AO455" i="3"/>
  <c r="AS455" i="3"/>
  <c r="AW455" i="3"/>
  <c r="BA455" i="3"/>
  <c r="BE455" i="3"/>
  <c r="BI455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21" i="3"/>
  <c r="S421" i="3"/>
  <c r="W421" i="3"/>
  <c r="AA421" i="3"/>
  <c r="AE421" i="3"/>
  <c r="AI421" i="3"/>
  <c r="AM421" i="3"/>
  <c r="AQ421" i="3"/>
  <c r="AU421" i="3"/>
  <c r="AY421" i="3"/>
  <c r="BC421" i="3"/>
  <c r="BG421" i="3"/>
  <c r="N421" i="3"/>
  <c r="R421" i="3"/>
  <c r="V421" i="3"/>
  <c r="Z421" i="3"/>
  <c r="AD421" i="3"/>
  <c r="AH421" i="3"/>
  <c r="AL421" i="3"/>
  <c r="AP421" i="3"/>
  <c r="AT421" i="3"/>
  <c r="AX421" i="3"/>
  <c r="BB421" i="3"/>
  <c r="BF421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4" i="3"/>
  <c r="Q434" i="3"/>
  <c r="U434" i="3"/>
  <c r="Y434" i="3"/>
  <c r="AC434" i="3"/>
  <c r="AG434" i="3"/>
  <c r="AK434" i="3"/>
  <c r="AO434" i="3"/>
  <c r="AS434" i="3"/>
  <c r="AW434" i="3"/>
  <c r="BA434" i="3"/>
  <c r="BE434" i="3"/>
  <c r="BI434" i="3"/>
  <c r="M436" i="3"/>
  <c r="Q436" i="3"/>
  <c r="U436" i="3"/>
  <c r="Y436" i="3"/>
  <c r="AC436" i="3"/>
  <c r="AG436" i="3"/>
  <c r="AK436" i="3"/>
  <c r="AO436" i="3"/>
  <c r="AS436" i="3"/>
  <c r="AW436" i="3"/>
  <c r="BA436" i="3"/>
  <c r="BE436" i="3"/>
  <c r="BI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P437" i="3"/>
  <c r="BK437" i="3" s="1"/>
  <c r="T437" i="3"/>
  <c r="X437" i="3"/>
  <c r="AB437" i="3"/>
  <c r="AF437" i="3"/>
  <c r="AJ437" i="3"/>
  <c r="AN437" i="3"/>
  <c r="AR437" i="3"/>
  <c r="AV437" i="3"/>
  <c r="AZ437" i="3"/>
  <c r="BD437" i="3"/>
  <c r="BH437" i="3"/>
  <c r="O437" i="3"/>
  <c r="S437" i="3"/>
  <c r="W437" i="3"/>
  <c r="AA437" i="3"/>
  <c r="AE437" i="3"/>
  <c r="AI437" i="3"/>
  <c r="AM437" i="3"/>
  <c r="AQ437" i="3"/>
  <c r="AU437" i="3"/>
  <c r="AY437" i="3"/>
  <c r="BC437" i="3"/>
  <c r="BG43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O447" i="3"/>
  <c r="S447" i="3"/>
  <c r="W447" i="3"/>
  <c r="AA447" i="3"/>
  <c r="AE447" i="3"/>
  <c r="AI447" i="3"/>
  <c r="AM447" i="3"/>
  <c r="AQ447" i="3"/>
  <c r="AU447" i="3"/>
  <c r="AY447" i="3"/>
  <c r="BC447" i="3"/>
  <c r="BG447" i="3"/>
  <c r="N477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BN477" i="3" s="1"/>
  <c r="K301" i="3"/>
  <c r="K300" i="3"/>
  <c r="K296" i="3"/>
  <c r="K295" i="3"/>
  <c r="K294" i="3"/>
  <c r="K293" i="3"/>
  <c r="K292" i="3"/>
  <c r="L271" i="3"/>
  <c r="K271" i="3"/>
  <c r="BM485" i="3"/>
  <c r="BL485" i="3"/>
  <c r="K277" i="3"/>
  <c r="K276" i="3"/>
  <c r="BJ485" i="3"/>
  <c r="BN485" i="3"/>
  <c r="BK485" i="3"/>
  <c r="K273" i="3"/>
  <c r="K272" i="3"/>
  <c r="BM315" i="3"/>
  <c r="BK399" i="3"/>
  <c r="BL399" i="3"/>
  <c r="BJ400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L434" i="3"/>
  <c r="BK435" i="3"/>
  <c r="BN435" i="3"/>
  <c r="BM436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K309" i="3"/>
  <c r="K307" i="3"/>
  <c r="L308" i="3"/>
  <c r="K302" i="3"/>
  <c r="K291" i="3"/>
  <c r="K274" i="3"/>
  <c r="K313" i="3"/>
  <c r="K312" i="3"/>
  <c r="L307" i="3"/>
  <c r="L306" i="3"/>
  <c r="BA306" i="3" s="1"/>
  <c r="L305" i="3"/>
  <c r="M305" i="3" s="1"/>
  <c r="L304" i="3"/>
  <c r="BC304" i="3" s="1"/>
  <c r="L303" i="3"/>
  <c r="AK303" i="3" s="1"/>
  <c r="L301" i="3"/>
  <c r="Z301" i="3" s="1"/>
  <c r="K299" i="3"/>
  <c r="K298" i="3"/>
  <c r="L297" i="3"/>
  <c r="P297" i="3" s="1"/>
  <c r="L296" i="3"/>
  <c r="W296" i="3" s="1"/>
  <c r="L295" i="3"/>
  <c r="L294" i="3"/>
  <c r="P294" i="3" s="1"/>
  <c r="L293" i="3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O277" i="3" s="1"/>
  <c r="L275" i="3"/>
  <c r="L273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R307" i="3"/>
  <c r="AS306" i="3"/>
  <c r="M306" i="3"/>
  <c r="BH305" i="3"/>
  <c r="BD305" i="3"/>
  <c r="AZ305" i="3"/>
  <c r="AV305" i="3"/>
  <c r="AR305" i="3"/>
  <c r="AN305" i="3"/>
  <c r="AJ305" i="3"/>
  <c r="AF305" i="3"/>
  <c r="AB305" i="3"/>
  <c r="X305" i="3"/>
  <c r="T305" i="3"/>
  <c r="P305" i="3"/>
  <c r="AA304" i="3"/>
  <c r="BI303" i="3"/>
  <c r="BA303" i="3"/>
  <c r="AS303" i="3"/>
  <c r="L313" i="3"/>
  <c r="L312" i="3"/>
  <c r="L311" i="3"/>
  <c r="M311" i="3" s="1"/>
  <c r="L310" i="3"/>
  <c r="L309" i="3"/>
  <c r="N309" i="3" s="1"/>
  <c r="K308" i="3"/>
  <c r="X304" i="3"/>
  <c r="O303" i="3"/>
  <c r="S303" i="3"/>
  <c r="W303" i="3"/>
  <c r="AA303" i="3"/>
  <c r="AE303" i="3"/>
  <c r="N303" i="3"/>
  <c r="R303" i="3"/>
  <c r="V303" i="3"/>
  <c r="Z303" i="3"/>
  <c r="AD303" i="3"/>
  <c r="AH303" i="3"/>
  <c r="AL303" i="3"/>
  <c r="AP303" i="3"/>
  <c r="AT303" i="3"/>
  <c r="AX303" i="3"/>
  <c r="BB303" i="3"/>
  <c r="BF303" i="3"/>
  <c r="L302" i="3"/>
  <c r="AH301" i="3"/>
  <c r="Q301" i="3"/>
  <c r="AW301" i="3"/>
  <c r="L300" i="3"/>
  <c r="M300" i="3" s="1"/>
  <c r="L299" i="3"/>
  <c r="L298" i="3"/>
  <c r="N297" i="3"/>
  <c r="R297" i="3"/>
  <c r="V297" i="3"/>
  <c r="Z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AE296" i="3"/>
  <c r="N296" i="3"/>
  <c r="AR296" i="3"/>
  <c r="BH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N294" i="3"/>
  <c r="AD294" i="3"/>
  <c r="AT294" i="3"/>
  <c r="M294" i="3"/>
  <c r="AC294" i="3"/>
  <c r="AK294" i="3"/>
  <c r="AS294" i="3"/>
  <c r="BA294" i="3"/>
  <c r="BI294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M292" i="3"/>
  <c r="U292" i="3"/>
  <c r="AC292" i="3"/>
  <c r="AK292" i="3"/>
  <c r="AS292" i="3"/>
  <c r="AY292" i="3"/>
  <c r="BC292" i="3"/>
  <c r="BG292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L291" i="3"/>
  <c r="M291" i="3" s="1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R277" i="3"/>
  <c r="Z277" i="3"/>
  <c r="AH277" i="3"/>
  <c r="AP277" i="3"/>
  <c r="AX277" i="3"/>
  <c r="BF277" i="3"/>
  <c r="T277" i="3"/>
  <c r="AB277" i="3"/>
  <c r="AJ277" i="3"/>
  <c r="AR277" i="3"/>
  <c r="AZ277" i="3"/>
  <c r="BH277" i="3"/>
  <c r="L276" i="3"/>
  <c r="P276" i="3" s="1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L274" i="3"/>
  <c r="P274" i="3" s="1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L272" i="3"/>
  <c r="M272" i="3" s="1"/>
  <c r="BI311" i="3"/>
  <c r="BG311" i="3"/>
  <c r="BE311" i="3"/>
  <c r="BC311" i="3"/>
  <c r="BA311" i="3"/>
  <c r="AY311" i="3"/>
  <c r="AW311" i="3"/>
  <c r="AU311" i="3"/>
  <c r="AS311" i="3"/>
  <c r="AQ311" i="3"/>
  <c r="AO311" i="3"/>
  <c r="AM311" i="3"/>
  <c r="AK311" i="3"/>
  <c r="AI311" i="3"/>
  <c r="AG311" i="3"/>
  <c r="AE311" i="3"/>
  <c r="AC311" i="3"/>
  <c r="AA311" i="3"/>
  <c r="Y311" i="3"/>
  <c r="W311" i="3"/>
  <c r="U311" i="3"/>
  <c r="S311" i="3"/>
  <c r="Q311" i="3"/>
  <c r="O311" i="3"/>
  <c r="BH310" i="3"/>
  <c r="BF310" i="3"/>
  <c r="BD310" i="3"/>
  <c r="BB310" i="3"/>
  <c r="AZ310" i="3"/>
  <c r="AX310" i="3"/>
  <c r="AV310" i="3"/>
  <c r="AT310" i="3"/>
  <c r="AR310" i="3"/>
  <c r="AP310" i="3"/>
  <c r="AN310" i="3"/>
  <c r="AL310" i="3"/>
  <c r="AJ310" i="3"/>
  <c r="AH310" i="3"/>
  <c r="AF310" i="3"/>
  <c r="AD310" i="3"/>
  <c r="AB310" i="3"/>
  <c r="Z310" i="3"/>
  <c r="X310" i="3"/>
  <c r="V310" i="3"/>
  <c r="T310" i="3"/>
  <c r="R310" i="3"/>
  <c r="P310" i="3"/>
  <c r="BH309" i="3"/>
  <c r="BF309" i="3"/>
  <c r="BD309" i="3"/>
  <c r="BB309" i="3"/>
  <c r="AZ309" i="3"/>
  <c r="AX309" i="3"/>
  <c r="AV309" i="3"/>
  <c r="AT309" i="3"/>
  <c r="AR309" i="3"/>
  <c r="AP309" i="3"/>
  <c r="AN309" i="3"/>
  <c r="AL309" i="3"/>
  <c r="AJ309" i="3"/>
  <c r="AH309" i="3"/>
  <c r="AF309" i="3"/>
  <c r="AD309" i="3"/>
  <c r="AB309" i="3"/>
  <c r="Z309" i="3"/>
  <c r="X309" i="3"/>
  <c r="V309" i="3"/>
  <c r="T309" i="3"/>
  <c r="R309" i="3"/>
  <c r="P309" i="3"/>
  <c r="BI307" i="3"/>
  <c r="BG307" i="3"/>
  <c r="BE307" i="3"/>
  <c r="BC307" i="3"/>
  <c r="BA307" i="3"/>
  <c r="AY307" i="3"/>
  <c r="AW307" i="3"/>
  <c r="AU307" i="3"/>
  <c r="AS307" i="3"/>
  <c r="AQ307" i="3"/>
  <c r="AO307" i="3"/>
  <c r="AM307" i="3"/>
  <c r="AK307" i="3"/>
  <c r="AI307" i="3"/>
  <c r="AG307" i="3"/>
  <c r="AE307" i="3"/>
  <c r="AC307" i="3"/>
  <c r="AA307" i="3"/>
  <c r="Y307" i="3"/>
  <c r="W307" i="3"/>
  <c r="U307" i="3"/>
  <c r="S307" i="3"/>
  <c r="Q307" i="3"/>
  <c r="O307" i="3"/>
  <c r="BH306" i="3"/>
  <c r="BF306" i="3"/>
  <c r="BD306" i="3"/>
  <c r="BB306" i="3"/>
  <c r="AZ306" i="3"/>
  <c r="AX306" i="3"/>
  <c r="AV306" i="3"/>
  <c r="AT306" i="3"/>
  <c r="AR306" i="3"/>
  <c r="AP306" i="3"/>
  <c r="AN306" i="3"/>
  <c r="AL306" i="3"/>
  <c r="AJ306" i="3"/>
  <c r="AH306" i="3"/>
  <c r="AF306" i="3"/>
  <c r="AD306" i="3"/>
  <c r="AB306" i="3"/>
  <c r="Z306" i="3"/>
  <c r="X306" i="3"/>
  <c r="V306" i="3"/>
  <c r="T306" i="3"/>
  <c r="R306" i="3"/>
  <c r="P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H304" i="3"/>
  <c r="BF304" i="3"/>
  <c r="BD304" i="3"/>
  <c r="BB304" i="3"/>
  <c r="AZ304" i="3"/>
  <c r="AX304" i="3"/>
  <c r="AV304" i="3"/>
  <c r="AT304" i="3"/>
  <c r="AR304" i="3"/>
  <c r="AP304" i="3"/>
  <c r="AN304" i="3"/>
  <c r="AL304" i="3"/>
  <c r="AJ304" i="3"/>
  <c r="AG304" i="3"/>
  <c r="AC304" i="3"/>
  <c r="Y304" i="3"/>
  <c r="U304" i="3"/>
  <c r="Q304" i="3"/>
  <c r="M304" i="3"/>
  <c r="BG303" i="3"/>
  <c r="BC303" i="3"/>
  <c r="AY303" i="3"/>
  <c r="AU303" i="3"/>
  <c r="AQ303" i="3"/>
  <c r="AM303" i="3"/>
  <c r="AI303" i="3"/>
  <c r="BK271" i="3"/>
  <c r="BJ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U294" i="3" l="1"/>
  <c r="BB294" i="3"/>
  <c r="AL294" i="3"/>
  <c r="V294" i="3"/>
  <c r="AZ296" i="3"/>
  <c r="AD296" i="3"/>
  <c r="AU296" i="3"/>
  <c r="O296" i="3"/>
  <c r="AG301" i="3"/>
  <c r="AX301" i="3"/>
  <c r="R301" i="3"/>
  <c r="AU304" i="3"/>
  <c r="AC306" i="3"/>
  <c r="BI306" i="3"/>
  <c r="BH307" i="3"/>
  <c r="BM447" i="3"/>
  <c r="BJ447" i="3"/>
  <c r="BL436" i="3"/>
  <c r="BN436" i="3"/>
  <c r="BM421" i="3"/>
  <c r="BJ455" i="3"/>
  <c r="BJ427" i="3"/>
  <c r="BM417" i="3"/>
  <c r="BJ410" i="3"/>
  <c r="BK405" i="3"/>
  <c r="BJ404" i="3"/>
  <c r="BN404" i="3"/>
  <c r="BJ459" i="3"/>
  <c r="BL429" i="3"/>
  <c r="BN429" i="3"/>
  <c r="BK426" i="3"/>
  <c r="BN426" i="3"/>
  <c r="BJ426" i="3"/>
  <c r="BK417" i="3"/>
  <c r="BN410" i="3"/>
  <c r="BL447" i="3"/>
  <c r="BN437" i="3"/>
  <c r="BL437" i="3"/>
  <c r="BJ436" i="3"/>
  <c r="BM434" i="3"/>
  <c r="BK434" i="3"/>
  <c r="BN434" i="3"/>
  <c r="BJ434" i="3"/>
  <c r="BJ421" i="3"/>
  <c r="BN421" i="3"/>
  <c r="BL421" i="3"/>
  <c r="BM455" i="3"/>
  <c r="BM459" i="3"/>
  <c r="BJ435" i="3"/>
  <c r="BL428" i="3"/>
  <c r="BM427" i="3"/>
  <c r="BL427" i="3"/>
  <c r="BN427" i="3"/>
  <c r="BJ417" i="3"/>
  <c r="BJ408" i="3"/>
  <c r="BN408" i="3"/>
  <c r="BK401" i="3"/>
  <c r="BN400" i="3"/>
  <c r="BK320" i="3"/>
  <c r="BJ319" i="3"/>
  <c r="BN319" i="3"/>
  <c r="BL459" i="3"/>
  <c r="BN428" i="3"/>
  <c r="BJ428" i="3"/>
  <c r="BK421" i="3"/>
  <c r="BN398" i="3"/>
  <c r="BK462" i="3"/>
  <c r="BK460" i="3"/>
  <c r="BK458" i="3"/>
  <c r="K197" i="3"/>
  <c r="L123" i="3"/>
  <c r="L119" i="3"/>
  <c r="BK275" i="3"/>
  <c r="BJ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M303" i="3"/>
  <c r="AO303" i="3"/>
  <c r="AW303" i="3"/>
  <c r="BE303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K277" i="3" s="1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I292" i="3"/>
  <c r="BE292" i="3"/>
  <c r="BA292" i="3"/>
  <c r="AW292" i="3"/>
  <c r="AO292" i="3"/>
  <c r="AG292" i="3"/>
  <c r="Y292" i="3"/>
  <c r="Q292" i="3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O306" i="3"/>
  <c r="BF307" i="3"/>
  <c r="BB307" i="3"/>
  <c r="AX307" i="3"/>
  <c r="AT307" i="3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BL292" i="3" s="1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BK294" i="3" s="1"/>
  <c r="O294" i="3"/>
  <c r="BN294" i="3" s="1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AN307" i="3"/>
  <c r="AV307" i="3"/>
  <c r="BD307" i="3"/>
  <c r="P302" i="3"/>
  <c r="M307" i="3"/>
  <c r="BN307" i="3" s="1"/>
  <c r="L263" i="3"/>
  <c r="K263" i="3"/>
  <c r="BB263" i="3" s="1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M277" i="3"/>
  <c r="BJ295" i="3"/>
  <c r="BK295" i="3"/>
  <c r="BL296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BK306" i="3"/>
  <c r="BJ307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BN289" i="3" s="1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L273" i="3"/>
  <c r="BM273" i="3"/>
  <c r="BN273" i="3"/>
  <c r="BL275" i="3"/>
  <c r="BM275" i="3"/>
  <c r="BN275" i="3"/>
  <c r="BL277" i="3"/>
  <c r="BM293" i="3"/>
  <c r="BN293" i="3"/>
  <c r="BL293" i="3"/>
  <c r="BJ293" i="3"/>
  <c r="BK293" i="3"/>
  <c r="BL294" i="3"/>
  <c r="BM295" i="3"/>
  <c r="BN295" i="3"/>
  <c r="BL295" i="3"/>
  <c r="BN296" i="3"/>
  <c r="BN297" i="3"/>
  <c r="BL297" i="3"/>
  <c r="BJ297" i="3"/>
  <c r="BK297" i="3"/>
  <c r="BM301" i="3"/>
  <c r="BK301" i="3"/>
  <c r="BN303" i="3"/>
  <c r="BM304" i="3"/>
  <c r="BK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M175" i="3" s="1"/>
  <c r="L173" i="3"/>
  <c r="K173" i="3"/>
  <c r="L166" i="3"/>
  <c r="L164" i="3"/>
  <c r="L163" i="3"/>
  <c r="K158" i="3"/>
  <c r="K156" i="3"/>
  <c r="L145" i="3"/>
  <c r="K143" i="3"/>
  <c r="K141" i="3"/>
  <c r="Q141" i="3" s="1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K133" i="3"/>
  <c r="K118" i="3"/>
  <c r="K258" i="3"/>
  <c r="K204" i="3"/>
  <c r="K202" i="3"/>
  <c r="M202" i="3" s="1"/>
  <c r="L200" i="3"/>
  <c r="K200" i="3"/>
  <c r="AA200" i="3" s="1"/>
  <c r="L198" i="3"/>
  <c r="K198" i="3"/>
  <c r="N198" i="3" s="1"/>
  <c r="L193" i="3"/>
  <c r="K193" i="3"/>
  <c r="S193" i="3" s="1"/>
  <c r="L186" i="3"/>
  <c r="L184" i="3"/>
  <c r="L183" i="3"/>
  <c r="L179" i="3"/>
  <c r="L161" i="3"/>
  <c r="K159" i="3"/>
  <c r="O159" i="3" s="1"/>
  <c r="K157" i="3"/>
  <c r="L150" i="3"/>
  <c r="P150" i="3" s="1"/>
  <c r="L148" i="3"/>
  <c r="L147" i="3"/>
  <c r="K142" i="3"/>
  <c r="K140" i="3"/>
  <c r="L129" i="3"/>
  <c r="K127" i="3"/>
  <c r="P127" i="3" s="1"/>
  <c r="K125" i="3"/>
  <c r="L118" i="3"/>
  <c r="N118" i="3" s="1"/>
  <c r="L116" i="3"/>
  <c r="L115" i="3"/>
  <c r="L111" i="3"/>
  <c r="K260" i="3"/>
  <c r="K265" i="3"/>
  <c r="AO265" i="3" s="1"/>
  <c r="K257" i="3"/>
  <c r="K185" i="3"/>
  <c r="K181" i="3"/>
  <c r="N181" i="3" s="1"/>
  <c r="L171" i="3"/>
  <c r="K166" i="3"/>
  <c r="O166" i="3" s="1"/>
  <c r="K164" i="3"/>
  <c r="K151" i="3"/>
  <c r="S151" i="3" s="1"/>
  <c r="K149" i="3"/>
  <c r="L139" i="3"/>
  <c r="K134" i="3"/>
  <c r="K132" i="3"/>
  <c r="Q132" i="3" s="1"/>
  <c r="K119" i="3"/>
  <c r="K117" i="3"/>
  <c r="K111" i="3"/>
  <c r="AK111" i="3" s="1"/>
  <c r="V265" i="3"/>
  <c r="AM265" i="3"/>
  <c r="BD265" i="3"/>
  <c r="R111" i="3"/>
  <c r="AI111" i="3"/>
  <c r="AZ111" i="3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AX263" i="3"/>
  <c r="AP263" i="3"/>
  <c r="AH263" i="3"/>
  <c r="Z263" i="3"/>
  <c r="R263" i="3"/>
  <c r="BF259" i="3"/>
  <c r="AX259" i="3"/>
  <c r="AP259" i="3"/>
  <c r="AH259" i="3"/>
  <c r="Z259" i="3"/>
  <c r="R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AM185" i="3" s="1"/>
  <c r="R181" i="3"/>
  <c r="Z181" i="3"/>
  <c r="AH181" i="3"/>
  <c r="AP181" i="3"/>
  <c r="AX181" i="3"/>
  <c r="BF181" i="3"/>
  <c r="S181" i="3"/>
  <c r="AA181" i="3"/>
  <c r="AI181" i="3"/>
  <c r="AQ181" i="3"/>
  <c r="AY181" i="3"/>
  <c r="BG181" i="3"/>
  <c r="T181" i="3"/>
  <c r="AB181" i="3"/>
  <c r="AJ181" i="3"/>
  <c r="AR181" i="3"/>
  <c r="AZ181" i="3"/>
  <c r="BH181" i="3"/>
  <c r="Q181" i="3"/>
  <c r="Y181" i="3"/>
  <c r="AG181" i="3"/>
  <c r="AO181" i="3"/>
  <c r="AW181" i="3"/>
  <c r="BE181" i="3"/>
  <c r="L178" i="3"/>
  <c r="L176" i="3"/>
  <c r="L169" i="3"/>
  <c r="AI167" i="3"/>
  <c r="T167" i="3"/>
  <c r="AZ167" i="3"/>
  <c r="AG167" i="3"/>
  <c r="N167" i="3"/>
  <c r="AT167" i="3"/>
  <c r="L162" i="3"/>
  <c r="L160" i="3"/>
  <c r="L153" i="3"/>
  <c r="O151" i="3"/>
  <c r="W151" i="3"/>
  <c r="AE151" i="3"/>
  <c r="AM151" i="3"/>
  <c r="AU151" i="3"/>
  <c r="BC151" i="3"/>
  <c r="P151" i="3"/>
  <c r="X151" i="3"/>
  <c r="AF151" i="3"/>
  <c r="AN151" i="3"/>
  <c r="AV151" i="3"/>
  <c r="BD151" i="3"/>
  <c r="M151" i="3"/>
  <c r="U151" i="3"/>
  <c r="AC151" i="3"/>
  <c r="AK151" i="3"/>
  <c r="AS151" i="3"/>
  <c r="BA151" i="3"/>
  <c r="BI151" i="3"/>
  <c r="R151" i="3"/>
  <c r="Z151" i="3"/>
  <c r="AH151" i="3"/>
  <c r="AP151" i="3"/>
  <c r="AX151" i="3"/>
  <c r="BF151" i="3"/>
  <c r="L146" i="3"/>
  <c r="L144" i="3"/>
  <c r="L137" i="3"/>
  <c r="Z135" i="3"/>
  <c r="BF135" i="3"/>
  <c r="AQ135" i="3"/>
  <c r="P135" i="3"/>
  <c r="AF135" i="3"/>
  <c r="AV135" i="3"/>
  <c r="M135" i="3"/>
  <c r="AC135" i="3"/>
  <c r="AS135" i="3"/>
  <c r="BI135" i="3"/>
  <c r="L130" i="3"/>
  <c r="L128" i="3"/>
  <c r="L121" i="3"/>
  <c r="O119" i="3"/>
  <c r="W119" i="3"/>
  <c r="AE119" i="3"/>
  <c r="AM119" i="3"/>
  <c r="AU119" i="3"/>
  <c r="BC119" i="3"/>
  <c r="P119" i="3"/>
  <c r="X119" i="3"/>
  <c r="AF119" i="3"/>
  <c r="AN119" i="3"/>
  <c r="AV119" i="3"/>
  <c r="BD119" i="3"/>
  <c r="M119" i="3"/>
  <c r="U119" i="3"/>
  <c r="AC119" i="3"/>
  <c r="AK119" i="3"/>
  <c r="AS119" i="3"/>
  <c r="BA119" i="3"/>
  <c r="BI119" i="3"/>
  <c r="R119" i="3"/>
  <c r="Z119" i="3"/>
  <c r="AH119" i="3"/>
  <c r="AP119" i="3"/>
  <c r="AX119" i="3"/>
  <c r="BF119" i="3"/>
  <c r="L114" i="3"/>
  <c r="L112" i="3"/>
  <c r="BB266" i="3"/>
  <c r="AT266" i="3"/>
  <c r="AL266" i="3"/>
  <c r="AD266" i="3"/>
  <c r="V266" i="3"/>
  <c r="N266" i="3"/>
  <c r="BE263" i="3"/>
  <c r="AW263" i="3"/>
  <c r="AO263" i="3"/>
  <c r="AG263" i="3"/>
  <c r="Y263" i="3"/>
  <c r="Q263" i="3"/>
  <c r="BI259" i="3"/>
  <c r="BA259" i="3"/>
  <c r="AS259" i="3"/>
  <c r="AK259" i="3"/>
  <c r="AC259" i="3"/>
  <c r="U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L156" i="3"/>
  <c r="X156" i="3" s="1"/>
  <c r="K154" i="3"/>
  <c r="K152" i="3"/>
  <c r="L149" i="3"/>
  <c r="K147" i="3"/>
  <c r="K145" i="3"/>
  <c r="L142" i="3"/>
  <c r="P142" i="3" s="1"/>
  <c r="L140" i="3"/>
  <c r="K138" i="3"/>
  <c r="K136" i="3"/>
  <c r="L133" i="3"/>
  <c r="N133" i="3" s="1"/>
  <c r="K131" i="3"/>
  <c r="K129" i="3"/>
  <c r="L126" i="3"/>
  <c r="L124" i="3"/>
  <c r="O124" i="3" s="1"/>
  <c r="K122" i="3"/>
  <c r="K120" i="3"/>
  <c r="L117" i="3"/>
  <c r="K115" i="3"/>
  <c r="K113" i="3"/>
  <c r="BI266" i="3"/>
  <c r="BA266" i="3"/>
  <c r="AS266" i="3"/>
  <c r="AK266" i="3"/>
  <c r="AC266" i="3"/>
  <c r="U266" i="3"/>
  <c r="M266" i="3"/>
  <c r="BD263" i="3"/>
  <c r="AV263" i="3"/>
  <c r="AN263" i="3"/>
  <c r="AF263" i="3"/>
  <c r="X263" i="3"/>
  <c r="P263" i="3"/>
  <c r="BD259" i="3"/>
  <c r="AV259" i="3"/>
  <c r="AN259" i="3"/>
  <c r="AF259" i="3"/>
  <c r="X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AS204" i="3"/>
  <c r="Q202" i="3"/>
  <c r="Y202" i="3"/>
  <c r="AG202" i="3"/>
  <c r="AO202" i="3"/>
  <c r="AW202" i="3"/>
  <c r="BE202" i="3"/>
  <c r="N202" i="3"/>
  <c r="V202" i="3"/>
  <c r="AD202" i="3"/>
  <c r="AL202" i="3"/>
  <c r="AT202" i="3"/>
  <c r="BB202" i="3"/>
  <c r="O202" i="3"/>
  <c r="W202" i="3"/>
  <c r="AE202" i="3"/>
  <c r="AM202" i="3"/>
  <c r="AU202" i="3"/>
  <c r="BC202" i="3"/>
  <c r="P202" i="3"/>
  <c r="X202" i="3"/>
  <c r="AF202" i="3"/>
  <c r="AN202" i="3"/>
  <c r="AV202" i="3"/>
  <c r="BD202" i="3"/>
  <c r="S200" i="3"/>
  <c r="AI200" i="3"/>
  <c r="AY200" i="3"/>
  <c r="T200" i="3"/>
  <c r="AJ200" i="3"/>
  <c r="AZ200" i="3"/>
  <c r="M200" i="3"/>
  <c r="U200" i="3"/>
  <c r="AC200" i="3"/>
  <c r="AK200" i="3"/>
  <c r="AS200" i="3"/>
  <c r="BA200" i="3"/>
  <c r="BI200" i="3"/>
  <c r="R200" i="3"/>
  <c r="Z200" i="3"/>
  <c r="AH200" i="3"/>
  <c r="AP200" i="3"/>
  <c r="AX200" i="3"/>
  <c r="BF200" i="3"/>
  <c r="R198" i="3"/>
  <c r="Z198" i="3"/>
  <c r="AH198" i="3"/>
  <c r="AP198" i="3"/>
  <c r="AX198" i="3"/>
  <c r="BF198" i="3"/>
  <c r="S198" i="3"/>
  <c r="AA198" i="3"/>
  <c r="AI198" i="3"/>
  <c r="AQ198" i="3"/>
  <c r="AY198" i="3"/>
  <c r="BG198" i="3"/>
  <c r="T198" i="3"/>
  <c r="AB198" i="3"/>
  <c r="AJ198" i="3"/>
  <c r="AR198" i="3"/>
  <c r="AZ198" i="3"/>
  <c r="BH198" i="3"/>
  <c r="Q198" i="3"/>
  <c r="Y198" i="3"/>
  <c r="AG198" i="3"/>
  <c r="AO198" i="3"/>
  <c r="AW198" i="3"/>
  <c r="BE198" i="3"/>
  <c r="O193" i="3"/>
  <c r="W193" i="3"/>
  <c r="AE193" i="3"/>
  <c r="AM193" i="3"/>
  <c r="AU193" i="3"/>
  <c r="BC193" i="3"/>
  <c r="P193" i="3"/>
  <c r="X193" i="3"/>
  <c r="AF193" i="3"/>
  <c r="AN193" i="3"/>
  <c r="AV193" i="3"/>
  <c r="BD193" i="3"/>
  <c r="M193" i="3"/>
  <c r="U193" i="3"/>
  <c r="AC193" i="3"/>
  <c r="AK193" i="3"/>
  <c r="AS193" i="3"/>
  <c r="BA193" i="3"/>
  <c r="BI193" i="3"/>
  <c r="R193" i="3"/>
  <c r="Z193" i="3"/>
  <c r="AH193" i="3"/>
  <c r="AP193" i="3"/>
  <c r="AX193" i="3"/>
  <c r="BF193" i="3"/>
  <c r="Q175" i="3"/>
  <c r="Y175" i="3"/>
  <c r="AG175" i="3"/>
  <c r="AO175" i="3"/>
  <c r="AW175" i="3"/>
  <c r="BE175" i="3"/>
  <c r="N175" i="3"/>
  <c r="V175" i="3"/>
  <c r="AD175" i="3"/>
  <c r="AL175" i="3"/>
  <c r="AT175" i="3"/>
  <c r="BB175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3" i="3"/>
  <c r="U173" i="3"/>
  <c r="AC173" i="3"/>
  <c r="AK173" i="3"/>
  <c r="AS173" i="3"/>
  <c r="BA173" i="3"/>
  <c r="BI173" i="3"/>
  <c r="R173" i="3"/>
  <c r="Z173" i="3"/>
  <c r="AH173" i="3"/>
  <c r="AP173" i="3"/>
  <c r="AX173" i="3"/>
  <c r="BF173" i="3"/>
  <c r="S173" i="3"/>
  <c r="AA173" i="3"/>
  <c r="AI173" i="3"/>
  <c r="AQ173" i="3"/>
  <c r="AY173" i="3"/>
  <c r="BG173" i="3"/>
  <c r="T173" i="3"/>
  <c r="AB173" i="3"/>
  <c r="AJ173" i="3"/>
  <c r="AR173" i="3"/>
  <c r="AZ173" i="3"/>
  <c r="BH173" i="3"/>
  <c r="S166" i="3"/>
  <c r="AA166" i="3"/>
  <c r="AI166" i="3"/>
  <c r="AQ166" i="3"/>
  <c r="AY166" i="3"/>
  <c r="BG166" i="3"/>
  <c r="T166" i="3"/>
  <c r="AB166" i="3"/>
  <c r="AJ166" i="3"/>
  <c r="AR166" i="3"/>
  <c r="AZ166" i="3"/>
  <c r="BH166" i="3"/>
  <c r="Q166" i="3"/>
  <c r="Y166" i="3"/>
  <c r="AG166" i="3"/>
  <c r="AO166" i="3"/>
  <c r="AW166" i="3"/>
  <c r="BE166" i="3"/>
  <c r="N166" i="3"/>
  <c r="V166" i="3"/>
  <c r="AD166" i="3"/>
  <c r="AL166" i="3"/>
  <c r="AT166" i="3"/>
  <c r="BB166" i="3"/>
  <c r="P164" i="3"/>
  <c r="X164" i="3"/>
  <c r="AF164" i="3"/>
  <c r="AN164" i="3"/>
  <c r="AV164" i="3"/>
  <c r="BD164" i="3"/>
  <c r="M164" i="3"/>
  <c r="U164" i="3"/>
  <c r="AC164" i="3"/>
  <c r="AK164" i="3"/>
  <c r="AS164" i="3"/>
  <c r="BA164" i="3"/>
  <c r="BI164" i="3"/>
  <c r="R164" i="3"/>
  <c r="Z164" i="3"/>
  <c r="AH164" i="3"/>
  <c r="AP164" i="3"/>
  <c r="AX164" i="3"/>
  <c r="BF164" i="3"/>
  <c r="S164" i="3"/>
  <c r="AA164" i="3"/>
  <c r="AI164" i="3"/>
  <c r="AQ164" i="3"/>
  <c r="AY164" i="3"/>
  <c r="BG164" i="3"/>
  <c r="S159" i="3"/>
  <c r="AA159" i="3"/>
  <c r="AI159" i="3"/>
  <c r="AQ159" i="3"/>
  <c r="AY159" i="3"/>
  <c r="BG159" i="3"/>
  <c r="T159" i="3"/>
  <c r="AB159" i="3"/>
  <c r="AJ159" i="3"/>
  <c r="AR159" i="3"/>
  <c r="AZ159" i="3"/>
  <c r="BH159" i="3"/>
  <c r="Q159" i="3"/>
  <c r="Y159" i="3"/>
  <c r="AG159" i="3"/>
  <c r="AO159" i="3"/>
  <c r="AW159" i="3"/>
  <c r="BE159" i="3"/>
  <c r="N159" i="3"/>
  <c r="V159" i="3"/>
  <c r="AD159" i="3"/>
  <c r="AL159" i="3"/>
  <c r="AT159" i="3"/>
  <c r="BB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M150" i="3"/>
  <c r="U150" i="3"/>
  <c r="O150" i="3"/>
  <c r="W150" i="3"/>
  <c r="N150" i="3"/>
  <c r="AD150" i="3"/>
  <c r="AL150" i="3"/>
  <c r="AT150" i="3"/>
  <c r="BB150" i="3"/>
  <c r="R150" i="3"/>
  <c r="AE150" i="3"/>
  <c r="AM150" i="3"/>
  <c r="AU150" i="3"/>
  <c r="BC150" i="3"/>
  <c r="T150" i="3"/>
  <c r="AF150" i="3"/>
  <c r="AN150" i="3"/>
  <c r="AV150" i="3"/>
  <c r="BD150" i="3"/>
  <c r="V150" i="3"/>
  <c r="AG150" i="3"/>
  <c r="AO150" i="3"/>
  <c r="AW150" i="3"/>
  <c r="BE150" i="3"/>
  <c r="P148" i="3"/>
  <c r="X148" i="3"/>
  <c r="AF148" i="3"/>
  <c r="AN148" i="3"/>
  <c r="AV148" i="3"/>
  <c r="BD148" i="3"/>
  <c r="M148" i="3"/>
  <c r="U148" i="3"/>
  <c r="AC148" i="3"/>
  <c r="AK148" i="3"/>
  <c r="AS148" i="3"/>
  <c r="BA148" i="3"/>
  <c r="BI148" i="3"/>
  <c r="R148" i="3"/>
  <c r="Z148" i="3"/>
  <c r="AH148" i="3"/>
  <c r="AP148" i="3"/>
  <c r="AX148" i="3"/>
  <c r="BF148" i="3"/>
  <c r="S148" i="3"/>
  <c r="AA148" i="3"/>
  <c r="AI148" i="3"/>
  <c r="AQ148" i="3"/>
  <c r="AY148" i="3"/>
  <c r="BG148" i="3"/>
  <c r="Q143" i="3"/>
  <c r="Y143" i="3"/>
  <c r="AG143" i="3"/>
  <c r="AO143" i="3"/>
  <c r="AW143" i="3"/>
  <c r="BE143" i="3"/>
  <c r="N143" i="3"/>
  <c r="V143" i="3"/>
  <c r="AD143" i="3"/>
  <c r="AL143" i="3"/>
  <c r="AT143" i="3"/>
  <c r="BB143" i="3"/>
  <c r="O143" i="3"/>
  <c r="W143" i="3"/>
  <c r="AE143" i="3"/>
  <c r="AM143" i="3"/>
  <c r="AU143" i="3"/>
  <c r="BC143" i="3"/>
  <c r="P143" i="3"/>
  <c r="X143" i="3"/>
  <c r="AF143" i="3"/>
  <c r="AN143" i="3"/>
  <c r="AV143" i="3"/>
  <c r="BD143" i="3"/>
  <c r="M141" i="3"/>
  <c r="U141" i="3"/>
  <c r="AC141" i="3"/>
  <c r="AK141" i="3"/>
  <c r="AS141" i="3"/>
  <c r="BA141" i="3"/>
  <c r="BI141" i="3"/>
  <c r="R141" i="3"/>
  <c r="Z141" i="3"/>
  <c r="AH141" i="3"/>
  <c r="AP141" i="3"/>
  <c r="AX141" i="3"/>
  <c r="BF141" i="3"/>
  <c r="S141" i="3"/>
  <c r="AA141" i="3"/>
  <c r="AI141" i="3"/>
  <c r="AQ141" i="3"/>
  <c r="AY141" i="3"/>
  <c r="BG141" i="3"/>
  <c r="T141" i="3"/>
  <c r="AB141" i="3"/>
  <c r="AJ141" i="3"/>
  <c r="AR141" i="3"/>
  <c r="AZ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U132" i="3"/>
  <c r="AC132" i="3"/>
  <c r="AK132" i="3"/>
  <c r="AS132" i="3"/>
  <c r="BA132" i="3"/>
  <c r="BI132" i="3"/>
  <c r="R132" i="3"/>
  <c r="Z132" i="3"/>
  <c r="AH132" i="3"/>
  <c r="AP132" i="3"/>
  <c r="AX132" i="3"/>
  <c r="BF132" i="3"/>
  <c r="S132" i="3"/>
  <c r="AA132" i="3"/>
  <c r="AI132" i="3"/>
  <c r="AQ132" i="3"/>
  <c r="AY132" i="3"/>
  <c r="BG132" i="3"/>
  <c r="T132" i="3"/>
  <c r="AB132" i="3"/>
  <c r="AJ132" i="3"/>
  <c r="AR132" i="3"/>
  <c r="AZ132" i="3"/>
  <c r="BH132" i="3"/>
  <c r="T127" i="3"/>
  <c r="AB127" i="3"/>
  <c r="AJ127" i="3"/>
  <c r="AR127" i="3"/>
  <c r="AZ127" i="3"/>
  <c r="BH127" i="3"/>
  <c r="Q127" i="3"/>
  <c r="Y127" i="3"/>
  <c r="AG127" i="3"/>
  <c r="AO127" i="3"/>
  <c r="AW127" i="3"/>
  <c r="BE127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R118" i="3"/>
  <c r="Z118" i="3"/>
  <c r="AH118" i="3"/>
  <c r="AP118" i="3"/>
  <c r="AX118" i="3"/>
  <c r="BF118" i="3"/>
  <c r="S118" i="3"/>
  <c r="AA118" i="3"/>
  <c r="AI118" i="3"/>
  <c r="AQ118" i="3"/>
  <c r="AY118" i="3"/>
  <c r="BG118" i="3"/>
  <c r="T118" i="3"/>
  <c r="AB118" i="3"/>
  <c r="AJ118" i="3"/>
  <c r="AR118" i="3"/>
  <c r="AZ118" i="3"/>
  <c r="BH118" i="3"/>
  <c r="Q118" i="3"/>
  <c r="Y118" i="3"/>
  <c r="AG118" i="3"/>
  <c r="AO118" i="3"/>
  <c r="AW118" i="3"/>
  <c r="BE118" i="3"/>
  <c r="P116" i="3"/>
  <c r="X116" i="3"/>
  <c r="AF116" i="3"/>
  <c r="Q116" i="3"/>
  <c r="Y116" i="3"/>
  <c r="AG116" i="3"/>
  <c r="AO116" i="3"/>
  <c r="AW116" i="3"/>
  <c r="BE116" i="3"/>
  <c r="O116" i="3"/>
  <c r="W116" i="3"/>
  <c r="AE116" i="3"/>
  <c r="AM116" i="3"/>
  <c r="AU116" i="3"/>
  <c r="BC116" i="3"/>
  <c r="Z116" i="3"/>
  <c r="AT116" i="3"/>
  <c r="N116" i="3"/>
  <c r="AN116" i="3"/>
  <c r="BD116" i="3"/>
  <c r="AH116" i="3"/>
  <c r="AX116" i="3"/>
  <c r="V116" i="3"/>
  <c r="AR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AZ266" i="3"/>
  <c r="AR266" i="3"/>
  <c r="AJ266" i="3"/>
  <c r="AB266" i="3"/>
  <c r="T266" i="3"/>
  <c r="BC263" i="3"/>
  <c r="AU263" i="3"/>
  <c r="AM263" i="3"/>
  <c r="AE263" i="3"/>
  <c r="W263" i="3"/>
  <c r="BG259" i="3"/>
  <c r="AY259" i="3"/>
  <c r="AQ259" i="3"/>
  <c r="AI259" i="3"/>
  <c r="AA259" i="3"/>
  <c r="S259" i="3"/>
  <c r="BM157" i="3"/>
  <c r="BJ157" i="3"/>
  <c r="L261" i="3"/>
  <c r="Y261" i="3" s="1"/>
  <c r="L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T148" i="3"/>
  <c r="T164" i="3"/>
  <c r="Q173" i="3"/>
  <c r="BM134" i="3"/>
  <c r="BK157" i="3"/>
  <c r="R185" i="3"/>
  <c r="T116" i="3"/>
  <c r="M143" i="3"/>
  <c r="AP135" i="3"/>
  <c r="BF266" i="3"/>
  <c r="BN304" i="3"/>
  <c r="BJ305" i="3"/>
  <c r="BN305" i="3"/>
  <c r="BM303" i="3"/>
  <c r="BL303" i="3"/>
  <c r="BM297" i="3"/>
  <c r="BL307" i="3"/>
  <c r="BN306" i="3"/>
  <c r="BL304" i="3"/>
  <c r="BJ301" i="3"/>
  <c r="BN301" i="3"/>
  <c r="BK296" i="3"/>
  <c r="BJ292" i="3"/>
  <c r="BK292" i="3"/>
  <c r="BM305" i="3"/>
  <c r="BJ303" i="3"/>
  <c r="S257" i="3"/>
  <c r="BN157" i="3"/>
  <c r="W259" i="3"/>
  <c r="AE259" i="3"/>
  <c r="AM259" i="3"/>
  <c r="AU259" i="3"/>
  <c r="BC259" i="3"/>
  <c r="S263" i="3"/>
  <c r="AA263" i="3"/>
  <c r="AI263" i="3"/>
  <c r="AQ263" i="3"/>
  <c r="AY263" i="3"/>
  <c r="BG263" i="3"/>
  <c r="X266" i="3"/>
  <c r="AF266" i="3"/>
  <c r="AN266" i="3"/>
  <c r="AV266" i="3"/>
  <c r="BD266" i="3"/>
  <c r="AZ116" i="3"/>
  <c r="AJ116" i="3"/>
  <c r="BF116" i="3"/>
  <c r="AP116" i="3"/>
  <c r="R116" i="3"/>
  <c r="AV116" i="3"/>
  <c r="AD116" i="3"/>
  <c r="BB116" i="3"/>
  <c r="AL116" i="3"/>
  <c r="BG116" i="3"/>
  <c r="AY116" i="3"/>
  <c r="AQ116" i="3"/>
  <c r="AI116" i="3"/>
  <c r="AA116" i="3"/>
  <c r="S116" i="3"/>
  <c r="BI116" i="3"/>
  <c r="BA116" i="3"/>
  <c r="AS116" i="3"/>
  <c r="AK116" i="3"/>
  <c r="AC116" i="3"/>
  <c r="U116" i="3"/>
  <c r="M116" i="3"/>
  <c r="AB116" i="3"/>
  <c r="BI118" i="3"/>
  <c r="BA118" i="3"/>
  <c r="AS118" i="3"/>
  <c r="AK118" i="3"/>
  <c r="AC118" i="3"/>
  <c r="U118" i="3"/>
  <c r="M118" i="3"/>
  <c r="BD118" i="3"/>
  <c r="AV118" i="3"/>
  <c r="AN118" i="3"/>
  <c r="AF118" i="3"/>
  <c r="X118" i="3"/>
  <c r="P118" i="3"/>
  <c r="BC118" i="3"/>
  <c r="AU118" i="3"/>
  <c r="AM118" i="3"/>
  <c r="AE118" i="3"/>
  <c r="W118" i="3"/>
  <c r="O118" i="3"/>
  <c r="BB118" i="3"/>
  <c r="AT118" i="3"/>
  <c r="AL118" i="3"/>
  <c r="AD118" i="3"/>
  <c r="V118" i="3"/>
  <c r="BG127" i="3"/>
  <c r="AY127" i="3"/>
  <c r="AQ127" i="3"/>
  <c r="AI127" i="3"/>
  <c r="AA127" i="3"/>
  <c r="S127" i="3"/>
  <c r="BF127" i="3"/>
  <c r="AX127" i="3"/>
  <c r="AP127" i="3"/>
  <c r="AH127" i="3"/>
  <c r="Z127" i="3"/>
  <c r="R127" i="3"/>
  <c r="BI127" i="3"/>
  <c r="BA127" i="3"/>
  <c r="AS127" i="3"/>
  <c r="AK127" i="3"/>
  <c r="AC127" i="3"/>
  <c r="U127" i="3"/>
  <c r="M127" i="3"/>
  <c r="BN127" i="3" s="1"/>
  <c r="BD127" i="3"/>
  <c r="AV127" i="3"/>
  <c r="AN127" i="3"/>
  <c r="AF127" i="3"/>
  <c r="X127" i="3"/>
  <c r="BD132" i="3"/>
  <c r="AV132" i="3"/>
  <c r="AN132" i="3"/>
  <c r="AF132" i="3"/>
  <c r="X132" i="3"/>
  <c r="P132" i="3"/>
  <c r="BC132" i="3"/>
  <c r="AU132" i="3"/>
  <c r="AM132" i="3"/>
  <c r="AE132" i="3"/>
  <c r="W132" i="3"/>
  <c r="O132" i="3"/>
  <c r="BB132" i="3"/>
  <c r="AT132" i="3"/>
  <c r="AL132" i="3"/>
  <c r="AD132" i="3"/>
  <c r="V132" i="3"/>
  <c r="N132" i="3"/>
  <c r="BE132" i="3"/>
  <c r="AW132" i="3"/>
  <c r="AO132" i="3"/>
  <c r="AG132" i="3"/>
  <c r="Y132" i="3"/>
  <c r="BD141" i="3"/>
  <c r="AV141" i="3"/>
  <c r="AN141" i="3"/>
  <c r="AF141" i="3"/>
  <c r="X141" i="3"/>
  <c r="P141" i="3"/>
  <c r="BC141" i="3"/>
  <c r="AU141" i="3"/>
  <c r="AM141" i="3"/>
  <c r="AE141" i="3"/>
  <c r="W141" i="3"/>
  <c r="O141" i="3"/>
  <c r="BB141" i="3"/>
  <c r="AT141" i="3"/>
  <c r="AL141" i="3"/>
  <c r="AD141" i="3"/>
  <c r="V141" i="3"/>
  <c r="N141" i="3"/>
  <c r="BE141" i="3"/>
  <c r="AW141" i="3"/>
  <c r="AO141" i="3"/>
  <c r="AG141" i="3"/>
  <c r="Y141" i="3"/>
  <c r="BH143" i="3"/>
  <c r="AZ143" i="3"/>
  <c r="AR143" i="3"/>
  <c r="AJ143" i="3"/>
  <c r="AB143" i="3"/>
  <c r="T143" i="3"/>
  <c r="BG143" i="3"/>
  <c r="AY143" i="3"/>
  <c r="AQ143" i="3"/>
  <c r="AI143" i="3"/>
  <c r="AA143" i="3"/>
  <c r="S143" i="3"/>
  <c r="BF143" i="3"/>
  <c r="AX143" i="3"/>
  <c r="AP143" i="3"/>
  <c r="AH143" i="3"/>
  <c r="Z143" i="3"/>
  <c r="R143" i="3"/>
  <c r="BN143" i="3" s="1"/>
  <c r="BI143" i="3"/>
  <c r="BA143" i="3"/>
  <c r="AS143" i="3"/>
  <c r="AK143" i="3"/>
  <c r="AC143" i="3"/>
  <c r="U143" i="3"/>
  <c r="BC148" i="3"/>
  <c r="AU148" i="3"/>
  <c r="AM148" i="3"/>
  <c r="AE148" i="3"/>
  <c r="W148" i="3"/>
  <c r="O148" i="3"/>
  <c r="BB148" i="3"/>
  <c r="AT148" i="3"/>
  <c r="AL148" i="3"/>
  <c r="AD148" i="3"/>
  <c r="V148" i="3"/>
  <c r="N148" i="3"/>
  <c r="BE148" i="3"/>
  <c r="AW148" i="3"/>
  <c r="AO148" i="3"/>
  <c r="AG148" i="3"/>
  <c r="Y148" i="3"/>
  <c r="Q148" i="3"/>
  <c r="BH148" i="3"/>
  <c r="AZ148" i="3"/>
  <c r="AR148" i="3"/>
  <c r="AJ148" i="3"/>
  <c r="AB148" i="3"/>
  <c r="BI150" i="3"/>
  <c r="BA150" i="3"/>
  <c r="AS150" i="3"/>
  <c r="AK150" i="3"/>
  <c r="AC150" i="3"/>
  <c r="BH150" i="3"/>
  <c r="AZ150" i="3"/>
  <c r="AR150" i="3"/>
  <c r="AJ150" i="3"/>
  <c r="AB150" i="3"/>
  <c r="BG150" i="3"/>
  <c r="AY150" i="3"/>
  <c r="AQ150" i="3"/>
  <c r="AI150" i="3"/>
  <c r="Z150" i="3"/>
  <c r="BF150" i="3"/>
  <c r="AX150" i="3"/>
  <c r="AP150" i="3"/>
  <c r="AH150" i="3"/>
  <c r="X150" i="3"/>
  <c r="AA150" i="3"/>
  <c r="S150" i="3"/>
  <c r="BM150" i="3" s="1"/>
  <c r="Y150" i="3"/>
  <c r="Q150" i="3"/>
  <c r="BF159" i="3"/>
  <c r="AX159" i="3"/>
  <c r="AP159" i="3"/>
  <c r="AH159" i="3"/>
  <c r="Z159" i="3"/>
  <c r="R159" i="3"/>
  <c r="BI159" i="3"/>
  <c r="BA159" i="3"/>
  <c r="AS159" i="3"/>
  <c r="AK159" i="3"/>
  <c r="AC159" i="3"/>
  <c r="U159" i="3"/>
  <c r="M159" i="3"/>
  <c r="BD159" i="3"/>
  <c r="AV159" i="3"/>
  <c r="AN159" i="3"/>
  <c r="AF159" i="3"/>
  <c r="X159" i="3"/>
  <c r="P159" i="3"/>
  <c r="BC159" i="3"/>
  <c r="AU159" i="3"/>
  <c r="AM159" i="3"/>
  <c r="AE159" i="3"/>
  <c r="W159" i="3"/>
  <c r="BJ159" i="3" s="1"/>
  <c r="BC164" i="3"/>
  <c r="AU164" i="3"/>
  <c r="AM164" i="3"/>
  <c r="AE164" i="3"/>
  <c r="W164" i="3"/>
  <c r="O164" i="3"/>
  <c r="BB164" i="3"/>
  <c r="AT164" i="3"/>
  <c r="AL164" i="3"/>
  <c r="AD164" i="3"/>
  <c r="V164" i="3"/>
  <c r="BK164" i="3" s="1"/>
  <c r="N164" i="3"/>
  <c r="BE164" i="3"/>
  <c r="AW164" i="3"/>
  <c r="AO164" i="3"/>
  <c r="AG164" i="3"/>
  <c r="Y164" i="3"/>
  <c r="Q164" i="3"/>
  <c r="BH164" i="3"/>
  <c r="AZ164" i="3"/>
  <c r="AR164" i="3"/>
  <c r="AJ164" i="3"/>
  <c r="AB164" i="3"/>
  <c r="BF166" i="3"/>
  <c r="AX166" i="3"/>
  <c r="AP166" i="3"/>
  <c r="AH166" i="3"/>
  <c r="Z166" i="3"/>
  <c r="R166" i="3"/>
  <c r="BI166" i="3"/>
  <c r="BA166" i="3"/>
  <c r="AS166" i="3"/>
  <c r="AK166" i="3"/>
  <c r="AC166" i="3"/>
  <c r="U166" i="3"/>
  <c r="M166" i="3"/>
  <c r="BD166" i="3"/>
  <c r="AV166" i="3"/>
  <c r="AN166" i="3"/>
  <c r="AF166" i="3"/>
  <c r="X166" i="3"/>
  <c r="P166" i="3"/>
  <c r="BC166" i="3"/>
  <c r="AU166" i="3"/>
  <c r="AM166" i="3"/>
  <c r="AE166" i="3"/>
  <c r="W166" i="3"/>
  <c r="BD173" i="3"/>
  <c r="AV173" i="3"/>
  <c r="AN173" i="3"/>
  <c r="AF173" i="3"/>
  <c r="X173" i="3"/>
  <c r="P173" i="3"/>
  <c r="BC173" i="3"/>
  <c r="AU173" i="3"/>
  <c r="AM173" i="3"/>
  <c r="AE173" i="3"/>
  <c r="W173" i="3"/>
  <c r="O173" i="3"/>
  <c r="BB173" i="3"/>
  <c r="AT173" i="3"/>
  <c r="AL173" i="3"/>
  <c r="AD173" i="3"/>
  <c r="V173" i="3"/>
  <c r="N173" i="3"/>
  <c r="BE173" i="3"/>
  <c r="AW173" i="3"/>
  <c r="AO173" i="3"/>
  <c r="AG173" i="3"/>
  <c r="Y173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F175" i="3"/>
  <c r="AX175" i="3"/>
  <c r="AP175" i="3"/>
  <c r="AH175" i="3"/>
  <c r="Z175" i="3"/>
  <c r="R175" i="3"/>
  <c r="BI175" i="3"/>
  <c r="BA175" i="3"/>
  <c r="AS175" i="3"/>
  <c r="AK175" i="3"/>
  <c r="AC175" i="3"/>
  <c r="U175" i="3"/>
  <c r="BB193" i="3"/>
  <c r="AT193" i="3"/>
  <c r="AL193" i="3"/>
  <c r="AD193" i="3"/>
  <c r="V193" i="3"/>
  <c r="N193" i="3"/>
  <c r="BE193" i="3"/>
  <c r="AW193" i="3"/>
  <c r="AO193" i="3"/>
  <c r="AG193" i="3"/>
  <c r="Y193" i="3"/>
  <c r="Q193" i="3"/>
  <c r="BH193" i="3"/>
  <c r="AZ193" i="3"/>
  <c r="AR193" i="3"/>
  <c r="AJ193" i="3"/>
  <c r="AB193" i="3"/>
  <c r="T193" i="3"/>
  <c r="BG193" i="3"/>
  <c r="AY193" i="3"/>
  <c r="AQ193" i="3"/>
  <c r="AI193" i="3"/>
  <c r="AA193" i="3"/>
  <c r="BI198" i="3"/>
  <c r="BA198" i="3"/>
  <c r="AS198" i="3"/>
  <c r="AK198" i="3"/>
  <c r="AC198" i="3"/>
  <c r="U198" i="3"/>
  <c r="M198" i="3"/>
  <c r="BD198" i="3"/>
  <c r="AV198" i="3"/>
  <c r="AN198" i="3"/>
  <c r="AF198" i="3"/>
  <c r="X198" i="3"/>
  <c r="P198" i="3"/>
  <c r="BC198" i="3"/>
  <c r="AU198" i="3"/>
  <c r="AM198" i="3"/>
  <c r="AE198" i="3"/>
  <c r="W198" i="3"/>
  <c r="O198" i="3"/>
  <c r="BB198" i="3"/>
  <c r="AT198" i="3"/>
  <c r="AL198" i="3"/>
  <c r="AD198" i="3"/>
  <c r="V198" i="3"/>
  <c r="BB200" i="3"/>
  <c r="AT200" i="3"/>
  <c r="AL200" i="3"/>
  <c r="AD200" i="3"/>
  <c r="V200" i="3"/>
  <c r="N200" i="3"/>
  <c r="BE200" i="3"/>
  <c r="AW200" i="3"/>
  <c r="AO200" i="3"/>
  <c r="AG200" i="3"/>
  <c r="Y200" i="3"/>
  <c r="Q200" i="3"/>
  <c r="BH200" i="3"/>
  <c r="AR200" i="3"/>
  <c r="AB200" i="3"/>
  <c r="BG200" i="3"/>
  <c r="AQ200" i="3"/>
  <c r="BH202" i="3"/>
  <c r="AZ202" i="3"/>
  <c r="AR202" i="3"/>
  <c r="AJ202" i="3"/>
  <c r="AB202" i="3"/>
  <c r="T202" i="3"/>
  <c r="BG202" i="3"/>
  <c r="AY202" i="3"/>
  <c r="AQ202" i="3"/>
  <c r="AI202" i="3"/>
  <c r="AA202" i="3"/>
  <c r="S202" i="3"/>
  <c r="BF202" i="3"/>
  <c r="AX202" i="3"/>
  <c r="AP202" i="3"/>
  <c r="AH202" i="3"/>
  <c r="Z202" i="3"/>
  <c r="R202" i="3"/>
  <c r="BI202" i="3"/>
  <c r="BA202" i="3"/>
  <c r="AS202" i="3"/>
  <c r="AK202" i="3"/>
  <c r="AC202" i="3"/>
  <c r="U202" i="3"/>
  <c r="T259" i="3"/>
  <c r="AB259" i="3"/>
  <c r="AJ259" i="3"/>
  <c r="AR259" i="3"/>
  <c r="AZ259" i="3"/>
  <c r="BH259" i="3"/>
  <c r="T263" i="3"/>
  <c r="AB263" i="3"/>
  <c r="AJ263" i="3"/>
  <c r="AR263" i="3"/>
  <c r="AZ263" i="3"/>
  <c r="BH263" i="3"/>
  <c r="Q266" i="3"/>
  <c r="Y266" i="3"/>
  <c r="AG266" i="3"/>
  <c r="AO266" i="3"/>
  <c r="AW266" i="3"/>
  <c r="BE266" i="3"/>
  <c r="R117" i="3"/>
  <c r="S126" i="3"/>
  <c r="AB140" i="3"/>
  <c r="AA158" i="3"/>
  <c r="Q259" i="3"/>
  <c r="Y259" i="3"/>
  <c r="AG259" i="3"/>
  <c r="AO259" i="3"/>
  <c r="AW259" i="3"/>
  <c r="BE259" i="3"/>
  <c r="M263" i="3"/>
  <c r="U263" i="3"/>
  <c r="AC263" i="3"/>
  <c r="AK263" i="3"/>
  <c r="AS263" i="3"/>
  <c r="BA263" i="3"/>
  <c r="BI263" i="3"/>
  <c r="R266" i="3"/>
  <c r="Z266" i="3"/>
  <c r="AH266" i="3"/>
  <c r="AP266" i="3"/>
  <c r="AX266" i="3"/>
  <c r="BA135" i="3"/>
  <c r="AK135" i="3"/>
  <c r="U135" i="3"/>
  <c r="BD135" i="3"/>
  <c r="AN135" i="3"/>
  <c r="X135" i="3"/>
  <c r="BC135" i="3"/>
  <c r="AA135" i="3"/>
  <c r="BB151" i="3"/>
  <c r="AT151" i="3"/>
  <c r="AL151" i="3"/>
  <c r="AD151" i="3"/>
  <c r="V151" i="3"/>
  <c r="N151" i="3"/>
  <c r="BE151" i="3"/>
  <c r="AW151" i="3"/>
  <c r="AO151" i="3"/>
  <c r="AG151" i="3"/>
  <c r="Y151" i="3"/>
  <c r="Q151" i="3"/>
  <c r="BH151" i="3"/>
  <c r="AZ151" i="3"/>
  <c r="AR151" i="3"/>
  <c r="AJ151" i="3"/>
  <c r="AB151" i="3"/>
  <c r="T151" i="3"/>
  <c r="BG151" i="3"/>
  <c r="AY151" i="3"/>
  <c r="AQ151" i="3"/>
  <c r="AI151" i="3"/>
  <c r="AA151" i="3"/>
  <c r="BI181" i="3"/>
  <c r="BA181" i="3"/>
  <c r="AS181" i="3"/>
  <c r="AK181" i="3"/>
  <c r="AC181" i="3"/>
  <c r="U181" i="3"/>
  <c r="M181" i="3"/>
  <c r="BD181" i="3"/>
  <c r="AV181" i="3"/>
  <c r="AN181" i="3"/>
  <c r="AF181" i="3"/>
  <c r="X181" i="3"/>
  <c r="P181" i="3"/>
  <c r="BC181" i="3"/>
  <c r="AU181" i="3"/>
  <c r="AM181" i="3"/>
  <c r="AE181" i="3"/>
  <c r="W181" i="3"/>
  <c r="O181" i="3"/>
  <c r="BB181" i="3"/>
  <c r="AT181" i="3"/>
  <c r="AL181" i="3"/>
  <c r="AD181" i="3"/>
  <c r="V181" i="3"/>
  <c r="N259" i="3"/>
  <c r="BN259" i="3" s="1"/>
  <c r="V259" i="3"/>
  <c r="AD259" i="3"/>
  <c r="AL259" i="3"/>
  <c r="AT259" i="3"/>
  <c r="BB259" i="3"/>
  <c r="N263" i="3"/>
  <c r="V263" i="3"/>
  <c r="AD263" i="3"/>
  <c r="AL263" i="3"/>
  <c r="AT263" i="3"/>
  <c r="BD185" i="3"/>
  <c r="AX204" i="3"/>
  <c r="BN311" i="3"/>
  <c r="BJ304" i="3"/>
  <c r="BL301" i="3"/>
  <c r="BN292" i="3"/>
  <c r="BJ294" i="3"/>
  <c r="BM118" i="3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N265" i="3" s="1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263" i="3"/>
  <c r="BJ125" i="3"/>
  <c r="BN125" i="3"/>
  <c r="BK134" i="3"/>
  <c r="BL143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M116" i="3"/>
  <c r="BL127" i="3"/>
  <c r="BL132" i="3"/>
  <c r="BN132" i="3"/>
  <c r="BL134" i="3"/>
  <c r="BK141" i="3"/>
  <c r="BJ143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BL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6" i="3"/>
  <c r="BK116" i="3"/>
  <c r="BK118" i="3"/>
  <c r="BL118" i="3"/>
  <c r="BK125" i="3"/>
  <c r="BM125" i="3"/>
  <c r="BJ127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K127" i="3"/>
  <c r="BN116" i="3"/>
  <c r="BL125" i="3"/>
  <c r="BK132" i="3"/>
  <c r="BJ132" i="3"/>
  <c r="BJ148" i="3"/>
  <c r="BM148" i="3"/>
  <c r="BK159" i="3"/>
  <c r="BJ164" i="3"/>
  <c r="BM200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BL181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K75" i="3"/>
  <c r="K61" i="3"/>
  <c r="K60" i="3"/>
  <c r="K59" i="3"/>
  <c r="K58" i="3"/>
  <c r="K45" i="3"/>
  <c r="T45" i="3" s="1"/>
  <c r="L44" i="3"/>
  <c r="K44" i="3"/>
  <c r="K43" i="3"/>
  <c r="K42" i="3"/>
  <c r="K29" i="3"/>
  <c r="R29" i="3" s="1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O61" i="3"/>
  <c r="AK61" i="3"/>
  <c r="BC61" i="3"/>
  <c r="AF61" i="3"/>
  <c r="L47" i="3"/>
  <c r="L46" i="3"/>
  <c r="P45" i="3"/>
  <c r="R45" i="3"/>
  <c r="X45" i="3"/>
  <c r="Z45" i="3"/>
  <c r="AF45" i="3"/>
  <c r="AH45" i="3"/>
  <c r="AN45" i="3"/>
  <c r="AP45" i="3"/>
  <c r="AV45" i="3"/>
  <c r="AX45" i="3"/>
  <c r="BD45" i="3"/>
  <c r="BF45" i="3"/>
  <c r="S45" i="3"/>
  <c r="W45" i="3"/>
  <c r="AI45" i="3"/>
  <c r="AM45" i="3"/>
  <c r="AY45" i="3"/>
  <c r="BC45" i="3"/>
  <c r="Y45" i="3"/>
  <c r="AG45" i="3"/>
  <c r="BE45" i="3"/>
  <c r="M45" i="3"/>
  <c r="BI45" i="3"/>
  <c r="V44" i="3"/>
  <c r="AL44" i="3"/>
  <c r="BB44" i="3"/>
  <c r="AC44" i="3"/>
  <c r="BI44" i="3"/>
  <c r="AE44" i="3"/>
  <c r="L32" i="3"/>
  <c r="L31" i="3"/>
  <c r="L30" i="3"/>
  <c r="T29" i="3"/>
  <c r="AJ29" i="3"/>
  <c r="AZ29" i="3"/>
  <c r="BH29" i="3"/>
  <c r="Y29" i="3"/>
  <c r="AO29" i="3"/>
  <c r="BE29" i="3"/>
  <c r="W29" i="3"/>
  <c r="AM29" i="3"/>
  <c r="BC29" i="3"/>
  <c r="AP61" i="3"/>
  <c r="BA45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N10" i="3" s="1"/>
  <c r="K104" i="3"/>
  <c r="K103" i="3"/>
  <c r="L100" i="3"/>
  <c r="L99" i="3"/>
  <c r="BC99" i="3" s="1"/>
  <c r="L98" i="3"/>
  <c r="K95" i="3"/>
  <c r="L92" i="3"/>
  <c r="L91" i="3"/>
  <c r="O91" i="3" s="1"/>
  <c r="L90" i="3"/>
  <c r="K87" i="3"/>
  <c r="L84" i="3"/>
  <c r="L83" i="3"/>
  <c r="O83" i="3" s="1"/>
  <c r="L82" i="3"/>
  <c r="K79" i="3"/>
  <c r="L76" i="3"/>
  <c r="L75" i="3"/>
  <c r="P75" i="3" s="1"/>
  <c r="L74" i="3"/>
  <c r="K71" i="3"/>
  <c r="L67" i="3"/>
  <c r="M67" i="3" s="1"/>
  <c r="L66" i="3"/>
  <c r="P66" i="3" s="1"/>
  <c r="L64" i="3"/>
  <c r="K63" i="3"/>
  <c r="K62" i="3"/>
  <c r="L60" i="3"/>
  <c r="M60" i="3" s="1"/>
  <c r="L59" i="3"/>
  <c r="P59" i="3" s="1"/>
  <c r="L58" i="3"/>
  <c r="O58" i="3" s="1"/>
  <c r="L55" i="3"/>
  <c r="L54" i="3"/>
  <c r="S53" i="3"/>
  <c r="AA53" i="3"/>
  <c r="AI53" i="3"/>
  <c r="AQ53" i="3"/>
  <c r="AY53" i="3"/>
  <c r="BG53" i="3"/>
  <c r="V53" i="3"/>
  <c r="AL53" i="3"/>
  <c r="BB53" i="3"/>
  <c r="AF53" i="3"/>
  <c r="M52" i="3"/>
  <c r="Q52" i="3"/>
  <c r="U52" i="3"/>
  <c r="Y52" i="3"/>
  <c r="AC52" i="3"/>
  <c r="AG52" i="3"/>
  <c r="AK52" i="3"/>
  <c r="AO52" i="3"/>
  <c r="AS52" i="3"/>
  <c r="AW52" i="3"/>
  <c r="BA52" i="3"/>
  <c r="BE52" i="3"/>
  <c r="BI52" i="3"/>
  <c r="T52" i="3"/>
  <c r="AB52" i="3"/>
  <c r="AJ52" i="3"/>
  <c r="AR52" i="3"/>
  <c r="AZ52" i="3"/>
  <c r="BH52" i="3"/>
  <c r="Z52" i="3"/>
  <c r="AP52" i="3"/>
  <c r="BF52" i="3"/>
  <c r="L40" i="3"/>
  <c r="L39" i="3"/>
  <c r="L38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P37" i="3"/>
  <c r="X37" i="3"/>
  <c r="AF37" i="3"/>
  <c r="AN37" i="3"/>
  <c r="AV37" i="3"/>
  <c r="BD37" i="3"/>
  <c r="AB37" i="3"/>
  <c r="AR37" i="3"/>
  <c r="BH37" i="3"/>
  <c r="L24" i="3"/>
  <c r="L23" i="3"/>
  <c r="L22" i="3"/>
  <c r="P21" i="3"/>
  <c r="T21" i="3"/>
  <c r="X21" i="3"/>
  <c r="AB21" i="3"/>
  <c r="M21" i="3"/>
  <c r="Q21" i="3"/>
  <c r="U21" i="3"/>
  <c r="Y21" i="3"/>
  <c r="AC21" i="3"/>
  <c r="AG21" i="3"/>
  <c r="AK21" i="3"/>
  <c r="AO21" i="3"/>
  <c r="AS21" i="3"/>
  <c r="AW21" i="3"/>
  <c r="BA21" i="3"/>
  <c r="BE21" i="3"/>
  <c r="BI21" i="3"/>
  <c r="AJ21" i="3"/>
  <c r="AR21" i="3"/>
  <c r="AZ21" i="3"/>
  <c r="BH21" i="3"/>
  <c r="AP21" i="3"/>
  <c r="BF21" i="3"/>
  <c r="BB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G99" i="3"/>
  <c r="AZ91" i="3"/>
  <c r="T91" i="3"/>
  <c r="AJ83" i="3"/>
  <c r="BA75" i="3"/>
  <c r="M75" i="3"/>
  <c r="AP67" i="3"/>
  <c r="AH67" i="3"/>
  <c r="U66" i="3"/>
  <c r="AT61" i="3"/>
  <c r="AD61" i="3"/>
  <c r="N61" i="3"/>
  <c r="X60" i="3"/>
  <c r="BE59" i="3"/>
  <c r="AW59" i="3"/>
  <c r="AO59" i="3"/>
  <c r="AG59" i="3"/>
  <c r="Y59" i="3"/>
  <c r="Q59" i="3"/>
  <c r="AZ58" i="3"/>
  <c r="AJ58" i="3"/>
  <c r="T58" i="3"/>
  <c r="AJ53" i="3"/>
  <c r="BB52" i="3"/>
  <c r="V52" i="3"/>
  <c r="AK45" i="3"/>
  <c r="AZ37" i="3"/>
  <c r="T37" i="3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BF34" i="3" s="1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P20" i="3" s="1"/>
  <c r="L19" i="3"/>
  <c r="L18" i="3"/>
  <c r="M18" i="3" s="1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BK259" i="3" l="1"/>
  <c r="BJ181" i="3"/>
  <c r="BM181" i="3"/>
  <c r="BK151" i="3"/>
  <c r="BJ198" i="3"/>
  <c r="BL166" i="3"/>
  <c r="BL151" i="3"/>
  <c r="BM151" i="3"/>
  <c r="BL202" i="3"/>
  <c r="BK202" i="3"/>
  <c r="BJ175" i="3"/>
  <c r="BM159" i="3"/>
  <c r="BL159" i="3"/>
  <c r="BM141" i="3"/>
  <c r="BM167" i="3"/>
  <c r="BN181" i="3"/>
  <c r="BK181" i="3"/>
  <c r="BJ151" i="3"/>
  <c r="BN151" i="3"/>
  <c r="BJ202" i="3"/>
  <c r="BL198" i="3"/>
  <c r="BN198" i="3"/>
  <c r="BK198" i="3"/>
  <c r="BJ193" i="3"/>
  <c r="BL175" i="3"/>
  <c r="BM175" i="3"/>
  <c r="BM173" i="3"/>
  <c r="BK166" i="3"/>
  <c r="BN164" i="3"/>
  <c r="BL164" i="3"/>
  <c r="BJ141" i="3"/>
  <c r="BK263" i="3"/>
  <c r="BK175" i="3"/>
  <c r="BN202" i="3"/>
  <c r="BK173" i="3"/>
  <c r="N52" i="3"/>
  <c r="BJ227" i="3"/>
  <c r="BK161" i="3"/>
  <c r="BN263" i="3"/>
  <c r="BK200" i="3"/>
  <c r="BJ173" i="3"/>
  <c r="BN173" i="3"/>
  <c r="BL173" i="3"/>
  <c r="BN159" i="3"/>
  <c r="BL150" i="3"/>
  <c r="BL148" i="3"/>
  <c r="BM143" i="3"/>
  <c r="BN175" i="3"/>
  <c r="BK150" i="3"/>
  <c r="BN141" i="3"/>
  <c r="T44" i="3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V7" i="3" s="1"/>
  <c r="L3" i="3"/>
  <c r="L6" i="3"/>
  <c r="K7" i="3"/>
  <c r="K3" i="3"/>
  <c r="K8" i="3"/>
  <c r="K4" i="3"/>
  <c r="L8" i="3"/>
  <c r="L4" i="3"/>
  <c r="K6" i="3"/>
  <c r="L2" i="3"/>
  <c r="K5" i="3"/>
  <c r="BI2" i="3" l="1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<sst xmlns="http://schemas.openxmlformats.org/spreadsheetml/2006/main" count="3507" uniqueCount="498">
  <si>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</si>
  <si>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</si>
  <si>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</si>
  <si>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</si>
  <si>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</si>
  <si>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</si>
  <si>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</si>
  <si>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</si>
  <si>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</si>
  <si>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</si>
  <si>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</si>
  <si>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</si>
  <si>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</si>
  <si>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</si>
  <si>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</si>
  <si>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</si>
  <si>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</si>
  <si>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</si>
  <si>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</si>
  <si>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</si>
  <si>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</si>
  <si>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</si>
  <si>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</si>
  <si>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</si>
  <si>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</si>
  <si>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</si>
  <si>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</si>
  <si>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</si>
  <si>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</si>
  <si>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</si>
  <si>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</si>
  <si>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</si>
  <si>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</si>
  <si>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</si>
  <si>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</si>
  <si>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</si>
  <si>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</si>
  <si>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</si>
  <si>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</si>
  <si>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</si>
  <si>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</si>
  <si>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</si>
  <si>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</si>
  <si>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</si>
  <si>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</si>
  <si>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</si>
  <si>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</si>
  <si>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</si>
  <si>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</si>
  <si>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</si>
  <si>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</si>
  <si>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</si>
  <si>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</si>
  <si>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</si>
  <si>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</si>
  <si>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</si>
  <si>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</si>
  <si>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</si>
  <si>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</si>
  <si>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</si>
  <si>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</si>
  <si>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</si>
  <si>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</si>
  <si>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</si>
  <si>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</si>
  <si>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</si>
  <si>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</si>
  <si>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</si>
  <si>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</si>
  <si>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</si>
  <si>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</si>
  <si>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</si>
  <si>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</si>
  <si>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</si>
  <si>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</si>
  <si>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</si>
  <si>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</si>
  <si>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</si>
  <si>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</si>
  <si>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</si>
  <si>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</si>
  <si>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</si>
  <si>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</si>
  <si>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</si>
  <si>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</si>
  <si>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</si>
  <si>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</si>
  <si>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</si>
  <si>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</si>
  <si>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</si>
  <si>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</si>
  <si>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</si>
  <si>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</si>
  <si>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</si>
  <si>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</si>
  <si>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</si>
  <si>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</si>
  <si>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</si>
  <si>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</si>
  <si>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</si>
  <si>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</si>
  <si>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</si>
  <si>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</si>
  <si>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</si>
  <si>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</si>
  <si>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</si>
  <si>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</si>
  <si>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</si>
  <si>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</si>
  <si>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</si>
  <si>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</si>
  <si>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</si>
  <si>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</si>
  <si>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</si>
  <si>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</si>
  <si>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</si>
  <si>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</si>
  <si>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</si>
  <si>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</si>
  <si>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</si>
  <si>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</si>
  <si>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</si>
  <si>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</si>
  <si>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</si>
  <si>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</si>
  <si>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</si>
  <si>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</si>
  <si>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</si>
  <si>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</si>
  <si>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</si>
  <si>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</si>
  <si>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</si>
  <si>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</si>
  <si>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</si>
  <si>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</si>
  <si>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</si>
  <si>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</si>
  <si>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</si>
  <si>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</si>
  <si>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</si>
  <si>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</si>
  <si>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</si>
  <si>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</si>
  <si>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</si>
  <si>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</si>
  <si>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</si>
  <si>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</si>
  <si>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</si>
  <si>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</si>
  <si>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</si>
  <si>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</si>
  <si>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</si>
  <si>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</si>
  <si>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</si>
  <si>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</si>
  <si>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</si>
  <si>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</si>
  <si>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</si>
  <si>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</si>
  <si>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</si>
  <si>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</si>
  <si>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</si>
  <si>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</si>
  <si>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</si>
  <si>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</si>
  <si>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</si>
  <si>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</si>
  <si>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</si>
  <si>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</si>
  <si>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</si>
  <si>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</si>
  <si>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</si>
  <si>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</si>
  <si>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</si>
  <si>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</si>
  <si>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</si>
  <si>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</si>
  <si>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</si>
  <si>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</si>
  <si>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</si>
  <si>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</si>
  <si>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</si>
  <si>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</si>
  <si>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</si>
  <si>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</si>
  <si>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</si>
  <si>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</si>
  <si>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</si>
  <si>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</si>
  <si>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</si>
  <si>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</si>
  <si>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</si>
  <si>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</si>
  <si>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</si>
  <si>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</si>
  <si>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</si>
  <si>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</si>
  <si>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</si>
  <si>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</si>
  <si>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</si>
  <si>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</si>
  <si>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</si>
  <si>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</si>
  <si>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</si>
  <si>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</si>
  <si>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</si>
  <si>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</si>
  <si>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</si>
  <si>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</si>
  <si>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</si>
  <si>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</si>
  <si>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</si>
  <si>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</si>
  <si>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</si>
  <si>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</si>
  <si>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</si>
  <si>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</si>
  <si>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</si>
  <si>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</si>
  <si>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</si>
  <si>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</si>
  <si>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</si>
  <si>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</si>
  <si>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</si>
  <si>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</si>
  <si>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</si>
  <si>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</si>
  <si>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</si>
  <si>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</si>
  <si>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</si>
  <si>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</si>
  <si>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</si>
  <si>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</si>
  <si>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</si>
  <si>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</si>
  <si>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</si>
  <si>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</si>
  <si>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</si>
  <si>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</si>
  <si>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</si>
  <si>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</si>
  <si>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</si>
  <si>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</si>
  <si>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</si>
  <si>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</si>
  <si>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</si>
  <si>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</si>
  <si>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</si>
  <si>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</si>
  <si>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</si>
  <si>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</si>
  <si>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</si>
  <si>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</si>
  <si>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</si>
  <si>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</si>
  <si>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</si>
  <si>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</si>
  <si>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</si>
  <si>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</si>
  <si>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</si>
  <si>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</si>
  <si>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</si>
  <si>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</si>
  <si>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</si>
  <si>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</si>
  <si>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</si>
  <si>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</si>
  <si>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</si>
  <si>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</si>
  <si>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</si>
  <si>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</si>
  <si>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</si>
  <si>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</si>
  <si>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</si>
  <si>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</si>
  <si>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</si>
  <si>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</si>
  <si>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</si>
  <si>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</si>
  <si>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</si>
  <si>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</si>
  <si>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</si>
  <si>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</si>
  <si>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</si>
  <si>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</si>
  <si>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</si>
  <si>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</si>
  <si>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</si>
  <si>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</si>
  <si>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</si>
  <si>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</si>
  <si>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</si>
  <si>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</si>
  <si>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</si>
  <si>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</si>
  <si>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</si>
  <si>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</si>
  <si>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</si>
  <si>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</si>
  <si>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</si>
  <si>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</si>
  <si>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</si>
  <si>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</si>
  <si>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</si>
  <si>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</si>
  <si>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</si>
  <si>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</si>
  <si>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</si>
  <si>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</si>
  <si>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</si>
  <si>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</si>
  <si>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</si>
  <si>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</si>
  <si>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</si>
  <si>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</si>
  <si>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</si>
  <si>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</si>
  <si>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</si>
  <si>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</si>
  <si>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</si>
  <si>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</si>
  <si>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</si>
  <si>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</si>
  <si>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</si>
  <si>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</si>
  <si>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</si>
  <si>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</si>
  <si>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</si>
  <si>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</si>
  <si>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</si>
  <si>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</si>
  <si>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</si>
  <si>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</si>
  <si>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</si>
  <si>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</si>
  <si>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</si>
  <si>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</si>
  <si>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</si>
  <si>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</si>
  <si>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</si>
  <si>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</si>
  <si>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</si>
  <si>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</si>
  <si>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</si>
  <si>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</si>
  <si>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</si>
  <si>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</si>
  <si>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</si>
  <si>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</si>
  <si>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</si>
  <si>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</si>
  <si>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</si>
  <si>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</si>
  <si>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</si>
  <si>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</si>
  <si>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</si>
  <si>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</si>
  <si>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</si>
  <si>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</si>
  <si>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</si>
  <si>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</si>
  <si>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</si>
  <si>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</si>
  <si>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</si>
  <si>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</si>
  <si>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</si>
  <si>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</si>
  <si>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</si>
  <si>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</si>
  <si>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</si>
  <si>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</si>
  <si>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</si>
  <si>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</si>
  <si>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</si>
  <si>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</si>
  <si>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</si>
  <si>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</si>
  <si>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</si>
  <si>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</si>
  <si>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</si>
  <si>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</si>
  <si>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</si>
  <si>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</si>
  <si>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</si>
  <si>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</si>
  <si>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</si>
  <si>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</si>
  <si>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</si>
  <si>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</si>
  <si>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</si>
  <si>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</si>
  <si>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</si>
  <si>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</si>
  <si>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</si>
  <si>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</si>
  <si>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</si>
  <si>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</si>
  <si>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</si>
  <si>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</si>
  <si>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</si>
  <si>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</si>
  <si>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</si>
  <si>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</si>
  <si>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</si>
  <si>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</si>
  <si>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</si>
  <si>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</si>
  <si>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</si>
  <si>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</si>
  <si>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</si>
  <si>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</si>
  <si>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</si>
  <si>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</si>
  <si>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</si>
  <si>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</si>
  <si>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</si>
  <si>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</si>
  <si>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</si>
  <si>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</si>
  <si>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</si>
  <si>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</si>
  <si>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</si>
  <si>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</si>
  <si>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</si>
  <si>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</si>
  <si>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</si>
  <si>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</si>
  <si>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</si>
  <si>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</si>
  <si>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</si>
  <si>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</si>
  <si>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</si>
  <si>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</si>
  <si>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</si>
  <si>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</si>
  <si>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</si>
  <si>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</si>
  <si>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</si>
  <si>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</si>
  <si>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</si>
  <si>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</si>
  <si>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</si>
  <si>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</si>
  <si>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</si>
  <si>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</si>
  <si>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</si>
  <si>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</si>
  <si>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</si>
  <si>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</si>
  <si>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</si>
  <si>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</si>
  <si>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</si>
  <si>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</si>
  <si>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</si>
  <si>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</si>
  <si>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</si>
  <si>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</si>
  <si>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</si>
  <si>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</si>
  <si>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</si>
  <si>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</si>
  <si>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</si>
  <si>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</si>
  <si>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</si>
  <si>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</si>
  <si>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</si>
  <si>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</si>
  <si>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</si>
  <si>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</si>
  <si>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</si>
  <si>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</si>
  <si>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</si>
  <si>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</si>
  <si>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</si>
  <si>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</si>
  <si>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</si>
  <si>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</si>
  <si>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</si>
  <si>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</si>
  <si>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</si>
  <si>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</si>
  <si>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</si>
  <si>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</si>
  <si>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</si>
  <si>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</si>
  <si>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</si>
  <si>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</si>
  <si>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</si>
  <si>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</si>
  <si>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</si>
  <si>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</si>
  <si>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</si>
  <si>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</si>
  <si>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</si>
  <si>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</si>
  <si>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</si>
  <si>
    <t>16/03/2021</t>
  </si>
  <si>
    <t>17/03/2021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</si>
</sst>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1.4962962962963</v>
      </c>
      <c r="D2">
        <v>0.85</v>
      </c>
      <c r="E2">
        <v>0.43</v>
      </c>
    </row>
    <row r="3" spans="1:5" x14ac:dyDescent="0.25">
      <c r="A3" t="s">
        <v>10</v>
      </c>
      <c r="B3" t="s">
        <v>241</v>
      </c>
      <c r="C3">
        <v>1.4962962962963</v>
      </c>
      <c r="D3">
        <v>1.1599999999999999</v>
      </c>
      <c r="E3">
        <v>0.91</v>
      </c>
    </row>
    <row r="4" spans="1:5" x14ac:dyDescent="0.25">
      <c r="A4" t="s">
        <v>10</v>
      </c>
      <c r="B4" t="s">
        <v>244</v>
      </c>
      <c r="C4">
        <v>1.4962962962963</v>
      </c>
      <c r="D4">
        <v>1.29</v>
      </c>
      <c r="E4">
        <v>1.25</v>
      </c>
    </row>
    <row r="5" spans="1:5" x14ac:dyDescent="0.25">
      <c r="A5" t="s">
        <v>10</v>
      </c>
      <c r="B5" t="s">
        <v>242</v>
      </c>
      <c r="C5">
        <v>1.4962962962963</v>
      </c>
      <c r="D5">
        <v>0.89</v>
      </c>
      <c r="E5">
        <v>1.2</v>
      </c>
    </row>
    <row r="6" spans="1:5" x14ac:dyDescent="0.25">
      <c r="A6" t="s">
        <v>10</v>
      </c>
      <c r="B6" t="s">
        <v>49</v>
      </c>
      <c r="C6">
        <v>1.4962962962963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1.4962962962963</v>
      </c>
      <c r="D7">
        <v>1.34</v>
      </c>
      <c r="E7">
        <v>0.53</v>
      </c>
    </row>
    <row r="8" spans="1:5" x14ac:dyDescent="0.25">
      <c r="A8" t="s">
        <v>10</v>
      </c>
      <c r="B8" t="s">
        <v>11</v>
      </c>
      <c r="C8">
        <v>1.4962962962963</v>
      </c>
      <c r="D8">
        <v>0.98</v>
      </c>
      <c r="E8">
        <v>1.25</v>
      </c>
    </row>
    <row r="9" spans="1:5" x14ac:dyDescent="0.25">
      <c r="A9" t="s">
        <v>10</v>
      </c>
      <c r="B9" t="s">
        <v>46</v>
      </c>
      <c r="C9">
        <v>1.4962962962963</v>
      </c>
      <c r="D9">
        <v>1.43</v>
      </c>
      <c r="E9">
        <v>0.86</v>
      </c>
    </row>
    <row r="10" spans="1:5" x14ac:dyDescent="0.25">
      <c r="A10" t="s">
        <v>10</v>
      </c>
      <c r="B10" t="s">
        <v>240</v>
      </c>
      <c r="C10">
        <v>1.4962962962963</v>
      </c>
      <c r="D10">
        <v>1.07</v>
      </c>
      <c r="E10">
        <v>1.01</v>
      </c>
    </row>
    <row r="11" spans="1:5" x14ac:dyDescent="0.25">
      <c r="A11" t="s">
        <v>10</v>
      </c>
      <c r="B11" t="s">
        <v>44</v>
      </c>
      <c r="C11">
        <v>1.4962962962963</v>
      </c>
      <c r="D11">
        <v>0.98</v>
      </c>
      <c r="E11">
        <v>1.39</v>
      </c>
    </row>
    <row r="12" spans="1:5" x14ac:dyDescent="0.25">
      <c r="A12" t="s">
        <v>10</v>
      </c>
      <c r="B12" t="s">
        <v>50</v>
      </c>
      <c r="C12">
        <v>1.4962962962963</v>
      </c>
      <c r="D12">
        <v>1.02</v>
      </c>
      <c r="E12">
        <v>1.25</v>
      </c>
    </row>
    <row r="13" spans="1:5" x14ac:dyDescent="0.25">
      <c r="A13" t="s">
        <v>10</v>
      </c>
      <c r="B13" t="s">
        <v>45</v>
      </c>
      <c r="C13">
        <v>1.4962962962963</v>
      </c>
      <c r="D13">
        <v>0.67</v>
      </c>
      <c r="E13">
        <v>0.86</v>
      </c>
    </row>
    <row r="14" spans="1:5" x14ac:dyDescent="0.25">
      <c r="A14" t="s">
        <v>10</v>
      </c>
      <c r="B14" t="s">
        <v>43</v>
      </c>
      <c r="C14">
        <v>1.4962962962963</v>
      </c>
      <c r="D14">
        <v>1.43</v>
      </c>
      <c r="E14">
        <v>0.86</v>
      </c>
    </row>
    <row r="15" spans="1:5" x14ac:dyDescent="0.25">
      <c r="A15" t="s">
        <v>10</v>
      </c>
      <c r="B15" t="s">
        <v>247</v>
      </c>
      <c r="C15">
        <v>1.4962962962963</v>
      </c>
      <c r="D15">
        <v>0.94</v>
      </c>
      <c r="E15">
        <v>0.86</v>
      </c>
    </row>
    <row r="16" spans="1:5" x14ac:dyDescent="0.25">
      <c r="A16" t="s">
        <v>10</v>
      </c>
      <c r="B16" t="s">
        <v>246</v>
      </c>
      <c r="C16">
        <v>1.4962962962963</v>
      </c>
      <c r="D16">
        <v>0.8</v>
      </c>
      <c r="E16">
        <v>0.86</v>
      </c>
    </row>
    <row r="17" spans="1:5" x14ac:dyDescent="0.25">
      <c r="A17" t="s">
        <v>10</v>
      </c>
      <c r="B17" t="s">
        <v>243</v>
      </c>
      <c r="C17">
        <v>1.4962962962963</v>
      </c>
      <c r="D17">
        <v>0.94</v>
      </c>
      <c r="E17">
        <v>0.91</v>
      </c>
    </row>
    <row r="18" spans="1:5" x14ac:dyDescent="0.25">
      <c r="A18" t="s">
        <v>10</v>
      </c>
      <c r="B18" t="s">
        <v>47</v>
      </c>
      <c r="C18">
        <v>1.4962962962963</v>
      </c>
      <c r="D18">
        <v>0.71</v>
      </c>
      <c r="E18">
        <v>1.54</v>
      </c>
    </row>
    <row r="19" spans="1:5" x14ac:dyDescent="0.25">
      <c r="A19" t="s">
        <v>10</v>
      </c>
      <c r="B19" t="s">
        <v>48</v>
      </c>
      <c r="C19">
        <v>1.4962962962963</v>
      </c>
      <c r="D19">
        <v>0.85</v>
      </c>
      <c r="E19">
        <v>1.44</v>
      </c>
    </row>
    <row r="20" spans="1:5" x14ac:dyDescent="0.25">
      <c r="A20" t="s">
        <v>13</v>
      </c>
      <c r="B20" t="s">
        <v>58</v>
      </c>
      <c r="C20">
        <v>1.6044444444444399</v>
      </c>
      <c r="D20">
        <v>0.72</v>
      </c>
      <c r="E20">
        <v>1.1499999999999999</v>
      </c>
    </row>
    <row r="21" spans="1:5" x14ac:dyDescent="0.25">
      <c r="A21" t="s">
        <v>13</v>
      </c>
      <c r="B21" t="s">
        <v>248</v>
      </c>
      <c r="C21">
        <v>1.6044444444444399</v>
      </c>
      <c r="D21">
        <v>2.39</v>
      </c>
      <c r="E21">
        <v>1.07</v>
      </c>
    </row>
    <row r="22" spans="1:5" x14ac:dyDescent="0.25">
      <c r="A22" t="s">
        <v>13</v>
      </c>
      <c r="B22" t="s">
        <v>56</v>
      </c>
      <c r="C22">
        <v>1.6044444444444399</v>
      </c>
      <c r="D22">
        <v>0.48</v>
      </c>
      <c r="E22">
        <v>1.1499999999999999</v>
      </c>
    </row>
    <row r="23" spans="1:5" x14ac:dyDescent="0.25">
      <c r="A23" t="s">
        <v>13</v>
      </c>
      <c r="B23" t="s">
        <v>51</v>
      </c>
      <c r="C23">
        <v>1.6044444444444399</v>
      </c>
      <c r="D23">
        <v>1.4</v>
      </c>
      <c r="E23">
        <v>0.83</v>
      </c>
    </row>
    <row r="24" spans="1:5" x14ac:dyDescent="0.25">
      <c r="A24" t="s">
        <v>13</v>
      </c>
      <c r="B24" t="s">
        <v>250</v>
      </c>
      <c r="C24">
        <v>1.6044444444444399</v>
      </c>
      <c r="D24">
        <v>1.1399999999999999</v>
      </c>
      <c r="E24">
        <v>0.77</v>
      </c>
    </row>
    <row r="25" spans="1:5" x14ac:dyDescent="0.25">
      <c r="A25" t="s">
        <v>13</v>
      </c>
      <c r="B25" t="s">
        <v>53</v>
      </c>
      <c r="C25">
        <v>1.6044444444444399</v>
      </c>
      <c r="D25">
        <v>0.62</v>
      </c>
      <c r="E25">
        <v>1.25</v>
      </c>
    </row>
    <row r="26" spans="1:5" x14ac:dyDescent="0.25">
      <c r="A26" t="s">
        <v>13</v>
      </c>
      <c r="B26" t="s">
        <v>249</v>
      </c>
      <c r="C26">
        <v>1.6044444444444399</v>
      </c>
      <c r="D26">
        <v>1.1499999999999999</v>
      </c>
      <c r="E26">
        <v>1.1000000000000001</v>
      </c>
    </row>
    <row r="27" spans="1:5" x14ac:dyDescent="0.25">
      <c r="A27" t="s">
        <v>13</v>
      </c>
      <c r="B27" t="s">
        <v>54</v>
      </c>
      <c r="C27">
        <v>1.6044444444444399</v>
      </c>
      <c r="D27">
        <v>0.68</v>
      </c>
      <c r="E27">
        <v>1.42</v>
      </c>
    </row>
    <row r="28" spans="1:5" x14ac:dyDescent="0.25">
      <c r="A28" t="s">
        <v>13</v>
      </c>
      <c r="B28" t="s">
        <v>55</v>
      </c>
      <c r="C28">
        <v>1.6044444444444399</v>
      </c>
      <c r="D28">
        <v>1.1399999999999999</v>
      </c>
      <c r="E28">
        <v>1.01</v>
      </c>
    </row>
    <row r="29" spans="1:5" x14ac:dyDescent="0.25">
      <c r="A29" t="s">
        <v>13</v>
      </c>
      <c r="B29" t="s">
        <v>15</v>
      </c>
      <c r="C29">
        <v>1.6044444444444399</v>
      </c>
      <c r="D29">
        <v>1.2</v>
      </c>
      <c r="E29">
        <v>1.04</v>
      </c>
    </row>
    <row r="30" spans="1:5" x14ac:dyDescent="0.25">
      <c r="A30" t="s">
        <v>13</v>
      </c>
      <c r="B30" t="s">
        <v>52</v>
      </c>
      <c r="C30">
        <v>1.6044444444444399</v>
      </c>
      <c r="D30">
        <v>0.53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1.6044444444444399</v>
      </c>
      <c r="D31">
        <v>0.96</v>
      </c>
      <c r="E31">
        <v>0.88</v>
      </c>
    </row>
    <row r="32" spans="1:5" x14ac:dyDescent="0.25">
      <c r="A32" t="s">
        <v>13</v>
      </c>
      <c r="B32" t="s">
        <v>60</v>
      </c>
      <c r="C32">
        <v>1.6044444444444399</v>
      </c>
      <c r="D32">
        <v>1.2</v>
      </c>
      <c r="E32">
        <v>0.55000000000000004</v>
      </c>
    </row>
    <row r="33" spans="1:5" x14ac:dyDescent="0.25">
      <c r="A33" t="s">
        <v>13</v>
      </c>
      <c r="B33" t="s">
        <v>251</v>
      </c>
      <c r="C33">
        <v>1.6044444444444399</v>
      </c>
      <c r="D33">
        <v>0.38</v>
      </c>
      <c r="E33">
        <v>1.42</v>
      </c>
    </row>
    <row r="34" spans="1:5" x14ac:dyDescent="0.25">
      <c r="A34" t="s">
        <v>13</v>
      </c>
      <c r="B34" t="s">
        <v>61</v>
      </c>
      <c r="C34">
        <v>1.6044444444444399</v>
      </c>
      <c r="D34">
        <v>1.0900000000000001</v>
      </c>
      <c r="E34">
        <v>1.01</v>
      </c>
    </row>
    <row r="35" spans="1:5" x14ac:dyDescent="0.25">
      <c r="A35" t="s">
        <v>13</v>
      </c>
      <c r="B35" t="s">
        <v>14</v>
      </c>
      <c r="C35">
        <v>1.6044444444444399</v>
      </c>
      <c r="D35">
        <v>1.1499999999999999</v>
      </c>
      <c r="E35">
        <v>0.77</v>
      </c>
    </row>
    <row r="36" spans="1:5" x14ac:dyDescent="0.25">
      <c r="A36" t="s">
        <v>13</v>
      </c>
      <c r="B36" t="s">
        <v>57</v>
      </c>
      <c r="C36">
        <v>1.6044444444444399</v>
      </c>
      <c r="D36">
        <v>0.62</v>
      </c>
      <c r="E36">
        <v>1.01</v>
      </c>
    </row>
    <row r="37" spans="1:5" x14ac:dyDescent="0.25">
      <c r="A37" t="s">
        <v>13</v>
      </c>
      <c r="B37" t="s">
        <v>59</v>
      </c>
      <c r="C37">
        <v>1.6044444444444399</v>
      </c>
      <c r="D37">
        <v>1.25</v>
      </c>
      <c r="E37">
        <v>0.47</v>
      </c>
    </row>
    <row r="38" spans="1:5" x14ac:dyDescent="0.25">
      <c r="A38" t="s">
        <v>16</v>
      </c>
      <c r="B38" t="s">
        <v>63</v>
      </c>
      <c r="C38">
        <v>1.56756756756757</v>
      </c>
      <c r="D38">
        <v>1.28</v>
      </c>
      <c r="E38">
        <v>0.61</v>
      </c>
    </row>
    <row r="39" spans="1:5" x14ac:dyDescent="0.25">
      <c r="A39" t="s">
        <v>16</v>
      </c>
      <c r="B39" t="s">
        <v>20</v>
      </c>
      <c r="C39">
        <v>1.56756756756757</v>
      </c>
      <c r="D39">
        <v>0.74</v>
      </c>
      <c r="E39">
        <v>1.1000000000000001</v>
      </c>
    </row>
    <row r="40" spans="1:5" x14ac:dyDescent="0.25">
      <c r="A40" t="s">
        <v>16</v>
      </c>
      <c r="B40" t="s">
        <v>253</v>
      </c>
      <c r="C40">
        <v>1.56756756756757</v>
      </c>
      <c r="D40">
        <v>0.88</v>
      </c>
      <c r="E40">
        <v>1.04</v>
      </c>
    </row>
    <row r="41" spans="1:5" x14ac:dyDescent="0.25">
      <c r="A41" t="s">
        <v>16</v>
      </c>
      <c r="B41" t="s">
        <v>65</v>
      </c>
      <c r="C41">
        <v>1.56756756756757</v>
      </c>
      <c r="D41">
        <v>1.1200000000000001</v>
      </c>
      <c r="E41">
        <v>0.99</v>
      </c>
    </row>
    <row r="42" spans="1:5" x14ac:dyDescent="0.25">
      <c r="A42" t="s">
        <v>16</v>
      </c>
      <c r="B42" t="s">
        <v>66</v>
      </c>
      <c r="C42">
        <v>1.56756756756757</v>
      </c>
      <c r="D42">
        <v>1.17</v>
      </c>
      <c r="E42">
        <v>0.86</v>
      </c>
    </row>
    <row r="43" spans="1:5" x14ac:dyDescent="0.25">
      <c r="A43" t="s">
        <v>16</v>
      </c>
      <c r="B43" t="s">
        <v>17</v>
      </c>
      <c r="C43">
        <v>1.56756756756757</v>
      </c>
      <c r="D43">
        <v>1.1200000000000001</v>
      </c>
      <c r="E43">
        <v>0.99</v>
      </c>
    </row>
    <row r="44" spans="1:5" x14ac:dyDescent="0.25">
      <c r="A44" t="s">
        <v>16</v>
      </c>
      <c r="B44" t="s">
        <v>322</v>
      </c>
      <c r="C44">
        <v>1.56756756756757</v>
      </c>
      <c r="D44">
        <v>1.44</v>
      </c>
      <c r="E44">
        <v>0.73</v>
      </c>
    </row>
    <row r="45" spans="1:5" x14ac:dyDescent="0.25">
      <c r="A45" t="s">
        <v>16</v>
      </c>
      <c r="B45" t="s">
        <v>67</v>
      </c>
      <c r="C45">
        <v>1.56756756756757</v>
      </c>
      <c r="D45">
        <v>1.1599999999999999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1.56756756756757</v>
      </c>
      <c r="D46">
        <v>1.28</v>
      </c>
      <c r="E46">
        <v>0.66</v>
      </c>
    </row>
    <row r="47" spans="1:5" x14ac:dyDescent="0.25">
      <c r="A47" t="s">
        <v>16</v>
      </c>
      <c r="B47" t="s">
        <v>254</v>
      </c>
      <c r="C47">
        <v>1.56756756756757</v>
      </c>
      <c r="D47">
        <v>1.01</v>
      </c>
      <c r="E47">
        <v>0.93</v>
      </c>
    </row>
    <row r="48" spans="1:5" x14ac:dyDescent="0.25">
      <c r="A48" t="s">
        <v>16</v>
      </c>
      <c r="B48" t="s">
        <v>255</v>
      </c>
      <c r="C48">
        <v>1.56756756756757</v>
      </c>
      <c r="D48">
        <v>0.69</v>
      </c>
      <c r="E48">
        <v>0.79</v>
      </c>
    </row>
    <row r="49" spans="1:5" x14ac:dyDescent="0.25">
      <c r="A49" t="s">
        <v>16</v>
      </c>
      <c r="B49" t="s">
        <v>64</v>
      </c>
      <c r="C49">
        <v>1.56756756756757</v>
      </c>
      <c r="D49">
        <v>0.74</v>
      </c>
      <c r="E49">
        <v>1.1599999999999999</v>
      </c>
    </row>
    <row r="50" spans="1:5" x14ac:dyDescent="0.25">
      <c r="A50" t="s">
        <v>16</v>
      </c>
      <c r="B50" t="s">
        <v>323</v>
      </c>
      <c r="C50">
        <v>1.56756756756757</v>
      </c>
      <c r="D50">
        <v>0.64</v>
      </c>
      <c r="E50">
        <v>1.37</v>
      </c>
    </row>
    <row r="51" spans="1:5" x14ac:dyDescent="0.25">
      <c r="A51" t="s">
        <v>16</v>
      </c>
      <c r="B51" t="s">
        <v>18</v>
      </c>
      <c r="C51">
        <v>1.56756756756757</v>
      </c>
      <c r="D51">
        <v>1.1200000000000001</v>
      </c>
      <c r="E51">
        <v>1.1200000000000001</v>
      </c>
    </row>
    <row r="52" spans="1:5" x14ac:dyDescent="0.25">
      <c r="A52" t="s">
        <v>16</v>
      </c>
      <c r="B52" t="s">
        <v>256</v>
      </c>
      <c r="C52">
        <v>1.56756756756757</v>
      </c>
      <c r="D52">
        <v>0.88</v>
      </c>
      <c r="E52">
        <v>0.98</v>
      </c>
    </row>
    <row r="53" spans="1:5" x14ac:dyDescent="0.25">
      <c r="A53" t="s">
        <v>16</v>
      </c>
      <c r="B53" t="s">
        <v>257</v>
      </c>
      <c r="C53">
        <v>1.56756756756757</v>
      </c>
      <c r="D53">
        <v>0.98</v>
      </c>
      <c r="E53">
        <v>1.1000000000000001</v>
      </c>
    </row>
    <row r="54" spans="1:5" x14ac:dyDescent="0.25">
      <c r="A54" t="s">
        <v>16</v>
      </c>
      <c r="B54" t="s">
        <v>68</v>
      </c>
      <c r="C54">
        <v>1.56756756756757</v>
      </c>
      <c r="D54">
        <v>0.93</v>
      </c>
      <c r="E54">
        <v>1.34</v>
      </c>
    </row>
    <row r="55" spans="1:5" x14ac:dyDescent="0.25">
      <c r="A55" t="s">
        <v>16</v>
      </c>
      <c r="B55" t="s">
        <v>19</v>
      </c>
      <c r="C55">
        <v>1.56756756756757</v>
      </c>
      <c r="D55">
        <v>0.9</v>
      </c>
      <c r="E55">
        <v>1.59</v>
      </c>
    </row>
    <row r="56" spans="1:5" x14ac:dyDescent="0.25">
      <c r="A56" t="s">
        <v>69</v>
      </c>
      <c r="B56" t="s">
        <v>324</v>
      </c>
      <c r="C56">
        <v>1.3216783216783199</v>
      </c>
      <c r="D56">
        <v>0.97</v>
      </c>
      <c r="E56">
        <v>0.83</v>
      </c>
    </row>
    <row r="57" spans="1:5" x14ac:dyDescent="0.25">
      <c r="A57" t="s">
        <v>69</v>
      </c>
      <c r="B57" t="s">
        <v>351</v>
      </c>
      <c r="C57">
        <v>1.3216783216783199</v>
      </c>
      <c r="D57">
        <v>1.26</v>
      </c>
      <c r="E57">
        <v>1.04</v>
      </c>
    </row>
    <row r="58" spans="1:5" x14ac:dyDescent="0.25">
      <c r="A58" t="s">
        <v>69</v>
      </c>
      <c r="B58" t="s">
        <v>73</v>
      </c>
      <c r="C58">
        <v>1.3216783216783199</v>
      </c>
      <c r="D58">
        <v>0.7</v>
      </c>
      <c r="E58">
        <v>1.06</v>
      </c>
    </row>
    <row r="59" spans="1:5" x14ac:dyDescent="0.25">
      <c r="A59" t="s">
        <v>69</v>
      </c>
      <c r="B59" t="s">
        <v>75</v>
      </c>
      <c r="C59">
        <v>1.3216783216783199</v>
      </c>
      <c r="D59">
        <v>0.61</v>
      </c>
      <c r="E59">
        <v>0.83</v>
      </c>
    </row>
    <row r="60" spans="1:5" x14ac:dyDescent="0.25">
      <c r="A60" t="s">
        <v>69</v>
      </c>
      <c r="B60" t="s">
        <v>77</v>
      </c>
      <c r="C60">
        <v>1.3216783216783199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1.3216783216783199</v>
      </c>
      <c r="D61">
        <v>0.76</v>
      </c>
      <c r="E61">
        <v>1.0900000000000001</v>
      </c>
    </row>
    <row r="62" spans="1:5" x14ac:dyDescent="0.25">
      <c r="A62" t="s">
        <v>69</v>
      </c>
      <c r="B62" t="s">
        <v>381</v>
      </c>
      <c r="C62">
        <v>1.3216783216783199</v>
      </c>
      <c r="D62">
        <v>1.03</v>
      </c>
      <c r="E62">
        <v>1.22</v>
      </c>
    </row>
    <row r="63" spans="1:5" x14ac:dyDescent="0.25">
      <c r="A63" t="s">
        <v>69</v>
      </c>
      <c r="B63" t="s">
        <v>76</v>
      </c>
      <c r="C63">
        <v>1.3216783216783199</v>
      </c>
      <c r="D63">
        <v>0.4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1.3216783216783199</v>
      </c>
      <c r="D64">
        <v>1.03</v>
      </c>
      <c r="E64">
        <v>0.95</v>
      </c>
    </row>
    <row r="65" spans="1:5" x14ac:dyDescent="0.25">
      <c r="A65" t="s">
        <v>69</v>
      </c>
      <c r="B65" t="s">
        <v>78</v>
      </c>
      <c r="C65">
        <v>1.3216783216783199</v>
      </c>
      <c r="D65">
        <v>1.35</v>
      </c>
      <c r="E65">
        <v>1.06</v>
      </c>
    </row>
    <row r="66" spans="1:5" x14ac:dyDescent="0.25">
      <c r="A66" t="s">
        <v>69</v>
      </c>
      <c r="B66" t="s">
        <v>260</v>
      </c>
      <c r="C66">
        <v>1.3216783216783199</v>
      </c>
      <c r="D66">
        <v>1.1100000000000001</v>
      </c>
      <c r="E66">
        <v>0.94</v>
      </c>
    </row>
    <row r="67" spans="1:5" x14ac:dyDescent="0.25">
      <c r="A67" t="s">
        <v>69</v>
      </c>
      <c r="B67" t="s">
        <v>262</v>
      </c>
      <c r="C67">
        <v>1.3216783216783199</v>
      </c>
      <c r="D67">
        <v>1.7</v>
      </c>
      <c r="E67">
        <v>0.63</v>
      </c>
    </row>
    <row r="68" spans="1:5" x14ac:dyDescent="0.25">
      <c r="A68" t="s">
        <v>69</v>
      </c>
      <c r="B68" t="s">
        <v>261</v>
      </c>
      <c r="C68">
        <v>1.3216783216783199</v>
      </c>
      <c r="D68">
        <v>1.57</v>
      </c>
      <c r="E68">
        <v>1.06</v>
      </c>
    </row>
    <row r="69" spans="1:5" x14ac:dyDescent="0.25">
      <c r="A69" t="s">
        <v>69</v>
      </c>
      <c r="B69" t="s">
        <v>325</v>
      </c>
      <c r="C69">
        <v>1.3216783216783199</v>
      </c>
      <c r="D69">
        <v>0.92</v>
      </c>
      <c r="E69">
        <v>1.28</v>
      </c>
    </row>
    <row r="70" spans="1:5" x14ac:dyDescent="0.25">
      <c r="A70" t="s">
        <v>69</v>
      </c>
      <c r="B70" t="s">
        <v>258</v>
      </c>
      <c r="C70">
        <v>1.3216783216783199</v>
      </c>
      <c r="D70">
        <v>0.5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1.3216783216783199</v>
      </c>
      <c r="D71">
        <v>0.97</v>
      </c>
      <c r="E71">
        <v>1</v>
      </c>
    </row>
    <row r="72" spans="1:5" x14ac:dyDescent="0.25">
      <c r="A72" t="s">
        <v>69</v>
      </c>
      <c r="B72" t="s">
        <v>259</v>
      </c>
      <c r="C72">
        <v>1.3216783216783199</v>
      </c>
      <c r="D72">
        <v>1.35</v>
      </c>
      <c r="E72">
        <v>0.78</v>
      </c>
    </row>
    <row r="73" spans="1:5" x14ac:dyDescent="0.25">
      <c r="A73" t="s">
        <v>69</v>
      </c>
      <c r="B73" t="s">
        <v>71</v>
      </c>
      <c r="C73">
        <v>1.3216783216783199</v>
      </c>
      <c r="D73">
        <v>0.45</v>
      </c>
      <c r="E73">
        <v>1.71</v>
      </c>
    </row>
    <row r="74" spans="1:5" x14ac:dyDescent="0.25">
      <c r="A74" t="s">
        <v>69</v>
      </c>
      <c r="B74" t="s">
        <v>74</v>
      </c>
      <c r="C74">
        <v>1.3216783216783199</v>
      </c>
      <c r="D74">
        <v>1.24</v>
      </c>
      <c r="E74">
        <v>0.83</v>
      </c>
    </row>
    <row r="75" spans="1:5" x14ac:dyDescent="0.25">
      <c r="A75" t="s">
        <v>69</v>
      </c>
      <c r="B75" t="s">
        <v>70</v>
      </c>
      <c r="C75">
        <v>1.3216783216783199</v>
      </c>
      <c r="D75">
        <v>0.81</v>
      </c>
      <c r="E75">
        <v>0.83</v>
      </c>
    </row>
    <row r="76" spans="1:5" x14ac:dyDescent="0.25">
      <c r="A76" t="s">
        <v>80</v>
      </c>
      <c r="B76" t="s">
        <v>97</v>
      </c>
      <c r="C76">
        <v>1.2186788154897501</v>
      </c>
      <c r="D76">
        <v>1.05</v>
      </c>
      <c r="E76">
        <v>0.92</v>
      </c>
    </row>
    <row r="77" spans="1:5" x14ac:dyDescent="0.25">
      <c r="A77" t="s">
        <v>80</v>
      </c>
      <c r="B77" t="s">
        <v>82</v>
      </c>
      <c r="C77">
        <v>1.2186788154897501</v>
      </c>
      <c r="D77">
        <v>0.6</v>
      </c>
      <c r="E77">
        <v>1.64</v>
      </c>
    </row>
    <row r="78" spans="1:5" x14ac:dyDescent="0.25">
      <c r="A78" t="s">
        <v>80</v>
      </c>
      <c r="B78" t="s">
        <v>83</v>
      </c>
      <c r="C78">
        <v>1.2186788154897501</v>
      </c>
      <c r="D78">
        <v>1.08</v>
      </c>
      <c r="E78">
        <v>1.07</v>
      </c>
    </row>
    <row r="79" spans="1:5" x14ac:dyDescent="0.25">
      <c r="A79" t="s">
        <v>80</v>
      </c>
      <c r="B79" t="s">
        <v>85</v>
      </c>
      <c r="C79">
        <v>1.2186788154897501</v>
      </c>
      <c r="D79">
        <v>1.43</v>
      </c>
      <c r="E79">
        <v>0.97</v>
      </c>
    </row>
    <row r="80" spans="1:5" x14ac:dyDescent="0.25">
      <c r="A80" t="s">
        <v>80</v>
      </c>
      <c r="B80" t="s">
        <v>359</v>
      </c>
      <c r="C80">
        <v>1.2186788154897501</v>
      </c>
      <c r="D80">
        <v>1.64</v>
      </c>
      <c r="E80">
        <v>1.03</v>
      </c>
    </row>
    <row r="81" spans="1:5" x14ac:dyDescent="0.25">
      <c r="A81" t="s">
        <v>80</v>
      </c>
      <c r="B81" t="s">
        <v>87</v>
      </c>
      <c r="C81">
        <v>1.2186788154897501</v>
      </c>
      <c r="D81">
        <v>0.68</v>
      </c>
      <c r="E81">
        <v>1.08</v>
      </c>
    </row>
    <row r="82" spans="1:5" x14ac:dyDescent="0.25">
      <c r="A82" t="s">
        <v>80</v>
      </c>
      <c r="B82" t="s">
        <v>89</v>
      </c>
      <c r="C82">
        <v>1.2186788154897501</v>
      </c>
      <c r="D82">
        <v>1.38</v>
      </c>
      <c r="E82">
        <v>1.07</v>
      </c>
    </row>
    <row r="83" spans="1:5" x14ac:dyDescent="0.25">
      <c r="A83" t="s">
        <v>80</v>
      </c>
      <c r="B83" t="s">
        <v>369</v>
      </c>
      <c r="C83">
        <v>1.2186788154897501</v>
      </c>
      <c r="D83">
        <v>0.87</v>
      </c>
      <c r="E83">
        <v>1.03</v>
      </c>
    </row>
    <row r="84" spans="1:5" x14ac:dyDescent="0.25">
      <c r="A84" t="s">
        <v>80</v>
      </c>
      <c r="B84" t="s">
        <v>91</v>
      </c>
      <c r="C84">
        <v>1.2186788154897501</v>
      </c>
      <c r="D84">
        <v>0.6</v>
      </c>
      <c r="E84">
        <v>1.02</v>
      </c>
    </row>
    <row r="85" spans="1:5" x14ac:dyDescent="0.25">
      <c r="A85" t="s">
        <v>80</v>
      </c>
      <c r="B85" t="s">
        <v>96</v>
      </c>
      <c r="C85">
        <v>1.2186788154897501</v>
      </c>
      <c r="D85">
        <v>1.1399999999999999</v>
      </c>
      <c r="E85">
        <v>0.97</v>
      </c>
    </row>
    <row r="86" spans="1:5" x14ac:dyDescent="0.25">
      <c r="A86" t="s">
        <v>80</v>
      </c>
      <c r="B86" t="s">
        <v>86</v>
      </c>
      <c r="C86">
        <v>1.2186788154897501</v>
      </c>
      <c r="D86">
        <v>1</v>
      </c>
      <c r="E86">
        <v>1.08</v>
      </c>
    </row>
    <row r="87" spans="1:5" x14ac:dyDescent="0.25">
      <c r="A87" t="s">
        <v>80</v>
      </c>
      <c r="B87" t="s">
        <v>81</v>
      </c>
      <c r="C87">
        <v>1.2186788154897501</v>
      </c>
      <c r="D87">
        <v>1.08</v>
      </c>
      <c r="E87">
        <v>0.92</v>
      </c>
    </row>
    <row r="88" spans="1:5" x14ac:dyDescent="0.25">
      <c r="A88" t="s">
        <v>80</v>
      </c>
      <c r="B88" t="s">
        <v>94</v>
      </c>
      <c r="C88">
        <v>1.2186788154897501</v>
      </c>
      <c r="D88">
        <v>0.77</v>
      </c>
      <c r="E88">
        <v>0.86</v>
      </c>
    </row>
    <row r="89" spans="1:5" x14ac:dyDescent="0.25">
      <c r="A89" t="s">
        <v>80</v>
      </c>
      <c r="B89" t="s">
        <v>90</v>
      </c>
      <c r="C89">
        <v>1.2186788154897501</v>
      </c>
      <c r="D89">
        <v>1.19</v>
      </c>
      <c r="E89">
        <v>0.49</v>
      </c>
    </row>
    <row r="90" spans="1:5" x14ac:dyDescent="0.25">
      <c r="A90" t="s">
        <v>80</v>
      </c>
      <c r="B90" t="s">
        <v>93</v>
      </c>
      <c r="C90">
        <v>1.2186788154897501</v>
      </c>
      <c r="D90">
        <v>0.69</v>
      </c>
      <c r="E90">
        <v>0.92</v>
      </c>
    </row>
    <row r="91" spans="1:5" x14ac:dyDescent="0.25">
      <c r="A91" t="s">
        <v>80</v>
      </c>
      <c r="B91" t="s">
        <v>88</v>
      </c>
      <c r="C91">
        <v>1.2186788154897501</v>
      </c>
      <c r="D91">
        <v>0.68</v>
      </c>
      <c r="E91">
        <v>0.92</v>
      </c>
    </row>
    <row r="92" spans="1:5" x14ac:dyDescent="0.25">
      <c r="A92" t="s">
        <v>80</v>
      </c>
      <c r="B92" t="s">
        <v>410</v>
      </c>
      <c r="C92">
        <v>1.2186788154897501</v>
      </c>
      <c r="D92">
        <v>0.91</v>
      </c>
      <c r="E92">
        <v>1.1200000000000001</v>
      </c>
    </row>
    <row r="93" spans="1:5" x14ac:dyDescent="0.25">
      <c r="A93" t="s">
        <v>80</v>
      </c>
      <c r="B93" t="s">
        <v>412</v>
      </c>
      <c r="C93">
        <v>1.2186788154897501</v>
      </c>
      <c r="D93">
        <v>1.28</v>
      </c>
      <c r="E93">
        <v>1.08</v>
      </c>
    </row>
    <row r="94" spans="1:5" x14ac:dyDescent="0.25">
      <c r="A94" t="s">
        <v>80</v>
      </c>
      <c r="B94" t="s">
        <v>92</v>
      </c>
      <c r="C94">
        <v>1.2186788154897501</v>
      </c>
      <c r="D94">
        <v>1.01</v>
      </c>
      <c r="E94">
        <v>1.49</v>
      </c>
    </row>
    <row r="95" spans="1:5" x14ac:dyDescent="0.25">
      <c r="A95" t="s">
        <v>80</v>
      </c>
      <c r="B95" t="s">
        <v>416</v>
      </c>
      <c r="C95">
        <v>1.2186788154897501</v>
      </c>
      <c r="D95">
        <v>0.68</v>
      </c>
      <c r="E95">
        <v>0.76</v>
      </c>
    </row>
    <row r="96" spans="1:5" x14ac:dyDescent="0.25">
      <c r="A96" t="s">
        <v>80</v>
      </c>
      <c r="B96" t="s">
        <v>84</v>
      </c>
      <c r="C96">
        <v>1.2186788154897501</v>
      </c>
      <c r="D96">
        <v>1.1399999999999999</v>
      </c>
      <c r="E96">
        <v>1.1299999999999999</v>
      </c>
    </row>
    <row r="97" spans="1:5" x14ac:dyDescent="0.25">
      <c r="A97" t="s">
        <v>80</v>
      </c>
      <c r="B97" t="s">
        <v>98</v>
      </c>
      <c r="C97">
        <v>1.2186788154897501</v>
      </c>
      <c r="D97">
        <v>1.05</v>
      </c>
      <c r="E97">
        <v>0.54</v>
      </c>
    </row>
    <row r="98" spans="1:5" x14ac:dyDescent="0.25">
      <c r="A98" t="s">
        <v>80</v>
      </c>
      <c r="B98" t="s">
        <v>95</v>
      </c>
      <c r="C98">
        <v>1.2186788154897501</v>
      </c>
      <c r="D98">
        <v>1.6</v>
      </c>
      <c r="E98">
        <v>0.65</v>
      </c>
    </row>
    <row r="99" spans="1:5" x14ac:dyDescent="0.25">
      <c r="A99" t="s">
        <v>80</v>
      </c>
      <c r="B99" t="s">
        <v>435</v>
      </c>
      <c r="C99">
        <v>1.2186788154897501</v>
      </c>
      <c r="D99">
        <v>0.52</v>
      </c>
      <c r="E99">
        <v>1.23</v>
      </c>
    </row>
    <row r="100" spans="1:5" x14ac:dyDescent="0.25">
      <c r="A100" t="s">
        <v>99</v>
      </c>
      <c r="B100" t="s">
        <v>100</v>
      </c>
      <c r="C100">
        <v>1.33253012048193</v>
      </c>
      <c r="D100">
        <v>0.8</v>
      </c>
      <c r="E100">
        <v>1.48</v>
      </c>
    </row>
    <row r="101" spans="1:5" x14ac:dyDescent="0.25">
      <c r="A101" t="s">
        <v>99</v>
      </c>
      <c r="B101" t="s">
        <v>102</v>
      </c>
      <c r="C101">
        <v>1.33253012048193</v>
      </c>
      <c r="D101">
        <v>0.93</v>
      </c>
      <c r="E101">
        <v>0.7</v>
      </c>
    </row>
    <row r="102" spans="1:5" x14ac:dyDescent="0.25">
      <c r="A102" t="s">
        <v>99</v>
      </c>
      <c r="B102" t="s">
        <v>111</v>
      </c>
      <c r="C102">
        <v>1.33253012048193</v>
      </c>
      <c r="D102">
        <v>0.85</v>
      </c>
      <c r="E102">
        <v>0.69</v>
      </c>
    </row>
    <row r="103" spans="1:5" x14ac:dyDescent="0.25">
      <c r="A103" t="s">
        <v>99</v>
      </c>
      <c r="B103" t="s">
        <v>104</v>
      </c>
      <c r="C103">
        <v>1.33253012048193</v>
      </c>
      <c r="D103">
        <v>0.93</v>
      </c>
      <c r="E103">
        <v>1.1599999999999999</v>
      </c>
    </row>
    <row r="104" spans="1:5" x14ac:dyDescent="0.25">
      <c r="A104" t="s">
        <v>99</v>
      </c>
      <c r="B104" t="s">
        <v>106</v>
      </c>
      <c r="C104">
        <v>1.33253012048193</v>
      </c>
      <c r="D104">
        <v>0.98</v>
      </c>
      <c r="E104">
        <v>1.58</v>
      </c>
    </row>
    <row r="105" spans="1:5" x14ac:dyDescent="0.25">
      <c r="A105" t="s">
        <v>99</v>
      </c>
      <c r="B105" t="s">
        <v>105</v>
      </c>
      <c r="C105">
        <v>1.33253012048193</v>
      </c>
      <c r="D105">
        <v>1.25</v>
      </c>
      <c r="E105">
        <v>1.45</v>
      </c>
    </row>
    <row r="106" spans="1:5" x14ac:dyDescent="0.25">
      <c r="A106" t="s">
        <v>99</v>
      </c>
      <c r="B106" t="s">
        <v>117</v>
      </c>
      <c r="C106">
        <v>1.33253012048193</v>
      </c>
      <c r="D106">
        <v>1.1299999999999999</v>
      </c>
      <c r="E106">
        <v>0.84</v>
      </c>
    </row>
    <row r="107" spans="1:5" x14ac:dyDescent="0.25">
      <c r="A107" t="s">
        <v>99</v>
      </c>
      <c r="B107" t="s">
        <v>121</v>
      </c>
      <c r="C107">
        <v>1.33253012048193</v>
      </c>
      <c r="D107">
        <v>1.33</v>
      </c>
      <c r="E107">
        <v>0.84</v>
      </c>
    </row>
    <row r="108" spans="1:5" x14ac:dyDescent="0.25">
      <c r="A108" t="s">
        <v>99</v>
      </c>
      <c r="B108" t="s">
        <v>108</v>
      </c>
      <c r="C108">
        <v>1.33253012048193</v>
      </c>
      <c r="D108">
        <v>1</v>
      </c>
      <c r="E108">
        <v>0.48</v>
      </c>
    </row>
    <row r="109" spans="1:5" x14ac:dyDescent="0.25">
      <c r="A109" t="s">
        <v>99</v>
      </c>
      <c r="B109" t="s">
        <v>103</v>
      </c>
      <c r="C109">
        <v>1.33253012048193</v>
      </c>
      <c r="D109">
        <v>1.04</v>
      </c>
      <c r="E109">
        <v>1.1399999999999999</v>
      </c>
    </row>
    <row r="110" spans="1:5" x14ac:dyDescent="0.25">
      <c r="A110" t="s">
        <v>99</v>
      </c>
      <c r="B110" t="s">
        <v>110</v>
      </c>
      <c r="C110">
        <v>1.33253012048193</v>
      </c>
      <c r="D110">
        <v>0.88</v>
      </c>
      <c r="E110">
        <v>0.4</v>
      </c>
    </row>
    <row r="111" spans="1:5" x14ac:dyDescent="0.25">
      <c r="A111" t="s">
        <v>99</v>
      </c>
      <c r="B111" t="s">
        <v>107</v>
      </c>
      <c r="C111">
        <v>1.33253012048193</v>
      </c>
      <c r="D111">
        <v>0.79</v>
      </c>
      <c r="E111">
        <v>0.67</v>
      </c>
    </row>
    <row r="112" spans="1:5" x14ac:dyDescent="0.25">
      <c r="A112" t="s">
        <v>99</v>
      </c>
      <c r="B112" t="s">
        <v>395</v>
      </c>
      <c r="C112">
        <v>1.33253012048193</v>
      </c>
      <c r="D112">
        <v>1.1100000000000001</v>
      </c>
      <c r="E112">
        <v>1.08</v>
      </c>
    </row>
    <row r="113" spans="1:5" x14ac:dyDescent="0.25">
      <c r="A113" t="s">
        <v>99</v>
      </c>
      <c r="B113" t="s">
        <v>115</v>
      </c>
      <c r="C113">
        <v>1.33253012048193</v>
      </c>
      <c r="D113">
        <v>1.21</v>
      </c>
      <c r="E113">
        <v>1.01</v>
      </c>
    </row>
    <row r="114" spans="1:5" x14ac:dyDescent="0.25">
      <c r="A114" t="s">
        <v>99</v>
      </c>
      <c r="B114" t="s">
        <v>112</v>
      </c>
      <c r="C114">
        <v>1.33253012048193</v>
      </c>
      <c r="D114">
        <v>0.62</v>
      </c>
      <c r="E114">
        <v>0.98</v>
      </c>
    </row>
    <row r="115" spans="1:5" x14ac:dyDescent="0.25">
      <c r="A115" t="s">
        <v>99</v>
      </c>
      <c r="B115" t="s">
        <v>113</v>
      </c>
      <c r="C115">
        <v>1.33253012048193</v>
      </c>
      <c r="D115">
        <v>1.03</v>
      </c>
      <c r="E115">
        <v>0.59</v>
      </c>
    </row>
    <row r="116" spans="1:5" x14ac:dyDescent="0.25">
      <c r="A116" t="s">
        <v>99</v>
      </c>
      <c r="B116" t="s">
        <v>114</v>
      </c>
      <c r="C116">
        <v>1.33253012048193</v>
      </c>
      <c r="D116">
        <v>1.59</v>
      </c>
      <c r="E116">
        <v>0.65</v>
      </c>
    </row>
    <row r="117" spans="1:5" x14ac:dyDescent="0.25">
      <c r="A117" t="s">
        <v>99</v>
      </c>
      <c r="B117" t="s">
        <v>116</v>
      </c>
      <c r="C117">
        <v>1.33253012048193</v>
      </c>
      <c r="D117">
        <v>1.1299999999999999</v>
      </c>
      <c r="E117">
        <v>1.19</v>
      </c>
    </row>
    <row r="118" spans="1:5" x14ac:dyDescent="0.25">
      <c r="A118" t="s">
        <v>99</v>
      </c>
      <c r="B118" t="s">
        <v>109</v>
      </c>
      <c r="C118">
        <v>1.33253012048193</v>
      </c>
      <c r="D118">
        <v>0.96</v>
      </c>
      <c r="E118">
        <v>0.84</v>
      </c>
    </row>
    <row r="119" spans="1:5" x14ac:dyDescent="0.25">
      <c r="A119" t="s">
        <v>99</v>
      </c>
      <c r="B119" t="s">
        <v>118</v>
      </c>
      <c r="C119">
        <v>1.33253012048193</v>
      </c>
      <c r="D119">
        <v>0.75</v>
      </c>
      <c r="E119">
        <v>1.63</v>
      </c>
    </row>
    <row r="120" spans="1:5" x14ac:dyDescent="0.25">
      <c r="A120" t="s">
        <v>99</v>
      </c>
      <c r="B120" t="s">
        <v>417</v>
      </c>
      <c r="C120">
        <v>1.33253012048193</v>
      </c>
      <c r="D120">
        <v>1</v>
      </c>
      <c r="E120">
        <v>1.06</v>
      </c>
    </row>
    <row r="121" spans="1:5" x14ac:dyDescent="0.25">
      <c r="A121" t="s">
        <v>99</v>
      </c>
      <c r="B121" t="s">
        <v>101</v>
      </c>
      <c r="C121">
        <v>1.33253012048193</v>
      </c>
      <c r="D121">
        <v>1.02</v>
      </c>
      <c r="E121">
        <v>0.75</v>
      </c>
    </row>
    <row r="122" spans="1:5" x14ac:dyDescent="0.25">
      <c r="A122" t="s">
        <v>99</v>
      </c>
      <c r="B122" t="s">
        <v>120</v>
      </c>
      <c r="C122">
        <v>1.33253012048193</v>
      </c>
      <c r="D122">
        <v>0.83</v>
      </c>
      <c r="E122">
        <v>1.25</v>
      </c>
    </row>
    <row r="123" spans="1:5" x14ac:dyDescent="0.25">
      <c r="A123" t="s">
        <v>99</v>
      </c>
      <c r="B123" t="s">
        <v>119</v>
      </c>
      <c r="C123">
        <v>1.33253012048193</v>
      </c>
      <c r="D123">
        <v>0.79</v>
      </c>
      <c r="E123">
        <v>1.63</v>
      </c>
    </row>
    <row r="124" spans="1:5" x14ac:dyDescent="0.25">
      <c r="A124" t="s">
        <v>122</v>
      </c>
      <c r="B124" t="s">
        <v>123</v>
      </c>
      <c r="C124">
        <v>1.28571428571429</v>
      </c>
      <c r="D124">
        <v>1.07</v>
      </c>
      <c r="E124">
        <v>1.17</v>
      </c>
    </row>
    <row r="125" spans="1:5" x14ac:dyDescent="0.25">
      <c r="A125" t="s">
        <v>122</v>
      </c>
      <c r="B125" t="s">
        <v>125</v>
      </c>
      <c r="C125">
        <v>1.28571428571429</v>
      </c>
      <c r="D125">
        <v>0.91</v>
      </c>
      <c r="E125">
        <v>0.94</v>
      </c>
    </row>
    <row r="126" spans="1:5" x14ac:dyDescent="0.25">
      <c r="A126" t="s">
        <v>122</v>
      </c>
      <c r="B126" t="s">
        <v>127</v>
      </c>
      <c r="C126">
        <v>1.28571428571429</v>
      </c>
      <c r="D126">
        <v>0.83</v>
      </c>
      <c r="E126">
        <v>0.78</v>
      </c>
    </row>
    <row r="127" spans="1:5" x14ac:dyDescent="0.25">
      <c r="A127" t="s">
        <v>122</v>
      </c>
      <c r="B127" t="s">
        <v>130</v>
      </c>
      <c r="C127">
        <v>1.28571428571429</v>
      </c>
      <c r="D127">
        <v>0.99</v>
      </c>
      <c r="E127">
        <v>0.69</v>
      </c>
    </row>
    <row r="128" spans="1:5" x14ac:dyDescent="0.25">
      <c r="A128" t="s">
        <v>122</v>
      </c>
      <c r="B128" t="s">
        <v>362</v>
      </c>
      <c r="C128">
        <v>1.28571428571429</v>
      </c>
      <c r="D128">
        <v>1.56</v>
      </c>
      <c r="E128">
        <v>1.17</v>
      </c>
    </row>
    <row r="129" spans="1:5" x14ac:dyDescent="0.25">
      <c r="A129" t="s">
        <v>122</v>
      </c>
      <c r="B129" t="s">
        <v>126</v>
      </c>
      <c r="C129">
        <v>1.28571428571429</v>
      </c>
      <c r="D129">
        <v>1.1000000000000001</v>
      </c>
      <c r="E129">
        <v>0.99</v>
      </c>
    </row>
    <row r="130" spans="1:5" x14ac:dyDescent="0.25">
      <c r="A130" t="s">
        <v>122</v>
      </c>
      <c r="B130" t="s">
        <v>129</v>
      </c>
      <c r="C130">
        <v>1.28571428571429</v>
      </c>
      <c r="D130">
        <v>1.1200000000000001</v>
      </c>
      <c r="E130">
        <v>1.06</v>
      </c>
    </row>
    <row r="131" spans="1:5" x14ac:dyDescent="0.25">
      <c r="A131" t="s">
        <v>122</v>
      </c>
      <c r="B131" t="s">
        <v>128</v>
      </c>
      <c r="C131">
        <v>1.28571428571429</v>
      </c>
      <c r="D131">
        <v>1.1200000000000001</v>
      </c>
      <c r="E131">
        <v>0.79</v>
      </c>
    </row>
    <row r="132" spans="1:5" x14ac:dyDescent="0.25">
      <c r="A132" t="s">
        <v>122</v>
      </c>
      <c r="B132" t="s">
        <v>136</v>
      </c>
      <c r="C132">
        <v>1.28571428571429</v>
      </c>
      <c r="D132">
        <v>1.51</v>
      </c>
      <c r="E132">
        <v>0.89</v>
      </c>
    </row>
    <row r="133" spans="1:5" x14ac:dyDescent="0.25">
      <c r="A133" t="s">
        <v>122</v>
      </c>
      <c r="B133" t="s">
        <v>131</v>
      </c>
      <c r="C133">
        <v>1.28571428571429</v>
      </c>
      <c r="D133">
        <v>1.19</v>
      </c>
      <c r="E133">
        <v>0.99</v>
      </c>
    </row>
    <row r="134" spans="1:5" x14ac:dyDescent="0.25">
      <c r="A134" t="s">
        <v>122</v>
      </c>
      <c r="B134" t="s">
        <v>133</v>
      </c>
      <c r="C134">
        <v>1.28571428571429</v>
      </c>
      <c r="D134">
        <v>0.52</v>
      </c>
      <c r="E134">
        <v>1.19</v>
      </c>
    </row>
    <row r="135" spans="1:5" x14ac:dyDescent="0.25">
      <c r="A135" t="s">
        <v>122</v>
      </c>
      <c r="B135" t="s">
        <v>135</v>
      </c>
      <c r="C135">
        <v>1.28571428571429</v>
      </c>
      <c r="D135">
        <v>0.73</v>
      </c>
      <c r="E135">
        <v>0.83</v>
      </c>
    </row>
    <row r="136" spans="1:5" x14ac:dyDescent="0.25">
      <c r="A136" t="s">
        <v>122</v>
      </c>
      <c r="B136" t="s">
        <v>137</v>
      </c>
      <c r="C136">
        <v>1.28571428571429</v>
      </c>
      <c r="D136">
        <v>1.04</v>
      </c>
      <c r="E136">
        <v>0.84</v>
      </c>
    </row>
    <row r="137" spans="1:5" x14ac:dyDescent="0.25">
      <c r="A137" t="s">
        <v>122</v>
      </c>
      <c r="B137" t="s">
        <v>401</v>
      </c>
      <c r="C137">
        <v>1.28571428571429</v>
      </c>
      <c r="D137">
        <v>1.05</v>
      </c>
      <c r="E137">
        <v>1.31</v>
      </c>
    </row>
    <row r="138" spans="1:5" x14ac:dyDescent="0.25">
      <c r="A138" t="s">
        <v>122</v>
      </c>
      <c r="B138" t="s">
        <v>138</v>
      </c>
      <c r="C138">
        <v>1.28571428571429</v>
      </c>
      <c r="D138">
        <v>1.19</v>
      </c>
      <c r="E138">
        <v>1.1000000000000001</v>
      </c>
    </row>
    <row r="139" spans="1:5" x14ac:dyDescent="0.25">
      <c r="A139" t="s">
        <v>122</v>
      </c>
      <c r="B139" t="s">
        <v>139</v>
      </c>
      <c r="C139">
        <v>1.28571428571429</v>
      </c>
      <c r="D139">
        <v>0.92</v>
      </c>
      <c r="E139">
        <v>0.83</v>
      </c>
    </row>
    <row r="140" spans="1:5" x14ac:dyDescent="0.25">
      <c r="A140" t="s">
        <v>122</v>
      </c>
      <c r="B140" t="s">
        <v>144</v>
      </c>
      <c r="C140">
        <v>1.28571428571429</v>
      </c>
      <c r="D140">
        <v>0.99</v>
      </c>
      <c r="E140">
        <v>1.63</v>
      </c>
    </row>
    <row r="141" spans="1:5" x14ac:dyDescent="0.25">
      <c r="A141" t="s">
        <v>122</v>
      </c>
      <c r="B141" t="s">
        <v>132</v>
      </c>
      <c r="C141">
        <v>1.28571428571429</v>
      </c>
      <c r="D141">
        <v>0.94</v>
      </c>
      <c r="E141">
        <v>0.98</v>
      </c>
    </row>
    <row r="142" spans="1:5" x14ac:dyDescent="0.25">
      <c r="A142" t="s">
        <v>122</v>
      </c>
      <c r="B142" t="s">
        <v>140</v>
      </c>
      <c r="C142">
        <v>1.28571428571429</v>
      </c>
      <c r="D142">
        <v>1.21</v>
      </c>
      <c r="E142">
        <v>0.59</v>
      </c>
    </row>
    <row r="143" spans="1:5" x14ac:dyDescent="0.25">
      <c r="A143" t="s">
        <v>122</v>
      </c>
      <c r="B143" t="s">
        <v>124</v>
      </c>
      <c r="C143">
        <v>1.28571428571429</v>
      </c>
      <c r="D143">
        <v>0.87</v>
      </c>
      <c r="E143">
        <v>1.26</v>
      </c>
    </row>
    <row r="144" spans="1:5" x14ac:dyDescent="0.25">
      <c r="A144" t="s">
        <v>122</v>
      </c>
      <c r="B144" t="s">
        <v>134</v>
      </c>
      <c r="C144">
        <v>1.28571428571429</v>
      </c>
      <c r="D144">
        <v>0.56000000000000005</v>
      </c>
      <c r="E144">
        <v>1.24</v>
      </c>
    </row>
    <row r="145" spans="1:5" x14ac:dyDescent="0.25">
      <c r="A145" t="s">
        <v>122</v>
      </c>
      <c r="B145" t="s">
        <v>141</v>
      </c>
      <c r="C145">
        <v>1.28571428571429</v>
      </c>
      <c r="D145">
        <v>0.78</v>
      </c>
      <c r="E145">
        <v>0.63</v>
      </c>
    </row>
    <row r="146" spans="1:5" x14ac:dyDescent="0.25">
      <c r="A146" t="s">
        <v>122</v>
      </c>
      <c r="B146" t="s">
        <v>142</v>
      </c>
      <c r="C146">
        <v>1.28571428571429</v>
      </c>
      <c r="D146">
        <v>1.1399999999999999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1.28571428571429</v>
      </c>
      <c r="D147">
        <v>0.73</v>
      </c>
      <c r="E147">
        <v>1.0900000000000001</v>
      </c>
    </row>
    <row r="148" spans="1:5" x14ac:dyDescent="0.25">
      <c r="A148" t="s">
        <v>145</v>
      </c>
      <c r="B148" t="s">
        <v>347</v>
      </c>
      <c r="C148">
        <v>1.4323432343234299</v>
      </c>
      <c r="D148">
        <v>0.99</v>
      </c>
      <c r="E148">
        <v>1.17</v>
      </c>
    </row>
    <row r="149" spans="1:5" x14ac:dyDescent="0.25">
      <c r="A149" t="s">
        <v>145</v>
      </c>
      <c r="B149" t="s">
        <v>349</v>
      </c>
      <c r="C149">
        <v>1.4323432343234299</v>
      </c>
      <c r="D149">
        <v>0.81</v>
      </c>
      <c r="E149">
        <v>0.97</v>
      </c>
    </row>
    <row r="150" spans="1:5" x14ac:dyDescent="0.25">
      <c r="A150" t="s">
        <v>145</v>
      </c>
      <c r="B150" t="s">
        <v>355</v>
      </c>
      <c r="C150">
        <v>1.4323432343234299</v>
      </c>
      <c r="D150">
        <v>0.4</v>
      </c>
      <c r="E150">
        <v>1.66</v>
      </c>
    </row>
    <row r="151" spans="1:5" x14ac:dyDescent="0.25">
      <c r="A151" t="s">
        <v>145</v>
      </c>
      <c r="B151" t="s">
        <v>357</v>
      </c>
      <c r="C151">
        <v>1.4323432343234299</v>
      </c>
      <c r="D151">
        <v>0.7</v>
      </c>
      <c r="E151">
        <v>0.89</v>
      </c>
    </row>
    <row r="152" spans="1:5" x14ac:dyDescent="0.25">
      <c r="A152" t="s">
        <v>145</v>
      </c>
      <c r="B152" t="s">
        <v>360</v>
      </c>
      <c r="C152">
        <v>1.4323432343234299</v>
      </c>
      <c r="D152">
        <v>1.21</v>
      </c>
      <c r="E152">
        <v>1.21</v>
      </c>
    </row>
    <row r="153" spans="1:5" x14ac:dyDescent="0.25">
      <c r="A153" t="s">
        <v>145</v>
      </c>
      <c r="B153" t="s">
        <v>366</v>
      </c>
      <c r="C153">
        <v>1.4323432343234299</v>
      </c>
      <c r="D153">
        <v>1.24</v>
      </c>
      <c r="E153">
        <v>0.7</v>
      </c>
    </row>
    <row r="154" spans="1:5" x14ac:dyDescent="0.25">
      <c r="A154" t="s">
        <v>145</v>
      </c>
      <c r="B154" t="s">
        <v>371</v>
      </c>
      <c r="C154">
        <v>1.4323432343234299</v>
      </c>
      <c r="D154">
        <v>0.75</v>
      </c>
      <c r="E154">
        <v>0.96</v>
      </c>
    </row>
    <row r="155" spans="1:5" x14ac:dyDescent="0.25">
      <c r="A155" t="s">
        <v>145</v>
      </c>
      <c r="B155" t="s">
        <v>149</v>
      </c>
      <c r="C155">
        <v>1.4323432343234299</v>
      </c>
      <c r="D155">
        <v>0.7</v>
      </c>
      <c r="E155">
        <v>1.66</v>
      </c>
    </row>
    <row r="156" spans="1:5" x14ac:dyDescent="0.25">
      <c r="A156" t="s">
        <v>145</v>
      </c>
      <c r="B156" t="s">
        <v>375</v>
      </c>
      <c r="C156">
        <v>1.4323432343234299</v>
      </c>
      <c r="D156">
        <v>0.85</v>
      </c>
      <c r="E156">
        <v>0.65</v>
      </c>
    </row>
    <row r="157" spans="1:5" x14ac:dyDescent="0.25">
      <c r="A157" t="s">
        <v>145</v>
      </c>
      <c r="B157" t="s">
        <v>388</v>
      </c>
      <c r="C157">
        <v>1.4323432343234299</v>
      </c>
      <c r="D157">
        <v>1.22</v>
      </c>
      <c r="E157">
        <v>0.97</v>
      </c>
    </row>
    <row r="158" spans="1:5" x14ac:dyDescent="0.25">
      <c r="A158" t="s">
        <v>145</v>
      </c>
      <c r="B158" t="s">
        <v>389</v>
      </c>
      <c r="C158">
        <v>1.4323432343234299</v>
      </c>
      <c r="D158">
        <v>1.02</v>
      </c>
      <c r="E158">
        <v>0.72</v>
      </c>
    </row>
    <row r="159" spans="1:5" x14ac:dyDescent="0.25">
      <c r="A159" t="s">
        <v>145</v>
      </c>
      <c r="B159" t="s">
        <v>391</v>
      </c>
      <c r="C159">
        <v>1.4323432343234299</v>
      </c>
      <c r="D159">
        <v>1</v>
      </c>
      <c r="E159">
        <v>1.42</v>
      </c>
    </row>
    <row r="160" spans="1:5" x14ac:dyDescent="0.25">
      <c r="A160" t="s">
        <v>145</v>
      </c>
      <c r="B160" t="s">
        <v>146</v>
      </c>
      <c r="C160">
        <v>1.4323432343234299</v>
      </c>
      <c r="D160">
        <v>1.45</v>
      </c>
      <c r="E160">
        <v>1.31</v>
      </c>
    </row>
    <row r="161" spans="1:5" x14ac:dyDescent="0.25">
      <c r="A161" t="s">
        <v>145</v>
      </c>
      <c r="B161" t="s">
        <v>404</v>
      </c>
      <c r="C161">
        <v>1.4323432343234299</v>
      </c>
      <c r="D161">
        <v>1.1000000000000001</v>
      </c>
      <c r="E161">
        <v>0.83</v>
      </c>
    </row>
    <row r="162" spans="1:5" x14ac:dyDescent="0.25">
      <c r="A162" t="s">
        <v>145</v>
      </c>
      <c r="B162" t="s">
        <v>419</v>
      </c>
      <c r="C162">
        <v>1.4323432343234299</v>
      </c>
      <c r="D162">
        <v>0.95</v>
      </c>
      <c r="E162">
        <v>0.9</v>
      </c>
    </row>
    <row r="163" spans="1:5" x14ac:dyDescent="0.25">
      <c r="A163" t="s">
        <v>145</v>
      </c>
      <c r="B163" t="s">
        <v>423</v>
      </c>
      <c r="C163">
        <v>1.4323432343234299</v>
      </c>
      <c r="D163">
        <v>0.86</v>
      </c>
      <c r="E163">
        <v>0.56999999999999995</v>
      </c>
    </row>
    <row r="164" spans="1:5" x14ac:dyDescent="0.25">
      <c r="A164" t="s">
        <v>145</v>
      </c>
      <c r="B164" t="s">
        <v>425</v>
      </c>
      <c r="C164">
        <v>1.4323432343234299</v>
      </c>
      <c r="D164">
        <v>1.5</v>
      </c>
      <c r="E164">
        <v>0.65</v>
      </c>
    </row>
    <row r="165" spans="1:5" x14ac:dyDescent="0.25">
      <c r="A165" t="s">
        <v>145</v>
      </c>
      <c r="B165" t="s">
        <v>427</v>
      </c>
      <c r="C165">
        <v>1.4323432343234299</v>
      </c>
      <c r="D165">
        <v>1.1299999999999999</v>
      </c>
      <c r="E165">
        <v>0.83</v>
      </c>
    </row>
    <row r="166" spans="1:5" x14ac:dyDescent="0.25">
      <c r="A166" t="s">
        <v>145</v>
      </c>
      <c r="B166" t="s">
        <v>432</v>
      </c>
      <c r="C166">
        <v>1.4323432343234299</v>
      </c>
      <c r="D166">
        <v>1.29</v>
      </c>
      <c r="E166">
        <v>1.53</v>
      </c>
    </row>
    <row r="167" spans="1:5" x14ac:dyDescent="0.25">
      <c r="A167" t="s">
        <v>145</v>
      </c>
      <c r="B167" t="s">
        <v>433</v>
      </c>
      <c r="C167">
        <v>1.4323432343234299</v>
      </c>
      <c r="D167">
        <v>0.74</v>
      </c>
      <c r="E167">
        <v>1.43</v>
      </c>
    </row>
    <row r="168" spans="1:5" x14ac:dyDescent="0.25">
      <c r="A168" t="s">
        <v>145</v>
      </c>
      <c r="B168" t="s">
        <v>434</v>
      </c>
      <c r="C168">
        <v>1.4323432343234299</v>
      </c>
      <c r="D168">
        <v>0.85</v>
      </c>
      <c r="E168">
        <v>0.59</v>
      </c>
    </row>
    <row r="169" spans="1:5" x14ac:dyDescent="0.25">
      <c r="A169" t="s">
        <v>145</v>
      </c>
      <c r="B169" t="s">
        <v>148</v>
      </c>
      <c r="C169">
        <v>1.4323432343234299</v>
      </c>
      <c r="D169">
        <v>1.1000000000000001</v>
      </c>
      <c r="E169">
        <v>0.53</v>
      </c>
    </row>
    <row r="170" spans="1:5" x14ac:dyDescent="0.25">
      <c r="A170" t="s">
        <v>145</v>
      </c>
      <c r="B170" t="s">
        <v>147</v>
      </c>
      <c r="C170">
        <v>1.4323432343234299</v>
      </c>
      <c r="D170">
        <v>1.1000000000000001</v>
      </c>
      <c r="E170">
        <v>1.06</v>
      </c>
    </row>
    <row r="171" spans="1:5" x14ac:dyDescent="0.25">
      <c r="A171" t="s">
        <v>21</v>
      </c>
      <c r="B171" t="s">
        <v>152</v>
      </c>
      <c r="C171">
        <v>1.36551724137931</v>
      </c>
      <c r="D171">
        <v>0.78</v>
      </c>
      <c r="E171">
        <v>1.08</v>
      </c>
    </row>
    <row r="172" spans="1:5" x14ac:dyDescent="0.25">
      <c r="A172" t="s">
        <v>21</v>
      </c>
      <c r="B172" t="s">
        <v>269</v>
      </c>
      <c r="C172">
        <v>1.36551724137931</v>
      </c>
      <c r="D172">
        <v>0.63</v>
      </c>
      <c r="E172">
        <v>0.76</v>
      </c>
    </row>
    <row r="173" spans="1:5" x14ac:dyDescent="0.25">
      <c r="A173" t="s">
        <v>21</v>
      </c>
      <c r="B173" t="s">
        <v>264</v>
      </c>
      <c r="C173">
        <v>1.36551724137931</v>
      </c>
      <c r="D173">
        <v>1.52</v>
      </c>
      <c r="E173">
        <v>1.36</v>
      </c>
    </row>
    <row r="174" spans="1:5" x14ac:dyDescent="0.25">
      <c r="A174" t="s">
        <v>21</v>
      </c>
      <c r="B174" t="s">
        <v>372</v>
      </c>
      <c r="C174">
        <v>1.36551724137931</v>
      </c>
      <c r="D174">
        <v>0.24</v>
      </c>
      <c r="E174">
        <v>1.06</v>
      </c>
    </row>
    <row r="175" spans="1:5" x14ac:dyDescent="0.25">
      <c r="A175" t="s">
        <v>21</v>
      </c>
      <c r="B175" t="s">
        <v>267</v>
      </c>
      <c r="C175">
        <v>1.36551724137931</v>
      </c>
      <c r="D175">
        <v>1.1000000000000001</v>
      </c>
      <c r="E175">
        <v>1.08</v>
      </c>
    </row>
    <row r="176" spans="1:5" x14ac:dyDescent="0.25">
      <c r="A176" t="s">
        <v>21</v>
      </c>
      <c r="B176" t="s">
        <v>272</v>
      </c>
      <c r="C176">
        <v>1.36551724137931</v>
      </c>
      <c r="D176">
        <v>1.17</v>
      </c>
      <c r="E176">
        <v>0.4</v>
      </c>
    </row>
    <row r="177" spans="1:5" x14ac:dyDescent="0.25">
      <c r="A177" t="s">
        <v>21</v>
      </c>
      <c r="B177" t="s">
        <v>397</v>
      </c>
      <c r="C177">
        <v>1.36551724137931</v>
      </c>
      <c r="D177">
        <v>1.07</v>
      </c>
      <c r="E177">
        <v>1.37</v>
      </c>
    </row>
    <row r="178" spans="1:5" x14ac:dyDescent="0.25">
      <c r="A178" t="s">
        <v>21</v>
      </c>
      <c r="B178" t="s">
        <v>274</v>
      </c>
      <c r="C178">
        <v>1.36551724137931</v>
      </c>
      <c r="D178">
        <v>1.52</v>
      </c>
      <c r="E178">
        <v>0.65</v>
      </c>
    </row>
    <row r="179" spans="1:5" x14ac:dyDescent="0.25">
      <c r="A179" t="s">
        <v>21</v>
      </c>
      <c r="B179" t="s">
        <v>150</v>
      </c>
      <c r="C179">
        <v>1.36551724137931</v>
      </c>
      <c r="D179">
        <v>1.1200000000000001</v>
      </c>
      <c r="E179">
        <v>0.91</v>
      </c>
    </row>
    <row r="180" spans="1:5" x14ac:dyDescent="0.25">
      <c r="A180" t="s">
        <v>21</v>
      </c>
      <c r="B180" t="s">
        <v>275</v>
      </c>
      <c r="C180">
        <v>1.36551724137931</v>
      </c>
      <c r="D180">
        <v>0.84</v>
      </c>
      <c r="E180">
        <v>0.76</v>
      </c>
    </row>
    <row r="181" spans="1:5" x14ac:dyDescent="0.25">
      <c r="A181" t="s">
        <v>21</v>
      </c>
      <c r="B181" t="s">
        <v>23</v>
      </c>
      <c r="C181">
        <v>1.36551724137931</v>
      </c>
      <c r="D181">
        <v>1.56</v>
      </c>
      <c r="E181">
        <v>0.86</v>
      </c>
    </row>
    <row r="182" spans="1:5" x14ac:dyDescent="0.25">
      <c r="A182" t="s">
        <v>21</v>
      </c>
      <c r="B182" t="s">
        <v>22</v>
      </c>
      <c r="C182">
        <v>1.36551724137931</v>
      </c>
      <c r="D182">
        <v>1.32</v>
      </c>
      <c r="E182">
        <v>1.47</v>
      </c>
    </row>
    <row r="183" spans="1:5" x14ac:dyDescent="0.25">
      <c r="A183" t="s">
        <v>21</v>
      </c>
      <c r="B183" t="s">
        <v>266</v>
      </c>
      <c r="C183">
        <v>1.36551724137931</v>
      </c>
      <c r="D183">
        <v>0.73</v>
      </c>
      <c r="E183">
        <v>1.19</v>
      </c>
    </row>
    <row r="184" spans="1:5" x14ac:dyDescent="0.25">
      <c r="A184" t="s">
        <v>21</v>
      </c>
      <c r="B184" t="s">
        <v>268</v>
      </c>
      <c r="C184">
        <v>1.36551724137931</v>
      </c>
      <c r="D184">
        <v>0.84</v>
      </c>
      <c r="E184">
        <v>1.36</v>
      </c>
    </row>
    <row r="185" spans="1:5" x14ac:dyDescent="0.25">
      <c r="A185" t="s">
        <v>21</v>
      </c>
      <c r="B185" t="s">
        <v>151</v>
      </c>
      <c r="C185">
        <v>1.36551724137931</v>
      </c>
      <c r="D185">
        <v>0.83</v>
      </c>
      <c r="E185">
        <v>1.47</v>
      </c>
    </row>
    <row r="186" spans="1:5" x14ac:dyDescent="0.25">
      <c r="A186" t="s">
        <v>21</v>
      </c>
      <c r="B186" t="s">
        <v>153</v>
      </c>
      <c r="C186">
        <v>1.36551724137931</v>
      </c>
      <c r="D186">
        <v>1.71</v>
      </c>
      <c r="E186">
        <v>0.51</v>
      </c>
    </row>
    <row r="187" spans="1:5" x14ac:dyDescent="0.25">
      <c r="A187" t="s">
        <v>21</v>
      </c>
      <c r="B187" t="s">
        <v>273</v>
      </c>
      <c r="C187">
        <v>1.36551724137931</v>
      </c>
      <c r="D187">
        <v>0.63</v>
      </c>
      <c r="E187">
        <v>0.7</v>
      </c>
    </row>
    <row r="188" spans="1:5" x14ac:dyDescent="0.25">
      <c r="A188" t="s">
        <v>21</v>
      </c>
      <c r="B188" t="s">
        <v>265</v>
      </c>
      <c r="C188">
        <v>1.36551724137931</v>
      </c>
      <c r="D188">
        <v>0.83</v>
      </c>
      <c r="E188">
        <v>0.96</v>
      </c>
    </row>
    <row r="189" spans="1:5" x14ac:dyDescent="0.25">
      <c r="A189" t="s">
        <v>21</v>
      </c>
      <c r="B189" t="s">
        <v>271</v>
      </c>
      <c r="C189">
        <v>1.36551724137931</v>
      </c>
      <c r="D189">
        <v>0.73</v>
      </c>
      <c r="E189">
        <v>1.1399999999999999</v>
      </c>
    </row>
    <row r="190" spans="1:5" x14ac:dyDescent="0.25">
      <c r="A190" t="s">
        <v>21</v>
      </c>
      <c r="B190" t="s">
        <v>270</v>
      </c>
      <c r="C190">
        <v>1.36551724137931</v>
      </c>
      <c r="D190">
        <v>0.78</v>
      </c>
      <c r="E190">
        <v>0.92</v>
      </c>
    </row>
    <row r="191" spans="1:5" x14ac:dyDescent="0.25">
      <c r="A191" t="s">
        <v>154</v>
      </c>
      <c r="B191" t="s">
        <v>159</v>
      </c>
      <c r="C191">
        <v>1.2951388888888899</v>
      </c>
      <c r="D191">
        <v>0.62</v>
      </c>
      <c r="E191">
        <v>0.91</v>
      </c>
    </row>
    <row r="192" spans="1:5" x14ac:dyDescent="0.25">
      <c r="A192" t="s">
        <v>154</v>
      </c>
      <c r="B192" t="s">
        <v>161</v>
      </c>
      <c r="C192">
        <v>1.2951388888888899</v>
      </c>
      <c r="D192">
        <v>0.44</v>
      </c>
      <c r="E192">
        <v>0.48</v>
      </c>
    </row>
    <row r="193" spans="1:5" x14ac:dyDescent="0.25">
      <c r="A193" t="s">
        <v>154</v>
      </c>
      <c r="B193" t="s">
        <v>163</v>
      </c>
      <c r="C193">
        <v>1.2951388888888899</v>
      </c>
      <c r="D193">
        <v>1.6</v>
      </c>
      <c r="E193">
        <v>0.84</v>
      </c>
    </row>
    <row r="194" spans="1:5" x14ac:dyDescent="0.25">
      <c r="A194" t="s">
        <v>154</v>
      </c>
      <c r="B194" t="s">
        <v>160</v>
      </c>
      <c r="C194">
        <v>1.2951388888888899</v>
      </c>
      <c r="D194">
        <v>0.67</v>
      </c>
      <c r="E194">
        <v>1.03</v>
      </c>
    </row>
    <row r="195" spans="1:5" x14ac:dyDescent="0.25">
      <c r="A195" t="s">
        <v>154</v>
      </c>
      <c r="B195" t="s">
        <v>165</v>
      </c>
      <c r="C195">
        <v>1.2951388888888899</v>
      </c>
      <c r="D195">
        <v>0.77</v>
      </c>
      <c r="E195">
        <v>1.62</v>
      </c>
    </row>
    <row r="196" spans="1:5" x14ac:dyDescent="0.25">
      <c r="A196" t="s">
        <v>154</v>
      </c>
      <c r="B196" t="s">
        <v>164</v>
      </c>
      <c r="C196">
        <v>1.2951388888888899</v>
      </c>
      <c r="D196">
        <v>0.88</v>
      </c>
      <c r="E196">
        <v>1.66</v>
      </c>
    </row>
    <row r="197" spans="1:5" x14ac:dyDescent="0.25">
      <c r="A197" t="s">
        <v>154</v>
      </c>
      <c r="B197" t="s">
        <v>167</v>
      </c>
      <c r="C197">
        <v>1.2951388888888899</v>
      </c>
      <c r="D197">
        <v>1.54</v>
      </c>
      <c r="E197">
        <v>0.42</v>
      </c>
    </row>
    <row r="198" spans="1:5" x14ac:dyDescent="0.25">
      <c r="A198" t="s">
        <v>154</v>
      </c>
      <c r="B198" t="s">
        <v>168</v>
      </c>
      <c r="C198">
        <v>1.2951388888888899</v>
      </c>
      <c r="D198">
        <v>0.82</v>
      </c>
      <c r="E198">
        <v>0.84</v>
      </c>
    </row>
    <row r="199" spans="1:5" x14ac:dyDescent="0.25">
      <c r="A199" t="s">
        <v>154</v>
      </c>
      <c r="B199" t="s">
        <v>156</v>
      </c>
      <c r="C199">
        <v>1.2951388888888899</v>
      </c>
      <c r="D199">
        <v>1.43</v>
      </c>
      <c r="E199">
        <v>0.62</v>
      </c>
    </row>
    <row r="200" spans="1:5" x14ac:dyDescent="0.25">
      <c r="A200" t="s">
        <v>154</v>
      </c>
      <c r="B200" t="s">
        <v>169</v>
      </c>
      <c r="C200">
        <v>1.2951388888888899</v>
      </c>
      <c r="D200">
        <v>0.77</v>
      </c>
      <c r="E200">
        <v>1.45</v>
      </c>
    </row>
    <row r="201" spans="1:5" x14ac:dyDescent="0.25">
      <c r="A201" t="s">
        <v>154</v>
      </c>
      <c r="B201" t="s">
        <v>162</v>
      </c>
      <c r="C201">
        <v>1.2951388888888899</v>
      </c>
      <c r="D201">
        <v>0.55000000000000004</v>
      </c>
      <c r="E201">
        <v>0.9</v>
      </c>
    </row>
    <row r="202" spans="1:5" x14ac:dyDescent="0.25">
      <c r="A202" t="s">
        <v>154</v>
      </c>
      <c r="B202" t="s">
        <v>170</v>
      </c>
      <c r="C202">
        <v>1.2951388888888899</v>
      </c>
      <c r="D202">
        <v>1.21</v>
      </c>
      <c r="E202">
        <v>1.59</v>
      </c>
    </row>
    <row r="203" spans="1:5" x14ac:dyDescent="0.25">
      <c r="A203" t="s">
        <v>154</v>
      </c>
      <c r="B203" t="s">
        <v>166</v>
      </c>
      <c r="C203">
        <v>1.2951388888888899</v>
      </c>
      <c r="D203">
        <v>0.89</v>
      </c>
      <c r="E203">
        <v>0.9</v>
      </c>
    </row>
    <row r="204" spans="1:5" x14ac:dyDescent="0.25">
      <c r="A204" t="s">
        <v>154</v>
      </c>
      <c r="B204" t="s">
        <v>174</v>
      </c>
      <c r="C204">
        <v>1.2951388888888899</v>
      </c>
      <c r="D204">
        <v>1.21</v>
      </c>
      <c r="E204">
        <v>1.04</v>
      </c>
    </row>
    <row r="205" spans="1:5" x14ac:dyDescent="0.25">
      <c r="A205" t="s">
        <v>154</v>
      </c>
      <c r="B205" t="s">
        <v>172</v>
      </c>
      <c r="C205">
        <v>1.2951388888888899</v>
      </c>
      <c r="D205">
        <v>0.77</v>
      </c>
      <c r="E205">
        <v>0.97</v>
      </c>
    </row>
    <row r="206" spans="1:5" x14ac:dyDescent="0.25">
      <c r="A206" t="s">
        <v>154</v>
      </c>
      <c r="B206" t="s">
        <v>171</v>
      </c>
      <c r="C206">
        <v>1.2951388888888899</v>
      </c>
      <c r="D206">
        <v>0.88</v>
      </c>
      <c r="E206">
        <v>0.91</v>
      </c>
    </row>
    <row r="207" spans="1:5" x14ac:dyDescent="0.25">
      <c r="A207" t="s">
        <v>154</v>
      </c>
      <c r="B207" t="s">
        <v>158</v>
      </c>
      <c r="C207">
        <v>1.2951388888888899</v>
      </c>
      <c r="D207">
        <v>0.98</v>
      </c>
      <c r="E207">
        <v>1.03</v>
      </c>
    </row>
    <row r="208" spans="1:5" x14ac:dyDescent="0.25">
      <c r="A208" t="s">
        <v>154</v>
      </c>
      <c r="B208" t="s">
        <v>155</v>
      </c>
      <c r="C208">
        <v>1.2951388888888899</v>
      </c>
      <c r="D208">
        <v>1.75</v>
      </c>
      <c r="E208">
        <v>0.97</v>
      </c>
    </row>
    <row r="209" spans="1:5" x14ac:dyDescent="0.25">
      <c r="A209" t="s">
        <v>154</v>
      </c>
      <c r="B209" t="s">
        <v>157</v>
      </c>
      <c r="C209">
        <v>1.2951388888888899</v>
      </c>
      <c r="D209">
        <v>1.29</v>
      </c>
      <c r="E209">
        <v>0.91</v>
      </c>
    </row>
    <row r="210" spans="1:5" x14ac:dyDescent="0.25">
      <c r="A210" t="s">
        <v>154</v>
      </c>
      <c r="B210" t="s">
        <v>173</v>
      </c>
      <c r="C210">
        <v>1.2951388888888899</v>
      </c>
      <c r="D210">
        <v>0.88</v>
      </c>
      <c r="E210">
        <v>0.9</v>
      </c>
    </row>
    <row r="211" spans="1:5" x14ac:dyDescent="0.25">
      <c r="A211" t="s">
        <v>175</v>
      </c>
      <c r="B211" t="s">
        <v>284</v>
      </c>
      <c r="C211">
        <v>1.2032967032966999</v>
      </c>
      <c r="D211">
        <v>1.34</v>
      </c>
      <c r="E211">
        <v>1.0900000000000001</v>
      </c>
    </row>
    <row r="212" spans="1:5" x14ac:dyDescent="0.25">
      <c r="A212" t="s">
        <v>175</v>
      </c>
      <c r="B212" t="s">
        <v>179</v>
      </c>
      <c r="C212">
        <v>1.2032967032966999</v>
      </c>
      <c r="D212">
        <v>0.96</v>
      </c>
      <c r="E212">
        <v>1.53</v>
      </c>
    </row>
    <row r="213" spans="1:5" x14ac:dyDescent="0.25">
      <c r="A213" t="s">
        <v>175</v>
      </c>
      <c r="B213" t="s">
        <v>282</v>
      </c>
      <c r="C213">
        <v>1.2032967032966999</v>
      </c>
      <c r="D213">
        <v>1.02</v>
      </c>
      <c r="E213">
        <v>0.51</v>
      </c>
    </row>
    <row r="214" spans="1:5" x14ac:dyDescent="0.25">
      <c r="A214" t="s">
        <v>175</v>
      </c>
      <c r="B214" t="s">
        <v>176</v>
      </c>
      <c r="C214">
        <v>1.2032967032966999</v>
      </c>
      <c r="D214">
        <v>0.83</v>
      </c>
      <c r="E214">
        <v>0.73</v>
      </c>
    </row>
    <row r="215" spans="1:5" x14ac:dyDescent="0.25">
      <c r="A215" t="s">
        <v>175</v>
      </c>
      <c r="B215" t="s">
        <v>285</v>
      </c>
      <c r="C215">
        <v>1.2032967032966999</v>
      </c>
      <c r="D215">
        <v>1.02</v>
      </c>
      <c r="E215">
        <v>1.24</v>
      </c>
    </row>
    <row r="216" spans="1:5" x14ac:dyDescent="0.25">
      <c r="A216" t="s">
        <v>175</v>
      </c>
      <c r="B216" t="s">
        <v>277</v>
      </c>
      <c r="C216">
        <v>1.2032967032966999</v>
      </c>
      <c r="D216">
        <v>0.57999999999999996</v>
      </c>
      <c r="E216">
        <v>0.95</v>
      </c>
    </row>
    <row r="217" spans="1:5" x14ac:dyDescent="0.25">
      <c r="A217" t="s">
        <v>175</v>
      </c>
      <c r="B217" t="s">
        <v>281</v>
      </c>
      <c r="C217">
        <v>1.2032967032966999</v>
      </c>
      <c r="D217">
        <v>0.57999999999999996</v>
      </c>
      <c r="E217">
        <v>1.31</v>
      </c>
    </row>
    <row r="218" spans="1:5" x14ac:dyDescent="0.25">
      <c r="A218" t="s">
        <v>175</v>
      </c>
      <c r="B218" t="s">
        <v>178</v>
      </c>
      <c r="C218">
        <v>1.2032967032966999</v>
      </c>
      <c r="D218">
        <v>0.45</v>
      </c>
      <c r="E218">
        <v>1.31</v>
      </c>
    </row>
    <row r="219" spans="1:5" x14ac:dyDescent="0.25">
      <c r="A219" t="s">
        <v>175</v>
      </c>
      <c r="B219" t="s">
        <v>278</v>
      </c>
      <c r="C219">
        <v>1.2032967032966999</v>
      </c>
      <c r="D219">
        <v>0.77</v>
      </c>
      <c r="E219">
        <v>1.75</v>
      </c>
    </row>
    <row r="220" spans="1:5" x14ac:dyDescent="0.25">
      <c r="A220" t="s">
        <v>175</v>
      </c>
      <c r="B220" t="s">
        <v>276</v>
      </c>
      <c r="C220">
        <v>1.2032967032966999</v>
      </c>
      <c r="D220">
        <v>2.2400000000000002</v>
      </c>
      <c r="E220">
        <v>0.22</v>
      </c>
    </row>
    <row r="221" spans="1:5" x14ac:dyDescent="0.25">
      <c r="A221" t="s">
        <v>175</v>
      </c>
      <c r="B221" t="s">
        <v>279</v>
      </c>
      <c r="C221">
        <v>1.2032967032966999</v>
      </c>
      <c r="D221">
        <v>1.92</v>
      </c>
      <c r="E221">
        <v>0.8</v>
      </c>
    </row>
    <row r="222" spans="1:5" x14ac:dyDescent="0.25">
      <c r="A222" t="s">
        <v>175</v>
      </c>
      <c r="B222" t="s">
        <v>283</v>
      </c>
      <c r="C222">
        <v>1.2032967032966999</v>
      </c>
      <c r="D222">
        <v>0.96</v>
      </c>
      <c r="E222">
        <v>0.51</v>
      </c>
    </row>
    <row r="223" spans="1:5" x14ac:dyDescent="0.25">
      <c r="A223" t="s">
        <v>175</v>
      </c>
      <c r="B223" t="s">
        <v>177</v>
      </c>
      <c r="C223">
        <v>1.2032967032966999</v>
      </c>
      <c r="D223">
        <v>0.7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1.2032967032966999</v>
      </c>
      <c r="D224">
        <v>0.64</v>
      </c>
      <c r="E224">
        <v>0.95</v>
      </c>
    </row>
    <row r="225" spans="1:5" x14ac:dyDescent="0.25">
      <c r="A225" t="s">
        <v>24</v>
      </c>
      <c r="B225" t="s">
        <v>292</v>
      </c>
      <c r="C225">
        <v>1.6156716417910399</v>
      </c>
      <c r="D225">
        <v>1.68</v>
      </c>
      <c r="E225">
        <v>1.02</v>
      </c>
    </row>
    <row r="226" spans="1:5" x14ac:dyDescent="0.25">
      <c r="A226" t="s">
        <v>24</v>
      </c>
      <c r="B226" t="s">
        <v>289</v>
      </c>
      <c r="C226">
        <v>1.6156716417910399</v>
      </c>
      <c r="D226">
        <v>0.56999999999999995</v>
      </c>
      <c r="E226">
        <v>1.43</v>
      </c>
    </row>
    <row r="227" spans="1:5" x14ac:dyDescent="0.25">
      <c r="A227" t="s">
        <v>24</v>
      </c>
      <c r="B227" t="s">
        <v>180</v>
      </c>
      <c r="C227">
        <v>1.6156716417910399</v>
      </c>
      <c r="D227">
        <v>1.1399999999999999</v>
      </c>
      <c r="E227">
        <v>1.1499999999999999</v>
      </c>
    </row>
    <row r="228" spans="1:5" x14ac:dyDescent="0.25">
      <c r="A228" t="s">
        <v>24</v>
      </c>
      <c r="B228" t="s">
        <v>326</v>
      </c>
      <c r="C228">
        <v>1.6156716417910399</v>
      </c>
      <c r="D228">
        <v>0.66</v>
      </c>
      <c r="E228">
        <v>1.23</v>
      </c>
    </row>
    <row r="229" spans="1:5" x14ac:dyDescent="0.25">
      <c r="A229" t="s">
        <v>24</v>
      </c>
      <c r="B229" t="s">
        <v>288</v>
      </c>
      <c r="C229">
        <v>1.6156716417910399</v>
      </c>
      <c r="D229">
        <v>0.86</v>
      </c>
      <c r="E229">
        <v>1.43</v>
      </c>
    </row>
    <row r="230" spans="1:5" x14ac:dyDescent="0.25">
      <c r="A230" t="s">
        <v>24</v>
      </c>
      <c r="B230" t="s">
        <v>287</v>
      </c>
      <c r="C230">
        <v>1.6156716417910399</v>
      </c>
      <c r="D230">
        <v>0.8</v>
      </c>
      <c r="E230">
        <v>0.82</v>
      </c>
    </row>
    <row r="231" spans="1:5" x14ac:dyDescent="0.25">
      <c r="A231" t="s">
        <v>24</v>
      </c>
      <c r="B231" t="s">
        <v>293</v>
      </c>
      <c r="C231">
        <v>1.6156716417910399</v>
      </c>
      <c r="D231">
        <v>0.88</v>
      </c>
      <c r="E231">
        <v>1.07</v>
      </c>
    </row>
    <row r="232" spans="1:5" x14ac:dyDescent="0.25">
      <c r="A232" t="s">
        <v>24</v>
      </c>
      <c r="B232" t="s">
        <v>294</v>
      </c>
      <c r="C232">
        <v>1.6156716417910399</v>
      </c>
      <c r="D232">
        <v>1.71</v>
      </c>
      <c r="E232">
        <v>0.77</v>
      </c>
    </row>
    <row r="233" spans="1:5" x14ac:dyDescent="0.25">
      <c r="A233" t="s">
        <v>24</v>
      </c>
      <c r="B233" t="s">
        <v>295</v>
      </c>
      <c r="C233">
        <v>1.6156716417910399</v>
      </c>
      <c r="D233">
        <v>1.38</v>
      </c>
      <c r="E233">
        <v>0.49</v>
      </c>
    </row>
    <row r="234" spans="1:5" x14ac:dyDescent="0.25">
      <c r="A234" t="s">
        <v>24</v>
      </c>
      <c r="B234" t="s">
        <v>25</v>
      </c>
      <c r="C234">
        <v>1.6156716417910399</v>
      </c>
      <c r="D234">
        <v>1</v>
      </c>
      <c r="E234">
        <v>0.88</v>
      </c>
    </row>
    <row r="235" spans="1:5" x14ac:dyDescent="0.25">
      <c r="A235" t="s">
        <v>24</v>
      </c>
      <c r="B235" t="s">
        <v>327</v>
      </c>
      <c r="C235">
        <v>1.6156716417910399</v>
      </c>
      <c r="D235">
        <v>1.1100000000000001</v>
      </c>
      <c r="E235">
        <v>1.02</v>
      </c>
    </row>
    <row r="236" spans="1:5" x14ac:dyDescent="0.25">
      <c r="A236" t="s">
        <v>24</v>
      </c>
      <c r="B236" t="s">
        <v>286</v>
      </c>
      <c r="C236">
        <v>1.6156716417910399</v>
      </c>
      <c r="D236">
        <v>1.57</v>
      </c>
      <c r="E236">
        <v>0.6</v>
      </c>
    </row>
    <row r="237" spans="1:5" x14ac:dyDescent="0.25">
      <c r="A237" t="s">
        <v>24</v>
      </c>
      <c r="B237" t="s">
        <v>291</v>
      </c>
      <c r="C237">
        <v>1.6156716417910399</v>
      </c>
      <c r="D237">
        <v>0.35</v>
      </c>
      <c r="E237">
        <v>1.1200000000000001</v>
      </c>
    </row>
    <row r="238" spans="1:5" x14ac:dyDescent="0.25">
      <c r="A238" t="s">
        <v>24</v>
      </c>
      <c r="B238" t="s">
        <v>26</v>
      </c>
      <c r="C238">
        <v>1.6156716417910399</v>
      </c>
      <c r="D238">
        <v>1.46</v>
      </c>
      <c r="E238">
        <v>0.77</v>
      </c>
    </row>
    <row r="239" spans="1:5" x14ac:dyDescent="0.25">
      <c r="A239" t="s">
        <v>24</v>
      </c>
      <c r="B239" t="s">
        <v>184</v>
      </c>
      <c r="C239">
        <v>1.6156716417910399</v>
      </c>
      <c r="D239">
        <v>1</v>
      </c>
      <c r="E239">
        <v>1.1499999999999999</v>
      </c>
    </row>
    <row r="240" spans="1:5" x14ac:dyDescent="0.25">
      <c r="A240" t="s">
        <v>24</v>
      </c>
      <c r="B240" t="s">
        <v>290</v>
      </c>
      <c r="C240">
        <v>1.6156716417910399</v>
      </c>
      <c r="D240">
        <v>1</v>
      </c>
      <c r="E240">
        <v>1.1000000000000001</v>
      </c>
    </row>
    <row r="241" spans="1:5" x14ac:dyDescent="0.25">
      <c r="A241" t="s">
        <v>24</v>
      </c>
      <c r="B241" t="s">
        <v>183</v>
      </c>
      <c r="C241">
        <v>1.6156716417910399</v>
      </c>
      <c r="D241">
        <v>0.71</v>
      </c>
      <c r="E241">
        <v>1.21</v>
      </c>
    </row>
    <row r="242" spans="1:5" x14ac:dyDescent="0.25">
      <c r="A242" t="s">
        <v>24</v>
      </c>
      <c r="B242" t="s">
        <v>182</v>
      </c>
      <c r="C242">
        <v>1.6156716417910399</v>
      </c>
      <c r="D242">
        <v>0.86</v>
      </c>
      <c r="E242">
        <v>1.26</v>
      </c>
    </row>
    <row r="243" spans="1:5" x14ac:dyDescent="0.25">
      <c r="A243" t="s">
        <v>24</v>
      </c>
      <c r="B243" t="s">
        <v>185</v>
      </c>
      <c r="C243">
        <v>1.6156716417910399</v>
      </c>
      <c r="D243">
        <v>0.56999999999999995</v>
      </c>
      <c r="E243">
        <v>0.66</v>
      </c>
    </row>
    <row r="244" spans="1:5" x14ac:dyDescent="0.25">
      <c r="A244" t="s">
        <v>24</v>
      </c>
      <c r="B244" t="s">
        <v>181</v>
      </c>
      <c r="C244">
        <v>1.6156716417910399</v>
      </c>
      <c r="D244">
        <v>0.71</v>
      </c>
      <c r="E244">
        <v>0.77</v>
      </c>
    </row>
    <row r="245" spans="1:5" x14ac:dyDescent="0.25">
      <c r="A245" t="s">
        <v>27</v>
      </c>
      <c r="B245" t="s">
        <v>187</v>
      </c>
      <c r="C245">
        <v>1.24827586206897</v>
      </c>
      <c r="D245">
        <v>0.63</v>
      </c>
      <c r="E245">
        <v>1.17</v>
      </c>
    </row>
    <row r="246" spans="1:5" x14ac:dyDescent="0.25">
      <c r="A246" t="s">
        <v>27</v>
      </c>
      <c r="B246" t="s">
        <v>191</v>
      </c>
      <c r="C246">
        <v>1.24827586206897</v>
      </c>
      <c r="D246">
        <v>1.28</v>
      </c>
      <c r="E246">
        <v>1.28</v>
      </c>
    </row>
    <row r="247" spans="1:5" x14ac:dyDescent="0.25">
      <c r="A247" t="s">
        <v>27</v>
      </c>
      <c r="B247" t="s">
        <v>28</v>
      </c>
      <c r="C247">
        <v>1.24827586206897</v>
      </c>
      <c r="D247">
        <v>1.17</v>
      </c>
      <c r="E247">
        <v>0.73</v>
      </c>
    </row>
    <row r="248" spans="1:5" x14ac:dyDescent="0.25">
      <c r="A248" t="s">
        <v>27</v>
      </c>
      <c r="B248" t="s">
        <v>186</v>
      </c>
      <c r="C248">
        <v>1.24827586206897</v>
      </c>
      <c r="D248">
        <v>1.1200000000000001</v>
      </c>
      <c r="E248">
        <v>0.73</v>
      </c>
    </row>
    <row r="249" spans="1:5" x14ac:dyDescent="0.25">
      <c r="A249" t="s">
        <v>27</v>
      </c>
      <c r="B249" t="s">
        <v>189</v>
      </c>
      <c r="C249">
        <v>1.24827586206897</v>
      </c>
      <c r="D249">
        <v>0.53</v>
      </c>
      <c r="E249">
        <v>0.91</v>
      </c>
    </row>
    <row r="250" spans="1:5" x14ac:dyDescent="0.25">
      <c r="A250" t="s">
        <v>27</v>
      </c>
      <c r="B250" t="s">
        <v>297</v>
      </c>
      <c r="C250">
        <v>1.24827586206897</v>
      </c>
      <c r="D250">
        <v>1.01</v>
      </c>
      <c r="E250">
        <v>1.0900000000000001</v>
      </c>
    </row>
    <row r="251" spans="1:5" x14ac:dyDescent="0.25">
      <c r="A251" t="s">
        <v>27</v>
      </c>
      <c r="B251" t="s">
        <v>298</v>
      </c>
      <c r="C251">
        <v>1.24827586206897</v>
      </c>
      <c r="D251">
        <v>1.43</v>
      </c>
      <c r="E251">
        <v>0.65</v>
      </c>
    </row>
    <row r="252" spans="1:5" x14ac:dyDescent="0.25">
      <c r="A252" t="s">
        <v>27</v>
      </c>
      <c r="B252" t="s">
        <v>31</v>
      </c>
      <c r="C252">
        <v>1.24827586206897</v>
      </c>
      <c r="D252">
        <v>0.63</v>
      </c>
      <c r="E252">
        <v>0.98</v>
      </c>
    </row>
    <row r="253" spans="1:5" x14ac:dyDescent="0.25">
      <c r="A253" t="s">
        <v>27</v>
      </c>
      <c r="B253" t="s">
        <v>195</v>
      </c>
      <c r="C253">
        <v>1.24827586206897</v>
      </c>
      <c r="D253">
        <v>1.6</v>
      </c>
      <c r="E253">
        <v>1.28</v>
      </c>
    </row>
    <row r="254" spans="1:5" x14ac:dyDescent="0.25">
      <c r="A254" t="s">
        <v>27</v>
      </c>
      <c r="B254" t="s">
        <v>188</v>
      </c>
      <c r="C254">
        <v>1.24827586206897</v>
      </c>
      <c r="D254">
        <v>1.26</v>
      </c>
      <c r="E254">
        <v>0.52</v>
      </c>
    </row>
    <row r="255" spans="1:5" x14ac:dyDescent="0.25">
      <c r="A255" t="s">
        <v>27</v>
      </c>
      <c r="B255" t="s">
        <v>296</v>
      </c>
      <c r="C255">
        <v>1.24827586206897</v>
      </c>
      <c r="D255">
        <v>0.69</v>
      </c>
      <c r="E255">
        <v>1.46</v>
      </c>
    </row>
    <row r="256" spans="1:5" x14ac:dyDescent="0.25">
      <c r="A256" t="s">
        <v>27</v>
      </c>
      <c r="B256" t="s">
        <v>190</v>
      </c>
      <c r="C256">
        <v>1.24827586206897</v>
      </c>
      <c r="D256">
        <v>0.96</v>
      </c>
      <c r="E256">
        <v>0.85</v>
      </c>
    </row>
    <row r="257" spans="1:5" x14ac:dyDescent="0.25">
      <c r="A257" t="s">
        <v>27</v>
      </c>
      <c r="B257" t="s">
        <v>192</v>
      </c>
      <c r="C257">
        <v>1.24827586206897</v>
      </c>
      <c r="D257">
        <v>0.97</v>
      </c>
      <c r="E257">
        <v>0.98</v>
      </c>
    </row>
    <row r="258" spans="1:5" x14ac:dyDescent="0.25">
      <c r="A258" t="s">
        <v>27</v>
      </c>
      <c r="B258" t="s">
        <v>329</v>
      </c>
      <c r="C258">
        <v>1.24827586206897</v>
      </c>
      <c r="D258">
        <v>0.8</v>
      </c>
      <c r="E258">
        <v>1.1100000000000001</v>
      </c>
    </row>
    <row r="259" spans="1:5" x14ac:dyDescent="0.25">
      <c r="A259" t="s">
        <v>27</v>
      </c>
      <c r="B259" t="s">
        <v>194</v>
      </c>
      <c r="C259">
        <v>1.24827586206897</v>
      </c>
      <c r="D259">
        <v>0.69</v>
      </c>
      <c r="E259">
        <v>0.91</v>
      </c>
    </row>
    <row r="260" spans="1:5" x14ac:dyDescent="0.25">
      <c r="A260" t="s">
        <v>27</v>
      </c>
      <c r="B260" t="s">
        <v>299</v>
      </c>
      <c r="C260">
        <v>1.24827586206897</v>
      </c>
      <c r="D260">
        <v>1.0900000000000001</v>
      </c>
      <c r="E260">
        <v>0.59</v>
      </c>
    </row>
    <row r="261" spans="1:5" x14ac:dyDescent="0.25">
      <c r="A261" t="s">
        <v>27</v>
      </c>
      <c r="B261" t="s">
        <v>328</v>
      </c>
      <c r="C261">
        <v>1.24827586206897</v>
      </c>
      <c r="D261">
        <v>1.2</v>
      </c>
      <c r="E261">
        <v>0.98</v>
      </c>
    </row>
    <row r="262" spans="1:5" x14ac:dyDescent="0.25">
      <c r="A262" t="s">
        <v>27</v>
      </c>
      <c r="B262" t="s">
        <v>193</v>
      </c>
      <c r="C262">
        <v>1.24827586206897</v>
      </c>
      <c r="D262">
        <v>1.17</v>
      </c>
      <c r="E262">
        <v>0.97</v>
      </c>
    </row>
    <row r="263" spans="1:5" x14ac:dyDescent="0.25">
      <c r="A263" t="s">
        <v>27</v>
      </c>
      <c r="B263" t="s">
        <v>30</v>
      </c>
      <c r="C263">
        <v>1.24827586206897</v>
      </c>
      <c r="D263">
        <v>0.97</v>
      </c>
      <c r="E263">
        <v>1.17</v>
      </c>
    </row>
    <row r="264" spans="1:5" x14ac:dyDescent="0.25">
      <c r="A264" t="s">
        <v>27</v>
      </c>
      <c r="B264" t="s">
        <v>29</v>
      </c>
      <c r="C264">
        <v>1.24827586206897</v>
      </c>
      <c r="D264">
        <v>0.75</v>
      </c>
      <c r="E264">
        <v>1.58</v>
      </c>
    </row>
    <row r="265" spans="1:5" x14ac:dyDescent="0.25">
      <c r="A265" t="s">
        <v>196</v>
      </c>
      <c r="B265" t="s">
        <v>205</v>
      </c>
      <c r="C265">
        <v>1.6266094420600901</v>
      </c>
      <c r="D265">
        <v>1.37</v>
      </c>
      <c r="E265">
        <v>0.95</v>
      </c>
    </row>
    <row r="266" spans="1:5" x14ac:dyDescent="0.25">
      <c r="A266" t="s">
        <v>196</v>
      </c>
      <c r="B266" t="s">
        <v>306</v>
      </c>
      <c r="C266">
        <v>1.6266094420600901</v>
      </c>
      <c r="D266">
        <v>1.95</v>
      </c>
      <c r="E266">
        <v>0.69</v>
      </c>
    </row>
    <row r="267" spans="1:5" x14ac:dyDescent="0.25">
      <c r="A267" t="s">
        <v>196</v>
      </c>
      <c r="B267" t="s">
        <v>206</v>
      </c>
      <c r="C267">
        <v>1.6266094420600901</v>
      </c>
      <c r="D267">
        <v>0.56999999999999995</v>
      </c>
      <c r="E267">
        <v>1.32</v>
      </c>
    </row>
    <row r="268" spans="1:5" x14ac:dyDescent="0.25">
      <c r="A268" t="s">
        <v>196</v>
      </c>
      <c r="B268" t="s">
        <v>197</v>
      </c>
      <c r="C268">
        <v>1.6266094420600901</v>
      </c>
      <c r="D268">
        <v>0.8</v>
      </c>
      <c r="E268">
        <v>1.8</v>
      </c>
    </row>
    <row r="269" spans="1:5" x14ac:dyDescent="0.25">
      <c r="A269" t="s">
        <v>196</v>
      </c>
      <c r="B269" t="s">
        <v>307</v>
      </c>
      <c r="C269">
        <v>1.6266094420600901</v>
      </c>
      <c r="D269">
        <v>1.49</v>
      </c>
      <c r="E269">
        <v>0.52</v>
      </c>
    </row>
    <row r="270" spans="1:5" x14ac:dyDescent="0.25">
      <c r="A270" t="s">
        <v>196</v>
      </c>
      <c r="B270" t="s">
        <v>204</v>
      </c>
      <c r="C270">
        <v>1.6266094420600901</v>
      </c>
      <c r="D270">
        <v>0.95</v>
      </c>
      <c r="E270">
        <v>1.37</v>
      </c>
    </row>
    <row r="271" spans="1:5" x14ac:dyDescent="0.25">
      <c r="A271" t="s">
        <v>196</v>
      </c>
      <c r="B271" t="s">
        <v>302</v>
      </c>
      <c r="C271">
        <v>1.6266094420600901</v>
      </c>
      <c r="D271">
        <v>0.7</v>
      </c>
      <c r="E271">
        <v>0.44</v>
      </c>
    </row>
    <row r="272" spans="1:5" x14ac:dyDescent="0.25">
      <c r="A272" t="s">
        <v>196</v>
      </c>
      <c r="B272" t="s">
        <v>305</v>
      </c>
      <c r="C272">
        <v>1.6266094420600901</v>
      </c>
      <c r="D272">
        <v>1.02</v>
      </c>
      <c r="E272">
        <v>0.69</v>
      </c>
    </row>
    <row r="273" spans="1:5" x14ac:dyDescent="0.25">
      <c r="A273" t="s">
        <v>196</v>
      </c>
      <c r="B273" t="s">
        <v>202</v>
      </c>
      <c r="C273">
        <v>1.6266094420600901</v>
      </c>
      <c r="D273">
        <v>0.9</v>
      </c>
      <c r="E273">
        <v>0.74</v>
      </c>
    </row>
    <row r="274" spans="1:5" x14ac:dyDescent="0.25">
      <c r="A274" t="s">
        <v>196</v>
      </c>
      <c r="B274" t="s">
        <v>200</v>
      </c>
      <c r="C274">
        <v>1.6266094420600901</v>
      </c>
      <c r="D274">
        <v>1.37</v>
      </c>
      <c r="E274">
        <v>0.48</v>
      </c>
    </row>
    <row r="275" spans="1:5" x14ac:dyDescent="0.25">
      <c r="A275" t="s">
        <v>196</v>
      </c>
      <c r="B275" t="s">
        <v>199</v>
      </c>
      <c r="C275">
        <v>1.6266094420600901</v>
      </c>
      <c r="D275">
        <v>1.04</v>
      </c>
      <c r="E275">
        <v>1.32</v>
      </c>
    </row>
    <row r="276" spans="1:5" x14ac:dyDescent="0.25">
      <c r="A276" t="s">
        <v>196</v>
      </c>
      <c r="B276" t="s">
        <v>303</v>
      </c>
      <c r="C276">
        <v>1.6266094420600901</v>
      </c>
      <c r="D276">
        <v>0.8</v>
      </c>
      <c r="E276">
        <v>0.95</v>
      </c>
    </row>
    <row r="277" spans="1:5" x14ac:dyDescent="0.25">
      <c r="A277" t="s">
        <v>196</v>
      </c>
      <c r="B277" t="s">
        <v>201</v>
      </c>
      <c r="C277">
        <v>1.6266094420600901</v>
      </c>
      <c r="D277">
        <v>0.97</v>
      </c>
      <c r="E277">
        <v>0.98</v>
      </c>
    </row>
    <row r="278" spans="1:5" x14ac:dyDescent="0.25">
      <c r="A278" t="s">
        <v>196</v>
      </c>
      <c r="B278" t="s">
        <v>304</v>
      </c>
      <c r="C278">
        <v>1.6266094420600901</v>
      </c>
      <c r="D278">
        <v>0.8</v>
      </c>
      <c r="E278">
        <v>1.9</v>
      </c>
    </row>
    <row r="279" spans="1:5" x14ac:dyDescent="0.25">
      <c r="A279" t="s">
        <v>196</v>
      </c>
      <c r="B279" t="s">
        <v>198</v>
      </c>
      <c r="C279">
        <v>1.6266094420600901</v>
      </c>
      <c r="D279">
        <v>1.0900000000000001</v>
      </c>
      <c r="E279">
        <v>0.42</v>
      </c>
    </row>
    <row r="280" spans="1:5" x14ac:dyDescent="0.25">
      <c r="A280" t="s">
        <v>196</v>
      </c>
      <c r="B280" t="s">
        <v>300</v>
      </c>
      <c r="C280">
        <v>1.6266094420600901</v>
      </c>
      <c r="D280">
        <v>0.71</v>
      </c>
      <c r="E280">
        <v>1</v>
      </c>
    </row>
    <row r="281" spans="1:5" x14ac:dyDescent="0.25">
      <c r="A281" t="s">
        <v>196</v>
      </c>
      <c r="B281" t="s">
        <v>301</v>
      </c>
      <c r="C281">
        <v>1.6266094420600901</v>
      </c>
      <c r="D281">
        <v>0.9</v>
      </c>
      <c r="E281">
        <v>1.53</v>
      </c>
    </row>
    <row r="282" spans="1:5" x14ac:dyDescent="0.25">
      <c r="A282" t="s">
        <v>196</v>
      </c>
      <c r="B282" t="s">
        <v>203</v>
      </c>
      <c r="C282">
        <v>1.6266094420600901</v>
      </c>
      <c r="D282">
        <v>0.71</v>
      </c>
      <c r="E282">
        <v>0.85</v>
      </c>
    </row>
    <row r="283" spans="1:5" x14ac:dyDescent="0.25">
      <c r="A283" t="s">
        <v>32</v>
      </c>
      <c r="B283" t="s">
        <v>331</v>
      </c>
      <c r="C283">
        <v>1.2705314009661799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1.2705314009661799</v>
      </c>
      <c r="D284">
        <v>1.44</v>
      </c>
      <c r="E284">
        <v>0.61</v>
      </c>
    </row>
    <row r="285" spans="1:5" x14ac:dyDescent="0.25">
      <c r="A285" t="s">
        <v>32</v>
      </c>
      <c r="B285" t="s">
        <v>212</v>
      </c>
      <c r="C285">
        <v>1.2705314009661799</v>
      </c>
      <c r="D285">
        <v>0.72</v>
      </c>
      <c r="E285">
        <v>1.32</v>
      </c>
    </row>
    <row r="286" spans="1:5" x14ac:dyDescent="0.25">
      <c r="A286" t="s">
        <v>32</v>
      </c>
      <c r="B286" t="s">
        <v>311</v>
      </c>
      <c r="C286">
        <v>1.2705314009661799</v>
      </c>
      <c r="D286">
        <v>0.72</v>
      </c>
      <c r="E286">
        <v>1.59</v>
      </c>
    </row>
    <row r="287" spans="1:5" x14ac:dyDescent="0.25">
      <c r="A287" t="s">
        <v>32</v>
      </c>
      <c r="B287" t="s">
        <v>210</v>
      </c>
      <c r="C287">
        <v>1.2705314009661799</v>
      </c>
      <c r="D287">
        <v>0.92</v>
      </c>
      <c r="E287">
        <v>1.06</v>
      </c>
    </row>
    <row r="288" spans="1:5" x14ac:dyDescent="0.25">
      <c r="A288" t="s">
        <v>32</v>
      </c>
      <c r="B288" t="s">
        <v>312</v>
      </c>
      <c r="C288">
        <v>1.2705314009661799</v>
      </c>
      <c r="D288">
        <v>0.56999999999999995</v>
      </c>
      <c r="E288">
        <v>0.99</v>
      </c>
    </row>
    <row r="289" spans="1:5" x14ac:dyDescent="0.25">
      <c r="A289" t="s">
        <v>32</v>
      </c>
      <c r="B289" t="s">
        <v>209</v>
      </c>
      <c r="C289">
        <v>1.2705314009661799</v>
      </c>
      <c r="D289">
        <v>0.98</v>
      </c>
      <c r="E289">
        <v>1.51</v>
      </c>
    </row>
    <row r="290" spans="1:5" x14ac:dyDescent="0.25">
      <c r="A290" t="s">
        <v>32</v>
      </c>
      <c r="B290" t="s">
        <v>313</v>
      </c>
      <c r="C290">
        <v>1.2705314009661799</v>
      </c>
      <c r="D290">
        <v>0.5</v>
      </c>
      <c r="E290">
        <v>1.32</v>
      </c>
    </row>
    <row r="291" spans="1:5" x14ac:dyDescent="0.25">
      <c r="A291" t="s">
        <v>32</v>
      </c>
      <c r="B291" t="s">
        <v>309</v>
      </c>
      <c r="C291">
        <v>1.2705314009661799</v>
      </c>
      <c r="D291">
        <v>0.98</v>
      </c>
      <c r="E291">
        <v>1.21</v>
      </c>
    </row>
    <row r="292" spans="1:5" x14ac:dyDescent="0.25">
      <c r="A292" t="s">
        <v>32</v>
      </c>
      <c r="B292" t="s">
        <v>308</v>
      </c>
      <c r="C292">
        <v>1.2705314009661799</v>
      </c>
      <c r="D292">
        <v>0.98</v>
      </c>
      <c r="E292">
        <v>1.44</v>
      </c>
    </row>
    <row r="293" spans="1:5" x14ac:dyDescent="0.25">
      <c r="A293" t="s">
        <v>32</v>
      </c>
      <c r="B293" t="s">
        <v>207</v>
      </c>
      <c r="C293">
        <v>1.2705314009661799</v>
      </c>
      <c r="D293">
        <v>1.29</v>
      </c>
      <c r="E293">
        <v>0.74</v>
      </c>
    </row>
    <row r="294" spans="1:5" x14ac:dyDescent="0.25">
      <c r="A294" t="s">
        <v>32</v>
      </c>
      <c r="B294" t="s">
        <v>330</v>
      </c>
      <c r="C294">
        <v>1.2705314009661799</v>
      </c>
      <c r="D294">
        <v>1</v>
      </c>
      <c r="E294">
        <v>0.66</v>
      </c>
    </row>
    <row r="295" spans="1:5" x14ac:dyDescent="0.25">
      <c r="A295" t="s">
        <v>32</v>
      </c>
      <c r="B295" t="s">
        <v>35</v>
      </c>
      <c r="C295">
        <v>1.2705314009661799</v>
      </c>
      <c r="D295">
        <v>1.64</v>
      </c>
      <c r="E295">
        <v>0.83</v>
      </c>
    </row>
    <row r="296" spans="1:5" x14ac:dyDescent="0.25">
      <c r="A296" t="s">
        <v>32</v>
      </c>
      <c r="B296" t="s">
        <v>34</v>
      </c>
      <c r="C296">
        <v>1.2705314009661799</v>
      </c>
      <c r="D296">
        <v>0.79</v>
      </c>
      <c r="E296">
        <v>0.83</v>
      </c>
    </row>
    <row r="297" spans="1:5" x14ac:dyDescent="0.25">
      <c r="A297" t="s">
        <v>32</v>
      </c>
      <c r="B297" t="s">
        <v>310</v>
      </c>
      <c r="C297">
        <v>1.2705314009661799</v>
      </c>
      <c r="D297">
        <v>0.86</v>
      </c>
      <c r="E297">
        <v>0.91</v>
      </c>
    </row>
    <row r="298" spans="1:5" x14ac:dyDescent="0.25">
      <c r="A298" t="s">
        <v>32</v>
      </c>
      <c r="B298" t="s">
        <v>208</v>
      </c>
      <c r="C298">
        <v>1.2705314009661799</v>
      </c>
      <c r="D298">
        <v>1.5</v>
      </c>
      <c r="E298">
        <v>0.66</v>
      </c>
    </row>
    <row r="299" spans="1:5" x14ac:dyDescent="0.25">
      <c r="A299" t="s">
        <v>32</v>
      </c>
      <c r="B299" t="s">
        <v>33</v>
      </c>
      <c r="C299">
        <v>1.2705314009661799</v>
      </c>
      <c r="D299">
        <v>1.57</v>
      </c>
      <c r="E299">
        <v>0.5</v>
      </c>
    </row>
    <row r="300" spans="1:5" x14ac:dyDescent="0.25">
      <c r="A300" t="s">
        <v>32</v>
      </c>
      <c r="B300" t="s">
        <v>211</v>
      </c>
      <c r="C300">
        <v>1.2705314009661799</v>
      </c>
      <c r="D300">
        <v>0.85</v>
      </c>
      <c r="E300">
        <v>0.76</v>
      </c>
    </row>
    <row r="301" spans="1:5" x14ac:dyDescent="0.25">
      <c r="A301" t="s">
        <v>213</v>
      </c>
      <c r="B301" t="s">
        <v>221</v>
      </c>
      <c r="C301">
        <v>1.234375</v>
      </c>
      <c r="D301">
        <v>1.05</v>
      </c>
      <c r="E301">
        <v>0.8</v>
      </c>
    </row>
    <row r="302" spans="1:5" x14ac:dyDescent="0.25">
      <c r="A302" t="s">
        <v>213</v>
      </c>
      <c r="B302" t="s">
        <v>214</v>
      </c>
      <c r="C302">
        <v>1.234375</v>
      </c>
      <c r="D302">
        <v>1.52</v>
      </c>
      <c r="E302">
        <v>0.53</v>
      </c>
    </row>
    <row r="303" spans="1:5" x14ac:dyDescent="0.25">
      <c r="A303" t="s">
        <v>213</v>
      </c>
      <c r="B303" t="s">
        <v>217</v>
      </c>
      <c r="C303">
        <v>1.234375</v>
      </c>
      <c r="D303">
        <v>0.91</v>
      </c>
      <c r="E303">
        <v>1.07</v>
      </c>
    </row>
    <row r="304" spans="1:5" x14ac:dyDescent="0.25">
      <c r="A304" t="s">
        <v>213</v>
      </c>
      <c r="B304" t="s">
        <v>216</v>
      </c>
      <c r="C304">
        <v>1.234375</v>
      </c>
      <c r="D304">
        <v>0.65</v>
      </c>
      <c r="E304">
        <v>1.37</v>
      </c>
    </row>
    <row r="305" spans="1:5" x14ac:dyDescent="0.25">
      <c r="A305" t="s">
        <v>213</v>
      </c>
      <c r="B305" t="s">
        <v>218</v>
      </c>
      <c r="C305">
        <v>1.234375</v>
      </c>
      <c r="D305">
        <v>0.96</v>
      </c>
      <c r="E305">
        <v>1.01</v>
      </c>
    </row>
    <row r="306" spans="1:5" x14ac:dyDescent="0.25">
      <c r="A306" t="s">
        <v>213</v>
      </c>
      <c r="B306" t="s">
        <v>219</v>
      </c>
      <c r="C306">
        <v>1.234375</v>
      </c>
      <c r="D306">
        <v>0.97</v>
      </c>
      <c r="E306">
        <v>1.19</v>
      </c>
    </row>
    <row r="307" spans="1:5" x14ac:dyDescent="0.25">
      <c r="A307" t="s">
        <v>213</v>
      </c>
      <c r="B307" t="s">
        <v>215</v>
      </c>
      <c r="C307">
        <v>1.234375</v>
      </c>
      <c r="D307">
        <v>0.91</v>
      </c>
      <c r="E307">
        <v>1.01</v>
      </c>
    </row>
    <row r="308" spans="1:5" x14ac:dyDescent="0.25">
      <c r="A308" t="s">
        <v>213</v>
      </c>
      <c r="B308" t="s">
        <v>314</v>
      </c>
      <c r="C308">
        <v>1.234375</v>
      </c>
      <c r="D308">
        <v>0.81</v>
      </c>
      <c r="E308">
        <v>1.55</v>
      </c>
    </row>
    <row r="309" spans="1:5" x14ac:dyDescent="0.25">
      <c r="A309" t="s">
        <v>213</v>
      </c>
      <c r="B309" t="s">
        <v>315</v>
      </c>
      <c r="C309">
        <v>1.234375</v>
      </c>
      <c r="D309">
        <v>2.38</v>
      </c>
      <c r="E309">
        <v>0.11</v>
      </c>
    </row>
    <row r="310" spans="1:5" x14ac:dyDescent="0.25">
      <c r="A310" t="s">
        <v>213</v>
      </c>
      <c r="B310" t="s">
        <v>220</v>
      </c>
      <c r="C310">
        <v>1.234375</v>
      </c>
      <c r="D310">
        <v>0.76</v>
      </c>
      <c r="E310">
        <v>1.56</v>
      </c>
    </row>
    <row r="311" spans="1:5" x14ac:dyDescent="0.25">
      <c r="A311" t="s">
        <v>213</v>
      </c>
      <c r="B311" t="s">
        <v>222</v>
      </c>
      <c r="C311">
        <v>1.234375</v>
      </c>
      <c r="D311">
        <v>0.38</v>
      </c>
      <c r="E311">
        <v>0.74</v>
      </c>
    </row>
    <row r="312" spans="1:5" x14ac:dyDescent="0.25">
      <c r="A312" t="s">
        <v>213</v>
      </c>
      <c r="B312" t="s">
        <v>223</v>
      </c>
      <c r="C312">
        <v>1.234375</v>
      </c>
      <c r="D312">
        <v>0.67</v>
      </c>
      <c r="E312">
        <v>1.05</v>
      </c>
    </row>
    <row r="313" spans="1:5" x14ac:dyDescent="0.25">
      <c r="A313" t="s">
        <v>37</v>
      </c>
      <c r="B313" t="s">
        <v>224</v>
      </c>
      <c r="C313">
        <v>1.59183673469388</v>
      </c>
      <c r="D313">
        <v>0.88</v>
      </c>
      <c r="E313">
        <v>1.71</v>
      </c>
    </row>
    <row r="314" spans="1:5" x14ac:dyDescent="0.25">
      <c r="A314" t="s">
        <v>37</v>
      </c>
      <c r="B314" t="s">
        <v>229</v>
      </c>
      <c r="C314">
        <v>1.59183673469388</v>
      </c>
      <c r="D314">
        <v>0.63</v>
      </c>
      <c r="E314">
        <v>0.78</v>
      </c>
    </row>
    <row r="315" spans="1:5" x14ac:dyDescent="0.25">
      <c r="A315" t="s">
        <v>37</v>
      </c>
      <c r="B315" t="s">
        <v>227</v>
      </c>
      <c r="C315">
        <v>1.59183673469388</v>
      </c>
      <c r="D315">
        <v>0.63</v>
      </c>
      <c r="E315">
        <v>0.6</v>
      </c>
    </row>
    <row r="316" spans="1:5" x14ac:dyDescent="0.25">
      <c r="A316" t="s">
        <v>37</v>
      </c>
      <c r="B316" t="s">
        <v>226</v>
      </c>
      <c r="C316">
        <v>1.59183673469388</v>
      </c>
      <c r="D316">
        <v>1.19</v>
      </c>
      <c r="E316">
        <v>1.01</v>
      </c>
    </row>
    <row r="317" spans="1:5" x14ac:dyDescent="0.25">
      <c r="A317" t="s">
        <v>37</v>
      </c>
      <c r="B317" t="s">
        <v>39</v>
      </c>
      <c r="C317">
        <v>1.59183673469388</v>
      </c>
      <c r="D317">
        <v>1.19</v>
      </c>
      <c r="E317">
        <v>0.69</v>
      </c>
    </row>
    <row r="318" spans="1:5" x14ac:dyDescent="0.25">
      <c r="A318" t="s">
        <v>37</v>
      </c>
      <c r="B318" t="s">
        <v>225</v>
      </c>
      <c r="C318">
        <v>1.59183673469388</v>
      </c>
      <c r="D318">
        <v>1.88</v>
      </c>
      <c r="E318">
        <v>0.92</v>
      </c>
    </row>
    <row r="319" spans="1:5" x14ac:dyDescent="0.25">
      <c r="A319" t="s">
        <v>37</v>
      </c>
      <c r="B319" t="s">
        <v>231</v>
      </c>
      <c r="C319">
        <v>1.59183673469388</v>
      </c>
      <c r="D319">
        <v>0.75</v>
      </c>
      <c r="E319">
        <v>0.78</v>
      </c>
    </row>
    <row r="320" spans="1:5" x14ac:dyDescent="0.25">
      <c r="A320" t="s">
        <v>37</v>
      </c>
      <c r="B320" t="s">
        <v>38</v>
      </c>
      <c r="C320">
        <v>1.59183673469388</v>
      </c>
      <c r="D320">
        <v>0.63</v>
      </c>
      <c r="E320">
        <v>0.93</v>
      </c>
    </row>
    <row r="321" spans="1:5" x14ac:dyDescent="0.25">
      <c r="A321" t="s">
        <v>37</v>
      </c>
      <c r="B321" t="s">
        <v>228</v>
      </c>
      <c r="C321">
        <v>1.59183673469388</v>
      </c>
      <c r="D321">
        <v>1.01</v>
      </c>
      <c r="E321">
        <v>1.56</v>
      </c>
    </row>
    <row r="322" spans="1:5" x14ac:dyDescent="0.25">
      <c r="A322" t="s">
        <v>37</v>
      </c>
      <c r="B322" t="s">
        <v>230</v>
      </c>
      <c r="C322">
        <v>1.59183673469388</v>
      </c>
      <c r="D322">
        <v>1.1200000000000001</v>
      </c>
      <c r="E322">
        <v>0.95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1.3592592592592601</v>
      </c>
      <c r="D343">
        <v>0.57999999999999996</v>
      </c>
      <c r="E343">
        <v>1.0900000000000001</v>
      </c>
    </row>
    <row r="344" spans="1:5" x14ac:dyDescent="0.25">
      <c r="A344" t="s">
        <v>340</v>
      </c>
      <c r="B344" t="s">
        <v>352</v>
      </c>
      <c r="C344">
        <v>1.3592592592592601</v>
      </c>
      <c r="D344">
        <v>1.25</v>
      </c>
      <c r="E344">
        <v>0.83</v>
      </c>
    </row>
    <row r="345" spans="1:5" x14ac:dyDescent="0.25">
      <c r="A345" t="s">
        <v>340</v>
      </c>
      <c r="B345" t="s">
        <v>353</v>
      </c>
      <c r="C345">
        <v>1.3592592592592601</v>
      </c>
      <c r="D345">
        <v>1.52</v>
      </c>
      <c r="E345">
        <v>0.56999999999999995</v>
      </c>
    </row>
    <row r="346" spans="1:5" x14ac:dyDescent="0.25">
      <c r="A346" t="s">
        <v>340</v>
      </c>
      <c r="B346" t="s">
        <v>354</v>
      </c>
      <c r="C346">
        <v>1.3592592592592601</v>
      </c>
      <c r="D346">
        <v>1.89</v>
      </c>
      <c r="E346">
        <v>0.89</v>
      </c>
    </row>
    <row r="347" spans="1:5" x14ac:dyDescent="0.25">
      <c r="A347" t="s">
        <v>340</v>
      </c>
      <c r="B347" t="s">
        <v>356</v>
      </c>
      <c r="C347">
        <v>1.3592592592592601</v>
      </c>
      <c r="D347">
        <v>1.08</v>
      </c>
      <c r="E347">
        <v>1.17</v>
      </c>
    </row>
    <row r="348" spans="1:5" x14ac:dyDescent="0.25">
      <c r="A348" t="s">
        <v>340</v>
      </c>
      <c r="B348" t="s">
        <v>361</v>
      </c>
      <c r="C348">
        <v>1.3592592592592601</v>
      </c>
      <c r="D348">
        <v>0.63</v>
      </c>
      <c r="E348">
        <v>1.4</v>
      </c>
    </row>
    <row r="349" spans="1:5" x14ac:dyDescent="0.25">
      <c r="A349" t="s">
        <v>340</v>
      </c>
      <c r="B349" t="s">
        <v>365</v>
      </c>
      <c r="C349">
        <v>1.3592592592592601</v>
      </c>
      <c r="D349">
        <v>1.08</v>
      </c>
      <c r="E349">
        <v>1.31</v>
      </c>
    </row>
    <row r="350" spans="1:5" x14ac:dyDescent="0.25">
      <c r="A350" t="s">
        <v>340</v>
      </c>
      <c r="B350" t="s">
        <v>377</v>
      </c>
      <c r="C350">
        <v>1.3592592592592601</v>
      </c>
      <c r="D350">
        <v>0.42</v>
      </c>
      <c r="E350">
        <v>1.0900000000000001</v>
      </c>
    </row>
    <row r="351" spans="1:5" x14ac:dyDescent="0.25">
      <c r="A351" t="s">
        <v>340</v>
      </c>
      <c r="B351" t="s">
        <v>378</v>
      </c>
      <c r="C351">
        <v>1.3592592592592601</v>
      </c>
      <c r="D351">
        <v>0.74</v>
      </c>
      <c r="E351">
        <v>1.24</v>
      </c>
    </row>
    <row r="352" spans="1:5" x14ac:dyDescent="0.25">
      <c r="A352" t="s">
        <v>340</v>
      </c>
      <c r="B352" t="s">
        <v>385</v>
      </c>
      <c r="C352">
        <v>1.3592592592592601</v>
      </c>
      <c r="D352">
        <v>0.63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1.3592592592592601</v>
      </c>
      <c r="D353">
        <v>1.05</v>
      </c>
      <c r="E353">
        <v>1.02</v>
      </c>
    </row>
    <row r="354" spans="1:5" x14ac:dyDescent="0.25">
      <c r="A354" t="s">
        <v>340</v>
      </c>
      <c r="B354" t="s">
        <v>390</v>
      </c>
      <c r="C354">
        <v>1.3592592592592601</v>
      </c>
      <c r="D354">
        <v>0.68</v>
      </c>
      <c r="E354">
        <v>1.24</v>
      </c>
    </row>
    <row r="355" spans="1:5" x14ac:dyDescent="0.25">
      <c r="A355" t="s">
        <v>340</v>
      </c>
      <c r="B355" t="s">
        <v>394</v>
      </c>
      <c r="C355">
        <v>1.3592592592592601</v>
      </c>
      <c r="D355">
        <v>1.1000000000000001</v>
      </c>
      <c r="E355">
        <v>1.0900000000000001</v>
      </c>
    </row>
    <row r="356" spans="1:5" x14ac:dyDescent="0.25">
      <c r="A356" t="s">
        <v>340</v>
      </c>
      <c r="B356" t="s">
        <v>405</v>
      </c>
      <c r="C356">
        <v>1.3592592592592601</v>
      </c>
      <c r="D356">
        <v>0.68</v>
      </c>
      <c r="E356">
        <v>1.21</v>
      </c>
    </row>
    <row r="357" spans="1:5" x14ac:dyDescent="0.25">
      <c r="A357" t="s">
        <v>340</v>
      </c>
      <c r="B357" t="s">
        <v>413</v>
      </c>
      <c r="C357">
        <v>1.3592592592592601</v>
      </c>
      <c r="D357">
        <v>1.3</v>
      </c>
      <c r="E357">
        <v>0.62</v>
      </c>
    </row>
    <row r="358" spans="1:5" x14ac:dyDescent="0.25">
      <c r="A358" t="s">
        <v>340</v>
      </c>
      <c r="B358" t="s">
        <v>415</v>
      </c>
      <c r="C358">
        <v>1.3592592592592601</v>
      </c>
      <c r="D358">
        <v>1.1599999999999999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1.3592592592592601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1.3592592592592601</v>
      </c>
      <c r="D360">
        <v>1.1299999999999999</v>
      </c>
      <c r="E360">
        <v>1.03</v>
      </c>
    </row>
    <row r="361" spans="1:5" x14ac:dyDescent="0.25">
      <c r="A361" t="s">
        <v>340</v>
      </c>
      <c r="B361" t="s">
        <v>429</v>
      </c>
      <c r="C361">
        <v>1.3592592592592601</v>
      </c>
      <c r="D361">
        <v>0.79</v>
      </c>
      <c r="E361">
        <v>1.44</v>
      </c>
    </row>
    <row r="362" spans="1:5" x14ac:dyDescent="0.25">
      <c r="A362" t="s">
        <v>340</v>
      </c>
      <c r="B362" t="s">
        <v>431</v>
      </c>
      <c r="C362">
        <v>1.3592592592592601</v>
      </c>
      <c r="D362">
        <v>1.02</v>
      </c>
      <c r="E362">
        <v>0.96</v>
      </c>
    </row>
    <row r="363" spans="1:5" x14ac:dyDescent="0.25">
      <c r="A363" t="s">
        <v>342</v>
      </c>
      <c r="B363" t="s">
        <v>343</v>
      </c>
      <c r="C363">
        <v>1.1786833855799399</v>
      </c>
      <c r="D363">
        <v>0.67</v>
      </c>
      <c r="E363">
        <v>1.27</v>
      </c>
    </row>
    <row r="364" spans="1:5" x14ac:dyDescent="0.25">
      <c r="A364" t="s">
        <v>342</v>
      </c>
      <c r="B364" t="s">
        <v>346</v>
      </c>
      <c r="C364">
        <v>1.1786833855799399</v>
      </c>
      <c r="D364">
        <v>0.79</v>
      </c>
      <c r="E364">
        <v>1.1000000000000001</v>
      </c>
    </row>
    <row r="365" spans="1:5" x14ac:dyDescent="0.25">
      <c r="A365" t="s">
        <v>342</v>
      </c>
      <c r="B365" t="s">
        <v>348</v>
      </c>
      <c r="C365">
        <v>1.1786833855799399</v>
      </c>
      <c r="D365">
        <v>1.53</v>
      </c>
      <c r="E365">
        <v>0.87</v>
      </c>
    </row>
    <row r="366" spans="1:5" x14ac:dyDescent="0.25">
      <c r="A366" t="s">
        <v>342</v>
      </c>
      <c r="B366" t="s">
        <v>363</v>
      </c>
      <c r="C366">
        <v>1.1786833855799399</v>
      </c>
      <c r="D366">
        <v>1.07</v>
      </c>
      <c r="E366">
        <v>1.42</v>
      </c>
    </row>
    <row r="367" spans="1:5" x14ac:dyDescent="0.25">
      <c r="A367" t="s">
        <v>342</v>
      </c>
      <c r="B367" t="s">
        <v>364</v>
      </c>
      <c r="C367">
        <v>1.1786833855799399</v>
      </c>
      <c r="D367">
        <v>1.02</v>
      </c>
      <c r="E367">
        <v>1.02</v>
      </c>
    </row>
    <row r="368" spans="1:5" x14ac:dyDescent="0.25">
      <c r="A368" t="s">
        <v>342</v>
      </c>
      <c r="B368" t="s">
        <v>380</v>
      </c>
      <c r="C368">
        <v>1.1786833855799399</v>
      </c>
      <c r="D368">
        <v>1.39</v>
      </c>
      <c r="E368">
        <v>0.68</v>
      </c>
    </row>
    <row r="369" spans="1:5" x14ac:dyDescent="0.25">
      <c r="A369" t="s">
        <v>342</v>
      </c>
      <c r="B369" t="s">
        <v>384</v>
      </c>
      <c r="C369">
        <v>1.1786833855799399</v>
      </c>
      <c r="D369">
        <v>0.68</v>
      </c>
      <c r="E369">
        <v>1.02</v>
      </c>
    </row>
    <row r="370" spans="1:5" x14ac:dyDescent="0.25">
      <c r="A370" t="s">
        <v>342</v>
      </c>
      <c r="B370" t="s">
        <v>386</v>
      </c>
      <c r="C370">
        <v>1.1786833855799399</v>
      </c>
      <c r="D370">
        <v>0.62</v>
      </c>
      <c r="E370">
        <v>0.79</v>
      </c>
    </row>
    <row r="371" spans="1:5" x14ac:dyDescent="0.25">
      <c r="A371" t="s">
        <v>342</v>
      </c>
      <c r="B371" t="s">
        <v>392</v>
      </c>
      <c r="C371">
        <v>1.1786833855799399</v>
      </c>
      <c r="D371">
        <v>1.21</v>
      </c>
      <c r="E371">
        <v>1.18</v>
      </c>
    </row>
    <row r="372" spans="1:5" x14ac:dyDescent="0.25">
      <c r="A372" t="s">
        <v>342</v>
      </c>
      <c r="B372" t="s">
        <v>393</v>
      </c>
      <c r="C372">
        <v>1.1786833855799399</v>
      </c>
      <c r="D372">
        <v>1.19</v>
      </c>
      <c r="E372">
        <v>0.63</v>
      </c>
    </row>
    <row r="373" spans="1:5" x14ac:dyDescent="0.25">
      <c r="A373" t="s">
        <v>342</v>
      </c>
      <c r="B373" t="s">
        <v>396</v>
      </c>
      <c r="C373">
        <v>1.1786833855799399</v>
      </c>
      <c r="D373">
        <v>0.67</v>
      </c>
      <c r="E373">
        <v>1.43</v>
      </c>
    </row>
    <row r="374" spans="1:5" x14ac:dyDescent="0.25">
      <c r="A374" t="s">
        <v>342</v>
      </c>
      <c r="B374" t="s">
        <v>398</v>
      </c>
      <c r="C374">
        <v>1.1786833855799399</v>
      </c>
      <c r="D374">
        <v>0.79</v>
      </c>
      <c r="E374">
        <v>0.59</v>
      </c>
    </row>
    <row r="375" spans="1:5" x14ac:dyDescent="0.25">
      <c r="A375" t="s">
        <v>342</v>
      </c>
      <c r="B375" t="s">
        <v>399</v>
      </c>
      <c r="C375">
        <v>1.1786833855799399</v>
      </c>
      <c r="D375">
        <v>0.79</v>
      </c>
      <c r="E375">
        <v>1.27</v>
      </c>
    </row>
    <row r="376" spans="1:5" x14ac:dyDescent="0.25">
      <c r="A376" t="s">
        <v>342</v>
      </c>
      <c r="B376" t="s">
        <v>400</v>
      </c>
      <c r="C376">
        <v>1.1786833855799399</v>
      </c>
      <c r="D376">
        <v>1.36</v>
      </c>
      <c r="E376">
        <v>0.79</v>
      </c>
    </row>
    <row r="377" spans="1:5" x14ac:dyDescent="0.25">
      <c r="A377" t="s">
        <v>342</v>
      </c>
      <c r="B377" t="s">
        <v>402</v>
      </c>
      <c r="C377">
        <v>1.1786833855799399</v>
      </c>
      <c r="D377">
        <v>0.9</v>
      </c>
      <c r="E377">
        <v>1.02</v>
      </c>
    </row>
    <row r="378" spans="1:5" x14ac:dyDescent="0.25">
      <c r="A378" t="s">
        <v>342</v>
      </c>
      <c r="B378" t="s">
        <v>406</v>
      </c>
      <c r="C378">
        <v>1.1786833855799399</v>
      </c>
      <c r="D378">
        <v>1.19</v>
      </c>
      <c r="E378">
        <v>1.42</v>
      </c>
    </row>
    <row r="379" spans="1:5" x14ac:dyDescent="0.25">
      <c r="A379" t="s">
        <v>342</v>
      </c>
      <c r="B379" t="s">
        <v>409</v>
      </c>
      <c r="C379">
        <v>1.1786833855799399</v>
      </c>
      <c r="D379">
        <v>1.0900000000000001</v>
      </c>
      <c r="E379">
        <v>1.18</v>
      </c>
    </row>
    <row r="380" spans="1:5" x14ac:dyDescent="0.25">
      <c r="A380" t="s">
        <v>342</v>
      </c>
      <c r="B380" t="s">
        <v>414</v>
      </c>
      <c r="C380">
        <v>1.1786833855799399</v>
      </c>
      <c r="D380">
        <v>0.67</v>
      </c>
      <c r="E380">
        <v>1.27</v>
      </c>
    </row>
    <row r="381" spans="1:5" x14ac:dyDescent="0.25">
      <c r="A381" t="s">
        <v>342</v>
      </c>
      <c r="B381" t="s">
        <v>420</v>
      </c>
      <c r="C381">
        <v>1.1786833855799399</v>
      </c>
      <c r="D381">
        <v>1.07</v>
      </c>
      <c r="E381">
        <v>0.55000000000000004</v>
      </c>
    </row>
    <row r="382" spans="1:5" x14ac:dyDescent="0.25">
      <c r="A382" t="s">
        <v>342</v>
      </c>
      <c r="B382" t="s">
        <v>426</v>
      </c>
      <c r="C382">
        <v>1.1786833855799399</v>
      </c>
      <c r="D382">
        <v>1.07</v>
      </c>
      <c r="E382">
        <v>0.63</v>
      </c>
    </row>
    <row r="383" spans="1:5" x14ac:dyDescent="0.25">
      <c r="A383" t="s">
        <v>342</v>
      </c>
      <c r="B383" t="s">
        <v>430</v>
      </c>
      <c r="C383">
        <v>1.1786833855799399</v>
      </c>
      <c r="D383">
        <v>1.33</v>
      </c>
      <c r="E383">
        <v>1.01</v>
      </c>
    </row>
    <row r="384" spans="1:5" x14ac:dyDescent="0.25">
      <c r="A384" t="s">
        <v>342</v>
      </c>
      <c r="B384" t="s">
        <v>436</v>
      </c>
      <c r="C384">
        <v>1.1786833855799399</v>
      </c>
      <c r="D384">
        <v>0.85</v>
      </c>
      <c r="E384">
        <v>0.93</v>
      </c>
    </row>
    <row r="385" spans="1:5" x14ac:dyDescent="0.25">
      <c r="A385" t="s">
        <v>40</v>
      </c>
      <c r="B385" t="s">
        <v>339</v>
      </c>
      <c r="C385">
        <v>1.45333333333333</v>
      </c>
      <c r="D385">
        <v>1.51</v>
      </c>
      <c r="E385">
        <v>0.69</v>
      </c>
    </row>
    <row r="386" spans="1:5" x14ac:dyDescent="0.25">
      <c r="A386" t="s">
        <v>40</v>
      </c>
      <c r="B386" t="s">
        <v>333</v>
      </c>
      <c r="C386">
        <v>1.45333333333333</v>
      </c>
      <c r="D386">
        <v>1.03</v>
      </c>
      <c r="E386">
        <v>1.17</v>
      </c>
    </row>
    <row r="387" spans="1:5" x14ac:dyDescent="0.25">
      <c r="A387" t="s">
        <v>40</v>
      </c>
      <c r="B387" t="s">
        <v>238</v>
      </c>
      <c r="C387">
        <v>1.45333333333333</v>
      </c>
      <c r="D387">
        <v>0.74</v>
      </c>
      <c r="E387">
        <v>0.98</v>
      </c>
    </row>
    <row r="388" spans="1:5" x14ac:dyDescent="0.25">
      <c r="A388" t="s">
        <v>40</v>
      </c>
      <c r="B388" t="s">
        <v>320</v>
      </c>
      <c r="C388">
        <v>1.45333333333333</v>
      </c>
      <c r="D388">
        <v>1.57</v>
      </c>
      <c r="E388">
        <v>0.49</v>
      </c>
    </row>
    <row r="389" spans="1:5" x14ac:dyDescent="0.25">
      <c r="A389" t="s">
        <v>40</v>
      </c>
      <c r="B389" t="s">
        <v>234</v>
      </c>
      <c r="C389">
        <v>1.45333333333333</v>
      </c>
      <c r="D389">
        <v>0.92</v>
      </c>
      <c r="E389">
        <v>1.38</v>
      </c>
    </row>
    <row r="390" spans="1:5" x14ac:dyDescent="0.25">
      <c r="A390" t="s">
        <v>40</v>
      </c>
      <c r="B390" t="s">
        <v>316</v>
      </c>
      <c r="C390">
        <v>1.45333333333333</v>
      </c>
      <c r="D390">
        <v>0.59</v>
      </c>
      <c r="E390">
        <v>1.04</v>
      </c>
    </row>
    <row r="391" spans="1:5" x14ac:dyDescent="0.25">
      <c r="A391" t="s">
        <v>40</v>
      </c>
      <c r="B391" t="s">
        <v>335</v>
      </c>
      <c r="C391">
        <v>1.45333333333333</v>
      </c>
      <c r="D391">
        <v>0.6</v>
      </c>
      <c r="E391">
        <v>1.2</v>
      </c>
    </row>
    <row r="392" spans="1:5" x14ac:dyDescent="0.25">
      <c r="A392" t="s">
        <v>40</v>
      </c>
      <c r="B392" t="s">
        <v>332</v>
      </c>
      <c r="C392">
        <v>1.45333333333333</v>
      </c>
      <c r="D392">
        <v>1.06</v>
      </c>
      <c r="E392">
        <v>1.0900000000000001</v>
      </c>
    </row>
    <row r="393" spans="1:5" x14ac:dyDescent="0.25">
      <c r="A393" t="s">
        <v>40</v>
      </c>
      <c r="B393" t="s">
        <v>321</v>
      </c>
      <c r="C393">
        <v>1.45333333333333</v>
      </c>
      <c r="D393">
        <v>1.62</v>
      </c>
      <c r="E393">
        <v>0.55000000000000004</v>
      </c>
    </row>
    <row r="394" spans="1:5" x14ac:dyDescent="0.25">
      <c r="A394" t="s">
        <v>40</v>
      </c>
      <c r="B394" t="s">
        <v>236</v>
      </c>
      <c r="C394">
        <v>1.45333333333333</v>
      </c>
      <c r="D394">
        <v>1.24</v>
      </c>
      <c r="E394">
        <v>0.74</v>
      </c>
    </row>
    <row r="395" spans="1:5" x14ac:dyDescent="0.25">
      <c r="A395" t="s">
        <v>40</v>
      </c>
      <c r="B395" t="s">
        <v>41</v>
      </c>
      <c r="C395">
        <v>1.45333333333333</v>
      </c>
      <c r="D395">
        <v>0.74</v>
      </c>
      <c r="E395">
        <v>1.47</v>
      </c>
    </row>
    <row r="396" spans="1:5" x14ac:dyDescent="0.25">
      <c r="A396" t="s">
        <v>40</v>
      </c>
      <c r="B396" t="s">
        <v>233</v>
      </c>
      <c r="C396">
        <v>1.45333333333333</v>
      </c>
      <c r="D396">
        <v>1.33</v>
      </c>
      <c r="E396">
        <v>0.92</v>
      </c>
    </row>
    <row r="397" spans="1:5" x14ac:dyDescent="0.25">
      <c r="A397" t="s">
        <v>40</v>
      </c>
      <c r="B397" t="s">
        <v>317</v>
      </c>
      <c r="C397">
        <v>1.45333333333333</v>
      </c>
      <c r="D397">
        <v>1.1299999999999999</v>
      </c>
      <c r="E397">
        <v>0.98</v>
      </c>
    </row>
    <row r="398" spans="1:5" x14ac:dyDescent="0.25">
      <c r="A398" t="s">
        <v>40</v>
      </c>
      <c r="B398" t="s">
        <v>42</v>
      </c>
      <c r="C398">
        <v>1.45333333333333</v>
      </c>
      <c r="D398">
        <v>1.23</v>
      </c>
      <c r="E398">
        <v>0.92</v>
      </c>
    </row>
    <row r="399" spans="1:5" x14ac:dyDescent="0.25">
      <c r="A399" t="s">
        <v>40</v>
      </c>
      <c r="B399" t="s">
        <v>334</v>
      </c>
      <c r="C399">
        <v>1.45333333333333</v>
      </c>
      <c r="D399">
        <v>0.87</v>
      </c>
      <c r="E399">
        <v>1.32</v>
      </c>
    </row>
    <row r="400" spans="1:5" x14ac:dyDescent="0.25">
      <c r="A400" t="s">
        <v>40</v>
      </c>
      <c r="B400" t="s">
        <v>237</v>
      </c>
      <c r="C400">
        <v>1.45333333333333</v>
      </c>
      <c r="D400">
        <v>0.49</v>
      </c>
      <c r="E400">
        <v>0.98</v>
      </c>
    </row>
    <row r="401" spans="1:5" x14ac:dyDescent="0.25">
      <c r="A401" t="s">
        <v>40</v>
      </c>
      <c r="B401" t="s">
        <v>232</v>
      </c>
      <c r="C401">
        <v>1.45333333333333</v>
      </c>
      <c r="D401">
        <v>0.93</v>
      </c>
      <c r="E401">
        <v>0.98</v>
      </c>
    </row>
    <row r="402" spans="1:5" x14ac:dyDescent="0.25">
      <c r="A402" t="s">
        <v>40</v>
      </c>
      <c r="B402" t="s">
        <v>319</v>
      </c>
      <c r="C402">
        <v>1.45333333333333</v>
      </c>
      <c r="D402">
        <v>0.98</v>
      </c>
      <c r="E402">
        <v>1.1100000000000001</v>
      </c>
    </row>
    <row r="403" spans="1:5" x14ac:dyDescent="0.25">
      <c r="A403" t="s">
        <v>40</v>
      </c>
      <c r="B403" t="s">
        <v>235</v>
      </c>
      <c r="C403">
        <v>1.45333333333333</v>
      </c>
      <c r="D403">
        <v>0.64</v>
      </c>
      <c r="E403">
        <v>0.8</v>
      </c>
    </row>
    <row r="404" spans="1:5" x14ac:dyDescent="0.25">
      <c r="A404" t="s">
        <v>40</v>
      </c>
      <c r="B404" t="s">
        <v>239</v>
      </c>
      <c r="C404">
        <v>1.45333333333333</v>
      </c>
      <c r="D404">
        <v>0.88</v>
      </c>
      <c r="E404">
        <v>1.17</v>
      </c>
    </row>
    <row r="405" spans="1:5" x14ac:dyDescent="0.25">
      <c r="A405" t="s">
        <v>40</v>
      </c>
      <c r="B405" t="s">
        <v>318</v>
      </c>
      <c r="C405">
        <v>1.45333333333333</v>
      </c>
      <c r="D405">
        <v>0.88</v>
      </c>
      <c r="E405">
        <v>0.98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abSelected="1" zoomScale="90" zoomScaleNormal="90" workbookViewId="0">
      <selection activeCell="I20" sqref="I20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1.3888888888888899</v>
      </c>
      <c r="D2">
        <v>0.94</v>
      </c>
      <c r="E2">
        <v>0.98</v>
      </c>
    </row>
    <row r="3" spans="1:5" x14ac:dyDescent="0.25">
      <c r="A3" t="s">
        <v>10</v>
      </c>
      <c r="B3" t="s">
        <v>241</v>
      </c>
      <c r="C3">
        <v>1.3888888888888899</v>
      </c>
      <c r="D3">
        <v>0.98</v>
      </c>
      <c r="E3">
        <v>0.94</v>
      </c>
    </row>
    <row r="4" spans="1:5" x14ac:dyDescent="0.25">
      <c r="A4" t="s">
        <v>10</v>
      </c>
      <c r="B4" t="s">
        <v>244</v>
      </c>
      <c r="C4">
        <v>1.3888888888888899</v>
      </c>
      <c r="D4">
        <v>1.1100000000000001</v>
      </c>
      <c r="E4">
        <v>1.34</v>
      </c>
    </row>
    <row r="5" spans="1:5" x14ac:dyDescent="0.25">
      <c r="A5" t="s">
        <v>10</v>
      </c>
      <c r="B5" t="s">
        <v>242</v>
      </c>
      <c r="C5">
        <v>1.3888888888888899</v>
      </c>
      <c r="D5">
        <v>0.62</v>
      </c>
      <c r="E5">
        <v>1.02</v>
      </c>
    </row>
    <row r="6" spans="1:5" x14ac:dyDescent="0.25">
      <c r="A6" t="s">
        <v>10</v>
      </c>
      <c r="B6" t="s">
        <v>49</v>
      </c>
      <c r="C6">
        <v>1.3888888888888899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1.3888888888888899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1.3888888888888899</v>
      </c>
      <c r="D8">
        <v>0.71</v>
      </c>
      <c r="E8">
        <v>0.94</v>
      </c>
    </row>
    <row r="9" spans="1:5" x14ac:dyDescent="0.25">
      <c r="A9" t="s">
        <v>10</v>
      </c>
      <c r="B9" t="s">
        <v>46</v>
      </c>
      <c r="C9">
        <v>1.3888888888888899</v>
      </c>
      <c r="D9">
        <v>1.07</v>
      </c>
      <c r="E9">
        <v>1.02</v>
      </c>
    </row>
    <row r="10" spans="1:5" x14ac:dyDescent="0.25">
      <c r="A10" t="s">
        <v>10</v>
      </c>
      <c r="B10" t="s">
        <v>240</v>
      </c>
      <c r="C10">
        <v>1.3888888888888899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1.3888888888888899</v>
      </c>
      <c r="D11">
        <v>0.71</v>
      </c>
      <c r="E11">
        <v>0.76</v>
      </c>
    </row>
    <row r="12" spans="1:5" x14ac:dyDescent="0.25">
      <c r="A12" t="s">
        <v>10</v>
      </c>
      <c r="B12" t="s">
        <v>50</v>
      </c>
      <c r="C12">
        <v>1.3888888888888899</v>
      </c>
      <c r="D12">
        <v>0.89</v>
      </c>
      <c r="E12">
        <v>0.94</v>
      </c>
    </row>
    <row r="13" spans="1:5" x14ac:dyDescent="0.25">
      <c r="A13" t="s">
        <v>10</v>
      </c>
      <c r="B13" t="s">
        <v>45</v>
      </c>
      <c r="C13">
        <v>1.3888888888888899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1.3888888888888899</v>
      </c>
      <c r="D14">
        <v>0.57999999999999996</v>
      </c>
      <c r="E14">
        <v>0.85</v>
      </c>
    </row>
    <row r="15" spans="1:5" x14ac:dyDescent="0.25">
      <c r="A15" t="s">
        <v>10</v>
      </c>
      <c r="B15" t="s">
        <v>247</v>
      </c>
      <c r="C15">
        <v>1.3888888888888899</v>
      </c>
      <c r="D15">
        <v>1.25</v>
      </c>
      <c r="E15">
        <v>1.38</v>
      </c>
    </row>
    <row r="16" spans="1:5" x14ac:dyDescent="0.25">
      <c r="A16" t="s">
        <v>10</v>
      </c>
      <c r="B16" t="s">
        <v>246</v>
      </c>
      <c r="C16">
        <v>1.3888888888888899</v>
      </c>
      <c r="D16">
        <v>0.76</v>
      </c>
      <c r="E16">
        <v>1.1599999999999999</v>
      </c>
    </row>
    <row r="17" spans="1:5" x14ac:dyDescent="0.25">
      <c r="A17" t="s">
        <v>10</v>
      </c>
      <c r="B17" t="s">
        <v>243</v>
      </c>
      <c r="C17">
        <v>1.3888888888888899</v>
      </c>
      <c r="D17">
        <v>0.89</v>
      </c>
      <c r="E17">
        <v>0.85</v>
      </c>
    </row>
    <row r="18" spans="1:5" x14ac:dyDescent="0.25">
      <c r="A18" t="s">
        <v>10</v>
      </c>
      <c r="B18" t="s">
        <v>47</v>
      </c>
      <c r="C18">
        <v>1.3888888888888899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1.3888888888888899</v>
      </c>
      <c r="D19">
        <v>1.2</v>
      </c>
      <c r="E19">
        <v>1.02</v>
      </c>
    </row>
    <row r="20" spans="1:5" x14ac:dyDescent="0.25">
      <c r="A20" t="s">
        <v>13</v>
      </c>
      <c r="B20" t="s">
        <v>58</v>
      </c>
      <c r="C20">
        <v>1.4044444444444399</v>
      </c>
      <c r="D20">
        <v>0.62</v>
      </c>
      <c r="E20">
        <v>0.88</v>
      </c>
    </row>
    <row r="21" spans="1:5" x14ac:dyDescent="0.25">
      <c r="A21" t="s">
        <v>13</v>
      </c>
      <c r="B21" t="s">
        <v>248</v>
      </c>
      <c r="C21">
        <v>1.4044444444444399</v>
      </c>
      <c r="D21">
        <v>1.34</v>
      </c>
      <c r="E21">
        <v>0.82</v>
      </c>
    </row>
    <row r="22" spans="1:5" x14ac:dyDescent="0.25">
      <c r="A22" t="s">
        <v>13</v>
      </c>
      <c r="B22" t="s">
        <v>56</v>
      </c>
      <c r="C22">
        <v>1.4044444444444399</v>
      </c>
      <c r="D22">
        <v>0.52</v>
      </c>
      <c r="E22">
        <v>1.19</v>
      </c>
    </row>
    <row r="23" spans="1:5" x14ac:dyDescent="0.25">
      <c r="A23" t="s">
        <v>13</v>
      </c>
      <c r="B23" t="s">
        <v>51</v>
      </c>
      <c r="C23">
        <v>1.4044444444444399</v>
      </c>
      <c r="D23">
        <v>1.2</v>
      </c>
      <c r="E23">
        <v>1.01</v>
      </c>
    </row>
    <row r="24" spans="1:5" x14ac:dyDescent="0.25">
      <c r="A24" t="s">
        <v>13</v>
      </c>
      <c r="B24" t="s">
        <v>250</v>
      </c>
      <c r="C24">
        <v>1.4044444444444399</v>
      </c>
      <c r="D24">
        <v>1.25</v>
      </c>
      <c r="E24">
        <v>1.01</v>
      </c>
    </row>
    <row r="25" spans="1:5" x14ac:dyDescent="0.25">
      <c r="A25" t="s">
        <v>13</v>
      </c>
      <c r="B25" t="s">
        <v>53</v>
      </c>
      <c r="C25">
        <v>1.4044444444444399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1.4044444444444399</v>
      </c>
      <c r="D26">
        <v>0.68</v>
      </c>
      <c r="E26">
        <v>0.99</v>
      </c>
    </row>
    <row r="27" spans="1:5" x14ac:dyDescent="0.25">
      <c r="A27" t="s">
        <v>13</v>
      </c>
      <c r="B27" t="s">
        <v>54</v>
      </c>
      <c r="C27">
        <v>1.4044444444444399</v>
      </c>
      <c r="D27">
        <v>0.72</v>
      </c>
      <c r="E27">
        <v>1.01</v>
      </c>
    </row>
    <row r="28" spans="1:5" x14ac:dyDescent="0.25">
      <c r="A28" t="s">
        <v>13</v>
      </c>
      <c r="B28" t="s">
        <v>55</v>
      </c>
      <c r="C28">
        <v>1.4044444444444399</v>
      </c>
      <c r="D28">
        <v>0.82</v>
      </c>
      <c r="E28">
        <v>1.25</v>
      </c>
    </row>
    <row r="29" spans="1:5" x14ac:dyDescent="0.25">
      <c r="A29" t="s">
        <v>13</v>
      </c>
      <c r="B29" t="s">
        <v>15</v>
      </c>
      <c r="C29">
        <v>1.4044444444444399</v>
      </c>
      <c r="D29">
        <v>0.93</v>
      </c>
      <c r="E29">
        <v>0.47</v>
      </c>
    </row>
    <row r="30" spans="1:5" x14ac:dyDescent="0.25">
      <c r="A30" t="s">
        <v>13</v>
      </c>
      <c r="B30" t="s">
        <v>52</v>
      </c>
      <c r="C30">
        <v>1.4044444444444399</v>
      </c>
      <c r="D30">
        <v>0.68</v>
      </c>
      <c r="E30">
        <v>1.25</v>
      </c>
    </row>
    <row r="31" spans="1:5" x14ac:dyDescent="0.25">
      <c r="A31" t="s">
        <v>13</v>
      </c>
      <c r="B31" t="s">
        <v>62</v>
      </c>
      <c r="C31">
        <v>1.4044444444444399</v>
      </c>
      <c r="D31">
        <v>1.0900000000000001</v>
      </c>
      <c r="E31">
        <v>1.25</v>
      </c>
    </row>
    <row r="32" spans="1:5" x14ac:dyDescent="0.25">
      <c r="A32" t="s">
        <v>13</v>
      </c>
      <c r="B32" t="s">
        <v>60</v>
      </c>
      <c r="C32">
        <v>1.4044444444444399</v>
      </c>
      <c r="D32">
        <v>1.1399999999999999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1.4044444444444399</v>
      </c>
      <c r="D33">
        <v>0.42</v>
      </c>
      <c r="E33">
        <v>2.08</v>
      </c>
    </row>
    <row r="34" spans="1:5" x14ac:dyDescent="0.25">
      <c r="A34" t="s">
        <v>13</v>
      </c>
      <c r="B34" t="s">
        <v>61</v>
      </c>
      <c r="C34">
        <v>1.4044444444444399</v>
      </c>
      <c r="D34">
        <v>1.25</v>
      </c>
      <c r="E34">
        <v>0.96</v>
      </c>
    </row>
    <row r="35" spans="1:5" x14ac:dyDescent="0.25">
      <c r="A35" t="s">
        <v>13</v>
      </c>
      <c r="B35" t="s">
        <v>14</v>
      </c>
      <c r="C35">
        <v>1.4044444444444399</v>
      </c>
      <c r="D35">
        <v>0.73</v>
      </c>
      <c r="E35">
        <v>0.68</v>
      </c>
    </row>
    <row r="36" spans="1:5" x14ac:dyDescent="0.25">
      <c r="A36" t="s">
        <v>13</v>
      </c>
      <c r="B36" t="s">
        <v>57</v>
      </c>
      <c r="C36">
        <v>1.4044444444444399</v>
      </c>
      <c r="D36">
        <v>0.86</v>
      </c>
      <c r="E36">
        <v>0.91</v>
      </c>
    </row>
    <row r="37" spans="1:5" x14ac:dyDescent="0.25">
      <c r="A37" t="s">
        <v>13</v>
      </c>
      <c r="B37" t="s">
        <v>59</v>
      </c>
      <c r="C37">
        <v>1.4044444444444399</v>
      </c>
      <c r="D37">
        <v>0.91</v>
      </c>
      <c r="E37">
        <v>0.62</v>
      </c>
    </row>
    <row r="38" spans="1:5" x14ac:dyDescent="0.25">
      <c r="A38" t="s">
        <v>16</v>
      </c>
      <c r="B38" t="s">
        <v>63</v>
      </c>
      <c r="C38">
        <v>1.2612612612612599</v>
      </c>
      <c r="D38">
        <v>1.01</v>
      </c>
      <c r="E38">
        <v>0.85</v>
      </c>
    </row>
    <row r="39" spans="1:5" x14ac:dyDescent="0.25">
      <c r="A39" t="s">
        <v>16</v>
      </c>
      <c r="B39" t="s">
        <v>20</v>
      </c>
      <c r="C39">
        <v>1.2612612612612599</v>
      </c>
      <c r="D39">
        <v>0.37</v>
      </c>
      <c r="E39">
        <v>1.33</v>
      </c>
    </row>
    <row r="40" spans="1:5" x14ac:dyDescent="0.25">
      <c r="A40" t="s">
        <v>16</v>
      </c>
      <c r="B40" t="s">
        <v>253</v>
      </c>
      <c r="C40">
        <v>1.2612612612612599</v>
      </c>
      <c r="D40">
        <v>1.22</v>
      </c>
      <c r="E40">
        <v>1.38</v>
      </c>
    </row>
    <row r="41" spans="1:5" x14ac:dyDescent="0.25">
      <c r="A41" t="s">
        <v>16</v>
      </c>
      <c r="B41" t="s">
        <v>65</v>
      </c>
      <c r="C41">
        <v>1.2612612612612599</v>
      </c>
      <c r="D41">
        <v>0.59</v>
      </c>
      <c r="E41">
        <v>1.03</v>
      </c>
    </row>
    <row r="42" spans="1:5" x14ac:dyDescent="0.25">
      <c r="A42" t="s">
        <v>16</v>
      </c>
      <c r="B42" t="s">
        <v>66</v>
      </c>
      <c r="C42">
        <v>1.2612612612612599</v>
      </c>
      <c r="D42">
        <v>0.74</v>
      </c>
      <c r="E42">
        <v>0.98</v>
      </c>
    </row>
    <row r="43" spans="1:5" x14ac:dyDescent="0.25">
      <c r="A43" t="s">
        <v>16</v>
      </c>
      <c r="B43" t="s">
        <v>17</v>
      </c>
      <c r="C43">
        <v>1.2612612612612599</v>
      </c>
      <c r="D43">
        <v>1.32</v>
      </c>
      <c r="E43">
        <v>0.74</v>
      </c>
    </row>
    <row r="44" spans="1:5" x14ac:dyDescent="0.25">
      <c r="A44" t="s">
        <v>16</v>
      </c>
      <c r="B44" t="s">
        <v>322</v>
      </c>
      <c r="C44">
        <v>1.2612612612612599</v>
      </c>
      <c r="D44">
        <v>1.18</v>
      </c>
      <c r="E44">
        <v>0.93</v>
      </c>
    </row>
    <row r="45" spans="1:5" x14ac:dyDescent="0.25">
      <c r="A45" t="s">
        <v>16</v>
      </c>
      <c r="B45" t="s">
        <v>67</v>
      </c>
      <c r="C45">
        <v>1.2612612612612599</v>
      </c>
      <c r="D45">
        <v>0.79</v>
      </c>
      <c r="E45">
        <v>0.93</v>
      </c>
    </row>
    <row r="46" spans="1:5" x14ac:dyDescent="0.25">
      <c r="A46" t="s">
        <v>16</v>
      </c>
      <c r="B46" t="s">
        <v>252</v>
      </c>
      <c r="C46">
        <v>1.2612612612612599</v>
      </c>
      <c r="D46">
        <v>0.69</v>
      </c>
      <c r="E46">
        <v>1.17</v>
      </c>
    </row>
    <row r="47" spans="1:5" x14ac:dyDescent="0.25">
      <c r="A47" t="s">
        <v>16</v>
      </c>
      <c r="B47" t="s">
        <v>254</v>
      </c>
      <c r="C47">
        <v>1.2612612612612599</v>
      </c>
      <c r="D47">
        <v>1.01</v>
      </c>
      <c r="E47">
        <v>0.43</v>
      </c>
    </row>
    <row r="48" spans="1:5" x14ac:dyDescent="0.25">
      <c r="A48" t="s">
        <v>16</v>
      </c>
      <c r="B48" t="s">
        <v>255</v>
      </c>
      <c r="C48">
        <v>1.2612612612612599</v>
      </c>
      <c r="D48">
        <v>1.22</v>
      </c>
      <c r="E48">
        <v>0.9</v>
      </c>
    </row>
    <row r="49" spans="1:5" x14ac:dyDescent="0.25">
      <c r="A49" t="s">
        <v>16</v>
      </c>
      <c r="B49" t="s">
        <v>64</v>
      </c>
      <c r="C49">
        <v>1.2612612612612599</v>
      </c>
      <c r="D49">
        <v>0.85</v>
      </c>
      <c r="E49">
        <v>1.01</v>
      </c>
    </row>
    <row r="50" spans="1:5" x14ac:dyDescent="0.25">
      <c r="A50" t="s">
        <v>16</v>
      </c>
      <c r="B50" t="s">
        <v>323</v>
      </c>
      <c r="C50">
        <v>1.2612612612612599</v>
      </c>
      <c r="D50">
        <v>0.59</v>
      </c>
      <c r="E50">
        <v>0.93</v>
      </c>
    </row>
    <row r="51" spans="1:5" x14ac:dyDescent="0.25">
      <c r="A51" t="s">
        <v>16</v>
      </c>
      <c r="B51" t="s">
        <v>18</v>
      </c>
      <c r="C51">
        <v>1.2612612612612599</v>
      </c>
      <c r="D51">
        <v>0.54</v>
      </c>
      <c r="E51">
        <v>0.64</v>
      </c>
    </row>
    <row r="52" spans="1:5" x14ac:dyDescent="0.25">
      <c r="A52" t="s">
        <v>16</v>
      </c>
      <c r="B52" t="s">
        <v>256</v>
      </c>
      <c r="C52">
        <v>1.2612612612612599</v>
      </c>
      <c r="D52">
        <v>0.46</v>
      </c>
      <c r="E52">
        <v>0.87</v>
      </c>
    </row>
    <row r="53" spans="1:5" x14ac:dyDescent="0.25">
      <c r="A53" t="s">
        <v>16</v>
      </c>
      <c r="B53" t="s">
        <v>257</v>
      </c>
      <c r="C53">
        <v>1.2612612612612599</v>
      </c>
      <c r="D53">
        <v>0.43</v>
      </c>
      <c r="E53">
        <v>1.44</v>
      </c>
    </row>
    <row r="54" spans="1:5" x14ac:dyDescent="0.25">
      <c r="A54" t="s">
        <v>16</v>
      </c>
      <c r="B54" t="s">
        <v>68</v>
      </c>
      <c r="C54">
        <v>1.2612612612612599</v>
      </c>
      <c r="D54">
        <v>0.96</v>
      </c>
      <c r="E54">
        <v>1.06</v>
      </c>
    </row>
    <row r="55" spans="1:5" x14ac:dyDescent="0.25">
      <c r="A55" t="s">
        <v>16</v>
      </c>
      <c r="B55" t="s">
        <v>19</v>
      </c>
      <c r="C55">
        <v>1.2612612612612599</v>
      </c>
      <c r="D55">
        <v>0.48</v>
      </c>
      <c r="E55">
        <v>1.44</v>
      </c>
    </row>
    <row r="56" spans="1:5" x14ac:dyDescent="0.25">
      <c r="A56" t="s">
        <v>69</v>
      </c>
      <c r="B56" t="s">
        <v>324</v>
      </c>
      <c r="C56">
        <v>1.28321678321678</v>
      </c>
      <c r="D56">
        <v>1.03</v>
      </c>
      <c r="E56">
        <v>0.76</v>
      </c>
    </row>
    <row r="57" spans="1:5" x14ac:dyDescent="0.25">
      <c r="A57" t="s">
        <v>69</v>
      </c>
      <c r="B57" t="s">
        <v>351</v>
      </c>
      <c r="C57">
        <v>1.28321678321678</v>
      </c>
      <c r="D57">
        <v>0.96</v>
      </c>
      <c r="E57">
        <v>0.61</v>
      </c>
    </row>
    <row r="58" spans="1:5" x14ac:dyDescent="0.25">
      <c r="A58" t="s">
        <v>69</v>
      </c>
      <c r="B58" t="s">
        <v>73</v>
      </c>
      <c r="C58">
        <v>1.28321678321678</v>
      </c>
      <c r="D58">
        <v>0.86</v>
      </c>
      <c r="E58">
        <v>0.92</v>
      </c>
    </row>
    <row r="59" spans="1:5" x14ac:dyDescent="0.25">
      <c r="A59" t="s">
        <v>69</v>
      </c>
      <c r="B59" t="s">
        <v>75</v>
      </c>
      <c r="C59">
        <v>1.28321678321678</v>
      </c>
      <c r="D59">
        <v>0.54</v>
      </c>
      <c r="E59">
        <v>1.1299999999999999</v>
      </c>
    </row>
    <row r="60" spans="1:5" x14ac:dyDescent="0.25">
      <c r="A60" t="s">
        <v>69</v>
      </c>
      <c r="B60" t="s">
        <v>77</v>
      </c>
      <c r="C60">
        <v>1.28321678321678</v>
      </c>
      <c r="D60">
        <v>0.96</v>
      </c>
      <c r="E60">
        <v>0.71</v>
      </c>
    </row>
    <row r="61" spans="1:5" x14ac:dyDescent="0.25">
      <c r="A61" t="s">
        <v>69</v>
      </c>
      <c r="B61" t="s">
        <v>263</v>
      </c>
      <c r="C61">
        <v>1.28321678321678</v>
      </c>
      <c r="D61">
        <v>0.86</v>
      </c>
      <c r="E61">
        <v>1.41</v>
      </c>
    </row>
    <row r="62" spans="1:5" x14ac:dyDescent="0.25">
      <c r="A62" t="s">
        <v>69</v>
      </c>
      <c r="B62" t="s">
        <v>381</v>
      </c>
      <c r="C62">
        <v>1.28321678321678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1.28321678321678</v>
      </c>
      <c r="D63">
        <v>0.76</v>
      </c>
      <c r="E63">
        <v>0.81</v>
      </c>
    </row>
    <row r="64" spans="1:5" x14ac:dyDescent="0.25">
      <c r="A64" t="s">
        <v>69</v>
      </c>
      <c r="B64" t="s">
        <v>72</v>
      </c>
      <c r="C64">
        <v>1.28321678321678</v>
      </c>
      <c r="D64">
        <v>1.3</v>
      </c>
      <c r="E64">
        <v>1.57</v>
      </c>
    </row>
    <row r="65" spans="1:5" x14ac:dyDescent="0.25">
      <c r="A65" t="s">
        <v>69</v>
      </c>
      <c r="B65" t="s">
        <v>78</v>
      </c>
      <c r="C65">
        <v>1.28321678321678</v>
      </c>
      <c r="D65">
        <v>1.41</v>
      </c>
      <c r="E65">
        <v>0.66</v>
      </c>
    </row>
    <row r="66" spans="1:5" x14ac:dyDescent="0.25">
      <c r="A66" t="s">
        <v>69</v>
      </c>
      <c r="B66" t="s">
        <v>260</v>
      </c>
      <c r="C66">
        <v>1.28321678321678</v>
      </c>
      <c r="D66">
        <v>1.41</v>
      </c>
      <c r="E66">
        <v>0.97</v>
      </c>
    </row>
    <row r="67" spans="1:5" x14ac:dyDescent="0.25">
      <c r="A67" t="s">
        <v>69</v>
      </c>
      <c r="B67" t="s">
        <v>262</v>
      </c>
      <c r="C67">
        <v>1.28321678321678</v>
      </c>
      <c r="D67">
        <v>1.51</v>
      </c>
      <c r="E67">
        <v>0.43</v>
      </c>
    </row>
    <row r="68" spans="1:5" x14ac:dyDescent="0.25">
      <c r="A68" t="s">
        <v>69</v>
      </c>
      <c r="B68" t="s">
        <v>261</v>
      </c>
      <c r="C68">
        <v>1.28321678321678</v>
      </c>
      <c r="D68">
        <v>1.36</v>
      </c>
      <c r="E68">
        <v>0.66</v>
      </c>
    </row>
    <row r="69" spans="1:5" x14ac:dyDescent="0.25">
      <c r="A69" t="s">
        <v>69</v>
      </c>
      <c r="B69" t="s">
        <v>325</v>
      </c>
      <c r="C69">
        <v>1.28321678321678</v>
      </c>
      <c r="D69">
        <v>0.59</v>
      </c>
      <c r="E69">
        <v>1.19</v>
      </c>
    </row>
    <row r="70" spans="1:5" x14ac:dyDescent="0.25">
      <c r="A70" t="s">
        <v>69</v>
      </c>
      <c r="B70" t="s">
        <v>258</v>
      </c>
      <c r="C70">
        <v>1.28321678321678</v>
      </c>
      <c r="D70">
        <v>0.32</v>
      </c>
      <c r="E70">
        <v>1.51</v>
      </c>
    </row>
    <row r="71" spans="1:5" x14ac:dyDescent="0.25">
      <c r="A71" t="s">
        <v>69</v>
      </c>
      <c r="B71" t="s">
        <v>79</v>
      </c>
      <c r="C71">
        <v>1.28321678321678</v>
      </c>
      <c r="D71">
        <v>0.91</v>
      </c>
      <c r="E71">
        <v>1.66</v>
      </c>
    </row>
    <row r="72" spans="1:5" x14ac:dyDescent="0.25">
      <c r="A72" t="s">
        <v>69</v>
      </c>
      <c r="B72" t="s">
        <v>259</v>
      </c>
      <c r="C72">
        <v>1.28321678321678</v>
      </c>
      <c r="D72">
        <v>1.19</v>
      </c>
      <c r="E72">
        <v>0.86</v>
      </c>
    </row>
    <row r="73" spans="1:5" x14ac:dyDescent="0.25">
      <c r="A73" t="s">
        <v>69</v>
      </c>
      <c r="B73" t="s">
        <v>71</v>
      </c>
      <c r="C73">
        <v>1.28321678321678</v>
      </c>
      <c r="D73">
        <v>0.59</v>
      </c>
      <c r="E73">
        <v>1.3</v>
      </c>
    </row>
    <row r="74" spans="1:5" x14ac:dyDescent="0.25">
      <c r="A74" t="s">
        <v>69</v>
      </c>
      <c r="B74" t="s">
        <v>74</v>
      </c>
      <c r="C74">
        <v>1.28321678321678</v>
      </c>
      <c r="D74">
        <v>1.03</v>
      </c>
      <c r="E74">
        <v>0.92</v>
      </c>
    </row>
    <row r="75" spans="1:5" x14ac:dyDescent="0.25">
      <c r="A75" t="s">
        <v>69</v>
      </c>
      <c r="B75" t="s">
        <v>70</v>
      </c>
      <c r="C75">
        <v>1.28321678321678</v>
      </c>
      <c r="D75">
        <v>0.66</v>
      </c>
      <c r="E75">
        <v>1.1599999999999999</v>
      </c>
    </row>
    <row r="76" spans="1:5" x14ac:dyDescent="0.25">
      <c r="A76" t="s">
        <v>80</v>
      </c>
      <c r="B76" t="s">
        <v>97</v>
      </c>
      <c r="C76">
        <v>1.0296127562642401</v>
      </c>
      <c r="D76">
        <v>1.08</v>
      </c>
      <c r="E76">
        <v>0.99</v>
      </c>
    </row>
    <row r="77" spans="1:5" x14ac:dyDescent="0.25">
      <c r="A77" t="s">
        <v>80</v>
      </c>
      <c r="B77" t="s">
        <v>82</v>
      </c>
      <c r="C77">
        <v>1.0296127562642401</v>
      </c>
      <c r="D77">
        <v>0.64</v>
      </c>
      <c r="E77">
        <v>0.68</v>
      </c>
    </row>
    <row r="78" spans="1:5" x14ac:dyDescent="0.25">
      <c r="A78" t="s">
        <v>80</v>
      </c>
      <c r="B78" t="s">
        <v>83</v>
      </c>
      <c r="C78">
        <v>1.0296127562642401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1.0296127562642401</v>
      </c>
      <c r="D79">
        <v>1</v>
      </c>
      <c r="E79">
        <v>0.82</v>
      </c>
    </row>
    <row r="80" spans="1:5" x14ac:dyDescent="0.25">
      <c r="A80" t="s">
        <v>80</v>
      </c>
      <c r="B80" t="s">
        <v>359</v>
      </c>
      <c r="C80">
        <v>1.0296127562642401</v>
      </c>
      <c r="D80">
        <v>1.3</v>
      </c>
      <c r="E80">
        <v>0.86</v>
      </c>
    </row>
    <row r="81" spans="1:5" x14ac:dyDescent="0.25">
      <c r="A81" t="s">
        <v>80</v>
      </c>
      <c r="B81" t="s">
        <v>87</v>
      </c>
      <c r="C81">
        <v>1.0296127562642401</v>
      </c>
      <c r="D81">
        <v>1.04</v>
      </c>
      <c r="E81">
        <v>1.21</v>
      </c>
    </row>
    <row r="82" spans="1:5" x14ac:dyDescent="0.25">
      <c r="A82" t="s">
        <v>80</v>
      </c>
      <c r="B82" t="s">
        <v>89</v>
      </c>
      <c r="C82">
        <v>1.0296127562642401</v>
      </c>
      <c r="D82">
        <v>1</v>
      </c>
      <c r="E82">
        <v>0.73</v>
      </c>
    </row>
    <row r="83" spans="1:5" x14ac:dyDescent="0.25">
      <c r="A83" t="s">
        <v>80</v>
      </c>
      <c r="B83" t="s">
        <v>369</v>
      </c>
      <c r="C83">
        <v>1.0296127562642401</v>
      </c>
      <c r="D83">
        <v>0.59</v>
      </c>
      <c r="E83">
        <v>1.32</v>
      </c>
    </row>
    <row r="84" spans="1:5" x14ac:dyDescent="0.25">
      <c r="A84" t="s">
        <v>80</v>
      </c>
      <c r="B84" t="s">
        <v>91</v>
      </c>
      <c r="C84">
        <v>1.0296127562642401</v>
      </c>
      <c r="D84">
        <v>0.59</v>
      </c>
      <c r="E84">
        <v>0.96</v>
      </c>
    </row>
    <row r="85" spans="1:5" x14ac:dyDescent="0.25">
      <c r="A85" t="s">
        <v>80</v>
      </c>
      <c r="B85" t="s">
        <v>96</v>
      </c>
      <c r="C85">
        <v>1.0296127562642401</v>
      </c>
      <c r="D85">
        <v>0.69</v>
      </c>
      <c r="E85">
        <v>1.47</v>
      </c>
    </row>
    <row r="86" spans="1:5" x14ac:dyDescent="0.25">
      <c r="A86" t="s">
        <v>80</v>
      </c>
      <c r="B86" t="s">
        <v>86</v>
      </c>
      <c r="C86">
        <v>1.0296127562642401</v>
      </c>
      <c r="D86">
        <v>0.36</v>
      </c>
      <c r="E86">
        <v>0.96</v>
      </c>
    </row>
    <row r="87" spans="1:5" x14ac:dyDescent="0.25">
      <c r="A87" t="s">
        <v>80</v>
      </c>
      <c r="B87" t="s">
        <v>81</v>
      </c>
      <c r="C87">
        <v>1.0296127562642401</v>
      </c>
      <c r="D87">
        <v>0.96</v>
      </c>
      <c r="E87">
        <v>0.91</v>
      </c>
    </row>
    <row r="88" spans="1:5" x14ac:dyDescent="0.25">
      <c r="A88" t="s">
        <v>80</v>
      </c>
      <c r="B88" t="s">
        <v>94</v>
      </c>
      <c r="C88">
        <v>1.0296127562642401</v>
      </c>
      <c r="D88">
        <v>0.86</v>
      </c>
      <c r="E88">
        <v>0.86</v>
      </c>
    </row>
    <row r="89" spans="1:5" x14ac:dyDescent="0.25">
      <c r="A89" t="s">
        <v>80</v>
      </c>
      <c r="B89" t="s">
        <v>90</v>
      </c>
      <c r="C89">
        <v>1.0296127562642401</v>
      </c>
      <c r="D89">
        <v>1.25</v>
      </c>
      <c r="E89">
        <v>0.73</v>
      </c>
    </row>
    <row r="90" spans="1:5" x14ac:dyDescent="0.25">
      <c r="A90" t="s">
        <v>80</v>
      </c>
      <c r="B90" t="s">
        <v>93</v>
      </c>
      <c r="C90">
        <v>1.0296127562642401</v>
      </c>
      <c r="D90">
        <v>0.59</v>
      </c>
      <c r="E90">
        <v>0.87</v>
      </c>
    </row>
    <row r="91" spans="1:5" x14ac:dyDescent="0.25">
      <c r="A91" t="s">
        <v>80</v>
      </c>
      <c r="B91" t="s">
        <v>88</v>
      </c>
      <c r="C91">
        <v>1.0296127562642401</v>
      </c>
      <c r="D91">
        <v>1.04</v>
      </c>
      <c r="E91">
        <v>1.34</v>
      </c>
    </row>
    <row r="92" spans="1:5" x14ac:dyDescent="0.25">
      <c r="A92" t="s">
        <v>80</v>
      </c>
      <c r="B92" t="s">
        <v>410</v>
      </c>
      <c r="C92">
        <v>1.0296127562642401</v>
      </c>
      <c r="D92">
        <v>0.82</v>
      </c>
      <c r="E92">
        <v>0.97</v>
      </c>
    </row>
    <row r="93" spans="1:5" x14ac:dyDescent="0.25">
      <c r="A93" t="s">
        <v>80</v>
      </c>
      <c r="B93" t="s">
        <v>412</v>
      </c>
      <c r="C93">
        <v>1.0296127562642401</v>
      </c>
      <c r="D93">
        <v>0.99</v>
      </c>
      <c r="E93">
        <v>0.86</v>
      </c>
    </row>
    <row r="94" spans="1:5" x14ac:dyDescent="0.25">
      <c r="A94" t="s">
        <v>80</v>
      </c>
      <c r="B94" t="s">
        <v>92</v>
      </c>
      <c r="C94">
        <v>1.0296127562642401</v>
      </c>
      <c r="D94">
        <v>0.77</v>
      </c>
      <c r="E94">
        <v>1.08</v>
      </c>
    </row>
    <row r="95" spans="1:5" x14ac:dyDescent="0.25">
      <c r="A95" t="s">
        <v>80</v>
      </c>
      <c r="B95" t="s">
        <v>416</v>
      </c>
      <c r="C95">
        <v>1.0296127562642401</v>
      </c>
      <c r="D95">
        <v>0.5</v>
      </c>
      <c r="E95">
        <v>1.46</v>
      </c>
    </row>
    <row r="96" spans="1:5" x14ac:dyDescent="0.25">
      <c r="A96" t="s">
        <v>80</v>
      </c>
      <c r="B96" t="s">
        <v>84</v>
      </c>
      <c r="C96">
        <v>1.0296127562642401</v>
      </c>
      <c r="D96">
        <v>0.69</v>
      </c>
      <c r="E96">
        <v>0.91</v>
      </c>
    </row>
    <row r="97" spans="1:5" x14ac:dyDescent="0.25">
      <c r="A97" t="s">
        <v>80</v>
      </c>
      <c r="B97" t="s">
        <v>98</v>
      </c>
      <c r="C97">
        <v>1.0296127562642401</v>
      </c>
      <c r="D97">
        <v>1</v>
      </c>
      <c r="E97">
        <v>0.82</v>
      </c>
    </row>
    <row r="98" spans="1:5" x14ac:dyDescent="0.25">
      <c r="A98" t="s">
        <v>80</v>
      </c>
      <c r="B98" t="s">
        <v>95</v>
      </c>
      <c r="C98">
        <v>1.0296127562642401</v>
      </c>
      <c r="D98">
        <v>0.73</v>
      </c>
      <c r="E98">
        <v>0.6</v>
      </c>
    </row>
    <row r="99" spans="1:5" x14ac:dyDescent="0.25">
      <c r="A99" t="s">
        <v>80</v>
      </c>
      <c r="B99" t="s">
        <v>435</v>
      </c>
      <c r="C99">
        <v>1.0296127562642401</v>
      </c>
      <c r="D99">
        <v>0.59</v>
      </c>
      <c r="E99">
        <v>1.69</v>
      </c>
    </row>
    <row r="100" spans="1:5" x14ac:dyDescent="0.25">
      <c r="A100" t="s">
        <v>99</v>
      </c>
      <c r="B100" t="s">
        <v>100</v>
      </c>
      <c r="C100">
        <v>1.26265060240964</v>
      </c>
      <c r="D100">
        <v>0.67</v>
      </c>
      <c r="E100">
        <v>1.1499999999999999</v>
      </c>
    </row>
    <row r="101" spans="1:5" x14ac:dyDescent="0.25">
      <c r="A101" t="s">
        <v>99</v>
      </c>
      <c r="B101" t="s">
        <v>102</v>
      </c>
      <c r="C101">
        <v>1.26265060240964</v>
      </c>
      <c r="D101">
        <v>1.1000000000000001</v>
      </c>
      <c r="E101">
        <v>1.24</v>
      </c>
    </row>
    <row r="102" spans="1:5" x14ac:dyDescent="0.25">
      <c r="A102" t="s">
        <v>99</v>
      </c>
      <c r="B102" t="s">
        <v>111</v>
      </c>
      <c r="C102">
        <v>1.26265060240964</v>
      </c>
      <c r="D102">
        <v>0.88</v>
      </c>
      <c r="E102">
        <v>0.71</v>
      </c>
    </row>
    <row r="103" spans="1:5" x14ac:dyDescent="0.25">
      <c r="A103" t="s">
        <v>99</v>
      </c>
      <c r="B103" t="s">
        <v>104</v>
      </c>
      <c r="C103">
        <v>1.26265060240964</v>
      </c>
      <c r="D103">
        <v>0.63</v>
      </c>
      <c r="E103">
        <v>1.29</v>
      </c>
    </row>
    <row r="104" spans="1:5" x14ac:dyDescent="0.25">
      <c r="A104" t="s">
        <v>99</v>
      </c>
      <c r="B104" t="s">
        <v>106</v>
      </c>
      <c r="C104">
        <v>1.26265060240964</v>
      </c>
      <c r="D104">
        <v>0.96</v>
      </c>
      <c r="E104">
        <v>1.04</v>
      </c>
    </row>
    <row r="105" spans="1:5" x14ac:dyDescent="0.25">
      <c r="A105" t="s">
        <v>99</v>
      </c>
      <c r="B105" t="s">
        <v>105</v>
      </c>
      <c r="C105">
        <v>1.26265060240964</v>
      </c>
      <c r="D105">
        <v>0.92</v>
      </c>
      <c r="E105">
        <v>0.63</v>
      </c>
    </row>
    <row r="106" spans="1:5" x14ac:dyDescent="0.25">
      <c r="A106" t="s">
        <v>99</v>
      </c>
      <c r="B106" t="s">
        <v>117</v>
      </c>
      <c r="C106">
        <v>1.26265060240964</v>
      </c>
      <c r="D106">
        <v>0.71</v>
      </c>
      <c r="E106">
        <v>1.19</v>
      </c>
    </row>
    <row r="107" spans="1:5" x14ac:dyDescent="0.25">
      <c r="A107" t="s">
        <v>99</v>
      </c>
      <c r="B107" t="s">
        <v>121</v>
      </c>
      <c r="C107">
        <v>1.26265060240964</v>
      </c>
      <c r="D107">
        <v>0.95</v>
      </c>
      <c r="E107">
        <v>1.1499999999999999</v>
      </c>
    </row>
    <row r="108" spans="1:5" x14ac:dyDescent="0.25">
      <c r="A108" t="s">
        <v>99</v>
      </c>
      <c r="B108" t="s">
        <v>108</v>
      </c>
      <c r="C108">
        <v>1.26265060240964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1.26265060240964</v>
      </c>
      <c r="D109">
        <v>1.08</v>
      </c>
      <c r="E109">
        <v>0.88</v>
      </c>
    </row>
    <row r="110" spans="1:5" x14ac:dyDescent="0.25">
      <c r="A110" t="s">
        <v>99</v>
      </c>
      <c r="B110" t="s">
        <v>110</v>
      </c>
      <c r="C110">
        <v>1.26265060240964</v>
      </c>
      <c r="D110">
        <v>1.67</v>
      </c>
      <c r="E110">
        <v>0.83</v>
      </c>
    </row>
    <row r="111" spans="1:5" x14ac:dyDescent="0.25">
      <c r="A111" t="s">
        <v>99</v>
      </c>
      <c r="B111" t="s">
        <v>107</v>
      </c>
      <c r="C111">
        <v>1.26265060240964</v>
      </c>
      <c r="D111">
        <v>0.9</v>
      </c>
      <c r="E111">
        <v>0.95</v>
      </c>
    </row>
    <row r="112" spans="1:5" x14ac:dyDescent="0.25">
      <c r="A112" t="s">
        <v>99</v>
      </c>
      <c r="B112" t="s">
        <v>395</v>
      </c>
      <c r="C112">
        <v>1.26265060240964</v>
      </c>
      <c r="D112">
        <v>1.17</v>
      </c>
      <c r="E112">
        <v>0.52</v>
      </c>
    </row>
    <row r="113" spans="1:5" x14ac:dyDescent="0.25">
      <c r="A113" t="s">
        <v>99</v>
      </c>
      <c r="B113" t="s">
        <v>115</v>
      </c>
      <c r="C113">
        <v>1.26265060240964</v>
      </c>
      <c r="D113">
        <v>0.96</v>
      </c>
      <c r="E113">
        <v>1.17</v>
      </c>
    </row>
    <row r="114" spans="1:5" x14ac:dyDescent="0.25">
      <c r="A114" t="s">
        <v>99</v>
      </c>
      <c r="B114" t="s">
        <v>112</v>
      </c>
      <c r="C114">
        <v>1.26265060240964</v>
      </c>
      <c r="D114">
        <v>0.71</v>
      </c>
      <c r="E114">
        <v>1.29</v>
      </c>
    </row>
    <row r="115" spans="1:5" x14ac:dyDescent="0.25">
      <c r="A115" t="s">
        <v>99</v>
      </c>
      <c r="B115" t="s">
        <v>113</v>
      </c>
      <c r="C115">
        <v>1.26265060240964</v>
      </c>
      <c r="D115">
        <v>1.1299999999999999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1.26265060240964</v>
      </c>
      <c r="D116">
        <v>0.79</v>
      </c>
      <c r="E116">
        <v>0.75</v>
      </c>
    </row>
    <row r="117" spans="1:5" x14ac:dyDescent="0.25">
      <c r="A117" t="s">
        <v>99</v>
      </c>
      <c r="B117" t="s">
        <v>116</v>
      </c>
      <c r="C117">
        <v>1.26265060240964</v>
      </c>
      <c r="D117">
        <v>0.75</v>
      </c>
      <c r="E117">
        <v>1.29</v>
      </c>
    </row>
    <row r="118" spans="1:5" x14ac:dyDescent="0.25">
      <c r="A118" t="s">
        <v>99</v>
      </c>
      <c r="B118" t="s">
        <v>109</v>
      </c>
      <c r="C118">
        <v>1.26265060240964</v>
      </c>
      <c r="D118">
        <v>1.22</v>
      </c>
      <c r="E118">
        <v>0.84</v>
      </c>
    </row>
    <row r="119" spans="1:5" x14ac:dyDescent="0.25">
      <c r="A119" t="s">
        <v>99</v>
      </c>
      <c r="B119" t="s">
        <v>118</v>
      </c>
      <c r="C119">
        <v>1.26265060240964</v>
      </c>
      <c r="D119">
        <v>1.08</v>
      </c>
      <c r="E119">
        <v>1.21</v>
      </c>
    </row>
    <row r="120" spans="1:5" x14ac:dyDescent="0.25">
      <c r="A120" t="s">
        <v>99</v>
      </c>
      <c r="B120" t="s">
        <v>417</v>
      </c>
      <c r="C120">
        <v>1.26265060240964</v>
      </c>
      <c r="D120">
        <v>0.71</v>
      </c>
      <c r="E120">
        <v>0.75</v>
      </c>
    </row>
    <row r="121" spans="1:5" x14ac:dyDescent="0.25">
      <c r="A121" t="s">
        <v>99</v>
      </c>
      <c r="B121" t="s">
        <v>101</v>
      </c>
      <c r="C121">
        <v>1.26265060240964</v>
      </c>
      <c r="D121">
        <v>1.32</v>
      </c>
      <c r="E121">
        <v>0.44</v>
      </c>
    </row>
    <row r="122" spans="1:5" x14ac:dyDescent="0.25">
      <c r="A122" t="s">
        <v>99</v>
      </c>
      <c r="B122" t="s">
        <v>120</v>
      </c>
      <c r="C122">
        <v>1.26265060240964</v>
      </c>
      <c r="D122">
        <v>0.94</v>
      </c>
      <c r="E122">
        <v>1.64</v>
      </c>
    </row>
    <row r="123" spans="1:5" x14ac:dyDescent="0.25">
      <c r="A123" t="s">
        <v>99</v>
      </c>
      <c r="B123" t="s">
        <v>119</v>
      </c>
      <c r="C123">
        <v>1.26265060240964</v>
      </c>
      <c r="D123">
        <v>0.83</v>
      </c>
      <c r="E123">
        <v>1.08</v>
      </c>
    </row>
    <row r="124" spans="1:5" x14ac:dyDescent="0.25">
      <c r="A124" t="s">
        <v>122</v>
      </c>
      <c r="B124" t="s">
        <v>123</v>
      </c>
      <c r="C124">
        <v>1.12348668280872</v>
      </c>
      <c r="D124">
        <v>0.73</v>
      </c>
      <c r="E124">
        <v>0.92</v>
      </c>
    </row>
    <row r="125" spans="1:5" x14ac:dyDescent="0.25">
      <c r="A125" t="s">
        <v>122</v>
      </c>
      <c r="B125" t="s">
        <v>125</v>
      </c>
      <c r="C125">
        <v>1.12348668280872</v>
      </c>
      <c r="D125">
        <v>1.1000000000000001</v>
      </c>
      <c r="E125">
        <v>1.05</v>
      </c>
    </row>
    <row r="126" spans="1:5" x14ac:dyDescent="0.25">
      <c r="A126" t="s">
        <v>122</v>
      </c>
      <c r="B126" t="s">
        <v>127</v>
      </c>
      <c r="C126">
        <v>1.12348668280872</v>
      </c>
      <c r="D126">
        <v>0.96</v>
      </c>
      <c r="E126">
        <v>1.1000000000000001</v>
      </c>
    </row>
    <row r="127" spans="1:5" x14ac:dyDescent="0.25">
      <c r="A127" t="s">
        <v>122</v>
      </c>
      <c r="B127" t="s">
        <v>130</v>
      </c>
      <c r="C127">
        <v>1.12348668280872</v>
      </c>
      <c r="D127">
        <v>1.34</v>
      </c>
      <c r="E127">
        <v>0.86</v>
      </c>
    </row>
    <row r="128" spans="1:5" x14ac:dyDescent="0.25">
      <c r="A128" t="s">
        <v>122</v>
      </c>
      <c r="B128" t="s">
        <v>362</v>
      </c>
      <c r="C128">
        <v>1.12348668280872</v>
      </c>
      <c r="D128">
        <v>0.63</v>
      </c>
      <c r="E128">
        <v>0.83</v>
      </c>
    </row>
    <row r="129" spans="1:5" x14ac:dyDescent="0.25">
      <c r="A129" t="s">
        <v>122</v>
      </c>
      <c r="B129" t="s">
        <v>126</v>
      </c>
      <c r="C129">
        <v>1.12348668280872</v>
      </c>
      <c r="D129">
        <v>0.95</v>
      </c>
      <c r="E129">
        <v>0.6</v>
      </c>
    </row>
    <row r="130" spans="1:5" x14ac:dyDescent="0.25">
      <c r="A130" t="s">
        <v>122</v>
      </c>
      <c r="B130" t="s">
        <v>129</v>
      </c>
      <c r="C130">
        <v>1.12348668280872</v>
      </c>
      <c r="D130">
        <v>0.41</v>
      </c>
      <c r="E130">
        <v>1.19</v>
      </c>
    </row>
    <row r="131" spans="1:5" x14ac:dyDescent="0.25">
      <c r="A131" t="s">
        <v>122</v>
      </c>
      <c r="B131" t="s">
        <v>128</v>
      </c>
      <c r="C131">
        <v>1.12348668280872</v>
      </c>
      <c r="D131">
        <v>0.92</v>
      </c>
      <c r="E131">
        <v>1.22</v>
      </c>
    </row>
    <row r="132" spans="1:5" x14ac:dyDescent="0.25">
      <c r="A132" t="s">
        <v>122</v>
      </c>
      <c r="B132" t="s">
        <v>136</v>
      </c>
      <c r="C132">
        <v>1.12348668280872</v>
      </c>
      <c r="D132">
        <v>1.17</v>
      </c>
      <c r="E132">
        <v>1.02</v>
      </c>
    </row>
    <row r="133" spans="1:5" x14ac:dyDescent="0.25">
      <c r="A133" t="s">
        <v>122</v>
      </c>
      <c r="B133" t="s">
        <v>131</v>
      </c>
      <c r="C133">
        <v>1.12348668280872</v>
      </c>
      <c r="D133">
        <v>1.05</v>
      </c>
      <c r="E133">
        <v>0.78</v>
      </c>
    </row>
    <row r="134" spans="1:5" x14ac:dyDescent="0.25">
      <c r="A134" t="s">
        <v>122</v>
      </c>
      <c r="B134" t="s">
        <v>133</v>
      </c>
      <c r="C134">
        <v>1.12348668280872</v>
      </c>
      <c r="D134">
        <v>0.57999999999999996</v>
      </c>
      <c r="E134">
        <v>1.36</v>
      </c>
    </row>
    <row r="135" spans="1:5" x14ac:dyDescent="0.25">
      <c r="A135" t="s">
        <v>122</v>
      </c>
      <c r="B135" t="s">
        <v>135</v>
      </c>
      <c r="C135">
        <v>1.12348668280872</v>
      </c>
      <c r="D135">
        <v>1.02</v>
      </c>
      <c r="E135">
        <v>1.02</v>
      </c>
    </row>
    <row r="136" spans="1:5" x14ac:dyDescent="0.25">
      <c r="A136" t="s">
        <v>122</v>
      </c>
      <c r="B136" t="s">
        <v>137</v>
      </c>
      <c r="C136">
        <v>1.12348668280872</v>
      </c>
      <c r="D136">
        <v>0.68</v>
      </c>
      <c r="E136">
        <v>1.07</v>
      </c>
    </row>
    <row r="137" spans="1:5" x14ac:dyDescent="0.25">
      <c r="A137" t="s">
        <v>122</v>
      </c>
      <c r="B137" t="s">
        <v>401</v>
      </c>
      <c r="C137">
        <v>1.12348668280872</v>
      </c>
      <c r="D137">
        <v>0.82</v>
      </c>
      <c r="E137">
        <v>0.91</v>
      </c>
    </row>
    <row r="138" spans="1:5" x14ac:dyDescent="0.25">
      <c r="A138" t="s">
        <v>122</v>
      </c>
      <c r="B138" t="s">
        <v>138</v>
      </c>
      <c r="C138">
        <v>1.12348668280872</v>
      </c>
      <c r="D138">
        <v>1.04</v>
      </c>
      <c r="E138">
        <v>1.21</v>
      </c>
    </row>
    <row r="139" spans="1:5" x14ac:dyDescent="0.25">
      <c r="A139" t="s">
        <v>122</v>
      </c>
      <c r="B139" t="s">
        <v>139</v>
      </c>
      <c r="C139">
        <v>1.12348668280872</v>
      </c>
      <c r="D139">
        <v>1.1100000000000001</v>
      </c>
      <c r="E139">
        <v>0.86</v>
      </c>
    </row>
    <row r="140" spans="1:5" x14ac:dyDescent="0.25">
      <c r="A140" t="s">
        <v>122</v>
      </c>
      <c r="B140" t="s">
        <v>144</v>
      </c>
      <c r="C140">
        <v>1.12348668280872</v>
      </c>
      <c r="D140">
        <v>1.33</v>
      </c>
      <c r="E140">
        <v>1.28</v>
      </c>
    </row>
    <row r="141" spans="1:5" x14ac:dyDescent="0.25">
      <c r="A141" t="s">
        <v>122</v>
      </c>
      <c r="B141" t="s">
        <v>132</v>
      </c>
      <c r="C141">
        <v>1.12348668280872</v>
      </c>
      <c r="D141">
        <v>1.01</v>
      </c>
      <c r="E141">
        <v>1.37</v>
      </c>
    </row>
    <row r="142" spans="1:5" x14ac:dyDescent="0.25">
      <c r="A142" t="s">
        <v>122</v>
      </c>
      <c r="B142" t="s">
        <v>140</v>
      </c>
      <c r="C142">
        <v>1.12348668280872</v>
      </c>
      <c r="D142">
        <v>0.63</v>
      </c>
      <c r="E142">
        <v>0.73</v>
      </c>
    </row>
    <row r="143" spans="1:5" x14ac:dyDescent="0.25">
      <c r="A143" t="s">
        <v>122</v>
      </c>
      <c r="B143" t="s">
        <v>124</v>
      </c>
      <c r="C143">
        <v>1.12348668280872</v>
      </c>
      <c r="D143">
        <v>0.73</v>
      </c>
      <c r="E143">
        <v>0.92</v>
      </c>
    </row>
    <row r="144" spans="1:5" x14ac:dyDescent="0.25">
      <c r="A144" t="s">
        <v>122</v>
      </c>
      <c r="B144" t="s">
        <v>134</v>
      </c>
      <c r="C144">
        <v>1.12348668280872</v>
      </c>
      <c r="D144">
        <v>0.37</v>
      </c>
      <c r="E144">
        <v>1.1000000000000001</v>
      </c>
    </row>
    <row r="145" spans="1:5" x14ac:dyDescent="0.25">
      <c r="A145" t="s">
        <v>122</v>
      </c>
      <c r="B145" t="s">
        <v>141</v>
      </c>
      <c r="C145">
        <v>1.12348668280872</v>
      </c>
      <c r="D145">
        <v>0.45</v>
      </c>
      <c r="E145">
        <v>0.78</v>
      </c>
    </row>
    <row r="146" spans="1:5" x14ac:dyDescent="0.25">
      <c r="A146" t="s">
        <v>122</v>
      </c>
      <c r="B146" t="s">
        <v>142</v>
      </c>
      <c r="C146">
        <v>1.12348668280872</v>
      </c>
      <c r="D146">
        <v>0.96</v>
      </c>
      <c r="E146">
        <v>0.87</v>
      </c>
    </row>
    <row r="147" spans="1:5" x14ac:dyDescent="0.25">
      <c r="A147" t="s">
        <v>122</v>
      </c>
      <c r="B147" t="s">
        <v>143</v>
      </c>
      <c r="C147">
        <v>1.12348668280872</v>
      </c>
      <c r="D147">
        <v>0.97</v>
      </c>
      <c r="E147">
        <v>1.02</v>
      </c>
    </row>
    <row r="148" spans="1:5" x14ac:dyDescent="0.25">
      <c r="A148" t="s">
        <v>145</v>
      </c>
      <c r="B148" t="s">
        <v>347</v>
      </c>
      <c r="C148">
        <v>1.2079207920792101</v>
      </c>
      <c r="D148">
        <v>1.05</v>
      </c>
      <c r="E148">
        <v>1</v>
      </c>
    </row>
    <row r="149" spans="1:5" x14ac:dyDescent="0.25">
      <c r="A149" t="s">
        <v>145</v>
      </c>
      <c r="B149" t="s">
        <v>349</v>
      </c>
      <c r="C149">
        <v>1.2079207920792101</v>
      </c>
      <c r="D149">
        <v>0.78</v>
      </c>
      <c r="E149">
        <v>0.93</v>
      </c>
    </row>
    <row r="150" spans="1:5" x14ac:dyDescent="0.25">
      <c r="A150" t="s">
        <v>145</v>
      </c>
      <c r="B150" t="s">
        <v>355</v>
      </c>
      <c r="C150">
        <v>1.2079207920792101</v>
      </c>
      <c r="D150">
        <v>0.76</v>
      </c>
      <c r="E150">
        <v>2.04</v>
      </c>
    </row>
    <row r="151" spans="1:5" x14ac:dyDescent="0.25">
      <c r="A151" t="s">
        <v>145</v>
      </c>
      <c r="B151" t="s">
        <v>357</v>
      </c>
      <c r="C151">
        <v>1.2079207920792101</v>
      </c>
      <c r="D151">
        <v>0.87</v>
      </c>
      <c r="E151">
        <v>0.65</v>
      </c>
    </row>
    <row r="152" spans="1:5" x14ac:dyDescent="0.25">
      <c r="A152" t="s">
        <v>145</v>
      </c>
      <c r="B152" t="s">
        <v>360</v>
      </c>
      <c r="C152">
        <v>1.2079207920792101</v>
      </c>
      <c r="D152">
        <v>1.1100000000000001</v>
      </c>
      <c r="E152">
        <v>0.76</v>
      </c>
    </row>
    <row r="153" spans="1:5" x14ac:dyDescent="0.25">
      <c r="A153" t="s">
        <v>145</v>
      </c>
      <c r="B153" t="s">
        <v>366</v>
      </c>
      <c r="C153">
        <v>1.2079207920792101</v>
      </c>
      <c r="D153">
        <v>0.76</v>
      </c>
      <c r="E153">
        <v>0.99</v>
      </c>
    </row>
    <row r="154" spans="1:5" x14ac:dyDescent="0.25">
      <c r="A154" t="s">
        <v>145</v>
      </c>
      <c r="B154" t="s">
        <v>371</v>
      </c>
      <c r="C154">
        <v>1.2079207920792101</v>
      </c>
      <c r="D154">
        <v>0.65</v>
      </c>
      <c r="E154">
        <v>1</v>
      </c>
    </row>
    <row r="155" spans="1:5" x14ac:dyDescent="0.25">
      <c r="A155" t="s">
        <v>145</v>
      </c>
      <c r="B155" t="s">
        <v>149</v>
      </c>
      <c r="C155">
        <v>1.2079207920792101</v>
      </c>
      <c r="D155">
        <v>0.35</v>
      </c>
      <c r="E155">
        <v>1.98</v>
      </c>
    </row>
    <row r="156" spans="1:5" x14ac:dyDescent="0.25">
      <c r="A156" t="s">
        <v>145</v>
      </c>
      <c r="B156" t="s">
        <v>375</v>
      </c>
      <c r="C156">
        <v>1.2079207920792101</v>
      </c>
      <c r="D156">
        <v>0.97</v>
      </c>
      <c r="E156">
        <v>0.91</v>
      </c>
    </row>
    <row r="157" spans="1:5" x14ac:dyDescent="0.25">
      <c r="A157" t="s">
        <v>145</v>
      </c>
      <c r="B157" t="s">
        <v>388</v>
      </c>
      <c r="C157">
        <v>1.2079207920792101</v>
      </c>
      <c r="D157">
        <v>1.02</v>
      </c>
      <c r="E157">
        <v>0.84</v>
      </c>
    </row>
    <row r="158" spans="1:5" x14ac:dyDescent="0.25">
      <c r="A158" t="s">
        <v>145</v>
      </c>
      <c r="B158" t="s">
        <v>389</v>
      </c>
      <c r="C158">
        <v>1.2079207920792101</v>
      </c>
      <c r="D158">
        <v>0.8</v>
      </c>
      <c r="E158">
        <v>0.7</v>
      </c>
    </row>
    <row r="159" spans="1:5" x14ac:dyDescent="0.25">
      <c r="A159" t="s">
        <v>145</v>
      </c>
      <c r="B159" t="s">
        <v>391</v>
      </c>
      <c r="C159">
        <v>1.2079207920792101</v>
      </c>
      <c r="D159">
        <v>0.76</v>
      </c>
      <c r="E159">
        <v>1.69</v>
      </c>
    </row>
    <row r="160" spans="1:5" x14ac:dyDescent="0.25">
      <c r="A160" t="s">
        <v>145</v>
      </c>
      <c r="B160" t="s">
        <v>146</v>
      </c>
      <c r="C160">
        <v>1.2079207920792101</v>
      </c>
      <c r="D160">
        <v>0.81</v>
      </c>
      <c r="E160">
        <v>0.91</v>
      </c>
    </row>
    <row r="161" spans="1:5" x14ac:dyDescent="0.25">
      <c r="A161" t="s">
        <v>145</v>
      </c>
      <c r="B161" t="s">
        <v>404</v>
      </c>
      <c r="C161">
        <v>1.2079207920792101</v>
      </c>
      <c r="D161">
        <v>0.63</v>
      </c>
      <c r="E161">
        <v>0.44</v>
      </c>
    </row>
    <row r="162" spans="1:5" x14ac:dyDescent="0.25">
      <c r="A162" t="s">
        <v>145</v>
      </c>
      <c r="B162" t="s">
        <v>419</v>
      </c>
      <c r="C162">
        <v>1.2079207920792101</v>
      </c>
      <c r="D162">
        <v>0.65</v>
      </c>
      <c r="E162">
        <v>0.95</v>
      </c>
    </row>
    <row r="163" spans="1:5" x14ac:dyDescent="0.25">
      <c r="A163" t="s">
        <v>145</v>
      </c>
      <c r="B163" t="s">
        <v>423</v>
      </c>
      <c r="C163">
        <v>1.2079207920792101</v>
      </c>
      <c r="D163">
        <v>1.1499999999999999</v>
      </c>
      <c r="E163">
        <v>0.7</v>
      </c>
    </row>
    <row r="164" spans="1:5" x14ac:dyDescent="0.25">
      <c r="A164" t="s">
        <v>145</v>
      </c>
      <c r="B164" t="s">
        <v>425</v>
      </c>
      <c r="C164">
        <v>1.2079207920792101</v>
      </c>
      <c r="D164">
        <v>0.87</v>
      </c>
      <c r="E164">
        <v>0.64</v>
      </c>
    </row>
    <row r="165" spans="1:5" x14ac:dyDescent="0.25">
      <c r="A165" t="s">
        <v>145</v>
      </c>
      <c r="B165" t="s">
        <v>427</v>
      </c>
      <c r="C165">
        <v>1.2079207920792101</v>
      </c>
      <c r="D165">
        <v>1.3</v>
      </c>
      <c r="E165">
        <v>0.8</v>
      </c>
    </row>
    <row r="166" spans="1:5" x14ac:dyDescent="0.25">
      <c r="A166" t="s">
        <v>145</v>
      </c>
      <c r="B166" t="s">
        <v>432</v>
      </c>
      <c r="C166">
        <v>1.2079207920792101</v>
      </c>
      <c r="D166">
        <v>0.54</v>
      </c>
      <c r="E166">
        <v>1.5</v>
      </c>
    </row>
    <row r="167" spans="1:5" x14ac:dyDescent="0.25">
      <c r="A167" t="s">
        <v>145</v>
      </c>
      <c r="B167" t="s">
        <v>433</v>
      </c>
      <c r="C167">
        <v>1.2079207920792101</v>
      </c>
      <c r="D167">
        <v>0.64</v>
      </c>
      <c r="E167">
        <v>0.93</v>
      </c>
    </row>
    <row r="168" spans="1:5" x14ac:dyDescent="0.25">
      <c r="A168" t="s">
        <v>145</v>
      </c>
      <c r="B168" t="s">
        <v>434</v>
      </c>
      <c r="C168">
        <v>1.2079207920792101</v>
      </c>
      <c r="D168">
        <v>0.76</v>
      </c>
      <c r="E168">
        <v>1.1599999999999999</v>
      </c>
    </row>
    <row r="169" spans="1:5" x14ac:dyDescent="0.25">
      <c r="A169" t="s">
        <v>145</v>
      </c>
      <c r="B169" t="s">
        <v>148</v>
      </c>
      <c r="C169">
        <v>1.2079207920792101</v>
      </c>
      <c r="D169">
        <v>0.84</v>
      </c>
      <c r="E169">
        <v>0.93</v>
      </c>
    </row>
    <row r="170" spans="1:5" x14ac:dyDescent="0.25">
      <c r="A170" t="s">
        <v>145</v>
      </c>
      <c r="B170" t="s">
        <v>147</v>
      </c>
      <c r="C170">
        <v>1.2079207920792101</v>
      </c>
      <c r="D170">
        <v>0.98</v>
      </c>
      <c r="E170">
        <v>1.26</v>
      </c>
    </row>
    <row r="171" spans="1:5" x14ac:dyDescent="0.25">
      <c r="A171" t="s">
        <v>21</v>
      </c>
      <c r="B171" t="s">
        <v>152</v>
      </c>
      <c r="C171">
        <v>1.3172413793103399</v>
      </c>
      <c r="D171">
        <v>0.88</v>
      </c>
      <c r="E171">
        <v>1.1200000000000001</v>
      </c>
    </row>
    <row r="172" spans="1:5" x14ac:dyDescent="0.25">
      <c r="A172" t="s">
        <v>21</v>
      </c>
      <c r="B172" t="s">
        <v>269</v>
      </c>
      <c r="C172">
        <v>1.3172413793103399</v>
      </c>
      <c r="D172">
        <v>0.94</v>
      </c>
      <c r="E172">
        <v>1.05</v>
      </c>
    </row>
    <row r="173" spans="1:5" x14ac:dyDescent="0.25">
      <c r="A173" t="s">
        <v>21</v>
      </c>
      <c r="B173" t="s">
        <v>264</v>
      </c>
      <c r="C173">
        <v>1.3172413793103399</v>
      </c>
      <c r="D173">
        <v>0.68</v>
      </c>
      <c r="E173">
        <v>1.37</v>
      </c>
    </row>
    <row r="174" spans="1:5" x14ac:dyDescent="0.25">
      <c r="A174" t="s">
        <v>21</v>
      </c>
      <c r="B174" t="s">
        <v>372</v>
      </c>
      <c r="C174">
        <v>1.3172413793103399</v>
      </c>
      <c r="D174">
        <v>0.78</v>
      </c>
      <c r="E174">
        <v>1.52</v>
      </c>
    </row>
    <row r="175" spans="1:5" x14ac:dyDescent="0.25">
      <c r="A175" t="s">
        <v>21</v>
      </c>
      <c r="B175" t="s">
        <v>267</v>
      </c>
      <c r="C175">
        <v>1.3172413793103399</v>
      </c>
      <c r="D175">
        <v>1.1200000000000001</v>
      </c>
      <c r="E175">
        <v>1.03</v>
      </c>
    </row>
    <row r="176" spans="1:5" x14ac:dyDescent="0.25">
      <c r="A176" t="s">
        <v>21</v>
      </c>
      <c r="B176" t="s">
        <v>272</v>
      </c>
      <c r="C176">
        <v>1.3172413793103399</v>
      </c>
      <c r="D176">
        <v>1.31</v>
      </c>
      <c r="E176">
        <v>0.47</v>
      </c>
    </row>
    <row r="177" spans="1:5" x14ac:dyDescent="0.25">
      <c r="A177" t="s">
        <v>21</v>
      </c>
      <c r="B177" t="s">
        <v>397</v>
      </c>
      <c r="C177">
        <v>1.3172413793103399</v>
      </c>
      <c r="D177">
        <v>0.68</v>
      </c>
      <c r="E177">
        <v>1.36</v>
      </c>
    </row>
    <row r="178" spans="1:5" x14ac:dyDescent="0.25">
      <c r="A178" t="s">
        <v>21</v>
      </c>
      <c r="B178" t="s">
        <v>274</v>
      </c>
      <c r="C178">
        <v>1.3172413793103399</v>
      </c>
      <c r="D178">
        <v>1.37</v>
      </c>
      <c r="E178">
        <v>0.68</v>
      </c>
    </row>
    <row r="179" spans="1:5" x14ac:dyDescent="0.25">
      <c r="A179" t="s">
        <v>21</v>
      </c>
      <c r="B179" t="s">
        <v>150</v>
      </c>
      <c r="C179">
        <v>1.3172413793103399</v>
      </c>
      <c r="D179">
        <v>0.78</v>
      </c>
      <c r="E179">
        <v>0.78</v>
      </c>
    </row>
    <row r="180" spans="1:5" x14ac:dyDescent="0.25">
      <c r="A180" t="s">
        <v>21</v>
      </c>
      <c r="B180" t="s">
        <v>275</v>
      </c>
      <c r="C180">
        <v>1.3172413793103399</v>
      </c>
      <c r="D180">
        <v>0.93</v>
      </c>
      <c r="E180">
        <v>0.73</v>
      </c>
    </row>
    <row r="181" spans="1:5" x14ac:dyDescent="0.25">
      <c r="A181" t="s">
        <v>21</v>
      </c>
      <c r="B181" t="s">
        <v>23</v>
      </c>
      <c r="C181">
        <v>1.3172413793103399</v>
      </c>
      <c r="D181">
        <v>1.26</v>
      </c>
      <c r="E181">
        <v>1.1000000000000001</v>
      </c>
    </row>
    <row r="182" spans="1:5" x14ac:dyDescent="0.25">
      <c r="A182" t="s">
        <v>21</v>
      </c>
      <c r="B182" t="s">
        <v>22</v>
      </c>
      <c r="C182">
        <v>1.3172413793103399</v>
      </c>
      <c r="D182">
        <v>0.94</v>
      </c>
      <c r="E182">
        <v>0.99</v>
      </c>
    </row>
    <row r="183" spans="1:5" x14ac:dyDescent="0.25">
      <c r="A183" t="s">
        <v>21</v>
      </c>
      <c r="B183" t="s">
        <v>266</v>
      </c>
      <c r="C183">
        <v>1.3172413793103399</v>
      </c>
      <c r="D183">
        <v>0.78</v>
      </c>
      <c r="E183">
        <v>1.1200000000000001</v>
      </c>
    </row>
    <row r="184" spans="1:5" x14ac:dyDescent="0.25">
      <c r="A184" t="s">
        <v>21</v>
      </c>
      <c r="B184" t="s">
        <v>268</v>
      </c>
      <c r="C184">
        <v>1.3172413793103399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1.3172413793103399</v>
      </c>
      <c r="D185">
        <v>0.57999999999999996</v>
      </c>
      <c r="E185">
        <v>1.36</v>
      </c>
    </row>
    <row r="186" spans="1:5" x14ac:dyDescent="0.25">
      <c r="A186" t="s">
        <v>21</v>
      </c>
      <c r="B186" t="s">
        <v>153</v>
      </c>
      <c r="C186">
        <v>1.3172413793103399</v>
      </c>
      <c r="D186">
        <v>1.46</v>
      </c>
      <c r="E186">
        <v>0.47</v>
      </c>
    </row>
    <row r="187" spans="1:5" x14ac:dyDescent="0.25">
      <c r="A187" t="s">
        <v>21</v>
      </c>
      <c r="B187" t="s">
        <v>273</v>
      </c>
      <c r="C187">
        <v>1.3172413793103399</v>
      </c>
      <c r="D187">
        <v>1.1200000000000001</v>
      </c>
      <c r="E187">
        <v>1.1200000000000001</v>
      </c>
    </row>
    <row r="188" spans="1:5" x14ac:dyDescent="0.25">
      <c r="A188" t="s">
        <v>21</v>
      </c>
      <c r="B188" t="s">
        <v>265</v>
      </c>
      <c r="C188">
        <v>1.3172413793103399</v>
      </c>
      <c r="D188">
        <v>0.89</v>
      </c>
      <c r="E188">
        <v>0.68</v>
      </c>
    </row>
    <row r="189" spans="1:5" x14ac:dyDescent="0.25">
      <c r="A189" t="s">
        <v>21</v>
      </c>
      <c r="B189" t="s">
        <v>271</v>
      </c>
      <c r="C189">
        <v>1.3172413793103399</v>
      </c>
      <c r="D189">
        <v>0.78</v>
      </c>
      <c r="E189">
        <v>1.03</v>
      </c>
    </row>
    <row r="190" spans="1:5" x14ac:dyDescent="0.25">
      <c r="A190" t="s">
        <v>21</v>
      </c>
      <c r="B190" t="s">
        <v>270</v>
      </c>
      <c r="C190">
        <v>1.3172413793103399</v>
      </c>
      <c r="D190">
        <v>1.03</v>
      </c>
      <c r="E190">
        <v>1.22</v>
      </c>
    </row>
    <row r="191" spans="1:5" x14ac:dyDescent="0.25">
      <c r="A191" t="s">
        <v>154</v>
      </c>
      <c r="B191" t="s">
        <v>159</v>
      </c>
      <c r="C191">
        <v>1.03125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1.03125</v>
      </c>
      <c r="D192">
        <v>0.77</v>
      </c>
      <c r="E192">
        <v>0.99</v>
      </c>
    </row>
    <row r="193" spans="1:5" x14ac:dyDescent="0.25">
      <c r="A193" t="s">
        <v>154</v>
      </c>
      <c r="B193" t="s">
        <v>163</v>
      </c>
      <c r="C193">
        <v>1.03125</v>
      </c>
      <c r="D193">
        <v>0.94</v>
      </c>
      <c r="E193">
        <v>0.99</v>
      </c>
    </row>
    <row r="194" spans="1:5" x14ac:dyDescent="0.25">
      <c r="A194" t="s">
        <v>154</v>
      </c>
      <c r="B194" t="s">
        <v>160</v>
      </c>
      <c r="C194">
        <v>1.03125</v>
      </c>
      <c r="D194">
        <v>0.77</v>
      </c>
      <c r="E194">
        <v>1.1000000000000001</v>
      </c>
    </row>
    <row r="195" spans="1:5" x14ac:dyDescent="0.25">
      <c r="A195" t="s">
        <v>154</v>
      </c>
      <c r="B195" t="s">
        <v>165</v>
      </c>
      <c r="C195">
        <v>1.03125</v>
      </c>
      <c r="D195">
        <v>0.72</v>
      </c>
      <c r="E195">
        <v>1.49</v>
      </c>
    </row>
    <row r="196" spans="1:5" x14ac:dyDescent="0.25">
      <c r="A196" t="s">
        <v>154</v>
      </c>
      <c r="B196" t="s">
        <v>164</v>
      </c>
      <c r="C196">
        <v>1.03125</v>
      </c>
      <c r="D196">
        <v>0.41</v>
      </c>
      <c r="E196">
        <v>1.03</v>
      </c>
    </row>
    <row r="197" spans="1:5" x14ac:dyDescent="0.25">
      <c r="A197" t="s">
        <v>154</v>
      </c>
      <c r="B197" t="s">
        <v>167</v>
      </c>
      <c r="C197">
        <v>1.03125</v>
      </c>
      <c r="D197">
        <v>1.05</v>
      </c>
      <c r="E197">
        <v>0.55000000000000004</v>
      </c>
    </row>
    <row r="198" spans="1:5" x14ac:dyDescent="0.25">
      <c r="A198" t="s">
        <v>154</v>
      </c>
      <c r="B198" t="s">
        <v>168</v>
      </c>
      <c r="C198">
        <v>1.03125</v>
      </c>
      <c r="D198">
        <v>0.39</v>
      </c>
      <c r="E198">
        <v>1.1000000000000001</v>
      </c>
    </row>
    <row r="199" spans="1:5" x14ac:dyDescent="0.25">
      <c r="A199" t="s">
        <v>154</v>
      </c>
      <c r="B199" t="s">
        <v>156</v>
      </c>
      <c r="C199">
        <v>1.03125</v>
      </c>
      <c r="D199">
        <v>0.67</v>
      </c>
      <c r="E199">
        <v>0.72</v>
      </c>
    </row>
    <row r="200" spans="1:5" x14ac:dyDescent="0.25">
      <c r="A200" t="s">
        <v>154</v>
      </c>
      <c r="B200" t="s">
        <v>169</v>
      </c>
      <c r="C200">
        <v>1.03125</v>
      </c>
      <c r="D200">
        <v>0.82</v>
      </c>
      <c r="E200">
        <v>0.98</v>
      </c>
    </row>
    <row r="201" spans="1:5" x14ac:dyDescent="0.25">
      <c r="A201" t="s">
        <v>154</v>
      </c>
      <c r="B201" t="s">
        <v>162</v>
      </c>
      <c r="C201">
        <v>1.03125</v>
      </c>
      <c r="D201">
        <v>0.72</v>
      </c>
      <c r="E201">
        <v>0.98</v>
      </c>
    </row>
    <row r="202" spans="1:5" x14ac:dyDescent="0.25">
      <c r="A202" t="s">
        <v>154</v>
      </c>
      <c r="B202" t="s">
        <v>170</v>
      </c>
      <c r="C202">
        <v>1.03125</v>
      </c>
      <c r="D202">
        <v>1.03</v>
      </c>
      <c r="E202">
        <v>0.82</v>
      </c>
    </row>
    <row r="203" spans="1:5" x14ac:dyDescent="0.25">
      <c r="A203" t="s">
        <v>154</v>
      </c>
      <c r="B203" t="s">
        <v>166</v>
      </c>
      <c r="C203">
        <v>1.03125</v>
      </c>
      <c r="D203">
        <v>0.82</v>
      </c>
      <c r="E203">
        <v>1.49</v>
      </c>
    </row>
    <row r="204" spans="1:5" x14ac:dyDescent="0.25">
      <c r="A204" t="s">
        <v>154</v>
      </c>
      <c r="B204" t="s">
        <v>174</v>
      </c>
      <c r="C204">
        <v>1.03125</v>
      </c>
      <c r="D204">
        <v>0.88</v>
      </c>
      <c r="E204">
        <v>0.77</v>
      </c>
    </row>
    <row r="205" spans="1:5" x14ac:dyDescent="0.25">
      <c r="A205" t="s">
        <v>154</v>
      </c>
      <c r="B205" t="s">
        <v>172</v>
      </c>
      <c r="C205">
        <v>1.03125</v>
      </c>
      <c r="D205">
        <v>0.62</v>
      </c>
      <c r="E205">
        <v>1.29</v>
      </c>
    </row>
    <row r="206" spans="1:5" x14ac:dyDescent="0.25">
      <c r="A206" t="s">
        <v>154</v>
      </c>
      <c r="B206" t="s">
        <v>171</v>
      </c>
      <c r="C206">
        <v>1.03125</v>
      </c>
      <c r="D206">
        <v>0.66</v>
      </c>
      <c r="E206">
        <v>1.05</v>
      </c>
    </row>
    <row r="207" spans="1:5" x14ac:dyDescent="0.25">
      <c r="A207" t="s">
        <v>154</v>
      </c>
      <c r="B207" t="s">
        <v>158</v>
      </c>
      <c r="C207">
        <v>1.03125</v>
      </c>
      <c r="D207">
        <v>0.99</v>
      </c>
      <c r="E207">
        <v>0.5</v>
      </c>
    </row>
    <row r="208" spans="1:5" x14ac:dyDescent="0.25">
      <c r="A208" t="s">
        <v>154</v>
      </c>
      <c r="B208" t="s">
        <v>155</v>
      </c>
      <c r="C208">
        <v>1.03125</v>
      </c>
      <c r="D208">
        <v>1.1599999999999999</v>
      </c>
      <c r="E208">
        <v>0.88</v>
      </c>
    </row>
    <row r="209" spans="1:5" x14ac:dyDescent="0.25">
      <c r="A209" t="s">
        <v>154</v>
      </c>
      <c r="B209" t="s">
        <v>157</v>
      </c>
      <c r="C209">
        <v>1.03125</v>
      </c>
      <c r="D209">
        <v>1.05</v>
      </c>
      <c r="E209">
        <v>0.72</v>
      </c>
    </row>
    <row r="210" spans="1:5" x14ac:dyDescent="0.25">
      <c r="A210" t="s">
        <v>154</v>
      </c>
      <c r="B210" t="s">
        <v>173</v>
      </c>
      <c r="C210">
        <v>1.03125</v>
      </c>
      <c r="D210">
        <v>0.88</v>
      </c>
      <c r="E210">
        <v>1.38</v>
      </c>
    </row>
    <row r="211" spans="1:5" x14ac:dyDescent="0.25">
      <c r="A211" t="s">
        <v>175</v>
      </c>
      <c r="B211" t="s">
        <v>284</v>
      </c>
      <c r="C211">
        <v>1.0549450549450601</v>
      </c>
      <c r="D211">
        <v>1.28</v>
      </c>
      <c r="E211">
        <v>0.89</v>
      </c>
    </row>
    <row r="212" spans="1:5" x14ac:dyDescent="0.25">
      <c r="A212" t="s">
        <v>175</v>
      </c>
      <c r="B212" t="s">
        <v>179</v>
      </c>
      <c r="C212">
        <v>1.0549450549450601</v>
      </c>
      <c r="D212">
        <v>0.7</v>
      </c>
      <c r="E212">
        <v>0.89</v>
      </c>
    </row>
    <row r="213" spans="1:5" x14ac:dyDescent="0.25">
      <c r="A213" t="s">
        <v>175</v>
      </c>
      <c r="B213" t="s">
        <v>282</v>
      </c>
      <c r="C213">
        <v>1.0549450549450601</v>
      </c>
      <c r="D213">
        <v>1.1499999999999999</v>
      </c>
      <c r="E213">
        <v>0.57999999999999996</v>
      </c>
    </row>
    <row r="214" spans="1:5" x14ac:dyDescent="0.25">
      <c r="A214" t="s">
        <v>175</v>
      </c>
      <c r="B214" t="s">
        <v>176</v>
      </c>
      <c r="C214">
        <v>1.0549450549450601</v>
      </c>
      <c r="D214">
        <v>0.89</v>
      </c>
      <c r="E214">
        <v>0.96</v>
      </c>
    </row>
    <row r="215" spans="1:5" x14ac:dyDescent="0.25">
      <c r="A215" t="s">
        <v>175</v>
      </c>
      <c r="B215" t="s">
        <v>285</v>
      </c>
      <c r="C215">
        <v>1.0549450549450601</v>
      </c>
      <c r="D215">
        <v>0.51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1.0549450549450601</v>
      </c>
      <c r="D216">
        <v>0.89</v>
      </c>
      <c r="E216">
        <v>0.83</v>
      </c>
    </row>
    <row r="217" spans="1:5" x14ac:dyDescent="0.25">
      <c r="A217" t="s">
        <v>175</v>
      </c>
      <c r="B217" t="s">
        <v>281</v>
      </c>
      <c r="C217">
        <v>1.0549450549450601</v>
      </c>
      <c r="D217">
        <v>0.32</v>
      </c>
      <c r="E217">
        <v>1.28</v>
      </c>
    </row>
    <row r="218" spans="1:5" x14ac:dyDescent="0.25">
      <c r="A218" t="s">
        <v>175</v>
      </c>
      <c r="B218" t="s">
        <v>178</v>
      </c>
      <c r="C218">
        <v>1.0549450549450601</v>
      </c>
      <c r="D218">
        <v>0.7</v>
      </c>
      <c r="E218">
        <v>1.53</v>
      </c>
    </row>
    <row r="219" spans="1:5" x14ac:dyDescent="0.25">
      <c r="A219" t="s">
        <v>175</v>
      </c>
      <c r="B219" t="s">
        <v>278</v>
      </c>
      <c r="C219">
        <v>1.0549450549450601</v>
      </c>
      <c r="D219">
        <v>0.64</v>
      </c>
      <c r="E219">
        <v>1.21</v>
      </c>
    </row>
    <row r="220" spans="1:5" x14ac:dyDescent="0.25">
      <c r="A220" t="s">
        <v>175</v>
      </c>
      <c r="B220" t="s">
        <v>276</v>
      </c>
      <c r="C220">
        <v>1.0549450549450601</v>
      </c>
      <c r="D220">
        <v>1.85</v>
      </c>
      <c r="E220">
        <v>0.64</v>
      </c>
    </row>
    <row r="221" spans="1:5" x14ac:dyDescent="0.25">
      <c r="A221" t="s">
        <v>175</v>
      </c>
      <c r="B221" t="s">
        <v>279</v>
      </c>
      <c r="C221">
        <v>1.0549450549450601</v>
      </c>
      <c r="D221">
        <v>1.21</v>
      </c>
      <c r="E221">
        <v>0.96</v>
      </c>
    </row>
    <row r="222" spans="1:5" x14ac:dyDescent="0.25">
      <c r="A222" t="s">
        <v>175</v>
      </c>
      <c r="B222" t="s">
        <v>283</v>
      </c>
      <c r="C222">
        <v>1.0549450549450601</v>
      </c>
      <c r="D222">
        <v>0.96</v>
      </c>
      <c r="E222">
        <v>0.77</v>
      </c>
    </row>
    <row r="223" spans="1:5" x14ac:dyDescent="0.25">
      <c r="A223" t="s">
        <v>175</v>
      </c>
      <c r="B223" t="s">
        <v>177</v>
      </c>
      <c r="C223">
        <v>1.0549450549450601</v>
      </c>
      <c r="D223">
        <v>0.13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1.0549450549450601</v>
      </c>
      <c r="D224">
        <v>1.02</v>
      </c>
      <c r="E224">
        <v>1.21</v>
      </c>
    </row>
    <row r="225" spans="1:5" x14ac:dyDescent="0.25">
      <c r="A225" t="s">
        <v>24</v>
      </c>
      <c r="B225" t="s">
        <v>292</v>
      </c>
      <c r="C225">
        <v>1.39925373134328</v>
      </c>
      <c r="D225">
        <v>1.19</v>
      </c>
      <c r="E225">
        <v>0.67</v>
      </c>
    </row>
    <row r="226" spans="1:5" x14ac:dyDescent="0.25">
      <c r="A226" t="s">
        <v>24</v>
      </c>
      <c r="B226" t="s">
        <v>289</v>
      </c>
      <c r="C226">
        <v>1.39925373134328</v>
      </c>
      <c r="D226">
        <v>0.67</v>
      </c>
      <c r="E226">
        <v>1.1399999999999999</v>
      </c>
    </row>
    <row r="227" spans="1:5" x14ac:dyDescent="0.25">
      <c r="A227" t="s">
        <v>24</v>
      </c>
      <c r="B227" t="s">
        <v>180</v>
      </c>
      <c r="C227">
        <v>1.39925373134328</v>
      </c>
      <c r="D227">
        <v>0.53</v>
      </c>
      <c r="E227">
        <v>0.93</v>
      </c>
    </row>
    <row r="228" spans="1:5" x14ac:dyDescent="0.25">
      <c r="A228" t="s">
        <v>24</v>
      </c>
      <c r="B228" t="s">
        <v>326</v>
      </c>
      <c r="C228">
        <v>1.39925373134328</v>
      </c>
      <c r="D228">
        <v>0.71</v>
      </c>
      <c r="E228">
        <v>1.05</v>
      </c>
    </row>
    <row r="229" spans="1:5" x14ac:dyDescent="0.25">
      <c r="A229" t="s">
        <v>24</v>
      </c>
      <c r="B229" t="s">
        <v>288</v>
      </c>
      <c r="C229">
        <v>1.39925373134328</v>
      </c>
      <c r="D229">
        <v>0.53</v>
      </c>
      <c r="E229">
        <v>1.81</v>
      </c>
    </row>
    <row r="230" spans="1:5" x14ac:dyDescent="0.25">
      <c r="A230" t="s">
        <v>24</v>
      </c>
      <c r="B230" t="s">
        <v>287</v>
      </c>
      <c r="C230">
        <v>1.39925373134328</v>
      </c>
      <c r="D230">
        <v>0.71</v>
      </c>
      <c r="E230">
        <v>1.24</v>
      </c>
    </row>
    <row r="231" spans="1:5" x14ac:dyDescent="0.25">
      <c r="A231" t="s">
        <v>24</v>
      </c>
      <c r="B231" t="s">
        <v>293</v>
      </c>
      <c r="C231">
        <v>1.39925373134328</v>
      </c>
      <c r="D231">
        <v>0.38</v>
      </c>
      <c r="E231">
        <v>0.86</v>
      </c>
    </row>
    <row r="232" spans="1:5" x14ac:dyDescent="0.25">
      <c r="A232" t="s">
        <v>24</v>
      </c>
      <c r="B232" t="s">
        <v>294</v>
      </c>
      <c r="C232">
        <v>1.39925373134328</v>
      </c>
      <c r="D232">
        <v>1.28</v>
      </c>
      <c r="E232">
        <v>0.53</v>
      </c>
    </row>
    <row r="233" spans="1:5" x14ac:dyDescent="0.25">
      <c r="A233" t="s">
        <v>24</v>
      </c>
      <c r="B233" t="s">
        <v>295</v>
      </c>
      <c r="C233">
        <v>1.39925373134328</v>
      </c>
      <c r="D233">
        <v>1.19</v>
      </c>
      <c r="E233">
        <v>0.62</v>
      </c>
    </row>
    <row r="234" spans="1:5" x14ac:dyDescent="0.25">
      <c r="A234" t="s">
        <v>24</v>
      </c>
      <c r="B234" t="s">
        <v>25</v>
      </c>
      <c r="C234">
        <v>1.39925373134328</v>
      </c>
      <c r="D234">
        <v>1</v>
      </c>
      <c r="E234">
        <v>1</v>
      </c>
    </row>
    <row r="235" spans="1:5" x14ac:dyDescent="0.25">
      <c r="A235" t="s">
        <v>24</v>
      </c>
      <c r="B235" t="s">
        <v>327</v>
      </c>
      <c r="C235">
        <v>1.39925373134328</v>
      </c>
      <c r="D235">
        <v>1.19</v>
      </c>
      <c r="E235">
        <v>0.52</v>
      </c>
    </row>
    <row r="236" spans="1:5" x14ac:dyDescent="0.25">
      <c r="A236" t="s">
        <v>24</v>
      </c>
      <c r="B236" t="s">
        <v>286</v>
      </c>
      <c r="C236">
        <v>1.39925373134328</v>
      </c>
      <c r="D236">
        <v>1.1000000000000001</v>
      </c>
      <c r="E236">
        <v>0.86</v>
      </c>
    </row>
    <row r="237" spans="1:5" x14ac:dyDescent="0.25">
      <c r="A237" t="s">
        <v>24</v>
      </c>
      <c r="B237" t="s">
        <v>291</v>
      </c>
      <c r="C237">
        <v>1.39925373134328</v>
      </c>
      <c r="D237">
        <v>0.81</v>
      </c>
      <c r="E237">
        <v>1.43</v>
      </c>
    </row>
    <row r="238" spans="1:5" x14ac:dyDescent="0.25">
      <c r="A238" t="s">
        <v>24</v>
      </c>
      <c r="B238" t="s">
        <v>26</v>
      </c>
      <c r="C238">
        <v>1.39925373134328</v>
      </c>
      <c r="D238">
        <v>0.86</v>
      </c>
      <c r="E238">
        <v>1.05</v>
      </c>
    </row>
    <row r="239" spans="1:5" x14ac:dyDescent="0.25">
      <c r="A239" t="s">
        <v>24</v>
      </c>
      <c r="B239" t="s">
        <v>184</v>
      </c>
      <c r="C239">
        <v>1.39925373134328</v>
      </c>
      <c r="D239">
        <v>0.71</v>
      </c>
      <c r="E239">
        <v>0.93</v>
      </c>
    </row>
    <row r="240" spans="1:5" x14ac:dyDescent="0.25">
      <c r="A240" t="s">
        <v>24</v>
      </c>
      <c r="B240" t="s">
        <v>290</v>
      </c>
      <c r="C240">
        <v>1.39925373134328</v>
      </c>
      <c r="D240">
        <v>1.06</v>
      </c>
      <c r="E240">
        <v>1.06</v>
      </c>
    </row>
    <row r="241" spans="1:5" x14ac:dyDescent="0.25">
      <c r="A241" t="s">
        <v>24</v>
      </c>
      <c r="B241" t="s">
        <v>183</v>
      </c>
      <c r="C241">
        <v>1.39925373134328</v>
      </c>
      <c r="D241">
        <v>0.84</v>
      </c>
      <c r="E241">
        <v>1.24</v>
      </c>
    </row>
    <row r="242" spans="1:5" x14ac:dyDescent="0.25">
      <c r="A242" t="s">
        <v>24</v>
      </c>
      <c r="B242" t="s">
        <v>182</v>
      </c>
      <c r="C242">
        <v>1.39925373134328</v>
      </c>
      <c r="D242">
        <v>1</v>
      </c>
      <c r="E242">
        <v>1.24</v>
      </c>
    </row>
    <row r="243" spans="1:5" x14ac:dyDescent="0.25">
      <c r="A243" t="s">
        <v>24</v>
      </c>
      <c r="B243" t="s">
        <v>185</v>
      </c>
      <c r="C243">
        <v>1.39925373134328</v>
      </c>
      <c r="D243">
        <v>0.8</v>
      </c>
      <c r="E243">
        <v>1.02</v>
      </c>
    </row>
    <row r="244" spans="1:5" x14ac:dyDescent="0.25">
      <c r="A244" t="s">
        <v>24</v>
      </c>
      <c r="B244" t="s">
        <v>181</v>
      </c>
      <c r="C244">
        <v>1.39925373134328</v>
      </c>
      <c r="D244">
        <v>0.8</v>
      </c>
      <c r="E244">
        <v>0.8</v>
      </c>
    </row>
    <row r="245" spans="1:5" x14ac:dyDescent="0.25">
      <c r="A245" t="s">
        <v>27</v>
      </c>
      <c r="B245" t="s">
        <v>187</v>
      </c>
      <c r="C245">
        <v>1.0965517241379299</v>
      </c>
      <c r="D245">
        <v>0.75</v>
      </c>
      <c r="E245">
        <v>1.1200000000000001</v>
      </c>
    </row>
    <row r="246" spans="1:5" x14ac:dyDescent="0.25">
      <c r="A246" t="s">
        <v>27</v>
      </c>
      <c r="B246" t="s">
        <v>191</v>
      </c>
      <c r="C246">
        <v>1.0965517241379299</v>
      </c>
      <c r="D246">
        <v>0.92</v>
      </c>
      <c r="E246">
        <v>1.0900000000000001</v>
      </c>
    </row>
    <row r="247" spans="1:5" x14ac:dyDescent="0.25">
      <c r="A247" t="s">
        <v>27</v>
      </c>
      <c r="B247" t="s">
        <v>28</v>
      </c>
      <c r="C247">
        <v>1.0965517241379299</v>
      </c>
      <c r="D247">
        <v>0.8</v>
      </c>
      <c r="E247">
        <v>0.86</v>
      </c>
    </row>
    <row r="248" spans="1:5" x14ac:dyDescent="0.25">
      <c r="A248" t="s">
        <v>27</v>
      </c>
      <c r="B248" t="s">
        <v>186</v>
      </c>
      <c r="C248">
        <v>1.0965517241379299</v>
      </c>
      <c r="D248">
        <v>1.0900000000000001</v>
      </c>
      <c r="E248">
        <v>0.86</v>
      </c>
    </row>
    <row r="249" spans="1:5" x14ac:dyDescent="0.25">
      <c r="A249" t="s">
        <v>27</v>
      </c>
      <c r="B249" t="s">
        <v>189</v>
      </c>
      <c r="C249">
        <v>1.0965517241379299</v>
      </c>
      <c r="D249">
        <v>0.74</v>
      </c>
      <c r="E249">
        <v>0.8</v>
      </c>
    </row>
    <row r="250" spans="1:5" x14ac:dyDescent="0.25">
      <c r="A250" t="s">
        <v>27</v>
      </c>
      <c r="B250" t="s">
        <v>297</v>
      </c>
      <c r="C250">
        <v>1.0965517241379299</v>
      </c>
      <c r="D250">
        <v>0.92</v>
      </c>
      <c r="E250">
        <v>1.03</v>
      </c>
    </row>
    <row r="251" spans="1:5" x14ac:dyDescent="0.25">
      <c r="A251" t="s">
        <v>27</v>
      </c>
      <c r="B251" t="s">
        <v>298</v>
      </c>
      <c r="C251">
        <v>1.0965517241379299</v>
      </c>
      <c r="D251">
        <v>1.44</v>
      </c>
      <c r="E251">
        <v>0.75</v>
      </c>
    </row>
    <row r="252" spans="1:5" x14ac:dyDescent="0.25">
      <c r="A252" t="s">
        <v>27</v>
      </c>
      <c r="B252" t="s">
        <v>31</v>
      </c>
      <c r="C252">
        <v>1.0965517241379299</v>
      </c>
      <c r="D252">
        <v>0.91</v>
      </c>
      <c r="E252">
        <v>0.96</v>
      </c>
    </row>
    <row r="253" spans="1:5" x14ac:dyDescent="0.25">
      <c r="A253" t="s">
        <v>27</v>
      </c>
      <c r="B253" t="s">
        <v>195</v>
      </c>
      <c r="C253">
        <v>1.0965517241379299</v>
      </c>
      <c r="D253">
        <v>1.43</v>
      </c>
      <c r="E253">
        <v>0.86</v>
      </c>
    </row>
    <row r="254" spans="1:5" x14ac:dyDescent="0.25">
      <c r="A254" t="s">
        <v>27</v>
      </c>
      <c r="B254" t="s">
        <v>188</v>
      </c>
      <c r="C254">
        <v>1.0965517241379299</v>
      </c>
      <c r="D254">
        <v>0.91</v>
      </c>
      <c r="E254">
        <v>0.75</v>
      </c>
    </row>
    <row r="255" spans="1:5" x14ac:dyDescent="0.25">
      <c r="A255" t="s">
        <v>27</v>
      </c>
      <c r="B255" t="s">
        <v>296</v>
      </c>
      <c r="C255">
        <v>1.0965517241379299</v>
      </c>
      <c r="D255">
        <v>0.51</v>
      </c>
      <c r="E255">
        <v>1.26</v>
      </c>
    </row>
    <row r="256" spans="1:5" x14ac:dyDescent="0.25">
      <c r="A256" t="s">
        <v>27</v>
      </c>
      <c r="B256" t="s">
        <v>190</v>
      </c>
      <c r="C256">
        <v>1.0965517241379299</v>
      </c>
      <c r="D256">
        <v>1.2</v>
      </c>
      <c r="E256">
        <v>1.49</v>
      </c>
    </row>
    <row r="257" spans="1:5" x14ac:dyDescent="0.25">
      <c r="A257" t="s">
        <v>27</v>
      </c>
      <c r="B257" t="s">
        <v>192</v>
      </c>
      <c r="C257">
        <v>1.0965517241379299</v>
      </c>
      <c r="D257">
        <v>0.59</v>
      </c>
      <c r="E257">
        <v>0.69</v>
      </c>
    </row>
    <row r="258" spans="1:5" x14ac:dyDescent="0.25">
      <c r="A258" t="s">
        <v>27</v>
      </c>
      <c r="B258" t="s">
        <v>329</v>
      </c>
      <c r="C258">
        <v>1.0965517241379299</v>
      </c>
      <c r="D258">
        <v>0.53</v>
      </c>
      <c r="E258">
        <v>1.55</v>
      </c>
    </row>
    <row r="259" spans="1:5" x14ac:dyDescent="0.25">
      <c r="A259" t="s">
        <v>27</v>
      </c>
      <c r="B259" t="s">
        <v>194</v>
      </c>
      <c r="C259">
        <v>1.0965517241379299</v>
      </c>
      <c r="D259">
        <v>0.85</v>
      </c>
      <c r="E259">
        <v>1.01</v>
      </c>
    </row>
    <row r="260" spans="1:5" x14ac:dyDescent="0.25">
      <c r="A260" t="s">
        <v>27</v>
      </c>
      <c r="B260" t="s">
        <v>299</v>
      </c>
      <c r="C260">
        <v>1.0965517241379299</v>
      </c>
      <c r="D260">
        <v>0.64</v>
      </c>
      <c r="E260">
        <v>0.96</v>
      </c>
    </row>
    <row r="261" spans="1:5" x14ac:dyDescent="0.25">
      <c r="A261" t="s">
        <v>27</v>
      </c>
      <c r="B261" t="s">
        <v>328</v>
      </c>
      <c r="C261">
        <v>1.0965517241379299</v>
      </c>
      <c r="D261">
        <v>0.69</v>
      </c>
      <c r="E261">
        <v>0.91</v>
      </c>
    </row>
    <row r="262" spans="1:5" x14ac:dyDescent="0.25">
      <c r="A262" t="s">
        <v>27</v>
      </c>
      <c r="B262" t="s">
        <v>193</v>
      </c>
      <c r="C262">
        <v>1.0965517241379299</v>
      </c>
      <c r="D262">
        <v>0.92</v>
      </c>
      <c r="E262">
        <v>0.74</v>
      </c>
    </row>
    <row r="263" spans="1:5" x14ac:dyDescent="0.25">
      <c r="A263" t="s">
        <v>27</v>
      </c>
      <c r="B263" t="s">
        <v>30</v>
      </c>
      <c r="C263">
        <v>1.0965517241379299</v>
      </c>
      <c r="D263">
        <v>1.17</v>
      </c>
      <c r="E263">
        <v>1.17</v>
      </c>
    </row>
    <row r="264" spans="1:5" x14ac:dyDescent="0.25">
      <c r="A264" t="s">
        <v>27</v>
      </c>
      <c r="B264" t="s">
        <v>29</v>
      </c>
      <c r="C264">
        <v>1.0965517241379299</v>
      </c>
      <c r="D264">
        <v>0.56999999999999995</v>
      </c>
      <c r="E264">
        <v>1.1399999999999999</v>
      </c>
    </row>
    <row r="265" spans="1:5" x14ac:dyDescent="0.25">
      <c r="A265" t="s">
        <v>196</v>
      </c>
      <c r="B265" t="s">
        <v>205</v>
      </c>
      <c r="C265">
        <v>1.4549356223176</v>
      </c>
      <c r="D265">
        <v>1.51</v>
      </c>
      <c r="E265">
        <v>0.95</v>
      </c>
    </row>
    <row r="266" spans="1:5" x14ac:dyDescent="0.25">
      <c r="A266" t="s">
        <v>196</v>
      </c>
      <c r="B266" t="s">
        <v>306</v>
      </c>
      <c r="C266">
        <v>1.4549356223176</v>
      </c>
      <c r="D266">
        <v>1.89</v>
      </c>
      <c r="E266">
        <v>0.33</v>
      </c>
    </row>
    <row r="267" spans="1:5" x14ac:dyDescent="0.25">
      <c r="A267" t="s">
        <v>196</v>
      </c>
      <c r="B267" t="s">
        <v>206</v>
      </c>
      <c r="C267">
        <v>1.4549356223176</v>
      </c>
      <c r="D267">
        <v>0.43</v>
      </c>
      <c r="E267">
        <v>1.42</v>
      </c>
    </row>
    <row r="268" spans="1:5" x14ac:dyDescent="0.25">
      <c r="A268" t="s">
        <v>196</v>
      </c>
      <c r="B268" t="s">
        <v>197</v>
      </c>
      <c r="C268">
        <v>1.4549356223176</v>
      </c>
      <c r="D268">
        <v>0.28000000000000003</v>
      </c>
      <c r="E268">
        <v>0.99</v>
      </c>
    </row>
    <row r="269" spans="1:5" x14ac:dyDescent="0.25">
      <c r="A269" t="s">
        <v>196</v>
      </c>
      <c r="B269" t="s">
        <v>307</v>
      </c>
      <c r="C269">
        <v>1.4549356223176</v>
      </c>
      <c r="D269">
        <v>1.05</v>
      </c>
      <c r="E269">
        <v>0.79</v>
      </c>
    </row>
    <row r="270" spans="1:5" x14ac:dyDescent="0.25">
      <c r="A270" t="s">
        <v>196</v>
      </c>
      <c r="B270" t="s">
        <v>204</v>
      </c>
      <c r="C270">
        <v>1.4549356223176</v>
      </c>
      <c r="D270">
        <v>0.9</v>
      </c>
      <c r="E270">
        <v>0.95</v>
      </c>
    </row>
    <row r="271" spans="1:5" x14ac:dyDescent="0.25">
      <c r="A271" t="s">
        <v>196</v>
      </c>
      <c r="B271" t="s">
        <v>302</v>
      </c>
      <c r="C271">
        <v>1.4549356223176</v>
      </c>
      <c r="D271">
        <v>0.87</v>
      </c>
      <c r="E271">
        <v>0.97</v>
      </c>
    </row>
    <row r="272" spans="1:5" x14ac:dyDescent="0.25">
      <c r="A272" t="s">
        <v>196</v>
      </c>
      <c r="B272" t="s">
        <v>305</v>
      </c>
      <c r="C272">
        <v>1.4549356223176</v>
      </c>
      <c r="D272">
        <v>0.7</v>
      </c>
      <c r="E272">
        <v>1.1399999999999999</v>
      </c>
    </row>
    <row r="273" spans="1:5" x14ac:dyDescent="0.25">
      <c r="A273" t="s">
        <v>196</v>
      </c>
      <c r="B273" t="s">
        <v>202</v>
      </c>
      <c r="C273">
        <v>1.4549356223176</v>
      </c>
      <c r="D273">
        <v>0.52</v>
      </c>
      <c r="E273">
        <v>1.18</v>
      </c>
    </row>
    <row r="274" spans="1:5" x14ac:dyDescent="0.25">
      <c r="A274" t="s">
        <v>196</v>
      </c>
      <c r="B274" t="s">
        <v>200</v>
      </c>
      <c r="C274">
        <v>1.4549356223176</v>
      </c>
      <c r="D274">
        <v>1.42</v>
      </c>
      <c r="E274">
        <v>0.9</v>
      </c>
    </row>
    <row r="275" spans="1:5" x14ac:dyDescent="0.25">
      <c r="A275" t="s">
        <v>196</v>
      </c>
      <c r="B275" t="s">
        <v>199</v>
      </c>
      <c r="C275">
        <v>1.4549356223176</v>
      </c>
      <c r="D275">
        <v>0.66</v>
      </c>
      <c r="E275">
        <v>0.76</v>
      </c>
    </row>
    <row r="276" spans="1:5" x14ac:dyDescent="0.25">
      <c r="A276" t="s">
        <v>196</v>
      </c>
      <c r="B276" t="s">
        <v>303</v>
      </c>
      <c r="C276">
        <v>1.4549356223176</v>
      </c>
      <c r="D276">
        <v>1.1299999999999999</v>
      </c>
      <c r="E276">
        <v>0.9</v>
      </c>
    </row>
    <row r="277" spans="1:5" x14ac:dyDescent="0.25">
      <c r="A277" t="s">
        <v>196</v>
      </c>
      <c r="B277" t="s">
        <v>201</v>
      </c>
      <c r="C277">
        <v>1.4549356223176</v>
      </c>
      <c r="D277">
        <v>0.95</v>
      </c>
      <c r="E277">
        <v>0.73</v>
      </c>
    </row>
    <row r="278" spans="1:5" x14ac:dyDescent="0.25">
      <c r="A278" t="s">
        <v>196</v>
      </c>
      <c r="B278" t="s">
        <v>304</v>
      </c>
      <c r="C278">
        <v>1.4549356223176</v>
      </c>
      <c r="D278">
        <v>0.99</v>
      </c>
      <c r="E278">
        <v>1.61</v>
      </c>
    </row>
    <row r="279" spans="1:5" x14ac:dyDescent="0.25">
      <c r="A279" t="s">
        <v>196</v>
      </c>
      <c r="B279" t="s">
        <v>198</v>
      </c>
      <c r="C279">
        <v>1.4549356223176</v>
      </c>
      <c r="D279">
        <v>0.99</v>
      </c>
      <c r="E279">
        <v>0.9</v>
      </c>
    </row>
    <row r="280" spans="1:5" x14ac:dyDescent="0.25">
      <c r="A280" t="s">
        <v>196</v>
      </c>
      <c r="B280" t="s">
        <v>300</v>
      </c>
      <c r="C280">
        <v>1.4549356223176</v>
      </c>
      <c r="D280">
        <v>0.38</v>
      </c>
      <c r="E280">
        <v>0.95</v>
      </c>
    </row>
    <row r="281" spans="1:5" x14ac:dyDescent="0.25">
      <c r="A281" t="s">
        <v>196</v>
      </c>
      <c r="B281" t="s">
        <v>301</v>
      </c>
      <c r="C281">
        <v>1.4549356223176</v>
      </c>
      <c r="D281">
        <v>0.56999999999999995</v>
      </c>
      <c r="E281">
        <v>1.28</v>
      </c>
    </row>
    <row r="282" spans="1:5" x14ac:dyDescent="0.25">
      <c r="A282" t="s">
        <v>196</v>
      </c>
      <c r="B282" t="s">
        <v>203</v>
      </c>
      <c r="C282">
        <v>1.4549356223176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1.10144927536232</v>
      </c>
      <c r="D283">
        <v>0.28999999999999998</v>
      </c>
      <c r="E283">
        <v>0.56999999999999995</v>
      </c>
    </row>
    <row r="284" spans="1:5" x14ac:dyDescent="0.25">
      <c r="A284" t="s">
        <v>32</v>
      </c>
      <c r="B284" t="s">
        <v>36</v>
      </c>
      <c r="C284">
        <v>1.10144927536232</v>
      </c>
      <c r="D284">
        <v>1.29</v>
      </c>
      <c r="E284">
        <v>0.64</v>
      </c>
    </row>
    <row r="285" spans="1:5" x14ac:dyDescent="0.25">
      <c r="A285" t="s">
        <v>32</v>
      </c>
      <c r="B285" t="s">
        <v>212</v>
      </c>
      <c r="C285">
        <v>1.10144927536232</v>
      </c>
      <c r="D285">
        <v>0.92</v>
      </c>
      <c r="E285">
        <v>1.31</v>
      </c>
    </row>
    <row r="286" spans="1:5" x14ac:dyDescent="0.25">
      <c r="A286" t="s">
        <v>32</v>
      </c>
      <c r="B286" t="s">
        <v>311</v>
      </c>
      <c r="C286">
        <v>1.10144927536232</v>
      </c>
      <c r="D286">
        <v>0.64</v>
      </c>
      <c r="E286">
        <v>1.1399999999999999</v>
      </c>
    </row>
    <row r="287" spans="1:5" x14ac:dyDescent="0.25">
      <c r="A287" t="s">
        <v>32</v>
      </c>
      <c r="B287" t="s">
        <v>210</v>
      </c>
      <c r="C287">
        <v>1.10144927536232</v>
      </c>
      <c r="D287">
        <v>0.56999999999999995</v>
      </c>
      <c r="E287">
        <v>1.29</v>
      </c>
    </row>
    <row r="288" spans="1:5" x14ac:dyDescent="0.25">
      <c r="A288" t="s">
        <v>32</v>
      </c>
      <c r="B288" t="s">
        <v>312</v>
      </c>
      <c r="C288">
        <v>1.10144927536232</v>
      </c>
      <c r="D288">
        <v>0.79</v>
      </c>
      <c r="E288">
        <v>1.25</v>
      </c>
    </row>
    <row r="289" spans="1:5" x14ac:dyDescent="0.25">
      <c r="A289" t="s">
        <v>32</v>
      </c>
      <c r="B289" t="s">
        <v>209</v>
      </c>
      <c r="C289">
        <v>1.10144927536232</v>
      </c>
      <c r="D289">
        <v>1</v>
      </c>
      <c r="E289">
        <v>0.64</v>
      </c>
    </row>
    <row r="290" spans="1:5" x14ac:dyDescent="0.25">
      <c r="A290" t="s">
        <v>32</v>
      </c>
      <c r="B290" t="s">
        <v>313</v>
      </c>
      <c r="C290">
        <v>1.10144927536232</v>
      </c>
      <c r="D290">
        <v>0.92</v>
      </c>
      <c r="E290">
        <v>1.1200000000000001</v>
      </c>
    </row>
    <row r="291" spans="1:5" x14ac:dyDescent="0.25">
      <c r="A291" t="s">
        <v>32</v>
      </c>
      <c r="B291" t="s">
        <v>309</v>
      </c>
      <c r="C291">
        <v>1.10144927536232</v>
      </c>
      <c r="D291">
        <v>0.56999999999999995</v>
      </c>
      <c r="E291">
        <v>0.79</v>
      </c>
    </row>
    <row r="292" spans="1:5" x14ac:dyDescent="0.25">
      <c r="A292" t="s">
        <v>32</v>
      </c>
      <c r="B292" t="s">
        <v>308</v>
      </c>
      <c r="C292">
        <v>1.10144927536232</v>
      </c>
      <c r="D292">
        <v>0.5</v>
      </c>
      <c r="E292">
        <v>0.93</v>
      </c>
    </row>
    <row r="293" spans="1:5" x14ac:dyDescent="0.25">
      <c r="A293" t="s">
        <v>32</v>
      </c>
      <c r="B293" t="s">
        <v>207</v>
      </c>
      <c r="C293">
        <v>1.10144927536232</v>
      </c>
      <c r="D293">
        <v>0.79</v>
      </c>
      <c r="E293">
        <v>0.92</v>
      </c>
    </row>
    <row r="294" spans="1:5" x14ac:dyDescent="0.25">
      <c r="A294" t="s">
        <v>32</v>
      </c>
      <c r="B294" t="s">
        <v>330</v>
      </c>
      <c r="C294">
        <v>1.10144927536232</v>
      </c>
      <c r="D294">
        <v>0.46</v>
      </c>
      <c r="E294">
        <v>1.31</v>
      </c>
    </row>
    <row r="295" spans="1:5" x14ac:dyDescent="0.25">
      <c r="A295" t="s">
        <v>32</v>
      </c>
      <c r="B295" t="s">
        <v>35</v>
      </c>
      <c r="C295">
        <v>1.10144927536232</v>
      </c>
      <c r="D295">
        <v>1.72</v>
      </c>
      <c r="E295">
        <v>0.79</v>
      </c>
    </row>
    <row r="296" spans="1:5" x14ac:dyDescent="0.25">
      <c r="A296" t="s">
        <v>32</v>
      </c>
      <c r="B296" t="s">
        <v>34</v>
      </c>
      <c r="C296">
        <v>1.10144927536232</v>
      </c>
      <c r="D296">
        <v>0.52</v>
      </c>
      <c r="E296">
        <v>1.05</v>
      </c>
    </row>
    <row r="297" spans="1:5" x14ac:dyDescent="0.25">
      <c r="A297" t="s">
        <v>32</v>
      </c>
      <c r="B297" t="s">
        <v>310</v>
      </c>
      <c r="C297">
        <v>1.10144927536232</v>
      </c>
      <c r="D297">
        <v>0.92</v>
      </c>
      <c r="E297">
        <v>0.92</v>
      </c>
    </row>
    <row r="298" spans="1:5" x14ac:dyDescent="0.25">
      <c r="A298" t="s">
        <v>32</v>
      </c>
      <c r="B298" t="s">
        <v>208</v>
      </c>
      <c r="C298">
        <v>1.10144927536232</v>
      </c>
      <c r="D298">
        <v>1.51</v>
      </c>
      <c r="E298">
        <v>0.98</v>
      </c>
    </row>
    <row r="299" spans="1:5" x14ac:dyDescent="0.25">
      <c r="A299" t="s">
        <v>32</v>
      </c>
      <c r="B299" t="s">
        <v>33</v>
      </c>
      <c r="C299">
        <v>1.10144927536232</v>
      </c>
      <c r="D299">
        <v>1.51</v>
      </c>
      <c r="E299">
        <v>0.33</v>
      </c>
    </row>
    <row r="300" spans="1:5" x14ac:dyDescent="0.25">
      <c r="A300" t="s">
        <v>32</v>
      </c>
      <c r="B300" t="s">
        <v>211</v>
      </c>
      <c r="C300">
        <v>1.10144927536232</v>
      </c>
      <c r="D300">
        <v>0.64</v>
      </c>
      <c r="E300">
        <v>2</v>
      </c>
    </row>
    <row r="301" spans="1:5" x14ac:dyDescent="0.25">
      <c r="A301" t="s">
        <v>213</v>
      </c>
      <c r="B301" t="s">
        <v>221</v>
      </c>
      <c r="C301">
        <v>1.171875</v>
      </c>
      <c r="D301">
        <v>0.54</v>
      </c>
      <c r="E301">
        <v>0.76</v>
      </c>
    </row>
    <row r="302" spans="1:5" x14ac:dyDescent="0.25">
      <c r="A302" t="s">
        <v>213</v>
      </c>
      <c r="B302" t="s">
        <v>214</v>
      </c>
      <c r="C302">
        <v>1.171875</v>
      </c>
      <c r="D302">
        <v>1.77</v>
      </c>
      <c r="E302">
        <v>0.66</v>
      </c>
    </row>
    <row r="303" spans="1:5" x14ac:dyDescent="0.25">
      <c r="A303" t="s">
        <v>213</v>
      </c>
      <c r="B303" t="s">
        <v>217</v>
      </c>
      <c r="C303">
        <v>1.171875</v>
      </c>
      <c r="D303">
        <v>0.51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1.171875</v>
      </c>
      <c r="D304">
        <v>0.86</v>
      </c>
      <c r="E304">
        <v>1.67</v>
      </c>
    </row>
    <row r="305" spans="1:5" x14ac:dyDescent="0.25">
      <c r="A305" t="s">
        <v>213</v>
      </c>
      <c r="B305" t="s">
        <v>218</v>
      </c>
      <c r="C305">
        <v>1.171875</v>
      </c>
      <c r="D305">
        <v>1.22</v>
      </c>
      <c r="E305">
        <v>0.56000000000000005</v>
      </c>
    </row>
    <row r="306" spans="1:5" x14ac:dyDescent="0.25">
      <c r="A306" t="s">
        <v>213</v>
      </c>
      <c r="B306" t="s">
        <v>219</v>
      </c>
      <c r="C306">
        <v>1.171875</v>
      </c>
      <c r="D306">
        <v>0.52</v>
      </c>
      <c r="E306">
        <v>1.19</v>
      </c>
    </row>
    <row r="307" spans="1:5" x14ac:dyDescent="0.25">
      <c r="A307" t="s">
        <v>213</v>
      </c>
      <c r="B307" t="s">
        <v>215</v>
      </c>
      <c r="C307">
        <v>1.171875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1.171875</v>
      </c>
      <c r="D308">
        <v>0.76</v>
      </c>
      <c r="E308">
        <v>0.91</v>
      </c>
    </row>
    <row r="309" spans="1:5" x14ac:dyDescent="0.25">
      <c r="A309" t="s">
        <v>213</v>
      </c>
      <c r="B309" t="s">
        <v>315</v>
      </c>
      <c r="C309">
        <v>1.171875</v>
      </c>
      <c r="D309">
        <v>1.52</v>
      </c>
      <c r="E309">
        <v>0.35</v>
      </c>
    </row>
    <row r="310" spans="1:5" x14ac:dyDescent="0.25">
      <c r="A310" t="s">
        <v>213</v>
      </c>
      <c r="B310" t="s">
        <v>220</v>
      </c>
      <c r="C310">
        <v>1.171875</v>
      </c>
      <c r="D310">
        <v>0.54</v>
      </c>
      <c r="E310">
        <v>1.46</v>
      </c>
    </row>
    <row r="311" spans="1:5" x14ac:dyDescent="0.25">
      <c r="A311" t="s">
        <v>213</v>
      </c>
      <c r="B311" t="s">
        <v>222</v>
      </c>
      <c r="C311">
        <v>1.171875</v>
      </c>
      <c r="D311">
        <v>1.24</v>
      </c>
      <c r="E311">
        <v>1.29</v>
      </c>
    </row>
    <row r="312" spans="1:5" x14ac:dyDescent="0.25">
      <c r="A312" t="s">
        <v>213</v>
      </c>
      <c r="B312" t="s">
        <v>223</v>
      </c>
      <c r="C312">
        <v>1.171875</v>
      </c>
      <c r="D312">
        <v>0.81</v>
      </c>
      <c r="E312">
        <v>0.86</v>
      </c>
    </row>
    <row r="313" spans="1:5" x14ac:dyDescent="0.25">
      <c r="A313" t="s">
        <v>37</v>
      </c>
      <c r="B313" t="s">
        <v>224</v>
      </c>
      <c r="C313">
        <v>1.28571428571429</v>
      </c>
      <c r="D313">
        <v>0.63</v>
      </c>
      <c r="E313">
        <v>1.38</v>
      </c>
    </row>
    <row r="314" spans="1:5" x14ac:dyDescent="0.25">
      <c r="A314" t="s">
        <v>37</v>
      </c>
      <c r="B314" t="s">
        <v>229</v>
      </c>
      <c r="C314">
        <v>1.28571428571429</v>
      </c>
      <c r="D314">
        <v>0.44</v>
      </c>
      <c r="E314">
        <v>1.01</v>
      </c>
    </row>
    <row r="315" spans="1:5" x14ac:dyDescent="0.25">
      <c r="A315" t="s">
        <v>37</v>
      </c>
      <c r="B315" t="s">
        <v>227</v>
      </c>
      <c r="C315">
        <v>1.28571428571429</v>
      </c>
      <c r="D315">
        <v>0.91</v>
      </c>
      <c r="E315">
        <v>0.97</v>
      </c>
    </row>
    <row r="316" spans="1:5" x14ac:dyDescent="0.25">
      <c r="A316" t="s">
        <v>37</v>
      </c>
      <c r="B316" t="s">
        <v>226</v>
      </c>
      <c r="C316">
        <v>1.28571428571429</v>
      </c>
      <c r="D316">
        <v>1.05</v>
      </c>
      <c r="E316">
        <v>1.54</v>
      </c>
    </row>
    <row r="317" spans="1:5" x14ac:dyDescent="0.25">
      <c r="A317" t="s">
        <v>37</v>
      </c>
      <c r="B317" t="s">
        <v>39</v>
      </c>
      <c r="C317">
        <v>1.28571428571429</v>
      </c>
      <c r="D317">
        <v>0.7</v>
      </c>
      <c r="E317">
        <v>0.77</v>
      </c>
    </row>
    <row r="318" spans="1:5" x14ac:dyDescent="0.25">
      <c r="A318" t="s">
        <v>37</v>
      </c>
      <c r="B318" t="s">
        <v>225</v>
      </c>
      <c r="C318">
        <v>1.28571428571429</v>
      </c>
      <c r="D318">
        <v>1.05</v>
      </c>
      <c r="E318">
        <v>0.56000000000000005</v>
      </c>
    </row>
    <row r="319" spans="1:5" x14ac:dyDescent="0.25">
      <c r="A319" t="s">
        <v>37</v>
      </c>
      <c r="B319" t="s">
        <v>231</v>
      </c>
      <c r="C319">
        <v>1.28571428571429</v>
      </c>
      <c r="D319">
        <v>0.88</v>
      </c>
      <c r="E319">
        <v>0.82</v>
      </c>
    </row>
    <row r="320" spans="1:5" x14ac:dyDescent="0.25">
      <c r="A320" t="s">
        <v>37</v>
      </c>
      <c r="B320" t="s">
        <v>38</v>
      </c>
      <c r="C320">
        <v>1.28571428571429</v>
      </c>
      <c r="D320">
        <v>0.44</v>
      </c>
      <c r="E320">
        <v>0.82</v>
      </c>
    </row>
    <row r="321" spans="1:5" x14ac:dyDescent="0.25">
      <c r="A321" t="s">
        <v>37</v>
      </c>
      <c r="B321" t="s">
        <v>228</v>
      </c>
      <c r="C321">
        <v>1.28571428571429</v>
      </c>
      <c r="D321">
        <v>1.01</v>
      </c>
      <c r="E321">
        <v>1.26</v>
      </c>
    </row>
    <row r="322" spans="1:5" x14ac:dyDescent="0.25">
      <c r="A322" t="s">
        <v>37</v>
      </c>
      <c r="B322" t="s">
        <v>230</v>
      </c>
      <c r="C322">
        <v>1.28571428571429</v>
      </c>
      <c r="D322">
        <v>1.01</v>
      </c>
      <c r="E322">
        <v>0.88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1.11851851851852</v>
      </c>
      <c r="D343">
        <v>0.68</v>
      </c>
      <c r="E343">
        <v>1.47</v>
      </c>
    </row>
    <row r="344" spans="1:5" x14ac:dyDescent="0.25">
      <c r="A344" t="s">
        <v>340</v>
      </c>
      <c r="B344" t="s">
        <v>352</v>
      </c>
      <c r="C344">
        <v>1.11851851851852</v>
      </c>
      <c r="D344">
        <v>0.79</v>
      </c>
      <c r="E344">
        <v>1</v>
      </c>
    </row>
    <row r="345" spans="1:5" x14ac:dyDescent="0.25">
      <c r="A345" t="s">
        <v>340</v>
      </c>
      <c r="B345" t="s">
        <v>353</v>
      </c>
      <c r="C345">
        <v>1.11851851851852</v>
      </c>
      <c r="D345">
        <v>1.19</v>
      </c>
      <c r="E345">
        <v>0.51</v>
      </c>
    </row>
    <row r="346" spans="1:5" x14ac:dyDescent="0.25">
      <c r="A346" t="s">
        <v>340</v>
      </c>
      <c r="B346" t="s">
        <v>354</v>
      </c>
      <c r="C346">
        <v>1.11851851851852</v>
      </c>
      <c r="D346">
        <v>1.41</v>
      </c>
      <c r="E346">
        <v>0.51</v>
      </c>
    </row>
    <row r="347" spans="1:5" x14ac:dyDescent="0.25">
      <c r="A347" t="s">
        <v>340</v>
      </c>
      <c r="B347" t="s">
        <v>356</v>
      </c>
      <c r="C347">
        <v>1.11851851851852</v>
      </c>
      <c r="D347">
        <v>0.89</v>
      </c>
      <c r="E347">
        <v>1.26</v>
      </c>
    </row>
    <row r="348" spans="1:5" x14ac:dyDescent="0.25">
      <c r="A348" t="s">
        <v>340</v>
      </c>
      <c r="B348" t="s">
        <v>361</v>
      </c>
      <c r="C348">
        <v>1.11851851851852</v>
      </c>
      <c r="D348">
        <v>0.62</v>
      </c>
      <c r="E348">
        <v>1.1299999999999999</v>
      </c>
    </row>
    <row r="349" spans="1:5" x14ac:dyDescent="0.25">
      <c r="A349" t="s">
        <v>340</v>
      </c>
      <c r="B349" t="s">
        <v>365</v>
      </c>
      <c r="C349">
        <v>1.11851851851852</v>
      </c>
      <c r="D349">
        <v>0.79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1.11851851851852</v>
      </c>
      <c r="D350">
        <v>0.74</v>
      </c>
      <c r="E350">
        <v>0.85</v>
      </c>
    </row>
    <row r="351" spans="1:5" x14ac:dyDescent="0.25">
      <c r="A351" t="s">
        <v>340</v>
      </c>
      <c r="B351" t="s">
        <v>378</v>
      </c>
      <c r="C351">
        <v>1.11851851851852</v>
      </c>
      <c r="D351">
        <v>0.57999999999999996</v>
      </c>
      <c r="E351">
        <v>1.21</v>
      </c>
    </row>
    <row r="352" spans="1:5" x14ac:dyDescent="0.25">
      <c r="A352" t="s">
        <v>340</v>
      </c>
      <c r="B352" t="s">
        <v>385</v>
      </c>
      <c r="C352">
        <v>1.11851851851852</v>
      </c>
      <c r="D352">
        <v>0.51</v>
      </c>
      <c r="E352">
        <v>1.3</v>
      </c>
    </row>
    <row r="353" spans="1:5" x14ac:dyDescent="0.25">
      <c r="A353" t="s">
        <v>340</v>
      </c>
      <c r="B353" t="s">
        <v>387</v>
      </c>
      <c r="C353">
        <v>1.11851851851852</v>
      </c>
      <c r="D353">
        <v>0.74</v>
      </c>
      <c r="E353">
        <v>1.58</v>
      </c>
    </row>
    <row r="354" spans="1:5" x14ac:dyDescent="0.25">
      <c r="A354" t="s">
        <v>340</v>
      </c>
      <c r="B354" t="s">
        <v>390</v>
      </c>
      <c r="C354">
        <v>1.11851851851852</v>
      </c>
      <c r="D354">
        <v>0.74</v>
      </c>
      <c r="E354">
        <v>1.37</v>
      </c>
    </row>
    <row r="355" spans="1:5" x14ac:dyDescent="0.25">
      <c r="A355" t="s">
        <v>340</v>
      </c>
      <c r="B355" t="s">
        <v>394</v>
      </c>
      <c r="C355">
        <v>1.11851851851852</v>
      </c>
      <c r="D355">
        <v>0.85</v>
      </c>
      <c r="E355">
        <v>1.02</v>
      </c>
    </row>
    <row r="356" spans="1:5" x14ac:dyDescent="0.25">
      <c r="A356" t="s">
        <v>340</v>
      </c>
      <c r="B356" t="s">
        <v>405</v>
      </c>
      <c r="C356">
        <v>1.11851851851852</v>
      </c>
      <c r="D356">
        <v>0.56999999999999995</v>
      </c>
      <c r="E356">
        <v>0.91</v>
      </c>
    </row>
    <row r="357" spans="1:5" x14ac:dyDescent="0.25">
      <c r="A357" t="s">
        <v>340</v>
      </c>
      <c r="B357" t="s">
        <v>413</v>
      </c>
      <c r="C357">
        <v>1.11851851851852</v>
      </c>
      <c r="D357">
        <v>1.21</v>
      </c>
      <c r="E357">
        <v>0.68</v>
      </c>
    </row>
    <row r="358" spans="1:5" x14ac:dyDescent="0.25">
      <c r="A358" t="s">
        <v>340</v>
      </c>
      <c r="B358" t="s">
        <v>415</v>
      </c>
      <c r="C358">
        <v>1.11851851851852</v>
      </c>
      <c r="D358">
        <v>0.91</v>
      </c>
      <c r="E358">
        <v>0.62</v>
      </c>
    </row>
    <row r="359" spans="1:5" x14ac:dyDescent="0.25">
      <c r="A359" t="s">
        <v>340</v>
      </c>
      <c r="B359" t="s">
        <v>418</v>
      </c>
      <c r="C359">
        <v>1.11851851851852</v>
      </c>
      <c r="D359">
        <v>1.05</v>
      </c>
      <c r="E359">
        <v>0.63</v>
      </c>
    </row>
    <row r="360" spans="1:5" x14ac:dyDescent="0.25">
      <c r="A360" t="s">
        <v>340</v>
      </c>
      <c r="B360" t="s">
        <v>428</v>
      </c>
      <c r="C360">
        <v>1.11851851851852</v>
      </c>
      <c r="D360">
        <v>0.63</v>
      </c>
      <c r="E360">
        <v>1.1599999999999999</v>
      </c>
    </row>
    <row r="361" spans="1:5" x14ac:dyDescent="0.25">
      <c r="A361" t="s">
        <v>340</v>
      </c>
      <c r="B361" t="s">
        <v>429</v>
      </c>
      <c r="C361">
        <v>1.11851851851852</v>
      </c>
      <c r="D361">
        <v>0.57999999999999996</v>
      </c>
      <c r="E361">
        <v>0.84</v>
      </c>
    </row>
    <row r="362" spans="1:5" x14ac:dyDescent="0.25">
      <c r="A362" t="s">
        <v>340</v>
      </c>
      <c r="B362" t="s">
        <v>431</v>
      </c>
      <c r="C362">
        <v>1.11851851851852</v>
      </c>
      <c r="D362">
        <v>1</v>
      </c>
      <c r="E362">
        <v>0.84</v>
      </c>
    </row>
    <row r="363" spans="1:5" x14ac:dyDescent="0.25">
      <c r="A363" t="s">
        <v>342</v>
      </c>
      <c r="B363" t="s">
        <v>343</v>
      </c>
      <c r="C363">
        <v>0.84639498432601901</v>
      </c>
      <c r="D363">
        <v>0.4</v>
      </c>
      <c r="E363">
        <v>1.1299999999999999</v>
      </c>
    </row>
    <row r="364" spans="1:5" x14ac:dyDescent="0.25">
      <c r="A364" t="s">
        <v>342</v>
      </c>
      <c r="B364" t="s">
        <v>346</v>
      </c>
      <c r="C364">
        <v>0.84639498432601901</v>
      </c>
      <c r="D364">
        <v>0.4</v>
      </c>
      <c r="E364">
        <v>0.74</v>
      </c>
    </row>
    <row r="365" spans="1:5" x14ac:dyDescent="0.25">
      <c r="A365" t="s">
        <v>342</v>
      </c>
      <c r="B365" t="s">
        <v>348</v>
      </c>
      <c r="C365">
        <v>0.84639498432601901</v>
      </c>
      <c r="D365">
        <v>0.97</v>
      </c>
      <c r="E365">
        <v>0.85</v>
      </c>
    </row>
    <row r="366" spans="1:5" x14ac:dyDescent="0.25">
      <c r="A366" t="s">
        <v>342</v>
      </c>
      <c r="B366" t="s">
        <v>363</v>
      </c>
      <c r="C366">
        <v>0.84639498432601901</v>
      </c>
      <c r="D366">
        <v>0.67</v>
      </c>
      <c r="E366">
        <v>1.33</v>
      </c>
    </row>
    <row r="367" spans="1:5" x14ac:dyDescent="0.25">
      <c r="A367" t="s">
        <v>342</v>
      </c>
      <c r="B367" t="s">
        <v>364</v>
      </c>
      <c r="C367">
        <v>0.84639498432601901</v>
      </c>
      <c r="D367">
        <v>0.67</v>
      </c>
      <c r="E367">
        <v>1.45</v>
      </c>
    </row>
    <row r="368" spans="1:5" x14ac:dyDescent="0.25">
      <c r="A368" t="s">
        <v>342</v>
      </c>
      <c r="B368" t="s">
        <v>380</v>
      </c>
      <c r="C368">
        <v>0.84639498432601901</v>
      </c>
      <c r="D368">
        <v>1.07</v>
      </c>
      <c r="E368">
        <v>0.68</v>
      </c>
    </row>
    <row r="369" spans="1:5" x14ac:dyDescent="0.25">
      <c r="A369" t="s">
        <v>342</v>
      </c>
      <c r="B369" t="s">
        <v>384</v>
      </c>
      <c r="C369">
        <v>0.84639498432601901</v>
      </c>
      <c r="D369">
        <v>1.0900000000000001</v>
      </c>
      <c r="E369">
        <v>1.0900000000000001</v>
      </c>
    </row>
    <row r="370" spans="1:5" x14ac:dyDescent="0.25">
      <c r="A370" t="s">
        <v>342</v>
      </c>
      <c r="B370" t="s">
        <v>386</v>
      </c>
      <c r="C370">
        <v>0.84639498432601901</v>
      </c>
      <c r="D370">
        <v>0.79</v>
      </c>
      <c r="E370">
        <v>1.03</v>
      </c>
    </row>
    <row r="371" spans="1:5" x14ac:dyDescent="0.25">
      <c r="A371" t="s">
        <v>342</v>
      </c>
      <c r="B371" t="s">
        <v>392</v>
      </c>
      <c r="C371">
        <v>0.84639498432601901</v>
      </c>
      <c r="D371">
        <v>0.56999999999999995</v>
      </c>
      <c r="E371">
        <v>1.36</v>
      </c>
    </row>
    <row r="372" spans="1:5" x14ac:dyDescent="0.25">
      <c r="A372" t="s">
        <v>342</v>
      </c>
      <c r="B372" t="s">
        <v>393</v>
      </c>
      <c r="C372">
        <v>0.84639498432601901</v>
      </c>
      <c r="D372">
        <v>0.79</v>
      </c>
      <c r="E372">
        <v>0.85</v>
      </c>
    </row>
    <row r="373" spans="1:5" x14ac:dyDescent="0.25">
      <c r="A373" t="s">
        <v>342</v>
      </c>
      <c r="B373" t="s">
        <v>396</v>
      </c>
      <c r="C373">
        <v>0.84639498432601901</v>
      </c>
      <c r="D373">
        <v>0.51</v>
      </c>
      <c r="E373">
        <v>1.02</v>
      </c>
    </row>
    <row r="374" spans="1:5" x14ac:dyDescent="0.25">
      <c r="A374" t="s">
        <v>342</v>
      </c>
      <c r="B374" t="s">
        <v>398</v>
      </c>
      <c r="C374">
        <v>0.84639498432601901</v>
      </c>
      <c r="D374">
        <v>0.85</v>
      </c>
      <c r="E374">
        <v>1.41</v>
      </c>
    </row>
    <row r="375" spans="1:5" x14ac:dyDescent="0.25">
      <c r="A375" t="s">
        <v>342</v>
      </c>
      <c r="B375" t="s">
        <v>399</v>
      </c>
      <c r="C375">
        <v>0.84639498432601901</v>
      </c>
      <c r="D375">
        <v>0.79</v>
      </c>
      <c r="E375">
        <v>1.02</v>
      </c>
    </row>
    <row r="376" spans="1:5" x14ac:dyDescent="0.25">
      <c r="A376" t="s">
        <v>342</v>
      </c>
      <c r="B376" t="s">
        <v>400</v>
      </c>
      <c r="C376">
        <v>0.84639498432601901</v>
      </c>
      <c r="D376">
        <v>0.91</v>
      </c>
      <c r="E376">
        <v>0.36</v>
      </c>
    </row>
    <row r="377" spans="1:5" x14ac:dyDescent="0.25">
      <c r="A377" t="s">
        <v>342</v>
      </c>
      <c r="B377" t="s">
        <v>402</v>
      </c>
      <c r="C377">
        <v>0.84639498432601901</v>
      </c>
      <c r="D377">
        <v>0.79</v>
      </c>
      <c r="E377">
        <v>0.91</v>
      </c>
    </row>
    <row r="378" spans="1:5" x14ac:dyDescent="0.25">
      <c r="A378" t="s">
        <v>342</v>
      </c>
      <c r="B378" t="s">
        <v>406</v>
      </c>
      <c r="C378">
        <v>0.84639498432601901</v>
      </c>
      <c r="D378">
        <v>0.73</v>
      </c>
      <c r="E378">
        <v>0.85</v>
      </c>
    </row>
    <row r="379" spans="1:5" x14ac:dyDescent="0.25">
      <c r="A379" t="s">
        <v>342</v>
      </c>
      <c r="B379" t="s">
        <v>409</v>
      </c>
      <c r="C379">
        <v>0.84639498432601901</v>
      </c>
      <c r="D379">
        <v>0.74</v>
      </c>
      <c r="E379">
        <v>0.96</v>
      </c>
    </row>
    <row r="380" spans="1:5" x14ac:dyDescent="0.25">
      <c r="A380" t="s">
        <v>342</v>
      </c>
      <c r="B380" t="s">
        <v>414</v>
      </c>
      <c r="C380">
        <v>0.84639498432601901</v>
      </c>
      <c r="D380">
        <v>0.74</v>
      </c>
      <c r="E380">
        <v>1.07</v>
      </c>
    </row>
    <row r="381" spans="1:5" x14ac:dyDescent="0.25">
      <c r="A381" t="s">
        <v>342</v>
      </c>
      <c r="B381" t="s">
        <v>420</v>
      </c>
      <c r="C381">
        <v>0.84639498432601901</v>
      </c>
      <c r="D381">
        <v>0.79</v>
      </c>
      <c r="E381">
        <v>0.79</v>
      </c>
    </row>
    <row r="382" spans="1:5" x14ac:dyDescent="0.25">
      <c r="A382" t="s">
        <v>342</v>
      </c>
      <c r="B382" t="s">
        <v>426</v>
      </c>
      <c r="C382">
        <v>0.84639498432601901</v>
      </c>
      <c r="D382">
        <v>0.48</v>
      </c>
      <c r="E382">
        <v>1.0900000000000001</v>
      </c>
    </row>
    <row r="383" spans="1:5" x14ac:dyDescent="0.25">
      <c r="A383" t="s">
        <v>342</v>
      </c>
      <c r="B383" t="s">
        <v>430</v>
      </c>
      <c r="C383">
        <v>0.84639498432601901</v>
      </c>
      <c r="D383">
        <v>0.74</v>
      </c>
      <c r="E383">
        <v>0.96</v>
      </c>
    </row>
    <row r="384" spans="1:5" x14ac:dyDescent="0.25">
      <c r="A384" t="s">
        <v>342</v>
      </c>
      <c r="B384" t="s">
        <v>436</v>
      </c>
      <c r="C384">
        <v>0.84639498432601901</v>
      </c>
      <c r="D384">
        <v>0.4</v>
      </c>
      <c r="E384">
        <v>1.02</v>
      </c>
    </row>
    <row r="385" spans="1:5" x14ac:dyDescent="0.25">
      <c r="A385" t="s">
        <v>40</v>
      </c>
      <c r="B385" t="s">
        <v>339</v>
      </c>
      <c r="C385">
        <v>1.16333333333333</v>
      </c>
      <c r="D385">
        <v>0.74</v>
      </c>
      <c r="E385">
        <v>0.79</v>
      </c>
    </row>
    <row r="386" spans="1:5" x14ac:dyDescent="0.25">
      <c r="A386" t="s">
        <v>40</v>
      </c>
      <c r="B386" t="s">
        <v>333</v>
      </c>
      <c r="C386">
        <v>1.16333333333333</v>
      </c>
      <c r="D386">
        <v>0.64</v>
      </c>
      <c r="E386">
        <v>1.28</v>
      </c>
    </row>
    <row r="387" spans="1:5" x14ac:dyDescent="0.25">
      <c r="A387" t="s">
        <v>40</v>
      </c>
      <c r="B387" t="s">
        <v>238</v>
      </c>
      <c r="C387">
        <v>1.16333333333333</v>
      </c>
      <c r="D387">
        <v>0.5</v>
      </c>
      <c r="E387">
        <v>0.87</v>
      </c>
    </row>
    <row r="388" spans="1:5" x14ac:dyDescent="0.25">
      <c r="A388" t="s">
        <v>40</v>
      </c>
      <c r="B388" t="s">
        <v>320</v>
      </c>
      <c r="C388">
        <v>1.16333333333333</v>
      </c>
      <c r="D388">
        <v>1.47</v>
      </c>
      <c r="E388">
        <v>1.03</v>
      </c>
    </row>
    <row r="389" spans="1:5" x14ac:dyDescent="0.25">
      <c r="A389" t="s">
        <v>40</v>
      </c>
      <c r="B389" t="s">
        <v>234</v>
      </c>
      <c r="C389">
        <v>1.16333333333333</v>
      </c>
      <c r="D389">
        <v>0.59</v>
      </c>
      <c r="E389">
        <v>1.18</v>
      </c>
    </row>
    <row r="390" spans="1:5" x14ac:dyDescent="0.25">
      <c r="A390" t="s">
        <v>40</v>
      </c>
      <c r="B390" t="s">
        <v>316</v>
      </c>
      <c r="C390">
        <v>1.16333333333333</v>
      </c>
      <c r="D390">
        <v>0.69</v>
      </c>
      <c r="E390">
        <v>1.62</v>
      </c>
    </row>
    <row r="391" spans="1:5" x14ac:dyDescent="0.25">
      <c r="A391" t="s">
        <v>40</v>
      </c>
      <c r="B391" t="s">
        <v>335</v>
      </c>
      <c r="C391">
        <v>1.16333333333333</v>
      </c>
      <c r="D391">
        <v>0.69</v>
      </c>
      <c r="E391">
        <v>1.23</v>
      </c>
    </row>
    <row r="392" spans="1:5" x14ac:dyDescent="0.25">
      <c r="A392" t="s">
        <v>40</v>
      </c>
      <c r="B392" t="s">
        <v>332</v>
      </c>
      <c r="C392">
        <v>1.16333333333333</v>
      </c>
      <c r="D392">
        <v>1.47</v>
      </c>
      <c r="E392">
        <v>0.54</v>
      </c>
    </row>
    <row r="393" spans="1:5" x14ac:dyDescent="0.25">
      <c r="A393" t="s">
        <v>40</v>
      </c>
      <c r="B393" t="s">
        <v>321</v>
      </c>
      <c r="C393">
        <v>1.16333333333333</v>
      </c>
      <c r="D393">
        <v>1.1499999999999999</v>
      </c>
      <c r="E393">
        <v>0.64</v>
      </c>
    </row>
    <row r="394" spans="1:5" x14ac:dyDescent="0.25">
      <c r="A394" t="s">
        <v>40</v>
      </c>
      <c r="B394" t="s">
        <v>236</v>
      </c>
      <c r="C394">
        <v>1.16333333333333</v>
      </c>
      <c r="D394">
        <v>0.74</v>
      </c>
      <c r="E394">
        <v>0.93</v>
      </c>
    </row>
    <row r="395" spans="1:5" x14ac:dyDescent="0.25">
      <c r="A395" t="s">
        <v>40</v>
      </c>
      <c r="B395" t="s">
        <v>41</v>
      </c>
      <c r="C395">
        <v>1.16333333333333</v>
      </c>
      <c r="D395">
        <v>0.44</v>
      </c>
      <c r="E395">
        <v>1.28</v>
      </c>
    </row>
    <row r="396" spans="1:5" x14ac:dyDescent="0.25">
      <c r="A396" t="s">
        <v>40</v>
      </c>
      <c r="B396" t="s">
        <v>233</v>
      </c>
      <c r="C396">
        <v>1.16333333333333</v>
      </c>
      <c r="D396">
        <v>0.6</v>
      </c>
      <c r="E396">
        <v>0.96</v>
      </c>
    </row>
    <row r="397" spans="1:5" x14ac:dyDescent="0.25">
      <c r="A397" t="s">
        <v>40</v>
      </c>
      <c r="B397" t="s">
        <v>317</v>
      </c>
      <c r="C397">
        <v>1.16333333333333</v>
      </c>
      <c r="D397">
        <v>1.1499999999999999</v>
      </c>
      <c r="E397">
        <v>0.92</v>
      </c>
    </row>
    <row r="398" spans="1:5" x14ac:dyDescent="0.25">
      <c r="A398" t="s">
        <v>40</v>
      </c>
      <c r="B398" t="s">
        <v>42</v>
      </c>
      <c r="C398">
        <v>1.16333333333333</v>
      </c>
      <c r="D398">
        <v>0.83</v>
      </c>
      <c r="E398">
        <v>1.06</v>
      </c>
    </row>
    <row r="399" spans="1:5" x14ac:dyDescent="0.25">
      <c r="A399" t="s">
        <v>40</v>
      </c>
      <c r="B399" t="s">
        <v>334</v>
      </c>
      <c r="C399">
        <v>1.16333333333333</v>
      </c>
      <c r="D399">
        <v>0.64</v>
      </c>
      <c r="E399">
        <v>1.08</v>
      </c>
    </row>
    <row r="400" spans="1:5" x14ac:dyDescent="0.25">
      <c r="A400" t="s">
        <v>40</v>
      </c>
      <c r="B400" t="s">
        <v>237</v>
      </c>
      <c r="C400">
        <v>1.16333333333333</v>
      </c>
      <c r="D400">
        <v>0.59</v>
      </c>
      <c r="E400">
        <v>0.93</v>
      </c>
    </row>
    <row r="401" spans="1:5" x14ac:dyDescent="0.25">
      <c r="A401" t="s">
        <v>40</v>
      </c>
      <c r="B401" t="s">
        <v>232</v>
      </c>
      <c r="C401">
        <v>1.16333333333333</v>
      </c>
      <c r="D401">
        <v>0.74</v>
      </c>
      <c r="E401">
        <v>0.93</v>
      </c>
    </row>
    <row r="402" spans="1:5" x14ac:dyDescent="0.25">
      <c r="A402" t="s">
        <v>40</v>
      </c>
      <c r="B402" t="s">
        <v>319</v>
      </c>
      <c r="C402">
        <v>1.16333333333333</v>
      </c>
      <c r="D402">
        <v>0.59</v>
      </c>
      <c r="E402">
        <v>1.28</v>
      </c>
    </row>
    <row r="403" spans="1:5" x14ac:dyDescent="0.25">
      <c r="A403" t="s">
        <v>40</v>
      </c>
      <c r="B403" t="s">
        <v>235</v>
      </c>
      <c r="C403">
        <v>1.16333333333333</v>
      </c>
      <c r="D403">
        <v>0.93</v>
      </c>
      <c r="E403">
        <v>0.93</v>
      </c>
    </row>
    <row r="404" spans="1:5" x14ac:dyDescent="0.25">
      <c r="A404" t="s">
        <v>40</v>
      </c>
      <c r="B404" t="s">
        <v>239</v>
      </c>
      <c r="C404">
        <v>1.16333333333333</v>
      </c>
      <c r="D404">
        <v>0.78</v>
      </c>
      <c r="E404">
        <v>0.46</v>
      </c>
    </row>
    <row r="405" spans="1:5" x14ac:dyDescent="0.25">
      <c r="A405" t="s">
        <v>40</v>
      </c>
      <c r="B405" t="s">
        <v>318</v>
      </c>
      <c r="C405">
        <v>1.16333333333333</v>
      </c>
      <c r="D405">
        <v>0.84</v>
      </c>
      <c r="E405">
        <v>1.1299999999999999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zoomScale="80" zoomScaleNormal="80" workbookViewId="0">
      <pane xSplit="12" ySplit="1" topLeftCell="M512" activePane="bottomRight" state="frozen"/>
      <selection pane="topRight" activeCell="M1" sqref="M1"/>
      <selection pane="bottomLeft" activeCell="A2" sqref="A2"/>
      <selection pane="bottomRight" activeCell="K486" sqref="K486:L53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1.3216783216783199</v>
      </c>
      <c r="F2">
        <f>VLOOKUP(B2,home!$B$2:$E$405,3,FALSE)</f>
        <v>1.7</v>
      </c>
      <c r="G2">
        <f>VLOOKUP(C2,away!$B$2:$E$405,4,FALSE)</f>
        <v>1.1599999999999999</v>
      </c>
      <c r="H2">
        <f>VLOOKUP(A2,away!$A$2:$E$405,3,FALSE)</f>
        <v>1.28321678321678</v>
      </c>
      <c r="I2">
        <f>VLOOKUP(C2,away!$B$2:$E$405,3,FALSE)</f>
        <v>0.66</v>
      </c>
      <c r="J2">
        <f>VLOOKUP(B2,home!$B$2:$E$405,4,FALSE)</f>
        <v>0.63</v>
      </c>
      <c r="K2" s="3">
        <f>E2*F2*G2</f>
        <v>2.6063496503496464</v>
      </c>
      <c r="L2" s="3">
        <f>H2*I2*J2</f>
        <v>0.5335615384615372</v>
      </c>
      <c r="M2" s="5">
        <f>_xlfn.POISSON.DIST(0,$K2,FALSE) * _xlfn.POISSON.DIST(0,$L2,FALSE)</f>
        <v>4.3286642069402886E-2</v>
      </c>
      <c r="N2" s="5">
        <f>_xlfn.POISSON.DIST(1,K2,FALSE) * _xlfn.POISSON.DIST(0,L2,FALSE)</f>
        <v>0.11282012442239853</v>
      </c>
      <c r="O2" s="5">
        <f>_xlfn.POISSON.DIST(0,K2,FALSE) * _xlfn.POISSON.DIST(1,L2,FALSE)</f>
        <v>2.30960873373845E-2</v>
      </c>
      <c r="P2" s="5">
        <f>_xlfn.POISSON.DIST(1,K2,FALSE) * _xlfn.POISSON.DIST(1,L2,FALSE)</f>
        <v>6.0196479156237E-2</v>
      </c>
      <c r="Q2" s="5">
        <f>_xlfn.POISSON.DIST(2,K2,FALSE) * _xlfn.POISSON.DIST(0,L2,FALSE)</f>
        <v>0.14702434592036101</v>
      </c>
      <c r="R2" s="5">
        <f>_xlfn.POISSON.DIST(0,K2,FALSE) * _xlfn.POISSON.DIST(2,L2,FALSE)</f>
        <v>6.1615919460884499E-3</v>
      </c>
      <c r="S2" s="5">
        <f>_xlfn.POISSON.DIST(2,K2,FALSE) * _xlfn.POISSON.DIST(2,L2,FALSE)</f>
        <v>2.0928027271077142E-2</v>
      </c>
      <c r="T2" s="5">
        <f>_xlfn.POISSON.DIST(2,K2,FALSE) * _xlfn.POISSON.DIST(1,L2,FALSE)</f>
        <v>7.8446536200569045E-2</v>
      </c>
      <c r="U2" s="5">
        <f>_xlfn.POISSON.DIST(1,K2,FALSE) * _xlfn.POISSON.DIST(2,L2,FALSE)</f>
        <v>1.6059263014284831E-2</v>
      </c>
      <c r="V2" s="5">
        <f>_xlfn.POISSON.DIST(3,K2,FALSE) * _xlfn.POISSON.DIST(3,L2,FALSE)</f>
        <v>3.2337241985508978E-3</v>
      </c>
      <c r="W2" s="5">
        <f>_xlfn.POISSON.DIST(3,K2,FALSE) * _xlfn.POISSON.DIST(0,L2,FALSE)</f>
        <v>0.12773228419413946</v>
      </c>
      <c r="X2" s="5">
        <f>_xlfn.POISSON.DIST(3,K2,FALSE) * _xlfn.POISSON.DIST(1,L2,FALSE)</f>
        <v>6.8153034065831342E-2</v>
      </c>
      <c r="Y2" s="5">
        <f>_xlfn.POISSON.DIST(3,K2,FALSE) * _xlfn.POISSON.DIST(2,L2,FALSE)</f>
        <v>1.8181918853493257E-2</v>
      </c>
      <c r="Z2" s="5">
        <f>_xlfn.POISSON.DIST(0,K2,FALSE) * _xlfn.POISSON.DIST(3,L2,FALSE)</f>
        <v>1.0958628260423905E-3</v>
      </c>
      <c r="AA2" s="5">
        <f>_xlfn.POISSON.DIST(1,K2,FALSE) * _xlfn.POISSON.DIST(3,L2,FALSE)</f>
        <v>2.8562016934867598E-3</v>
      </c>
      <c r="AB2" s="5">
        <f>_xlfn.POISSON.DIST(2,K2,FALSE) * _xlfn.POISSON.DIST(3,L2,FALSE)</f>
        <v>3.7221301425736427E-3</v>
      </c>
      <c r="AC2" s="5">
        <f>_xlfn.POISSON.DIST(4,K2,FALSE) * _xlfn.POISSON.DIST(4,L2,FALSE)</f>
        <v>2.8106074127178974E-4</v>
      </c>
      <c r="AD2" s="5">
        <f>_xlfn.POISSON.DIST(4,K2,FALSE) * _xlfn.POISSON.DIST(0,L2,FALSE)</f>
        <v>8.322874856193925E-2</v>
      </c>
      <c r="AE2" s="5">
        <f>_xlfn.POISSON.DIST(4,K2,FALSE) * _xlfn.POISSON.DIST(1,L2,FALSE)</f>
        <v>4.4407659126936755E-2</v>
      </c>
      <c r="AF2" s="5">
        <f>_xlfn.POISSON.DIST(4,K2,FALSE) * _xlfn.POISSON.DIST(2,L2,FALSE)</f>
        <v>1.1847109461621947E-2</v>
      </c>
      <c r="AG2" s="5">
        <f>_xlfn.POISSON.DIST(4,K2,FALSE) * _xlfn.POISSON.DIST(3,L2,FALSE)</f>
        <v>2.1070539835550805E-3</v>
      </c>
      <c r="AH2" s="5">
        <f>_xlfn.POISSON.DIST(0,K2,FALSE) * _xlfn.POISSON.DIST(4,L2,FALSE)</f>
        <v>1.4617756385149638E-4</v>
      </c>
      <c r="AI2" s="5">
        <f>_xlfn.POISSON.DIST(1,K2,FALSE) * _xlfn.POISSON.DIST(4,L2,FALSE)</f>
        <v>3.8098984243331075E-4</v>
      </c>
      <c r="AJ2" s="5">
        <f>_xlfn.POISSON.DIST(2,K2,FALSE) * _xlfn.POISSON.DIST(4,L2,FALSE)</f>
        <v>4.9649637130641327E-4</v>
      </c>
      <c r="AK2" s="5">
        <f>_xlfn.POISSON.DIST(3,K2,FALSE) * _xlfn.POISSON.DIST(4,L2,FALSE)</f>
        <v>4.3134771458477948E-4</v>
      </c>
      <c r="AL2" s="5">
        <f>_xlfn.POISSON.DIST(5,K2,FALSE) * _xlfn.POISSON.DIST(5,L2,FALSE)</f>
        <v>1.5634261513265209E-5</v>
      </c>
      <c r="AM2" s="5">
        <f>_xlfn.POISSON.DIST(5,K2,FALSE) * _xlfn.POISSON.DIST(0,L2,FALSE)</f>
        <v>4.3384643942689788E-2</v>
      </c>
      <c r="AN2" s="5">
        <f>_xlfn.POISSON.DIST(5,K2,FALSE) * _xlfn.POISSON.DIST(1,L2,FALSE)</f>
        <v>2.3148377367667571E-2</v>
      </c>
      <c r="AO2" s="5">
        <f>_xlfn.POISSON.DIST(5,K2,FALSE) * _xlfn.POISSON.DIST(2,L2,FALSE)</f>
        <v>6.1755419205904681E-3</v>
      </c>
      <c r="AP2" s="5">
        <f>_xlfn.POISSON.DIST(5,K2,FALSE) * _xlfn.POISSON.DIST(3,L2,FALSE)</f>
        <v>1.0983438826613224E-3</v>
      </c>
      <c r="AQ2" s="5">
        <f>_xlfn.POISSON.DIST(5,K2,FALSE) * _xlfn.POISSON.DIST(4,L2,FALSE)</f>
        <v>1.4650851294814829E-4</v>
      </c>
      <c r="AR2" s="5">
        <f>_xlfn.POISSON.DIST(0,K2,FALSE) * _xlfn.POISSON.DIST(5,L2,FALSE)</f>
        <v>1.5598945171432801E-5</v>
      </c>
      <c r="AS2" s="5">
        <f>_xlfn.POISSON.DIST(1,K2,FALSE) * _xlfn.POISSON.DIST(5,L2,FALSE)</f>
        <v>4.0656305293387194E-5</v>
      </c>
      <c r="AT2" s="5">
        <f>_xlfn.POISSON.DIST(2,K2,FALSE) * _xlfn.POISSON.DIST(5,L2,FALSE)</f>
        <v>5.29822735429641E-5</v>
      </c>
      <c r="AU2" s="5">
        <f>_xlfn.POISSON.DIST(3,K2,FALSE) * _xlfn.POISSON.DIST(5,L2,FALSE)</f>
        <v>4.6030110041144604E-5</v>
      </c>
      <c r="AV2" s="5">
        <f>_xlfn.POISSON.DIST(4,K2,FALSE) * _xlfn.POISSON.DIST(5,L2,FALSE)</f>
        <v>2.9992640302823241E-5</v>
      </c>
      <c r="AW2" s="5">
        <f>_xlfn.POISSON.DIST(6,K2,FALSE) * _xlfn.POISSON.DIST(6,L2,FALSE)</f>
        <v>6.0393759439272434E-7</v>
      </c>
      <c r="AX2" s="5">
        <f>_xlfn.POISSON.DIST(6,K2,FALSE) * _xlfn.POISSON.DIST(0,L2,FALSE)</f>
        <v>1.8845925261762229E-2</v>
      </c>
      <c r="AY2" s="5">
        <f>_xlfn.POISSON.DIST(6,K2,FALSE) * _xlfn.POISSON.DIST(1,L2,FALSE)</f>
        <v>1.0055460876397004E-2</v>
      </c>
      <c r="AZ2" s="5">
        <f>_xlfn.POISSON.DIST(6,K2,FALSE) * _xlfn.POISSON.DIST(2,L2,FALSE)</f>
        <v>2.6826035875750906E-3</v>
      </c>
      <c r="BA2" s="5">
        <f>_xlfn.POISSON.DIST(6,K2,FALSE) * _xlfn.POISSON.DIST(3,L2,FALSE)</f>
        <v>4.7711136575633489E-4</v>
      </c>
      <c r="BB2" s="5">
        <f>_xlfn.POISSON.DIST(6,K2,FALSE) * _xlfn.POISSON.DIST(4,L2,FALSE)</f>
        <v>6.3642068582608788E-5</v>
      </c>
      <c r="BC2" s="5">
        <f>_xlfn.POISSON.DIST(6,K2,FALSE) * _xlfn.POISSON.DIST(5,L2,FALSE)</f>
        <v>6.7913920047622823E-6</v>
      </c>
      <c r="BD2" s="5">
        <f>_xlfn.POISSON.DIST(0,K2,FALSE) * _xlfn.POISSON.DIST(6,L2,FALSE)</f>
        <v>1.387166197341142E-6</v>
      </c>
      <c r="BE2" s="5">
        <f>_xlfn.POISSON.DIST(1,K2,FALSE) * _xlfn.POISSON.DIST(6,L2,FALSE)</f>
        <v>3.6154401334169345E-6</v>
      </c>
      <c r="BF2" s="5">
        <f>_xlfn.POISSON.DIST(2,K2,FALSE) * _xlfn.POISSON.DIST(6,L2,FALSE)</f>
        <v>4.7115505637956539E-6</v>
      </c>
      <c r="BG2" s="5">
        <f>_xlfn.POISSON.DIST(3,K2,FALSE) * _xlfn.POISSON.DIST(6,L2,FALSE)</f>
        <v>4.09331605485116E-6</v>
      </c>
      <c r="BH2" s="5">
        <f>_xlfn.POISSON.DIST(4,K2,FALSE) * _xlfn.POISSON.DIST(6,L2,FALSE)</f>
        <v>2.6671532170829784E-6</v>
      </c>
      <c r="BI2" s="5">
        <f>_xlfn.POISSON.DIST(5,K2,FALSE) * _xlfn.POISSON.DIST(6,L2,FALSE)</f>
        <v>1.3903067709546307E-6</v>
      </c>
      <c r="BJ2" s="8">
        <f>SUM(N2,Q2,T2,W2,X2,Y2,AD2,AE2,AF2,AG2,AM2,AN2,AO2,AP2,AQ2,AX2,AY2,AZ2,BA2,BB2,BC2)</f>
        <v>0.80003376496948098</v>
      </c>
      <c r="BK2" s="8">
        <f>SUM(M2,P2,S2,V2,AC2,AL2,AY2)</f>
        <v>0.13799702857444998</v>
      </c>
      <c r="BL2" s="8">
        <f>SUM(O2,R2,U2,AA2,AB2,AH2,AI2,AJ2,AK2,AR2,AS2,AT2,AU2,AV2,BD2,BE2,BF2,BG2,BH2,BI2)</f>
        <v>5.3553410833283369E-2</v>
      </c>
      <c r="BM2" s="8">
        <f>SUM(S2:BI2)</f>
        <v>0.59003993941258159</v>
      </c>
      <c r="BN2" s="8">
        <f>SUM(M2:R2)</f>
        <v>0.39258527085187234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1.2186788154897501</v>
      </c>
      <c r="F3">
        <f>VLOOKUP(B3,home!$B$2:$E$405,3,FALSE)</f>
        <v>1.38</v>
      </c>
      <c r="G3">
        <f>VLOOKUP(C3,away!$B$2:$E$405,4,FALSE)</f>
        <v>0.96</v>
      </c>
      <c r="H3">
        <f>VLOOKUP(A3,away!$A$2:$E$405,3,FALSE)</f>
        <v>1.0296127562642401</v>
      </c>
      <c r="I3">
        <f>VLOOKUP(C3,away!$B$2:$E$405,3,FALSE)</f>
        <v>0.59</v>
      </c>
      <c r="J3">
        <f>VLOOKUP(B3,home!$B$2:$E$405,4,FALSE)</f>
        <v>1.07</v>
      </c>
      <c r="K3" s="3">
        <f t="shared" ref="K3:K8" si="0">E3*F3*G3</f>
        <v>1.6145056947608207</v>
      </c>
      <c r="L3" s="3">
        <f t="shared" ref="L3:L8" si="1">H3*I3*J3</f>
        <v>0.64999453302961474</v>
      </c>
      <c r="M3" s="5">
        <f>_xlfn.POISSON.DIST(0,K3,FALSE) * _xlfn.POISSON.DIST(0,L3,FALSE)</f>
        <v>0.10388193887567027</v>
      </c>
      <c r="N3" s="5">
        <f>_xlfn.POISSON.DIST(1,K3,FALSE) * _xlfn.POISSON.DIST(0,L3,FALSE)</f>
        <v>0.16771798189756509</v>
      </c>
      <c r="O3" s="5">
        <f>_xlfn.POISSON.DIST(0,K3,FALSE) * _xlfn.POISSON.DIST(1,L3,FALSE)</f>
        <v>6.7522692349702262E-2</v>
      </c>
      <c r="P3" s="5">
        <f>_xlfn.POISSON.DIST(1,K3,FALSE) * _xlfn.POISSON.DIST(1,L3,FALSE)</f>
        <v>0.10901577132417718</v>
      </c>
      <c r="Q3" s="5">
        <f>_xlfn.POISSON.DIST(2,K3,FALSE) * _xlfn.POISSON.DIST(0,L3,FALSE)</f>
        <v>0.1353908184437056</v>
      </c>
      <c r="R3" s="5">
        <f>_xlfn.POISSON.DIST(0,K3,FALSE) * _xlfn.POISSON.DIST(2,L3,FALSE)</f>
        <v>2.1944690441373534E-2</v>
      </c>
      <c r="S3" s="5">
        <f>_xlfn.POISSON.DIST(2,K3,FALSE) * _xlfn.POISSON.DIST(2,L3,FALSE)</f>
        <v>2.8600829282819405E-2</v>
      </c>
      <c r="T3" s="5">
        <f>_xlfn.POISSON.DIST(2,K3,FALSE) * _xlfn.POISSON.DIST(1,L3,FALSE)</f>
        <v>8.8003291810813747E-2</v>
      </c>
      <c r="U3" s="5">
        <f>_xlfn.POISSON.DIST(1,K3,FALSE) * _xlfn.POISSON.DIST(2,L3,FALSE)</f>
        <v>3.5429827687360908E-2</v>
      </c>
      <c r="V3" s="5">
        <f>_xlfn.POISSON.DIST(3,K3,FALSE) * _xlfn.POISSON.DIST(3,L3,FALSE)</f>
        <v>3.3349198549853997E-3</v>
      </c>
      <c r="W3" s="5">
        <f>_xlfn.POISSON.DIST(3,K3,FALSE) * _xlfn.POISSON.DIST(0,L3,FALSE)</f>
        <v>7.286308246523035E-2</v>
      </c>
      <c r="X3" s="5">
        <f>_xlfn.POISSON.DIST(3,K3,FALSE) * _xlfn.POISSON.DIST(1,L3,FALSE)</f>
        <v>4.73606052620857E-2</v>
      </c>
      <c r="Y3" s="5">
        <f>_xlfn.POISSON.DIST(3,K3,FALSE) * _xlfn.POISSON.DIST(2,L3,FALSE)</f>
        <v>1.5392067250664656E-2</v>
      </c>
      <c r="Z3" s="5">
        <f>_xlfn.POISSON.DIST(0,K3,FALSE) * _xlfn.POISSON.DIST(3,L3,FALSE)</f>
        <v>4.7546429386400128E-3</v>
      </c>
      <c r="AA3" s="5">
        <f>_xlfn.POISSON.DIST(1,K3,FALSE) * _xlfn.POISSON.DIST(3,L3,FALSE)</f>
        <v>7.6763981009886229E-3</v>
      </c>
      <c r="AB3" s="5">
        <f>_xlfn.POISSON.DIST(2,K3,FALSE) * _xlfn.POISSON.DIST(3,L3,FALSE)</f>
        <v>6.1967942246486428E-3</v>
      </c>
      <c r="AC3" s="5">
        <f>_xlfn.POISSON.DIST(4,K3,FALSE) * _xlfn.POISSON.DIST(4,L3,FALSE)</f>
        <v>2.1873319861373308E-4</v>
      </c>
      <c r="AD3" s="5">
        <f>_xlfn.POISSON.DIST(4,K3,FALSE) * _xlfn.POISSON.DIST(0,L3,FALSE)</f>
        <v>2.9409465394485426E-2</v>
      </c>
      <c r="AE3" s="5">
        <f>_xlfn.POISSON.DIST(4,K3,FALSE) * _xlfn.POISSON.DIST(1,L3,FALSE)</f>
        <v>1.9115991725739166E-2</v>
      </c>
      <c r="AF3" s="5">
        <f>_xlfn.POISSON.DIST(4,K3,FALSE) * _xlfn.POISSON.DIST(2,L3,FALSE)</f>
        <v>6.2126450575849049E-3</v>
      </c>
      <c r="AG3" s="5">
        <f>_xlfn.POISSON.DIST(4,K3,FALSE) * _xlfn.POISSON.DIST(3,L3,FALSE)</f>
        <v>1.3460617743612146E-3</v>
      </c>
      <c r="AH3" s="5">
        <f>_xlfn.POISSON.DIST(0,K3,FALSE) * _xlfn.POISSON.DIST(4,L3,FALSE)</f>
        <v>7.7262297915596751E-4</v>
      </c>
      <c r="AI3" s="5">
        <f>_xlfn.POISSON.DIST(1,K3,FALSE) * _xlfn.POISSON.DIST(4,L3,FALSE)</f>
        <v>1.2474041997503802E-3</v>
      </c>
      <c r="AJ3" s="5">
        <f>_xlfn.POISSON.DIST(2,K3,FALSE) * _xlfn.POISSON.DIST(4,L3,FALSE)</f>
        <v>1.0069705920827769E-3</v>
      </c>
      <c r="AK3" s="5">
        <f>_xlfn.POISSON.DIST(3,K3,FALSE) * _xlfn.POISSON.DIST(4,L3,FALSE)</f>
        <v>5.4191991845810631E-4</v>
      </c>
      <c r="AL3" s="5">
        <f>_xlfn.POISSON.DIST(5,K3,FALSE) * _xlfn.POISSON.DIST(5,L3,FALSE)</f>
        <v>9.1817186391253542E-6</v>
      </c>
      <c r="AM3" s="5">
        <f>_xlfn.POISSON.DIST(5,K3,FALSE) * _xlfn.POISSON.DIST(0,L3,FALSE)</f>
        <v>9.4963498718535991E-3</v>
      </c>
      <c r="AN3" s="5">
        <f>_xlfn.POISSON.DIST(5,K3,FALSE) * _xlfn.POISSON.DIST(1,L3,FALSE)</f>
        <v>6.1725755004413208E-3</v>
      </c>
      <c r="AO3" s="5">
        <f>_xlfn.POISSON.DIST(5,K3,FALSE) * _xlfn.POISSON.DIST(2,L3,FALSE)</f>
        <v>2.0060701649996988E-3</v>
      </c>
      <c r="AP3" s="5">
        <f>_xlfn.POISSON.DIST(5,K3,FALSE) * _xlfn.POISSON.DIST(3,L3,FALSE)</f>
        <v>4.346448800412071E-4</v>
      </c>
      <c r="AQ3" s="5">
        <f>_xlfn.POISSON.DIST(5,K3,FALSE) * _xlfn.POISSON.DIST(4,L3,FALSE)</f>
        <v>7.0629198959024322E-5</v>
      </c>
      <c r="AR3" s="5">
        <f>_xlfn.POISSON.DIST(0,K3,FALSE) * _xlfn.POISSON.DIST(5,L3,FALSE)</f>
        <v>1.0044014250888658E-4</v>
      </c>
      <c r="AS3" s="5">
        <f>_xlfn.POISSON.DIST(1,K3,FALSE) * _xlfn.POISSON.DIST(5,L3,FALSE)</f>
        <v>1.6216118206318573E-4</v>
      </c>
      <c r="AT3" s="5">
        <f>_xlfn.POISSON.DIST(2,K3,FALSE) * _xlfn.POISSON.DIST(5,L3,FALSE)</f>
        <v>1.3090507595507985E-4</v>
      </c>
      <c r="AU3" s="5">
        <f>_xlfn.POISSON.DIST(3,K3,FALSE) * _xlfn.POISSON.DIST(5,L3,FALSE)</f>
        <v>7.0448996867524739E-5</v>
      </c>
      <c r="AV3" s="5">
        <f>_xlfn.POISSON.DIST(4,K3,FALSE) * _xlfn.POISSON.DIST(5,L3,FALSE)</f>
        <v>2.8435076658201483E-5</v>
      </c>
      <c r="AW3" s="5">
        <f>_xlfn.POISSON.DIST(6,K3,FALSE) * _xlfn.POISSON.DIST(6,L3,FALSE)</f>
        <v>2.6765216743996947E-7</v>
      </c>
      <c r="AX3" s="5">
        <f>_xlfn.POISSON.DIST(6,K3,FALSE) * _xlfn.POISSON.DIST(0,L3,FALSE)</f>
        <v>2.5553184912581366E-3</v>
      </c>
      <c r="AY3" s="5">
        <f>_xlfn.POISSON.DIST(6,K3,FALSE) * _xlfn.POISSON.DIST(1,L3,FALSE)</f>
        <v>1.6609430494672719E-3</v>
      </c>
      <c r="AZ3" s="5">
        <f>_xlfn.POISSON.DIST(6,K3,FALSE) * _xlfn.POISSON.DIST(2,L3,FALSE)</f>
        <v>5.3980195091363193E-4</v>
      </c>
      <c r="BA3" s="5">
        <f>_xlfn.POISSON.DIST(6,K3,FALSE) * _xlfn.POISSON.DIST(3,L3,FALSE)</f>
        <v>1.1695610567086039E-4</v>
      </c>
      <c r="BB3" s="5">
        <f>_xlfn.POISSON.DIST(6,K3,FALSE) * _xlfn.POISSON.DIST(4,L3,FALSE)</f>
        <v>1.9005207322623291E-5</v>
      </c>
      <c r="BC3" s="5">
        <f>_xlfn.POISSON.DIST(6,K3,FALSE) * _xlfn.POISSON.DIST(5,L3,FALSE)</f>
        <v>2.4706561717599083E-6</v>
      </c>
      <c r="BD3" s="5">
        <f>_xlfn.POISSON.DIST(0,K3,FALSE) * _xlfn.POISSON.DIST(6,L3,FALSE)</f>
        <v>1.0880923921248613E-5</v>
      </c>
      <c r="BE3" s="5">
        <f>_xlfn.POISSON.DIST(1,K3,FALSE) * _xlfn.POISSON.DIST(6,L3,FALSE)</f>
        <v>1.7567313635115122E-5</v>
      </c>
      <c r="BF3" s="5">
        <f>_xlfn.POISSON.DIST(2,K3,FALSE) * _xlfn.POISSON.DIST(6,L3,FALSE)</f>
        <v>1.4181263952771394E-5</v>
      </c>
      <c r="BG3" s="5">
        <f>_xlfn.POISSON.DIST(3,K3,FALSE) * _xlfn.POISSON.DIST(6,L3,FALSE)</f>
        <v>7.6319104702185868E-6</v>
      </c>
      <c r="BH3" s="5">
        <f>_xlfn.POISSON.DIST(4,K3,FALSE) * _xlfn.POISSON.DIST(6,L3,FALSE)</f>
        <v>3.0804407290181608E-6</v>
      </c>
      <c r="BI3" s="5">
        <f>_xlfn.POISSON.DIST(5,K3,FALSE) * _xlfn.POISSON.DIST(6,L3,FALSE)</f>
        <v>9.9467781987459888E-7</v>
      </c>
      <c r="BJ3" s="8">
        <f>SUM(N3,Q3,T3,W3,X3,Y3,AD3,AE3,AF3,AG3,AM3,AN3,AO3,AP3,AQ3,AX3,AY3,AZ3,BA3,BB3,BC3)</f>
        <v>0.60588677615933506</v>
      </c>
      <c r="BK3" s="8">
        <f>SUM(M3,P3,S3,V3,AC3,AL3,AY3)</f>
        <v>0.24672231730437236</v>
      </c>
      <c r="BL3" s="8">
        <f>SUM(O3,R3,U3,AA3,AB3,AH3,AI3,AJ3,AK3,AR3,AS3,AT3,AU3,AV3,BD3,BE3,BF3,BG3,BH3,BI3)</f>
        <v>0.14288604749810238</v>
      </c>
      <c r="BM3" s="8">
        <f>SUM(S3:BI3)</f>
        <v>0.39311521517095588</v>
      </c>
      <c r="BN3" s="8">
        <f>SUM(M3:R3)</f>
        <v>0.60547389333219381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1.2186788154897501</v>
      </c>
      <c r="F4">
        <f>VLOOKUP(B4,home!$B$2:$E$405,3,FALSE)</f>
        <v>0.87</v>
      </c>
      <c r="G4">
        <f>VLOOKUP(C4,away!$B$2:$E$405,4,FALSE)</f>
        <v>0.91</v>
      </c>
      <c r="H4">
        <f>VLOOKUP(A4,away!$A$2:$E$405,3,FALSE)</f>
        <v>1.0296127562642401</v>
      </c>
      <c r="I4">
        <f>VLOOKUP(C4,away!$B$2:$E$405,3,FALSE)</f>
        <v>0.96</v>
      </c>
      <c r="J4">
        <f>VLOOKUP(B4,home!$B$2:$E$405,4,FALSE)</f>
        <v>1.03</v>
      </c>
      <c r="K4" s="3">
        <f t="shared" si="0"/>
        <v>0.96482801822323527</v>
      </c>
      <c r="L4" s="3">
        <f t="shared" si="1"/>
        <v>1.0180810933940805</v>
      </c>
      <c r="M4" s="5">
        <f t="shared" ref="M4:M8" si="2">_xlfn.POISSON.DIST(0,K4,FALSE) * _xlfn.POISSON.DIST(0,L4,FALSE)</f>
        <v>0.13766816215768746</v>
      </c>
      <c r="N4" s="5">
        <f t="shared" ref="N4:N8" si="3">_xlfn.POISSON.DIST(1,K4,FALSE) * _xlfn.POISSON.DIST(0,L4,FALSE)</f>
        <v>0.13282610006703657</v>
      </c>
      <c r="O4" s="5">
        <f t="shared" ref="O4:O8" si="4">_xlfn.POISSON.DIST(0,K4,FALSE) * _xlfn.POISSON.DIST(1,L4,FALSE)</f>
        <v>0.140157353055052</v>
      </c>
      <c r="P4" s="5">
        <f t="shared" ref="P4:P8" si="5">_xlfn.POISSON.DIST(1,K4,FALSE) * _xlfn.POISSON.DIST(1,L4,FALSE)</f>
        <v>0.13522774118752012</v>
      </c>
      <c r="Q4" s="5">
        <f t="shared" ref="Q4:Q8" si="6">_xlfn.POISSON.DIST(2,K4,FALSE) * _xlfn.POISSON.DIST(0,L4,FALSE)</f>
        <v>6.4077171448000028E-2</v>
      </c>
      <c r="R4" s="5">
        <f t="shared" ref="R4:R8" si="7">_xlfn.POISSON.DIST(0,K4,FALSE) * _xlfn.POISSON.DIST(2,L4,FALSE)</f>
        <v>7.1345775622753738E-2</v>
      </c>
      <c r="S4" s="5">
        <f t="shared" ref="S4:S8" si="8">_xlfn.POISSON.DIST(2,K4,FALSE) * _xlfn.POISSON.DIST(2,L4,FALSE)</f>
        <v>3.3207645290080239E-2</v>
      </c>
      <c r="T4" s="5">
        <f t="shared" ref="T4:T8" si="9">_xlfn.POISSON.DIST(2,K4,FALSE) * _xlfn.POISSON.DIST(1,L4,FALSE)</f>
        <v>6.5235756769379802E-2</v>
      </c>
      <c r="U4" s="5">
        <f t="shared" ref="U4:U8" si="10">_xlfn.POISSON.DIST(1,K4,FALSE) * _xlfn.POISSON.DIST(2,L4,FALSE)</f>
        <v>6.8836403302701105E-2</v>
      </c>
      <c r="V4" s="5">
        <f t="shared" ref="V4:V8" si="11">_xlfn.POISSON.DIST(3,K4,FALSE) * _xlfn.POISSON.DIST(3,L4,FALSE)</f>
        <v>3.6243309776788075E-3</v>
      </c>
      <c r="W4" s="5">
        <f t="shared" ref="W4:W8" si="12">_xlfn.POISSON.DIST(3,K4,FALSE) * _xlfn.POISSON.DIST(0,L4,FALSE)</f>
        <v>2.0607816780508114E-2</v>
      </c>
      <c r="X4" s="5">
        <f t="shared" ref="X4:X8" si="13">_xlfn.POISSON.DIST(3,K4,FALSE) * _xlfn.POISSON.DIST(1,L4,FALSE)</f>
        <v>2.0980428640364573E-2</v>
      </c>
      <c r="Y4" s="5">
        <f t="shared" ref="Y4:Y8" si="14">_xlfn.POISSON.DIST(3,K4,FALSE) * _xlfn.POISSON.DIST(2,L4,FALSE)</f>
        <v>1.0679888865029423E-2</v>
      </c>
      <c r="Z4" s="5">
        <f t="shared" ref="Z4:Z8" si="15">_xlfn.POISSON.DIST(0,K4,FALSE) * _xlfn.POISSON.DIST(3,L4,FALSE)</f>
        <v>2.421192841835396E-2</v>
      </c>
      <c r="AA4" s="5">
        <f t="shared" ref="AA4:AA8" si="16">_xlfn.POISSON.DIST(1,K4,FALSE) * _xlfn.POISSON.DIST(3,L4,FALSE)</f>
        <v>2.3360346913243284E-2</v>
      </c>
      <c r="AB4" s="5">
        <f t="shared" ref="AB4:AB8" si="17">_xlfn.POISSON.DIST(2,K4,FALSE) * _xlfn.POISSON.DIST(3,L4,FALSE)</f>
        <v>1.1269358608655895E-2</v>
      </c>
      <c r="AC4" s="5">
        <f t="shared" ref="AC4:AC8" si="18">_xlfn.POISSON.DIST(4,K4,FALSE) * _xlfn.POISSON.DIST(4,L4,FALSE)</f>
        <v>2.2250519099056514E-4</v>
      </c>
      <c r="AD4" s="5">
        <f t="shared" ref="AD4:AD8" si="19">_xlfn.POISSON.DIST(4,K4,FALSE) * _xlfn.POISSON.DIST(0,L4,FALSE)</f>
        <v>4.9707497560612926E-3</v>
      </c>
      <c r="AE4" s="5">
        <f t="shared" ref="AE4:AE8" si="20">_xlfn.POISSON.DIST(4,K4,FALSE) * _xlfn.POISSON.DIST(1,L4,FALSE)</f>
        <v>5.0606263466392385E-3</v>
      </c>
      <c r="AF4" s="5">
        <f t="shared" ref="AF4:AF8" si="21">_xlfn.POISSON.DIST(4,K4,FALSE) * _xlfn.POISSON.DIST(2,L4,FALSE)</f>
        <v>2.5760640021226834E-3</v>
      </c>
      <c r="AG4" s="5">
        <f t="shared" ref="AG4:AG8" si="22">_xlfn.POISSON.DIST(4,K4,FALSE) * _xlfn.POISSON.DIST(3,L4,FALSE)</f>
        <v>8.7421401864473094E-4</v>
      </c>
      <c r="AH4" s="5">
        <f t="shared" ref="AH4:AH8" si="23">_xlfn.POISSON.DIST(0,K4,FALSE) * _xlfn.POISSON.DIST(4,L4,FALSE)</f>
        <v>6.1624266393342517E-3</v>
      </c>
      <c r="AI4" s="5">
        <f t="shared" ref="AI4:AI8" si="24">_xlfn.POISSON.DIST(1,K4,FALSE) * _xlfn.POISSON.DIST(4,L4,FALSE)</f>
        <v>5.9456818818749381E-3</v>
      </c>
      <c r="AJ4" s="5">
        <f t="shared" ref="AJ4:AJ8" si="25">_xlfn.POISSON.DIST(2,K4,FALSE) * _xlfn.POISSON.DIST(4,L4,FALSE)</f>
        <v>2.8682802335375963E-3</v>
      </c>
      <c r="AK4" s="5">
        <f t="shared" ref="AK4:AK8" si="26">_xlfn.POISSON.DIST(3,K4,FALSE) * _xlfn.POISSON.DIST(4,L4,FALSE)</f>
        <v>9.2246571114431913E-4</v>
      </c>
      <c r="AL4" s="5">
        <f t="shared" ref="AL4:AL8" si="27">_xlfn.POISSON.DIST(5,K4,FALSE) * _xlfn.POISSON.DIST(5,L4,FALSE)</f>
        <v>8.7424351160256213E-6</v>
      </c>
      <c r="AM4" s="5">
        <f t="shared" ref="AM4:AM8" si="28">_xlfn.POISSON.DIST(5,K4,FALSE) * _xlfn.POISSON.DIST(0,L4,FALSE)</f>
        <v>9.591837272448498E-4</v>
      </c>
      <c r="AN4" s="5">
        <f t="shared" ref="AN4:AN8" si="29">_xlfn.POISSON.DIST(5,K4,FALSE) * _xlfn.POISSON.DIST(1,L4,FALSE)</f>
        <v>9.7652681779924599E-4</v>
      </c>
      <c r="AO4" s="5">
        <f t="shared" ref="AO4:AO8" si="30">_xlfn.POISSON.DIST(5,K4,FALSE) * _xlfn.POISSON.DIST(2,L4,FALSE)</f>
        <v>4.9709174519684918E-4</v>
      </c>
      <c r="AP4" s="5">
        <f t="shared" ref="AP4:AP8" si="31">_xlfn.POISSON.DIST(5,K4,FALSE) * _xlfn.POISSON.DIST(3,L4,FALSE)</f>
        <v>1.686932358223933E-4</v>
      </c>
      <c r="AQ4" s="5">
        <f t="shared" ref="AQ4:AQ8" si="32">_xlfn.POISSON.DIST(5,K4,FALSE) * _xlfn.POISSON.DIST(4,L4,FALSE)</f>
        <v>4.2935848493561905E-5</v>
      </c>
      <c r="AR4" s="5">
        <f t="shared" ref="AR4:AR8" si="33">_xlfn.POISSON.DIST(0,K4,FALSE) * _xlfn.POISSON.DIST(5,L4,FALSE)</f>
        <v>1.2547700101868452E-3</v>
      </c>
      <c r="AS4" s="5">
        <f t="shared" ref="AS4:AS8" si="34">_xlfn.POISSON.DIST(1,K4,FALSE) * _xlfn.POISSON.DIST(5,L4,FALSE)</f>
        <v>1.2106372622545227E-3</v>
      </c>
      <c r="AT4" s="5">
        <f t="shared" ref="AT4:AT8" si="35">_xlfn.POISSON.DIST(2,K4,FALSE) * _xlfn.POISSON.DIST(5,L4,FALSE)</f>
        <v>5.8402837526411709E-4</v>
      </c>
      <c r="AU4" s="5">
        <f t="shared" ref="AU4:AU8" si="36">_xlfn.POISSON.DIST(3,K4,FALSE) * _xlfn.POISSON.DIST(5,L4,FALSE)</f>
        <v>1.8782897996407136E-4</v>
      </c>
      <c r="AV4" s="5">
        <f t="shared" ref="AV4:AV8" si="37">_xlfn.POISSON.DIST(4,K4,FALSE) * _xlfn.POISSON.DIST(5,L4,FALSE)</f>
        <v>4.5305665625906668E-5</v>
      </c>
      <c r="AW4" s="5">
        <f t="shared" ref="AW4:AW8" si="38">_xlfn.POISSON.DIST(6,K4,FALSE) * _xlfn.POISSON.DIST(6,L4,FALSE)</f>
        <v>2.3854053889228717E-7</v>
      </c>
      <c r="AX4" s="5">
        <f t="shared" ref="AX4:AX8" si="39">_xlfn.POISSON.DIST(6,K4,FALSE) * _xlfn.POISSON.DIST(0,L4,FALSE)</f>
        <v>1.5424122244493742E-4</v>
      </c>
      <c r="AY4" s="5">
        <f t="shared" ref="AY4:AY8" si="40">_xlfn.POISSON.DIST(6,K4,FALSE) * _xlfn.POISSON.DIST(1,L4,FALSE)</f>
        <v>1.5703007239318143E-4</v>
      </c>
      <c r="AZ4" s="5">
        <f t="shared" ref="AZ4:AZ8" si="41">_xlfn.POISSON.DIST(6,K4,FALSE) * _xlfn.POISSON.DIST(2,L4,FALSE)</f>
        <v>7.9934673898900873E-5</v>
      </c>
      <c r="BA4" s="5">
        <f t="shared" ref="BA4:BA8" si="42">_xlfn.POISSON.DIST(6,K4,FALSE) * _xlfn.POISSON.DIST(3,L4,FALSE)</f>
        <v>2.7126660067697431E-5</v>
      </c>
      <c r="BB4" s="5">
        <f t="shared" ref="BB4:BB8" si="43">_xlfn.POISSON.DIST(6,K4,FALSE) * _xlfn.POISSON.DIST(4,L4,FALSE)</f>
        <v>6.9042849354627343E-6</v>
      </c>
      <c r="BC4" s="5">
        <f t="shared" ref="BC4:BC8" si="44">_xlfn.POISSON.DIST(6,K4,FALSE) * _xlfn.POISSON.DIST(5,L4,FALSE)</f>
        <v>1.4058243912400362E-6</v>
      </c>
      <c r="BD4" s="5">
        <f t="shared" ref="BD4:BD8" si="45">_xlfn.POISSON.DIST(0,K4,FALSE) * _xlfn.POISSON.DIST(6,L4,FALSE)</f>
        <v>2.1290960398818738E-4</v>
      </c>
      <c r="BE4" s="5">
        <f t="shared" ref="BE4:BE8" si="46">_xlfn.POISSON.DIST(1,K4,FALSE) * _xlfn.POISSON.DIST(6,L4,FALSE)</f>
        <v>2.0542115127661665E-4</v>
      </c>
      <c r="BF4" s="5">
        <f t="shared" ref="BF4:BF8" si="47">_xlfn.POISSON.DIST(2,K4,FALSE) * _xlfn.POISSON.DIST(6,L4,FALSE)</f>
        <v>9.9098041143676728E-5</v>
      </c>
      <c r="BG4" s="5">
        <f t="shared" ref="BG4:BG8" si="48">_xlfn.POISSON.DIST(3,K4,FALSE) * _xlfn.POISSON.DIST(6,L4,FALSE)</f>
        <v>3.1870855548819416E-5</v>
      </c>
      <c r="BH4" s="5">
        <f t="shared" ref="BH4:BH8" si="49">_xlfn.POISSON.DIST(4,K4,FALSE) * _xlfn.POISSON.DIST(6,L4,FALSE)</f>
        <v>7.6874735995616075E-6</v>
      </c>
      <c r="BI4" s="5">
        <f t="shared" ref="BI4:BI8" si="50">_xlfn.POISSON.DIST(5,K4,FALSE) * _xlfn.POISSON.DIST(6,L4,FALSE)</f>
        <v>1.4834179836416941E-6</v>
      </c>
      <c r="BJ4" s="8">
        <f t="shared" ref="BJ4:BJ8" si="51">SUM(N4,Q4,T4,W4,X4,Y4,AD4,AE4,AF4,AG4,AM4,AN4,AO4,AP4,AQ4,AX4,AY4,AZ4,BA4,BB4,BC4)</f>
        <v>0.33095989080647481</v>
      </c>
      <c r="BK4" s="8">
        <f t="shared" ref="BK4:BK8" si="52">SUM(M4,P4,S4,V4,AC4,AL4,AY4)</f>
        <v>0.31011615731146636</v>
      </c>
      <c r="BL4" s="8">
        <f t="shared" ref="BL4:BL8" si="53">SUM(O4,R4,U4,AA4,AB4,AH4,AI4,AJ4,AK4,AR4,AS4,AT4,AU4,AV4,BD4,BE4,BF4,BG4,BH4,BI4)</f>
        <v>0.33470913280513309</v>
      </c>
      <c r="BM4" s="8">
        <f t="shared" ref="BM4:BM8" si="54">SUM(S4:BI4)</f>
        <v>0.31853801427152389</v>
      </c>
      <c r="BN4" s="8">
        <f t="shared" ref="BN4:BN8" si="55">SUM(M4:R4)</f>
        <v>0.68130230353804988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1.2186788154897501</v>
      </c>
      <c r="F5">
        <f>VLOOKUP(B5,home!$B$2:$E$405,3,FALSE)</f>
        <v>1.1399999999999999</v>
      </c>
      <c r="G5">
        <f>VLOOKUP(C5,away!$B$2:$E$405,4,FALSE)</f>
        <v>0.68</v>
      </c>
      <c r="H5">
        <f>VLOOKUP(A5,away!$A$2:$E$405,3,FALSE)</f>
        <v>1.0296127562642401</v>
      </c>
      <c r="I5">
        <f>VLOOKUP(C5,away!$B$2:$E$405,3,FALSE)</f>
        <v>0.64</v>
      </c>
      <c r="J5">
        <f>VLOOKUP(B5,home!$B$2:$E$405,4,FALSE)</f>
        <v>0.97</v>
      </c>
      <c r="K5" s="3">
        <f t="shared" si="0"/>
        <v>0.94471981776765424</v>
      </c>
      <c r="L5" s="3">
        <f t="shared" si="1"/>
        <v>0.63918359908884026</v>
      </c>
      <c r="M5" s="5">
        <f t="shared" si="2"/>
        <v>0.2051726586813884</v>
      </c>
      <c r="N5" s="5">
        <f t="shared" si="3"/>
        <v>0.19383067672038631</v>
      </c>
      <c r="O5" s="5">
        <f t="shared" si="4"/>
        <v>0.13114299841059604</v>
      </c>
      <c r="P5" s="5">
        <f t="shared" si="5"/>
        <v>0.12389338955996203</v>
      </c>
      <c r="Q5" s="5">
        <f t="shared" si="6"/>
        <v>9.1557840794532219E-2</v>
      </c>
      <c r="R5" s="5">
        <f t="shared" si="7"/>
        <v>4.1912226859693397E-2</v>
      </c>
      <c r="S5" s="5">
        <f t="shared" si="8"/>
        <v>1.8703237647873901E-2</v>
      </c>
      <c r="T5" s="5">
        <f t="shared" si="9"/>
        <v>5.8522270203852152E-2</v>
      </c>
      <c r="U5" s="5">
        <f t="shared" si="10"/>
        <v>3.9595311321126127E-2</v>
      </c>
      <c r="V5" s="5">
        <f t="shared" si="11"/>
        <v>1.2548821199519955E-3</v>
      </c>
      <c r="W5" s="5">
        <f t="shared" si="12"/>
        <v>2.8832168890203468E-2</v>
      </c>
      <c r="X5" s="5">
        <f t="shared" si="13"/>
        <v>1.8429049480777549E-2</v>
      </c>
      <c r="Y5" s="5">
        <f t="shared" si="14"/>
        <v>5.8897730874548559E-3</v>
      </c>
      <c r="Z5" s="5">
        <f t="shared" si="15"/>
        <v>8.9298693366689306E-3</v>
      </c>
      <c r="AA5" s="5">
        <f t="shared" si="16"/>
        <v>8.4362245324268344E-3</v>
      </c>
      <c r="AB5" s="5">
        <f t="shared" si="17"/>
        <v>3.9849342514606464E-3</v>
      </c>
      <c r="AC5" s="5">
        <f t="shared" si="18"/>
        <v>4.7359989489533602E-5</v>
      </c>
      <c r="AD5" s="5">
        <f t="shared" si="19"/>
        <v>6.8095803349498109E-3</v>
      </c>
      <c r="AE5" s="5">
        <f t="shared" si="20"/>
        <v>4.3525720667778106E-3</v>
      </c>
      <c r="AF5" s="5">
        <f t="shared" si="21"/>
        <v>1.3910463394682961E-3</v>
      </c>
      <c r="AG5" s="5">
        <f t="shared" si="22"/>
        <v>2.9637800192023413E-4</v>
      </c>
      <c r="AH5" s="5">
        <f t="shared" si="23"/>
        <v>1.4269565055012802E-3</v>
      </c>
      <c r="AI5" s="5">
        <f t="shared" si="24"/>
        <v>1.3480740898395378E-3</v>
      </c>
      <c r="AJ5" s="5">
        <f t="shared" si="25"/>
        <v>6.3677615424525223E-4</v>
      </c>
      <c r="AK5" s="5">
        <f t="shared" si="26"/>
        <v>2.0052501746578751E-4</v>
      </c>
      <c r="AL5" s="5">
        <f t="shared" si="27"/>
        <v>1.1439320745936719E-6</v>
      </c>
      <c r="AM5" s="5">
        <f t="shared" si="28"/>
        <v>1.2866290986215979E-3</v>
      </c>
      <c r="AN5" s="5">
        <f t="shared" si="29"/>
        <v>8.223922179493835E-4</v>
      </c>
      <c r="AO5" s="5">
        <f t="shared" si="30"/>
        <v>2.6282980886577033E-4</v>
      </c>
      <c r="AP5" s="5">
        <f t="shared" si="31"/>
        <v>5.5998834392885034E-5</v>
      </c>
      <c r="AQ5" s="5">
        <f t="shared" si="32"/>
        <v>8.948384128006045E-6</v>
      </c>
      <c r="AR5" s="5">
        <f t="shared" si="33"/>
        <v>1.8241743898590862E-4</v>
      </c>
      <c r="AS5" s="5">
        <f t="shared" si="34"/>
        <v>1.7233336971640974E-4</v>
      </c>
      <c r="AT5" s="5">
        <f t="shared" si="35"/>
        <v>8.1403374816886194E-5</v>
      </c>
      <c r="AU5" s="5">
        <f t="shared" si="36"/>
        <v>2.5634460474226931E-5</v>
      </c>
      <c r="AV5" s="5">
        <f t="shared" si="37"/>
        <v>6.0543457069459488E-6</v>
      </c>
      <c r="AW5" s="5">
        <f t="shared" si="38"/>
        <v>1.9187853112297513E-8</v>
      </c>
      <c r="AX5" s="5">
        <f t="shared" si="39"/>
        <v>2.0258400126405945E-4</v>
      </c>
      <c r="AY5" s="5">
        <f t="shared" si="40"/>
        <v>1.2948837104577969E-4</v>
      </c>
      <c r="AZ5" s="5">
        <f t="shared" si="41"/>
        <v>4.1383421522596308E-5</v>
      </c>
      <c r="BA5" s="5">
        <f t="shared" si="42"/>
        <v>8.8172014371412293E-6</v>
      </c>
      <c r="BB5" s="5">
        <f t="shared" si="43"/>
        <v>1.408952637120806E-6</v>
      </c>
      <c r="BC5" s="5">
        <f t="shared" si="44"/>
        <v>1.8011588350811796E-7</v>
      </c>
      <c r="BD5" s="5">
        <f t="shared" si="45"/>
        <v>1.9433039197930324E-5</v>
      </c>
      <c r="BE5" s="5">
        <f t="shared" si="46"/>
        <v>1.8358777249740415E-5</v>
      </c>
      <c r="BF5" s="5">
        <f t="shared" si="47"/>
        <v>8.6719503489058586E-6</v>
      </c>
      <c r="BG5" s="5">
        <f t="shared" si="48"/>
        <v>2.7308544511028302E-6</v>
      </c>
      <c r="BH5" s="5">
        <f t="shared" si="49"/>
        <v>6.4497307984896316E-7</v>
      </c>
      <c r="BI5" s="5">
        <f t="shared" si="50"/>
        <v>1.2186377009199108E-7</v>
      </c>
      <c r="BJ5" s="8">
        <f t="shared" si="51"/>
        <v>0.41273201632807055</v>
      </c>
      <c r="BK5" s="8">
        <f t="shared" si="52"/>
        <v>0.34920216030178625</v>
      </c>
      <c r="BL5" s="8">
        <f t="shared" si="53"/>
        <v>0.22920183159015295</v>
      </c>
      <c r="BM5" s="8">
        <f t="shared" si="54"/>
        <v>0.21242661734692761</v>
      </c>
      <c r="BN5" s="8">
        <f t="shared" si="55"/>
        <v>0.78750979102655838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1.2186788154897501</v>
      </c>
      <c r="F6">
        <f>VLOOKUP(B6,home!$B$2:$E$405,3,FALSE)</f>
        <v>0.77</v>
      </c>
      <c r="G6">
        <f>VLOOKUP(C6,away!$B$2:$E$405,4,FALSE)</f>
        <v>1.34</v>
      </c>
      <c r="H6">
        <f>VLOOKUP(A6,away!$A$2:$E$405,3,FALSE)</f>
        <v>1.0296127562642401</v>
      </c>
      <c r="I6">
        <f>VLOOKUP(C6,away!$B$2:$E$405,3,FALSE)</f>
        <v>1.04</v>
      </c>
      <c r="J6">
        <f>VLOOKUP(B6,home!$B$2:$E$405,4,FALSE)</f>
        <v>0.86</v>
      </c>
      <c r="K6" s="3">
        <f t="shared" si="0"/>
        <v>1.2574328018223242</v>
      </c>
      <c r="L6" s="3">
        <f t="shared" si="1"/>
        <v>0.92088564920273641</v>
      </c>
      <c r="M6" s="5">
        <f t="shared" si="2"/>
        <v>0.11323177541855158</v>
      </c>
      <c r="N6" s="5">
        <f t="shared" si="3"/>
        <v>0.14238134861986548</v>
      </c>
      <c r="O6" s="5">
        <f t="shared" si="4"/>
        <v>0.10427351701669131</v>
      </c>
      <c r="P6" s="5">
        <f t="shared" si="5"/>
        <v>0.13111694065816595</v>
      </c>
      <c r="Q6" s="5">
        <f t="shared" si="6"/>
        <v>8.9517489061159292E-2</v>
      </c>
      <c r="R6" s="5">
        <f t="shared" si="7"/>
        <v>4.801199270628418E-2</v>
      </c>
      <c r="S6" s="5">
        <f t="shared" si="8"/>
        <v>3.7956775083693474E-2</v>
      </c>
      <c r="T6" s="5">
        <f t="shared" si="9"/>
        <v>8.243537102908452E-2</v>
      </c>
      <c r="U6" s="5">
        <f t="shared" si="10"/>
        <v>6.0371854509735902E-2</v>
      </c>
      <c r="V6" s="5">
        <f t="shared" si="11"/>
        <v>4.8835685407482539E-3</v>
      </c>
      <c r="W6" s="5">
        <f t="shared" si="12"/>
        <v>3.7520742360757586E-2</v>
      </c>
      <c r="X6" s="5">
        <f t="shared" si="13"/>
        <v>3.4552313187454858E-2</v>
      </c>
      <c r="Y6" s="5">
        <f t="shared" si="14"/>
        <v>1.5909364680542819E-2</v>
      </c>
      <c r="Z6" s="5">
        <f t="shared" si="15"/>
        <v>1.4737851690947854E-2</v>
      </c>
      <c r="AA6" s="5">
        <f t="shared" si="16"/>
        <v>1.8531858144590435E-2</v>
      </c>
      <c r="AB6" s="5">
        <f t="shared" si="17"/>
        <v>1.1651283154863107E-2</v>
      </c>
      <c r="AC6" s="5">
        <f t="shared" si="18"/>
        <v>3.5343356811200525E-4</v>
      </c>
      <c r="AD6" s="5">
        <f t="shared" si="19"/>
        <v>1.1794953048285248E-2</v>
      </c>
      <c r="AE6" s="5">
        <f t="shared" si="20"/>
        <v>1.0861802995185953E-2</v>
      </c>
      <c r="AF6" s="5">
        <f t="shared" si="21"/>
        <v>5.001239251367022E-3</v>
      </c>
      <c r="AG6" s="5">
        <f t="shared" si="22"/>
        <v>1.5351898182711095E-3</v>
      </c>
      <c r="AH6" s="5">
        <f t="shared" si="23"/>
        <v>3.392969030568039E-3</v>
      </c>
      <c r="AI6" s="5">
        <f t="shared" si="24"/>
        <v>4.2664305546035435E-3</v>
      </c>
      <c r="AJ6" s="5">
        <f t="shared" si="25"/>
        <v>2.6823748630277538E-3</v>
      </c>
      <c r="AK6" s="5">
        <f t="shared" si="26"/>
        <v>1.1243020465182536E-3</v>
      </c>
      <c r="AL6" s="5">
        <f t="shared" si="27"/>
        <v>1.6370361766544643E-5</v>
      </c>
      <c r="AM6" s="5">
        <f t="shared" si="28"/>
        <v>2.9662721717736156E-3</v>
      </c>
      <c r="AN6" s="5">
        <f t="shared" si="29"/>
        <v>2.7315974746157565E-3</v>
      </c>
      <c r="AO6" s="5">
        <f t="shared" si="30"/>
        <v>1.2577444568860432E-3</v>
      </c>
      <c r="AP6" s="5">
        <f t="shared" si="31"/>
        <v>3.8607960690354906E-4</v>
      </c>
      <c r="AQ6" s="5">
        <f t="shared" si="32"/>
        <v>8.8883792361827988E-5</v>
      </c>
      <c r="AR6" s="5">
        <f t="shared" si="33"/>
        <v>6.249072976878858E-4</v>
      </c>
      <c r="AS6" s="5">
        <f t="shared" si="34"/>
        <v>7.8577893421089538E-4</v>
      </c>
      <c r="AT6" s="5">
        <f t="shared" si="35"/>
        <v>4.9403210342888301E-4</v>
      </c>
      <c r="AU6" s="5">
        <f t="shared" si="36"/>
        <v>2.0707072400158553E-4</v>
      </c>
      <c r="AV6" s="5">
        <f t="shared" si="37"/>
        <v>6.5094380164172736E-5</v>
      </c>
      <c r="AW6" s="5">
        <f t="shared" si="38"/>
        <v>5.2655806208172056E-7</v>
      </c>
      <c r="AX6" s="5">
        <f t="shared" si="39"/>
        <v>6.2164798798681532E-4</v>
      </c>
      <c r="AY6" s="5">
        <f t="shared" si="40"/>
        <v>5.7246671099281333E-4</v>
      </c>
      <c r="AZ6" s="5">
        <f t="shared" si="41"/>
        <v>2.6358818939978609E-4</v>
      </c>
      <c r="BA6" s="5">
        <f t="shared" si="42"/>
        <v>8.0911526972531962E-5</v>
      </c>
      <c r="BB6" s="5">
        <f t="shared" si="43"/>
        <v>1.8627566011021198E-5</v>
      </c>
      <c r="BC6" s="5">
        <f t="shared" si="44"/>
        <v>3.430771643825218E-6</v>
      </c>
      <c r="BD6" s="5">
        <f t="shared" si="45"/>
        <v>9.5911360420472693E-5</v>
      </c>
      <c r="BE6" s="5">
        <f t="shared" si="46"/>
        <v>1.2060209066010572E-4</v>
      </c>
      <c r="BF6" s="5">
        <f t="shared" si="47"/>
        <v>7.5824512382183365E-5</v>
      </c>
      <c r="BG6" s="5">
        <f t="shared" si="48"/>
        <v>3.1781409683846776E-5</v>
      </c>
      <c r="BH6" s="5">
        <f t="shared" si="49"/>
        <v>9.9907467561556513E-6</v>
      </c>
      <c r="BI6" s="5">
        <f t="shared" si="50"/>
        <v>2.5125385371780188E-6</v>
      </c>
      <c r="BJ6" s="8">
        <f t="shared" si="51"/>
        <v>0.44050106430752156</v>
      </c>
      <c r="BK6" s="8">
        <f t="shared" si="52"/>
        <v>0.28813133034203064</v>
      </c>
      <c r="BL6" s="8">
        <f t="shared" si="53"/>
        <v>0.25682008812481594</v>
      </c>
      <c r="BM6" s="8">
        <f t="shared" si="54"/>
        <v>0.3710853308316675</v>
      </c>
      <c r="BN6" s="8">
        <f t="shared" si="55"/>
        <v>0.6285330634807178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1.2186788154897501</v>
      </c>
      <c r="F7">
        <f>VLOOKUP(B7,home!$B$2:$E$405,3,FALSE)</f>
        <v>0.69</v>
      </c>
      <c r="G7">
        <f>VLOOKUP(C7,away!$B$2:$E$405,4,FALSE)</f>
        <v>0.96</v>
      </c>
      <c r="H7">
        <f>VLOOKUP(A7,away!$A$2:$E$405,3,FALSE)</f>
        <v>1.0296127562642401</v>
      </c>
      <c r="I7">
        <f>VLOOKUP(C7,away!$B$2:$E$405,3,FALSE)</f>
        <v>0.36</v>
      </c>
      <c r="J7">
        <f>VLOOKUP(B7,home!$B$2:$E$405,4,FALSE)</f>
        <v>0.92</v>
      </c>
      <c r="K7" s="3">
        <f t="shared" si="0"/>
        <v>0.80725284738041037</v>
      </c>
      <c r="L7" s="3">
        <f t="shared" si="1"/>
        <v>0.34100774487471636</v>
      </c>
      <c r="M7" s="5">
        <f t="shared" si="2"/>
        <v>0.3171880091043634</v>
      </c>
      <c r="N7" s="5">
        <f t="shared" si="3"/>
        <v>0.25605092350442094</v>
      </c>
      <c r="O7" s="5">
        <f t="shared" si="4"/>
        <v>0.10816356768597997</v>
      </c>
      <c r="P7" s="5">
        <f t="shared" si="5"/>
        <v>8.731534799733108E-2</v>
      </c>
      <c r="Q7" s="5">
        <f t="shared" si="6"/>
        <v>0.1033489185366637</v>
      </c>
      <c r="R7" s="5">
        <f t="shared" si="7"/>
        <v>1.8442307147099882E-2</v>
      </c>
      <c r="S7" s="5">
        <f t="shared" si="8"/>
        <v>6.009030746009802E-3</v>
      </c>
      <c r="T7" s="5">
        <f t="shared" si="9"/>
        <v>3.5242781645428461E-2</v>
      </c>
      <c r="U7" s="5">
        <f t="shared" si="10"/>
        <v>1.4887604956760475E-2</v>
      </c>
      <c r="V7" s="5">
        <f t="shared" si="11"/>
        <v>1.8379586857510675E-4</v>
      </c>
      <c r="W7" s="5">
        <f t="shared" si="12"/>
        <v>2.7809569587469288E-2</v>
      </c>
      <c r="X7" s="5">
        <f t="shared" si="13"/>
        <v>9.4832786109593972E-3</v>
      </c>
      <c r="Y7" s="5">
        <f t="shared" si="14"/>
        <v>1.6169357265709483E-3</v>
      </c>
      <c r="Z7" s="5">
        <f t="shared" si="15"/>
        <v>2.0963231901731326E-3</v>
      </c>
      <c r="AA7" s="5">
        <f t="shared" si="16"/>
        <v>1.6922628642968469E-3</v>
      </c>
      <c r="AB7" s="5">
        <f t="shared" si="17"/>
        <v>6.8304200785987922E-4</v>
      </c>
      <c r="AC7" s="5">
        <f t="shared" si="18"/>
        <v>3.1622018653901242E-6</v>
      </c>
      <c r="AD7" s="5">
        <f t="shared" si="19"/>
        <v>5.6123385584770603E-3</v>
      </c>
      <c r="AE7" s="5">
        <f t="shared" si="20"/>
        <v>1.9138509152996786E-3</v>
      </c>
      <c r="AF7" s="5">
        <f t="shared" si="21"/>
        <v>3.2631899232637757E-4</v>
      </c>
      <c r="AG7" s="5">
        <f t="shared" si="22"/>
        <v>3.7092434561002644E-5</v>
      </c>
      <c r="AH7" s="5">
        <f t="shared" si="23"/>
        <v>1.7871561090237773E-4</v>
      </c>
      <c r="AI7" s="5">
        <f t="shared" si="24"/>
        <v>1.4426868577227392E-4</v>
      </c>
      <c r="AJ7" s="5">
        <f t="shared" si="25"/>
        <v>5.8230653688748913E-5</v>
      </c>
      <c r="AK7" s="5">
        <f t="shared" si="26"/>
        <v>1.5668953665021722E-5</v>
      </c>
      <c r="AL7" s="5">
        <f t="shared" si="27"/>
        <v>3.4819570524622328E-8</v>
      </c>
      <c r="AM7" s="5">
        <f t="shared" si="28"/>
        <v>9.0611525635869521E-4</v>
      </c>
      <c r="AN7" s="5">
        <f t="shared" si="29"/>
        <v>3.0899232016745414E-4</v>
      </c>
      <c r="AO7" s="5">
        <f t="shared" si="30"/>
        <v>5.2684387141954934E-5</v>
      </c>
      <c r="AP7" s="5">
        <f t="shared" si="31"/>
        <v>5.9885946831281874E-6</v>
      </c>
      <c r="AQ7" s="5">
        <f t="shared" si="32"/>
        <v>5.1053929196556477E-7</v>
      </c>
      <c r="AR7" s="5">
        <f t="shared" si="33"/>
        <v>1.218868148954542E-5</v>
      </c>
      <c r="AS7" s="5">
        <f t="shared" si="34"/>
        <v>9.8393478382484425E-6</v>
      </c>
      <c r="AT7" s="5">
        <f t="shared" si="35"/>
        <v>3.9714207793961699E-6</v>
      </c>
      <c r="AU7" s="5">
        <f t="shared" si="36"/>
        <v>1.0686469107710957E-6</v>
      </c>
      <c r="AV7" s="5">
        <f t="shared" si="37"/>
        <v>2.1566706539106153E-7</v>
      </c>
      <c r="AW7" s="5">
        <f t="shared" si="38"/>
        <v>2.6625313958639477E-10</v>
      </c>
      <c r="AX7" s="5">
        <f t="shared" si="39"/>
        <v>1.2191068679173114E-4</v>
      </c>
      <c r="AY7" s="5">
        <f t="shared" si="40"/>
        <v>4.1572488378976103E-5</v>
      </c>
      <c r="AZ7" s="5">
        <f t="shared" si="41"/>
        <v>7.0882702554724967E-6</v>
      </c>
      <c r="BA7" s="5">
        <f t="shared" si="42"/>
        <v>8.0571835162706891E-7</v>
      </c>
      <c r="BB7" s="5">
        <f t="shared" si="43"/>
        <v>6.8689049523130109E-8</v>
      </c>
      <c r="BC7" s="5">
        <f t="shared" si="44"/>
        <v>4.6846995750940621E-9</v>
      </c>
      <c r="BD7" s="5">
        <f t="shared" si="45"/>
        <v>6.9273913129101396E-7</v>
      </c>
      <c r="BE7" s="5">
        <f t="shared" si="46"/>
        <v>5.5921563622650302E-7</v>
      </c>
      <c r="BF7" s="5">
        <f t="shared" si="47"/>
        <v>2.2571420732174614E-7</v>
      </c>
      <c r="BG7" s="5">
        <f t="shared" si="48"/>
        <v>6.0736145518230618E-8</v>
      </c>
      <c r="BH7" s="5">
        <f t="shared" si="49"/>
        <v>1.2257356602125652E-8</v>
      </c>
      <c r="BI7" s="5">
        <f t="shared" si="50"/>
        <v>1.9789572036846015E-9</v>
      </c>
      <c r="BJ7" s="8">
        <f t="shared" si="51"/>
        <v>0.44288775014734699</v>
      </c>
      <c r="BK7" s="8">
        <f t="shared" si="52"/>
        <v>0.41074095322609427</v>
      </c>
      <c r="BL7" s="8">
        <f t="shared" si="53"/>
        <v>0.14429450497154303</v>
      </c>
      <c r="BM7" s="8">
        <f t="shared" si="54"/>
        <v>0.10946888533717254</v>
      </c>
      <c r="BN7" s="8">
        <f t="shared" si="55"/>
        <v>0.8905090739758591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1.2186788154897501</v>
      </c>
      <c r="F8">
        <f>VLOOKUP(B8,home!$B$2:$E$405,3,FALSE)</f>
        <v>1.28</v>
      </c>
      <c r="G8">
        <f>VLOOKUP(C8,away!$B$2:$E$405,4,FALSE)</f>
        <v>0.91</v>
      </c>
      <c r="H8">
        <f>VLOOKUP(A8,away!$A$2:$E$405,3,FALSE)</f>
        <v>1.0296127562642401</v>
      </c>
      <c r="I8">
        <f>VLOOKUP(C8,away!$B$2:$E$405,3,FALSE)</f>
        <v>1.0900000000000001</v>
      </c>
      <c r="J8">
        <f>VLOOKUP(B8,home!$B$2:$E$405,4,FALSE)</f>
        <v>1.08</v>
      </c>
      <c r="K8" s="3">
        <f t="shared" si="0"/>
        <v>1.4195170842824609</v>
      </c>
      <c r="L8" s="3">
        <f t="shared" si="1"/>
        <v>1.2120601366742636</v>
      </c>
      <c r="M8" s="5">
        <f t="shared" si="2"/>
        <v>7.1964868182605904E-2</v>
      </c>
      <c r="N8" s="5">
        <f t="shared" si="3"/>
        <v>0.10215535985334437</v>
      </c>
      <c r="O8" s="5">
        <f t="shared" si="4"/>
        <v>8.7225747965154657E-2</v>
      </c>
      <c r="P8" s="5">
        <f t="shared" si="5"/>
        <v>0.12381843942585315</v>
      </c>
      <c r="Q8" s="5">
        <f t="shared" si="6"/>
        <v>7.2505639281422493E-2</v>
      </c>
      <c r="R8" s="5">
        <f t="shared" si="7"/>
        <v>5.2861426000080133E-2</v>
      </c>
      <c r="S8" s="5">
        <f t="shared" si="8"/>
        <v>5.3258646646000593E-2</v>
      </c>
      <c r="T8" s="5">
        <f t="shared" si="9"/>
        <v>8.7881195057095796E-2</v>
      </c>
      <c r="U8" s="5">
        <f t="shared" si="10"/>
        <v>7.5037697306646819E-2</v>
      </c>
      <c r="V8" s="5">
        <f t="shared" si="11"/>
        <v>1.0181515076847246E-2</v>
      </c>
      <c r="W8" s="5">
        <f t="shared" si="12"/>
        <v>3.4307664555600241E-2</v>
      </c>
      <c r="X8" s="5">
        <f t="shared" si="13"/>
        <v>4.158295259023561E-2</v>
      </c>
      <c r="Y8" s="5">
        <f t="shared" si="14"/>
        <v>2.5200519599920208E-2</v>
      </c>
      <c r="Z8" s="5">
        <f t="shared" si="15"/>
        <v>2.1357075740817862E-2</v>
      </c>
      <c r="AA8" s="5">
        <f t="shared" si="16"/>
        <v>3.031673388440545E-2</v>
      </c>
      <c r="AB8" s="5">
        <f t="shared" si="17"/>
        <v>2.1517560844279259E-2</v>
      </c>
      <c r="AC8" s="5">
        <f t="shared" si="18"/>
        <v>1.0948565421942985E-3</v>
      </c>
      <c r="AD8" s="5">
        <f t="shared" si="19"/>
        <v>1.2175078989626602E-2</v>
      </c>
      <c r="AE8" s="5">
        <f t="shared" si="20"/>
        <v>1.4756927904186774E-2</v>
      </c>
      <c r="AF8" s="5">
        <f t="shared" si="21"/>
        <v>8.9431420262204402E-3</v>
      </c>
      <c r="AG8" s="5">
        <f t="shared" si="22"/>
        <v>3.6132086488660318E-3</v>
      </c>
      <c r="AH8" s="5">
        <f t="shared" si="23"/>
        <v>6.4715150353445742E-3</v>
      </c>
      <c r="AI8" s="5">
        <f t="shared" si="24"/>
        <v>9.1864261538624377E-3</v>
      </c>
      <c r="AJ8" s="5">
        <f t="shared" si="25"/>
        <v>6.5201444344534761E-3</v>
      </c>
      <c r="AK8" s="5">
        <f t="shared" si="26"/>
        <v>3.0851521388986372E-3</v>
      </c>
      <c r="AL8" s="5">
        <f t="shared" si="27"/>
        <v>7.5349782121854762E-5</v>
      </c>
      <c r="AM8" s="5">
        <f t="shared" si="28"/>
        <v>3.4565465256526811E-3</v>
      </c>
      <c r="AN8" s="5">
        <f t="shared" si="29"/>
        <v>4.1895422543035393E-3</v>
      </c>
      <c r="AO8" s="5">
        <f t="shared" si="30"/>
        <v>2.5389885786768758E-3</v>
      </c>
      <c r="AP8" s="5">
        <f t="shared" si="31"/>
        <v>1.0258022812284959E-3</v>
      </c>
      <c r="AQ8" s="5">
        <f t="shared" si="32"/>
        <v>3.1083351329664558E-4</v>
      </c>
      <c r="AR8" s="5">
        <f t="shared" si="33"/>
        <v>1.5687730796458594E-3</v>
      </c>
      <c r="AS8" s="5">
        <f t="shared" si="34"/>
        <v>2.2269001879197075E-3</v>
      </c>
      <c r="AT8" s="5">
        <f t="shared" si="35"/>
        <v>1.5805614308719239E-3</v>
      </c>
      <c r="AU8" s="5">
        <f t="shared" si="36"/>
        <v>7.4787798462687589E-4</v>
      </c>
      <c r="AV8" s="5">
        <f t="shared" si="37"/>
        <v>2.6540639403414666E-4</v>
      </c>
      <c r="AW8" s="5">
        <f t="shared" si="38"/>
        <v>3.6011755415513694E-6</v>
      </c>
      <c r="AX8" s="5">
        <f t="shared" si="39"/>
        <v>8.1777114096352591E-4</v>
      </c>
      <c r="AY8" s="5">
        <f t="shared" si="40"/>
        <v>9.9118780088451965E-4</v>
      </c>
      <c r="AZ8" s="5">
        <f t="shared" si="41"/>
        <v>6.0068961070497699E-4</v>
      </c>
      <c r="BA8" s="5">
        <f t="shared" si="42"/>
        <v>2.4269064388329482E-4</v>
      </c>
      <c r="BB8" s="5">
        <f t="shared" si="43"/>
        <v>7.3538913748687852E-5</v>
      </c>
      <c r="BC8" s="5">
        <f t="shared" si="44"/>
        <v>1.7826717169822296E-5</v>
      </c>
      <c r="BD8" s="5">
        <f t="shared" si="45"/>
        <v>3.1690788555441041E-4</v>
      </c>
      <c r="BE8" s="5">
        <f t="shared" si="46"/>
        <v>4.498561576883165E-4</v>
      </c>
      <c r="BF8" s="5">
        <f t="shared" si="47"/>
        <v>3.1928925065411503E-4</v>
      </c>
      <c r="BG8" s="5">
        <f t="shared" si="48"/>
        <v>1.510788487104204E-4</v>
      </c>
      <c r="BH8" s="5">
        <f t="shared" si="49"/>
        <v>5.3614751704541778E-5</v>
      </c>
      <c r="BI8" s="5">
        <f t="shared" si="50"/>
        <v>1.5221411202831849E-5</v>
      </c>
      <c r="BJ8" s="8">
        <f t="shared" si="51"/>
        <v>0.41738710648703153</v>
      </c>
      <c r="BK8" s="8">
        <f t="shared" si="52"/>
        <v>0.26138486345650758</v>
      </c>
      <c r="BL8" s="8">
        <f t="shared" si="53"/>
        <v>0.29991789114573875</v>
      </c>
      <c r="BM8" s="8">
        <f t="shared" si="54"/>
        <v>0.48852786949629201</v>
      </c>
      <c r="BN8" s="8">
        <f t="shared" si="55"/>
        <v>0.51053148070846066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1.33253012048193</v>
      </c>
      <c r="F9">
        <f>VLOOKUP(B9,home!$B$2:$E$405,3,FALSE)</f>
        <v>1.04</v>
      </c>
      <c r="G9">
        <f>VLOOKUP(C9,away!$B$2:$E$405,4,FALSE)</f>
        <v>1.17</v>
      </c>
      <c r="H9">
        <f>VLOOKUP(A9,away!$A$2:$E$405,3,FALSE)</f>
        <v>1.26265060240964</v>
      </c>
      <c r="I9">
        <f>VLOOKUP(C9,away!$B$2:$E$405,3,FALSE)</f>
        <v>0.96</v>
      </c>
      <c r="J9">
        <f>VLOOKUP(B9,home!$B$2:$E$405,4,FALSE)</f>
        <v>1.1399999999999999</v>
      </c>
      <c r="K9" s="3">
        <f t="shared" ref="K9:K17" si="56">E9*F9*G9</f>
        <v>1.6214226506024123</v>
      </c>
      <c r="L9" s="3">
        <f t="shared" ref="L9:L17" si="57">H9*I9*J9</f>
        <v>1.3818448192771098</v>
      </c>
      <c r="M9" s="5">
        <f t="shared" ref="M9:M19" si="58">_xlfn.POISSON.DIST(0,K9,FALSE) * _xlfn.POISSON.DIST(0,L9,FALSE)</f>
        <v>4.9624656104668874E-2</v>
      </c>
      <c r="N9" s="5">
        <f t="shared" ref="N9:N19" si="59">_xlfn.POISSON.DIST(1,K9,FALSE) * _xlfn.POISSON.DIST(0,L9,FALSE)</f>
        <v>8.046254143646539E-2</v>
      </c>
      <c r="O9" s="5">
        <f t="shared" ref="O9:O19" si="60">_xlfn.POISSON.DIST(0,K9,FALSE) * _xlfn.POISSON.DIST(1,L9,FALSE)</f>
        <v>6.8573573946644886E-2</v>
      </c>
      <c r="P9" s="5">
        <f t="shared" ref="P9:P19" si="61">_xlfn.POISSON.DIST(1,K9,FALSE) * _xlfn.POISSON.DIST(1,L9,FALSE)</f>
        <v>0.11118674602984949</v>
      </c>
      <c r="Q9" s="5">
        <f t="shared" ref="Q9:Q19" si="62">_xlfn.POISSON.DIST(2,K9,FALSE) * _xlfn.POISSON.DIST(0,L9,FALSE)</f>
        <v>6.5231893605060084E-2</v>
      </c>
      <c r="R9" s="5">
        <f t="shared" ref="R9:R19" si="63">_xlfn.POISSON.DIST(0,K9,FALSE) * _xlfn.POISSON.DIST(2,L9,FALSE)</f>
        <v>4.737901894874353E-2</v>
      </c>
      <c r="S9" s="5">
        <f t="shared" ref="S9:S19" si="64">_xlfn.POISSON.DIST(2,K9,FALSE) * _xlfn.POISSON.DIST(2,L9,FALSE)</f>
        <v>6.2279990750117982E-2</v>
      </c>
      <c r="T9" s="5">
        <f t="shared" ref="T9:T19" si="65">_xlfn.POISSON.DIST(2,K9,FALSE) * _xlfn.POISSON.DIST(1,L9,FALSE)</f>
        <v>9.0140354229787903E-2</v>
      </c>
      <c r="U9" s="5">
        <f t="shared" ref="U9:U19" si="66">_xlfn.POISSON.DIST(1,K9,FALSE) * _xlfn.POISSON.DIST(2,L9,FALSE)</f>
        <v>7.6821414486813649E-2</v>
      </c>
      <c r="V9" s="5">
        <f t="shared" ref="V9:V19" si="67">_xlfn.POISSON.DIST(3,K9,FALSE) * _xlfn.POISSON.DIST(3,L9,FALSE)</f>
        <v>1.5504634765224307E-2</v>
      </c>
      <c r="W9" s="5">
        <f t="shared" ref="W9:W19" si="68">_xlfn.POISSON.DIST(3,K9,FALSE) * _xlfn.POISSON.DIST(0,L9,FALSE)</f>
        <v>3.5256156610977044E-2</v>
      </c>
      <c r="X9" s="5">
        <f t="shared" ref="X9:X19" si="69">_xlfn.POISSON.DIST(3,K9,FALSE) * _xlfn.POISSON.DIST(1,L9,FALSE)</f>
        <v>4.8718537360501052E-2</v>
      </c>
      <c r="Y9" s="5">
        <f t="shared" ref="Y9:Y19" si="70">_xlfn.POISSON.DIST(3,K9,FALSE) * _xlfn.POISSON.DIST(2,L9,FALSE)</f>
        <v>3.3660729227183356E-2</v>
      </c>
      <c r="Z9" s="5">
        <f t="shared" ref="Z9:Z19" si="71">_xlfn.POISSON.DIST(0,K9,FALSE) * _xlfn.POISSON.DIST(3,L9,FALSE)</f>
        <v>2.1823483958917759E-2</v>
      </c>
      <c r="AA9" s="5">
        <f t="shared" ref="AA9:AA19" si="72">_xlfn.POISSON.DIST(1,K9,FALSE) * _xlfn.POISSON.DIST(3,L9,FALSE)</f>
        <v>3.5385091206047659E-2</v>
      </c>
      <c r="AB9" s="5">
        <f t="shared" ref="AB9:AB19" si="73">_xlfn.POISSON.DIST(2,K9,FALSE) * _xlfn.POISSON.DIST(3,L9,FALSE)</f>
        <v>2.8687094187558958E-2</v>
      </c>
      <c r="AC9" s="5">
        <f t="shared" ref="AC9:AC19" si="74">_xlfn.POISSON.DIST(4,K9,FALSE) * _xlfn.POISSON.DIST(4,L9,FALSE)</f>
        <v>2.1711861895456759E-3</v>
      </c>
      <c r="AD9" s="5">
        <f t="shared" ref="AD9:AD19" si="75">_xlfn.POISSON.DIST(4,K9,FALSE) * _xlfn.POISSON.DIST(0,L9,FALSE)</f>
        <v>1.4291282725556033E-2</v>
      </c>
      <c r="AE9" s="5">
        <f t="shared" ref="AE9:AE19" si="76">_xlfn.POISSON.DIST(4,K9,FALSE) * _xlfn.POISSON.DIST(1,L9,FALSE)</f>
        <v>1.9748334995134058E-2</v>
      </c>
      <c r="AF9" s="5">
        <f t="shared" ref="AF9:AF19" si="77">_xlfn.POISSON.DIST(4,K9,FALSE) * _xlfn.POISSON.DIST(2,L9,FALSE)</f>
        <v>1.3644567201187426E-2</v>
      </c>
      <c r="AG9" s="5">
        <f t="shared" ref="AG9:AG19" si="78">_xlfn.POISSON.DIST(4,K9,FALSE) * _xlfn.POISSON.DIST(3,L9,FALSE)</f>
        <v>6.2848914994130742E-3</v>
      </c>
      <c r="AH9" s="5">
        <f t="shared" ref="AH9:AH19" si="79">_xlfn.POISSON.DIST(0,K9,FALSE) * _xlfn.POISSON.DIST(4,L9,FALSE)</f>
        <v>7.5391670618019033E-3</v>
      </c>
      <c r="AI9" s="5">
        <f t="shared" ref="AI9:AI19" si="80">_xlfn.POISSON.DIST(1,K9,FALSE) * _xlfn.POISSON.DIST(4,L9,FALSE)</f>
        <v>1.2224176240681244E-2</v>
      </c>
      <c r="AJ9" s="5">
        <f t="shared" ref="AJ9:AJ19" si="81">_xlfn.POISSON.DIST(2,K9,FALSE) * _xlfn.POISSON.DIST(4,L9,FALSE)</f>
        <v>9.910278120798208E-3</v>
      </c>
      <c r="AK9" s="5">
        <f t="shared" ref="AK9:AK19" si="82">_xlfn.POISSON.DIST(3,K9,FALSE) * _xlfn.POISSON.DIST(4,L9,FALSE)</f>
        <v>5.3562498062772442E-3</v>
      </c>
      <c r="AL9" s="5">
        <f t="shared" ref="AL9:AL19" si="83">_xlfn.POISSON.DIST(5,K9,FALSE) * _xlfn.POISSON.DIST(5,L9,FALSE)</f>
        <v>1.9458643858919858E-4</v>
      </c>
      <c r="AM9" s="5">
        <f t="shared" ref="AM9:AM19" si="84">_xlfn.POISSON.DIST(5,K9,FALSE) * _xlfn.POISSON.DIST(0,L9,FALSE)</f>
        <v>4.6344419034759013E-3</v>
      </c>
      <c r="AN9" s="5">
        <f t="shared" ref="AN9:AN19" si="85">_xlfn.POISSON.DIST(5,K9,FALSE) * _xlfn.POISSON.DIST(1,L9,FALSE)</f>
        <v>6.4040795345589215E-3</v>
      </c>
      <c r="AO9" s="5">
        <f t="shared" ref="AO9:AO19" si="86">_xlfn.POISSON.DIST(5,K9,FALSE) * _xlfn.POISSON.DIST(2,L9,FALSE)</f>
        <v>4.4247220635344068E-3</v>
      </c>
      <c r="AP9" s="5">
        <f t="shared" ref="AP9:AP19" si="87">_xlfn.POISSON.DIST(5,K9,FALSE) * _xlfn.POISSON.DIST(3,L9,FALSE)</f>
        <v>2.0380930867453812E-3</v>
      </c>
      <c r="AQ9" s="5">
        <f t="shared" ref="AQ9:AQ19" si="88">_xlfn.POISSON.DIST(5,K9,FALSE) * _xlfn.POISSON.DIST(4,L9,FALSE)</f>
        <v>7.0408209328089947E-4</v>
      </c>
      <c r="AR9" s="5">
        <f t="shared" ref="AR9:AR19" si="89">_xlfn.POISSON.DIST(0,K9,FALSE) * _xlfn.POISSON.DIST(5,L9,FALSE)</f>
        <v>2.0835917892031161E-3</v>
      </c>
      <c r="AS9" s="5">
        <f t="shared" ref="AS9:AS19" si="90">_xlfn.POISSON.DIST(1,K9,FALSE) * _xlfn.POISSON.DIST(5,L9,FALSE)</f>
        <v>3.3783829216231394E-3</v>
      </c>
      <c r="AT9" s="5">
        <f t="shared" ref="AT9:AT19" si="91">_xlfn.POISSON.DIST(2,K9,FALSE) * _xlfn.POISSON.DIST(5,L9,FALSE)</f>
        <v>2.7388932957640565E-3</v>
      </c>
      <c r="AU9" s="5">
        <f t="shared" ref="AU9:AU19" si="92">_xlfn.POISSON.DIST(3,K9,FALSE) * _xlfn.POISSON.DIST(5,L9,FALSE)</f>
        <v>1.4803012091116452E-3</v>
      </c>
      <c r="AV9" s="5">
        <f t="shared" ref="AV9:AV19" si="93">_xlfn.POISSON.DIST(4,K9,FALSE) * _xlfn.POISSON.DIST(5,L9,FALSE)</f>
        <v>6.0004847754193964E-4</v>
      </c>
      <c r="AW9" s="5">
        <f t="shared" ref="AW9:AW19" si="94">_xlfn.POISSON.DIST(6,K9,FALSE) * _xlfn.POISSON.DIST(6,L9,FALSE)</f>
        <v>1.2110597738751127E-5</v>
      </c>
      <c r="AX9" s="5">
        <f t="shared" ref="AX9:AX19" si="95">_xlfn.POISSON.DIST(6,K9,FALSE) * _xlfn.POISSON.DIST(0,L9,FALSE)</f>
        <v>1.2523981791994663E-3</v>
      </c>
      <c r="AY9" s="5">
        <f t="shared" ref="AY9:AY19" si="96">_xlfn.POISSON.DIST(6,K9,FALSE) * _xlfn.POISSON.DIST(1,L9,FALSE)</f>
        <v>1.7306199355988678E-3</v>
      </c>
      <c r="AZ9" s="5">
        <f t="shared" ref="AZ9:AZ19" si="97">_xlfn.POISSON.DIST(6,K9,FALSE) * _xlfn.POISSON.DIST(2,L9,FALSE)</f>
        <v>1.1957240960724907E-3</v>
      </c>
      <c r="BA9" s="5">
        <f t="shared" ref="BA9:BA19" si="98">_xlfn.POISSON.DIST(6,K9,FALSE) * _xlfn.POISSON.DIST(3,L9,FALSE)</f>
        <v>5.5076838248085892E-4</v>
      </c>
      <c r="BB9" s="5">
        <f t="shared" ref="BB9:BB19" si="99">_xlfn.POISSON.DIST(6,K9,FALSE) * _xlfn.POISSON.DIST(4,L9,FALSE)</f>
        <v>1.9026910898820213E-4</v>
      </c>
      <c r="BC9" s="5">
        <f t="shared" ref="BC9:BC19" si="100">_xlfn.POISSON.DIST(6,K9,FALSE) * _xlfn.POISSON.DIST(5,L9,FALSE)</f>
        <v>5.258447650476373E-5</v>
      </c>
      <c r="BD9" s="5">
        <f t="shared" ref="BD9:BD19" si="101">_xlfn.POISSON.DIST(0,K9,FALSE) * _xlfn.POISSON.DIST(6,L9,FALSE)</f>
        <v>4.7986675323310899E-4</v>
      </c>
      <c r="BE9" s="5">
        <f t="shared" ref="BE9:BE19" si="102">_xlfn.POISSON.DIST(1,K9,FALSE) * _xlfn.POISSON.DIST(6,L9,FALSE)</f>
        <v>7.7806682296320128E-4</v>
      </c>
      <c r="BF9" s="5">
        <f t="shared" ref="BF9:BF19" si="103">_xlfn.POISSON.DIST(2,K9,FALSE) * _xlfn.POISSON.DIST(6,L9,FALSE)</f>
        <v>6.3078758521739587E-4</v>
      </c>
      <c r="BG9" s="5">
        <f t="shared" ref="BG9:BG19" si="104">_xlfn.POISSON.DIST(3,K9,FALSE) * _xlfn.POISSON.DIST(6,L9,FALSE)</f>
        <v>3.4092442613009518E-4</v>
      </c>
      <c r="BH9" s="5">
        <f t="shared" ref="BH9:BH19" si="105">_xlfn.POISSON.DIST(4,K9,FALSE) * _xlfn.POISSON.DIST(6,L9,FALSE)</f>
        <v>1.3819564666774127E-4</v>
      </c>
      <c r="BI9" s="5">
        <f t="shared" ref="BI9:BI19" si="106">_xlfn.POISSON.DIST(5,K9,FALSE) * _xlfn.POISSON.DIST(6,L9,FALSE)</f>
        <v>4.4814710344344647E-5</v>
      </c>
      <c r="BJ9" s="8">
        <f t="shared" ref="BJ9:BJ19" si="107">SUM(N9,Q9,T9,W9,X9,Y9,AD9,AE9,AF9,AG9,AM9,AN9,AO9,AP9,AQ9,AX9,AY9,AZ9,BA9,BB9,BC9)</f>
        <v>0.43061707175170555</v>
      </c>
      <c r="BK9" s="8">
        <f t="shared" ref="BK9:BK19" si="108">SUM(M9,P9,S9,V9,AC9,AL9,AY9)</f>
        <v>0.24269242021359438</v>
      </c>
      <c r="BL9" s="8">
        <f t="shared" ref="BL9:BL19" si="109">SUM(O9,R9,U9,AA9,AB9,AH9,AI9,AJ9,AK9,AR9,AS9,AT9,AU9,AV9,BD9,BE9,BF9,BG9,BH9,BI9)</f>
        <v>0.30456993764316698</v>
      </c>
      <c r="BM9" s="8">
        <f t="shared" ref="BM9:BM19" si="110">SUM(S9:BI9)</f>
        <v>0.57552597415809248</v>
      </c>
      <c r="BN9" s="8">
        <f t="shared" ref="BN9:BN19" si="111">SUM(M9:R9)</f>
        <v>0.42245843007143224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1.33253012048193</v>
      </c>
      <c r="F10">
        <f>VLOOKUP(B10,home!$B$2:$E$405,3,FALSE)</f>
        <v>0.79</v>
      </c>
      <c r="G10">
        <f>VLOOKUP(C10,away!$B$2:$E$405,4,FALSE)</f>
        <v>0.63</v>
      </c>
      <c r="H10">
        <f>VLOOKUP(A10,away!$A$2:$E$405,3,FALSE)</f>
        <v>1.26265060240964</v>
      </c>
      <c r="I10">
        <f>VLOOKUP(C10,away!$B$2:$E$405,3,FALSE)</f>
        <v>0.92</v>
      </c>
      <c r="J10">
        <f>VLOOKUP(B10,home!$B$2:$E$405,4,FALSE)</f>
        <v>1.63</v>
      </c>
      <c r="K10" s="3">
        <f t="shared" si="56"/>
        <v>0.66320024096385655</v>
      </c>
      <c r="L10" s="3">
        <f t="shared" si="57"/>
        <v>1.8934708433734959</v>
      </c>
      <c r="M10" s="5">
        <f t="shared" si="58"/>
        <v>7.7562510213427457E-2</v>
      </c>
      <c r="N10" s="5">
        <f t="shared" si="59"/>
        <v>5.1439475463306676E-2</v>
      </c>
      <c r="O10" s="5">
        <f t="shared" si="60"/>
        <v>0.14686235162798389</v>
      </c>
      <c r="P10" s="5">
        <f t="shared" si="61"/>
        <v>9.7399146988197544E-2</v>
      </c>
      <c r="Q10" s="5">
        <f t="shared" si="62"/>
        <v>1.7057336261159687E-2</v>
      </c>
      <c r="R10" s="5">
        <f t="shared" si="63"/>
        <v>0.13903979039842682</v>
      </c>
      <c r="S10" s="5">
        <f t="shared" si="64"/>
        <v>3.0577252489393428E-2</v>
      </c>
      <c r="T10" s="5">
        <f t="shared" si="65"/>
        <v>3.2297568876123346E-2</v>
      </c>
      <c r="U10" s="5">
        <f t="shared" si="66"/>
        <v>9.2211222495800771E-2</v>
      </c>
      <c r="V10" s="5">
        <f t="shared" si="67"/>
        <v>4.2663771761706952E-3</v>
      </c>
      <c r="W10" s="5">
        <f t="shared" si="68"/>
        <v>3.7708098395342099E-3</v>
      </c>
      <c r="X10" s="5">
        <f t="shared" si="69"/>
        <v>7.1399184870639181E-3</v>
      </c>
      <c r="Y10" s="5">
        <f t="shared" si="70"/>
        <v>6.7596137396594676E-3</v>
      </c>
      <c r="Z10" s="5">
        <f t="shared" si="71"/>
        <v>8.7755929729394472E-2</v>
      </c>
      <c r="AA10" s="5">
        <f t="shared" si="72"/>
        <v>5.8199753742541674E-2</v>
      </c>
      <c r="AB10" s="5">
        <f t="shared" si="73"/>
        <v>1.9299045353045375E-2</v>
      </c>
      <c r="AC10" s="5">
        <f t="shared" si="74"/>
        <v>3.3484403140246336E-4</v>
      </c>
      <c r="AD10" s="5">
        <f t="shared" si="75"/>
        <v>6.2520049855199224E-4</v>
      </c>
      <c r="AE10" s="5">
        <f t="shared" si="76"/>
        <v>1.1837989152707711E-3</v>
      </c>
      <c r="AF10" s="5">
        <f t="shared" si="77"/>
        <v>1.1207443652411885E-3</v>
      </c>
      <c r="AG10" s="5">
        <f t="shared" si="78"/>
        <v>7.0736559281977575E-4</v>
      </c>
      <c r="AH10" s="5">
        <f t="shared" si="79"/>
        <v>4.1540823568935445E-2</v>
      </c>
      <c r="AI10" s="5">
        <f t="shared" si="80"/>
        <v>2.7549884200755038E-2</v>
      </c>
      <c r="AJ10" s="5">
        <f t="shared" si="81"/>
        <v>9.1355449202335428E-3</v>
      </c>
      <c r="AK10" s="5">
        <f t="shared" si="82"/>
        <v>2.0195651974783402E-3</v>
      </c>
      <c r="AL10" s="5">
        <f t="shared" si="83"/>
        <v>1.6819219977768676E-5</v>
      </c>
      <c r="AM10" s="5">
        <f t="shared" si="84"/>
        <v>8.292662425808095E-5</v>
      </c>
      <c r="AN10" s="5">
        <f t="shared" si="85"/>
        <v>1.5701914517206555E-4</v>
      </c>
      <c r="AO10" s="5">
        <f t="shared" si="86"/>
        <v>1.4865558661736819E-4</v>
      </c>
      <c r="AP10" s="5">
        <f t="shared" si="87"/>
        <v>9.3825006321523346E-5</v>
      </c>
      <c r="AQ10" s="5">
        <f t="shared" si="88"/>
        <v>4.441372846228459E-5</v>
      </c>
      <c r="AR10" s="5">
        <f t="shared" si="89"/>
        <v>1.5731267647500345E-2</v>
      </c>
      <c r="AS10" s="5">
        <f t="shared" si="90"/>
        <v>1.0432980494489149E-2</v>
      </c>
      <c r="AT10" s="5">
        <f t="shared" si="91"/>
        <v>3.4595775889582096E-3</v>
      </c>
      <c r="AU10" s="5">
        <f t="shared" si="92"/>
        <v>7.6479756354341398E-4</v>
      </c>
      <c r="AV10" s="5">
        <f t="shared" si="93"/>
        <v>1.2680348210764063E-4</v>
      </c>
      <c r="AW10" s="5">
        <f t="shared" si="94"/>
        <v>5.8668724617293071E-7</v>
      </c>
      <c r="AX10" s="5">
        <f t="shared" si="95"/>
        <v>9.1661595317130724E-6</v>
      </c>
      <c r="AY10" s="5">
        <f t="shared" si="96"/>
        <v>1.7355855819008762E-5</v>
      </c>
      <c r="AZ10" s="5">
        <f t="shared" si="97"/>
        <v>1.6431403477543659E-5</v>
      </c>
      <c r="BA10" s="5">
        <f t="shared" si="98"/>
        <v>1.03707944668116E-5</v>
      </c>
      <c r="BB10" s="5">
        <f t="shared" si="99"/>
        <v>4.9091992363817354E-6</v>
      </c>
      <c r="BC10" s="5">
        <f t="shared" si="100"/>
        <v>1.8590851236800479E-6</v>
      </c>
      <c r="BD10" s="5">
        <f t="shared" si="101"/>
        <v>4.9644494366411175E-3</v>
      </c>
      <c r="BE10" s="5">
        <f t="shared" si="102"/>
        <v>3.2924240626332705E-3</v>
      </c>
      <c r="BF10" s="5">
        <f t="shared" si="103"/>
        <v>1.0917682158467922E-3</v>
      </c>
      <c r="BG10" s="5">
        <f t="shared" si="104"/>
        <v>2.4135364794209077E-4</v>
      </c>
      <c r="BH10" s="5">
        <f t="shared" si="105"/>
        <v>4.0016449368175094E-5</v>
      </c>
      <c r="BI10" s="5">
        <f t="shared" si="106"/>
        <v>5.3077837726983399E-6</v>
      </c>
      <c r="BJ10" s="8">
        <f t="shared" si="107"/>
        <v>0.12268876462721749</v>
      </c>
      <c r="BK10" s="8">
        <f t="shared" si="108"/>
        <v>0.21017430597438833</v>
      </c>
      <c r="BL10" s="8">
        <f t="shared" si="109"/>
        <v>0.57600872787800383</v>
      </c>
      <c r="BM10" s="8">
        <f t="shared" si="110"/>
        <v>0.46725034808792926</v>
      </c>
      <c r="BN10" s="8">
        <f t="shared" si="111"/>
        <v>0.52936061095250209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1.33253012048193</v>
      </c>
      <c r="F11">
        <f>VLOOKUP(B11,home!$B$2:$E$405,3,FALSE)</f>
        <v>0.93</v>
      </c>
      <c r="G11">
        <f>VLOOKUP(C11,away!$B$2:$E$405,4,FALSE)</f>
        <v>0.95</v>
      </c>
      <c r="H11">
        <f>VLOOKUP(A11,away!$A$2:$E$405,3,FALSE)</f>
        <v>1.26265060240964</v>
      </c>
      <c r="I11">
        <f>VLOOKUP(C11,away!$B$2:$E$405,3,FALSE)</f>
        <v>0.9</v>
      </c>
      <c r="J11">
        <f>VLOOKUP(B11,home!$B$2:$E$405,4,FALSE)</f>
        <v>0.7</v>
      </c>
      <c r="K11" s="3">
        <f t="shared" si="56"/>
        <v>1.1772903614457852</v>
      </c>
      <c r="L11" s="3">
        <f t="shared" si="57"/>
        <v>0.79546987951807313</v>
      </c>
      <c r="M11" s="5">
        <f t="shared" si="58"/>
        <v>0.13907245245539934</v>
      </c>
      <c r="N11" s="5">
        <f t="shared" si="59"/>
        <v>0.1637286578183689</v>
      </c>
      <c r="O11" s="5">
        <f t="shared" si="60"/>
        <v>0.11062794699897949</v>
      </c>
      <c r="P11" s="5">
        <f t="shared" si="61"/>
        <v>0.13024121570843375</v>
      </c>
      <c r="Q11" s="5">
        <f t="shared" si="62"/>
        <v>9.6378085371010405E-2</v>
      </c>
      <c r="R11" s="5">
        <f t="shared" si="63"/>
        <v>4.4000599835304986E-2</v>
      </c>
      <c r="S11" s="5">
        <f t="shared" si="64"/>
        <v>3.0492692783013118E-2</v>
      </c>
      <c r="T11" s="5">
        <f t="shared" si="65"/>
        <v>7.6665863958260222E-2</v>
      </c>
      <c r="U11" s="5">
        <f t="shared" si="66"/>
        <v>5.1801482083937568E-2</v>
      </c>
      <c r="V11" s="5">
        <f t="shared" si="67"/>
        <v>3.1729307743043312E-3</v>
      </c>
      <c r="W11" s="5">
        <f t="shared" si="68"/>
        <v>3.7821663653963201E-2</v>
      </c>
      <c r="X11" s="5">
        <f t="shared" si="69"/>
        <v>3.0085994229991198E-2</v>
      </c>
      <c r="Y11" s="5">
        <f t="shared" si="70"/>
        <v>1.1966251102656268E-2</v>
      </c>
      <c r="Z11" s="5">
        <f t="shared" si="71"/>
        <v>1.1667050616571004E-2</v>
      </c>
      <c r="AA11" s="5">
        <f t="shared" si="72"/>
        <v>1.373550623738915E-2</v>
      </c>
      <c r="AB11" s="5">
        <f t="shared" si="73"/>
        <v>8.0853395514283565E-3</v>
      </c>
      <c r="AC11" s="5">
        <f t="shared" si="74"/>
        <v>1.8571541043355903E-4</v>
      </c>
      <c r="AD11" s="5">
        <f t="shared" si="75"/>
        <v>1.1131770018413811E-2</v>
      </c>
      <c r="AE11" s="5">
        <f t="shared" si="76"/>
        <v>8.8549877553705351E-3</v>
      </c>
      <c r="AF11" s="5">
        <f t="shared" si="77"/>
        <v>3.5219380214493055E-3</v>
      </c>
      <c r="AG11" s="5">
        <f t="shared" si="78"/>
        <v>9.3386520453080015E-4</v>
      </c>
      <c r="AH11" s="5">
        <f t="shared" si="79"/>
        <v>2.3201968370737489E-3</v>
      </c>
      <c r="AI11" s="5">
        <f t="shared" si="80"/>
        <v>2.7315453729439216E-3</v>
      </c>
      <c r="AJ11" s="5">
        <f t="shared" si="81"/>
        <v>1.6079110197093562E-3</v>
      </c>
      <c r="AK11" s="5">
        <f t="shared" si="82"/>
        <v>6.3099271518876306E-4</v>
      </c>
      <c r="AL11" s="5">
        <f t="shared" si="83"/>
        <v>6.9568920094839035E-6</v>
      </c>
      <c r="AM11" s="5">
        <f t="shared" si="84"/>
        <v>2.6210651097019477E-3</v>
      </c>
      <c r="AN11" s="5">
        <f t="shared" si="85"/>
        <v>2.0849783470236337E-3</v>
      </c>
      <c r="AO11" s="5">
        <f t="shared" si="86"/>
        <v>8.2926873725234042E-4</v>
      </c>
      <c r="AP11" s="5">
        <f t="shared" si="87"/>
        <v>2.1988610083674133E-4</v>
      </c>
      <c r="AQ11" s="5">
        <f t="shared" si="88"/>
        <v>4.3728192535075365E-5</v>
      </c>
      <c r="AR11" s="5">
        <f t="shared" si="89"/>
        <v>3.6912933968905401E-4</v>
      </c>
      <c r="AS11" s="5">
        <f t="shared" si="90"/>
        <v>4.3457241374277044E-4</v>
      </c>
      <c r="AT11" s="5">
        <f t="shared" si="91"/>
        <v>2.5580895702479681E-4</v>
      </c>
      <c r="AU11" s="5">
        <f t="shared" si="92"/>
        <v>1.0038713982559747E-4</v>
      </c>
      <c r="AV11" s="5">
        <f t="shared" si="93"/>
        <v>2.9546203032446549E-5</v>
      </c>
      <c r="AW11" s="5">
        <f t="shared" si="94"/>
        <v>1.8097562674671517E-7</v>
      </c>
      <c r="AX11" s="5">
        <f t="shared" si="95"/>
        <v>5.1429244839565694E-4</v>
      </c>
      <c r="AY11" s="5">
        <f t="shared" si="96"/>
        <v>4.0910415196234807E-4</v>
      </c>
      <c r="AZ11" s="5">
        <f t="shared" si="97"/>
        <v>1.6271501523591622E-4</v>
      </c>
      <c r="BA11" s="5">
        <f t="shared" si="98"/>
        <v>4.3144964521831916E-5</v>
      </c>
      <c r="BB11" s="5">
        <f t="shared" si="99"/>
        <v>8.5801299324982908E-6</v>
      </c>
      <c r="BC11" s="5">
        <f t="shared" si="100"/>
        <v>1.3650469847307661E-6</v>
      </c>
      <c r="BD11" s="5">
        <f t="shared" si="101"/>
        <v>4.8938545228172924E-5</v>
      </c>
      <c r="BE11" s="5">
        <f t="shared" si="102"/>
        <v>5.7614877600306615E-5</v>
      </c>
      <c r="BF11" s="5">
        <f t="shared" si="103"/>
        <v>3.3914720037359829E-5</v>
      </c>
      <c r="BG11" s="5">
        <f t="shared" si="104"/>
        <v>1.330915767037199E-5</v>
      </c>
      <c r="BH11" s="5">
        <f t="shared" si="105"/>
        <v>3.9171857610727956E-6</v>
      </c>
      <c r="BI11" s="5">
        <f t="shared" si="106"/>
        <v>9.2233300810073406E-7</v>
      </c>
      <c r="BJ11" s="8">
        <f t="shared" si="107"/>
        <v>0.44802720537839741</v>
      </c>
      <c r="BK11" s="8">
        <f t="shared" si="108"/>
        <v>0.30358106817555586</v>
      </c>
      <c r="BL11" s="8">
        <f t="shared" si="109"/>
        <v>0.23688958152457537</v>
      </c>
      <c r="BM11" s="8">
        <f t="shared" si="110"/>
        <v>0.31570702433126729</v>
      </c>
      <c r="BN11" s="8">
        <f t="shared" si="111"/>
        <v>0.68404895818749689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1.33253012048193</v>
      </c>
      <c r="F12">
        <f>VLOOKUP(B12,home!$B$2:$E$405,3,FALSE)</f>
        <v>0.85</v>
      </c>
      <c r="G12">
        <f>VLOOKUP(C12,away!$B$2:$E$405,4,FALSE)</f>
        <v>1.19</v>
      </c>
      <c r="H12">
        <f>VLOOKUP(A12,away!$A$2:$E$405,3,FALSE)</f>
        <v>1.26265060240964</v>
      </c>
      <c r="I12">
        <f>VLOOKUP(C12,away!$B$2:$E$405,3,FALSE)</f>
        <v>0.71</v>
      </c>
      <c r="J12">
        <f>VLOOKUP(B12,home!$B$2:$E$405,4,FALSE)</f>
        <v>0.69</v>
      </c>
      <c r="K12" s="3">
        <f t="shared" si="56"/>
        <v>1.3478542168674721</v>
      </c>
      <c r="L12" s="3">
        <f t="shared" si="57"/>
        <v>0.61857253012048252</v>
      </c>
      <c r="M12" s="5">
        <f t="shared" si="58"/>
        <v>0.13995606221007365</v>
      </c>
      <c r="N12" s="5">
        <f t="shared" si="59"/>
        <v>0.18864036862601405</v>
      </c>
      <c r="O12" s="5">
        <f t="shared" si="60"/>
        <v>8.6572975506984909E-2</v>
      </c>
      <c r="P12" s="5">
        <f t="shared" si="61"/>
        <v>0.116687750103854</v>
      </c>
      <c r="Q12" s="5">
        <f t="shared" si="62"/>
        <v>0.1271298581620037</v>
      </c>
      <c r="R12" s="5">
        <f t="shared" si="63"/>
        <v>2.6775832249707109E-2</v>
      </c>
      <c r="S12" s="5">
        <f t="shared" si="64"/>
        <v>2.4321974356248059E-2</v>
      </c>
      <c r="T12" s="5">
        <f t="shared" si="65"/>
        <v>7.863903801712871E-2</v>
      </c>
      <c r="U12" s="5">
        <f t="shared" si="66"/>
        <v>3.6089918407903779E-2</v>
      </c>
      <c r="V12" s="5">
        <f t="shared" si="67"/>
        <v>2.253148770722592E-3</v>
      </c>
      <c r="W12" s="5">
        <f t="shared" si="68"/>
        <v>5.7117505137806779E-2</v>
      </c>
      <c r="X12" s="5">
        <f t="shared" si="69"/>
        <v>3.5331319667262794E-2</v>
      </c>
      <c r="Y12" s="5">
        <f t="shared" si="70"/>
        <v>1.0927491899537156E-2</v>
      </c>
      <c r="Z12" s="5">
        <f t="shared" si="71"/>
        <v>5.520931433594313E-3</v>
      </c>
      <c r="AA12" s="5">
        <f t="shared" si="72"/>
        <v>7.4414107138062735E-3</v>
      </c>
      <c r="AB12" s="5">
        <f t="shared" si="73"/>
        <v>5.0149684050232856E-3</v>
      </c>
      <c r="AC12" s="5">
        <f t="shared" si="74"/>
        <v>1.1740955364541891E-4</v>
      </c>
      <c r="AD12" s="5">
        <f t="shared" si="75"/>
        <v>1.9246517539235595E-2</v>
      </c>
      <c r="AE12" s="5">
        <f t="shared" si="76"/>
        <v>1.1905367050253204E-2</v>
      </c>
      <c r="AF12" s="5">
        <f t="shared" si="77"/>
        <v>3.6821665091440752E-3</v>
      </c>
      <c r="AG12" s="5">
        <f t="shared" si="78"/>
        <v>7.5922901796205192E-4</v>
      </c>
      <c r="AH12" s="5">
        <f t="shared" si="79"/>
        <v>8.5377413137503418E-4</v>
      </c>
      <c r="AI12" s="5">
        <f t="shared" si="80"/>
        <v>1.1507630632262029E-3</v>
      </c>
      <c r="AJ12" s="5">
        <f t="shared" si="81"/>
        <v>7.7553042369238356E-4</v>
      </c>
      <c r="AK12" s="5">
        <f t="shared" si="82"/>
        <v>3.484339839609322E-4</v>
      </c>
      <c r="AL12" s="5">
        <f t="shared" si="83"/>
        <v>3.9155879178760044E-6</v>
      </c>
      <c r="AM12" s="5">
        <f t="shared" si="84"/>
        <v>5.1882999650544881E-3</v>
      </c>
      <c r="AN12" s="5">
        <f t="shared" si="85"/>
        <v>3.2093398364077654E-3</v>
      </c>
      <c r="AO12" s="5">
        <f t="shared" si="86"/>
        <v>9.926047313116033E-4</v>
      </c>
      <c r="AP12" s="5">
        <f t="shared" si="87"/>
        <v>2.046660066856601E-4</v>
      </c>
      <c r="AQ12" s="5">
        <f t="shared" si="88"/>
        <v>3.165019239630109E-5</v>
      </c>
      <c r="AR12" s="5">
        <f t="shared" si="89"/>
        <v>1.0562424491921442E-4</v>
      </c>
      <c r="AS12" s="5">
        <f t="shared" si="90"/>
        <v>1.4236608391780584E-4</v>
      </c>
      <c r="AT12" s="5">
        <f t="shared" si="91"/>
        <v>9.5944363273761497E-5</v>
      </c>
      <c r="AU12" s="5">
        <f t="shared" si="92"/>
        <v>4.310633820773469E-5</v>
      </c>
      <c r="AV12" s="5">
        <f t="shared" si="93"/>
        <v>1.452526493175266E-5</v>
      </c>
      <c r="AW12" s="5">
        <f t="shared" si="94"/>
        <v>9.0683449199017994E-8</v>
      </c>
      <c r="AX12" s="5">
        <f t="shared" si="95"/>
        <v>1.1655119977120093E-3</v>
      </c>
      <c r="AY12" s="5">
        <f t="shared" si="96"/>
        <v>7.2095370531049564E-4</v>
      </c>
      <c r="AZ12" s="5">
        <f t="shared" si="97"/>
        <v>2.2298107879682499E-4</v>
      </c>
      <c r="BA12" s="5">
        <f t="shared" si="98"/>
        <v>4.5976656693448909E-5</v>
      </c>
      <c r="BB12" s="5">
        <f t="shared" si="99"/>
        <v>7.1099742143368772E-6</v>
      </c>
      <c r="BC12" s="5">
        <f t="shared" si="100"/>
        <v>8.7960694777075034E-7</v>
      </c>
      <c r="BD12" s="5">
        <f t="shared" si="101"/>
        <v>1.088937607029066E-5</v>
      </c>
      <c r="BE12" s="5">
        <f t="shared" si="102"/>
        <v>1.467729145539701E-5</v>
      </c>
      <c r="BF12" s="5">
        <f t="shared" si="103"/>
        <v>9.8914245901748889E-6</v>
      </c>
      <c r="BG12" s="5">
        <f t="shared" si="104"/>
        <v>4.4440661148979439E-6</v>
      </c>
      <c r="BH12" s="5">
        <f t="shared" si="105"/>
        <v>1.4974883132507596E-6</v>
      </c>
      <c r="BI12" s="5">
        <f t="shared" si="106"/>
        <v>4.0367918754495854E-7</v>
      </c>
      <c r="BJ12" s="8">
        <f t="shared" si="107"/>
        <v>0.54516883537787886</v>
      </c>
      <c r="BK12" s="8">
        <f t="shared" si="108"/>
        <v>0.28406121428777209</v>
      </c>
      <c r="BL12" s="8">
        <f t="shared" si="109"/>
        <v>0.16546697650666173</v>
      </c>
      <c r="BM12" s="8">
        <f t="shared" si="110"/>
        <v>0.31373424772540837</v>
      </c>
      <c r="BN12" s="8">
        <f t="shared" si="111"/>
        <v>0.68576284685863742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1.33253012048193</v>
      </c>
      <c r="F13">
        <f>VLOOKUP(B13,home!$B$2:$E$405,3,FALSE)</f>
        <v>0.98</v>
      </c>
      <c r="G13">
        <f>VLOOKUP(C13,away!$B$2:$E$405,4,FALSE)</f>
        <v>1.29</v>
      </c>
      <c r="H13">
        <f>VLOOKUP(A13,away!$A$2:$E$405,3,FALSE)</f>
        <v>1.26265060240964</v>
      </c>
      <c r="I13">
        <f>VLOOKUP(C13,away!$B$2:$E$405,3,FALSE)</f>
        <v>0.63</v>
      </c>
      <c r="J13">
        <f>VLOOKUP(B13,home!$B$2:$E$405,4,FALSE)</f>
        <v>1.58</v>
      </c>
      <c r="K13" s="3">
        <f t="shared" si="56"/>
        <v>1.6845845783132558</v>
      </c>
      <c r="L13" s="3">
        <f t="shared" si="57"/>
        <v>1.2568424096385558</v>
      </c>
      <c r="M13" s="5">
        <f t="shared" si="58"/>
        <v>5.2790343779882905E-2</v>
      </c>
      <c r="N13" s="5">
        <f t="shared" si="59"/>
        <v>8.8929799015445843E-2</v>
      </c>
      <c r="O13" s="5">
        <f t="shared" si="60"/>
        <v>6.6349142881955772E-2</v>
      </c>
      <c r="P13" s="5">
        <f t="shared" si="61"/>
        <v>0.11177074288324541</v>
      </c>
      <c r="Q13" s="5">
        <f t="shared" si="62"/>
        <v>7.4904883986958729E-2</v>
      </c>
      <c r="R13" s="5">
        <f t="shared" si="63"/>
        <v>4.169520830860507E-2</v>
      </c>
      <c r="S13" s="5">
        <f t="shared" si="64"/>
        <v>5.9161856459785077E-2</v>
      </c>
      <c r="T13" s="5">
        <f t="shared" si="65"/>
        <v>9.4143634883865679E-2</v>
      </c>
      <c r="U13" s="5">
        <f t="shared" si="66"/>
        <v>7.023910490623482E-2</v>
      </c>
      <c r="V13" s="5">
        <f t="shared" si="67"/>
        <v>1.3917874986199437E-2</v>
      </c>
      <c r="W13" s="5">
        <f t="shared" si="68"/>
        <v>4.2061204134924743E-2</v>
      </c>
      <c r="X13" s="5">
        <f t="shared" si="69"/>
        <v>5.2864305157238001E-2</v>
      </c>
      <c r="Y13" s="5">
        <f t="shared" si="70"/>
        <v>3.3221050338845474E-2</v>
      </c>
      <c r="Z13" s="5">
        <f t="shared" si="71"/>
        <v>1.7468102026989576E-2</v>
      </c>
      <c r="AA13" s="5">
        <f t="shared" si="72"/>
        <v>2.9426495287069164E-2</v>
      </c>
      <c r="AB13" s="5">
        <f t="shared" si="73"/>
        <v>2.4785710077202216E-2</v>
      </c>
      <c r="AC13" s="5">
        <f t="shared" si="74"/>
        <v>1.841732686296285E-3</v>
      </c>
      <c r="AD13" s="5">
        <f t="shared" si="75"/>
        <v>1.7713913957744996E-2</v>
      </c>
      <c r="AE13" s="5">
        <f t="shared" si="76"/>
        <v>2.2263598302782264E-2</v>
      </c>
      <c r="AF13" s="5">
        <f t="shared" si="77"/>
        <v>1.3990917269046863E-2</v>
      </c>
      <c r="AG13" s="5">
        <f t="shared" si="78"/>
        <v>5.8614593911608479E-3</v>
      </c>
      <c r="AH13" s="5">
        <f t="shared" si="79"/>
        <v>5.4886628608534285E-3</v>
      </c>
      <c r="AI13" s="5">
        <f t="shared" si="80"/>
        <v>9.2461168109543995E-3</v>
      </c>
      <c r="AJ13" s="5">
        <f t="shared" si="81"/>
        <v>7.7879328945083632E-3</v>
      </c>
      <c r="AK13" s="5">
        <f t="shared" si="82"/>
        <v>4.3731438836757692E-3</v>
      </c>
      <c r="AL13" s="5">
        <f t="shared" si="83"/>
        <v>1.5597688198282648E-4</v>
      </c>
      <c r="AM13" s="5">
        <f t="shared" si="84"/>
        <v>5.9681172549570279E-3</v>
      </c>
      <c r="AN13" s="5">
        <f t="shared" si="85"/>
        <v>7.5009828717256333E-3</v>
      </c>
      <c r="AO13" s="5">
        <f t="shared" si="86"/>
        <v>4.7137766935785906E-3</v>
      </c>
      <c r="AP13" s="5">
        <f t="shared" si="87"/>
        <v>1.9748248193517935E-3</v>
      </c>
      <c r="AQ13" s="5">
        <f t="shared" si="88"/>
        <v>6.205108961420332E-4</v>
      </c>
      <c r="AR13" s="5">
        <f t="shared" si="89"/>
        <v>1.379676851145734E-3</v>
      </c>
      <c r="AS13" s="5">
        <f t="shared" si="90"/>
        <v>2.3241823464958968E-3</v>
      </c>
      <c r="AT13" s="5">
        <f t="shared" si="91"/>
        <v>1.9576408690474521E-3</v>
      </c>
      <c r="AU13" s="5">
        <f t="shared" si="92"/>
        <v>1.0992705392910327E-3</v>
      </c>
      <c r="AV13" s="5">
        <f t="shared" si="93"/>
        <v>4.6295354947094248E-4</v>
      </c>
      <c r="AW13" s="5">
        <f t="shared" si="94"/>
        <v>9.1734221763721915E-6</v>
      </c>
      <c r="AX13" s="5">
        <f t="shared" si="95"/>
        <v>1.6756330482109753E-3</v>
      </c>
      <c r="AY13" s="5">
        <f t="shared" si="96"/>
        <v>2.1060066779834802E-3</v>
      </c>
      <c r="AZ13" s="5">
        <f t="shared" si="97"/>
        <v>1.3234592539358239E-3</v>
      </c>
      <c r="BA13" s="5">
        <f t="shared" si="98"/>
        <v>5.5445990592504883E-4</v>
      </c>
      <c r="BB13" s="5">
        <f t="shared" si="99"/>
        <v>1.7421718105270126E-4</v>
      </c>
      <c r="BC13" s="5">
        <f t="shared" si="100"/>
        <v>4.379270832694271E-5</v>
      </c>
      <c r="BD13" s="5">
        <f t="shared" si="101"/>
        <v>2.8900606301942341E-4</v>
      </c>
      <c r="BE13" s="5">
        <f t="shared" si="102"/>
        <v>4.8685515680154957E-4</v>
      </c>
      <c r="BF13" s="5">
        <f t="shared" si="103"/>
        <v>4.1007434451008628E-4</v>
      </c>
      <c r="BG13" s="5">
        <f t="shared" si="104"/>
        <v>2.3026830557453619E-4</v>
      </c>
      <c r="BH13" s="5">
        <f t="shared" si="105"/>
        <v>9.6976609111297006E-5</v>
      </c>
      <c r="BI13" s="5">
        <f t="shared" si="106"/>
        <v>3.2673060033200732E-5</v>
      </c>
      <c r="BJ13" s="8">
        <f t="shared" si="107"/>
        <v>0.47261054774920358</v>
      </c>
      <c r="BK13" s="8">
        <f t="shared" si="108"/>
        <v>0.24174453435537541</v>
      </c>
      <c r="BL13" s="8">
        <f t="shared" si="109"/>
        <v>0.26816109560556006</v>
      </c>
      <c r="BM13" s="8">
        <f t="shared" si="110"/>
        <v>0.56144732562522792</v>
      </c>
      <c r="BN13" s="8">
        <f t="shared" si="111"/>
        <v>0.43644012085609368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1.33253012048193</v>
      </c>
      <c r="F14">
        <f>VLOOKUP(B14,home!$B$2:$E$405,3,FALSE)</f>
        <v>1.33</v>
      </c>
      <c r="G14">
        <f>VLOOKUP(C14,away!$B$2:$E$405,4,FALSE)</f>
        <v>0.84</v>
      </c>
      <c r="H14">
        <f>VLOOKUP(A14,away!$A$2:$E$405,3,FALSE)</f>
        <v>1.26265060240964</v>
      </c>
      <c r="I14">
        <f>VLOOKUP(C14,away!$B$2:$E$405,3,FALSE)</f>
        <v>1.22</v>
      </c>
      <c r="J14">
        <f>VLOOKUP(B14,home!$B$2:$E$405,4,FALSE)</f>
        <v>0.84</v>
      </c>
      <c r="K14" s="3">
        <f t="shared" si="56"/>
        <v>1.4887026506024121</v>
      </c>
      <c r="L14" s="3">
        <f t="shared" si="57"/>
        <v>1.293964337349399</v>
      </c>
      <c r="M14" s="5">
        <f t="shared" si="58"/>
        <v>6.1873271864136957E-2</v>
      </c>
      <c r="N14" s="5">
        <f t="shared" si="59"/>
        <v>9.2110903825584345E-2</v>
      </c>
      <c r="O14" s="5">
        <f t="shared" si="60"/>
        <v>8.0061807227317192E-2</v>
      </c>
      <c r="P14" s="5">
        <f t="shared" si="61"/>
        <v>0.11918822463132646</v>
      </c>
      <c r="Q14" s="5">
        <f t="shared" si="62"/>
        <v>6.8562873337265656E-2</v>
      </c>
      <c r="R14" s="5">
        <f t="shared" si="63"/>
        <v>5.1798561667945428E-2</v>
      </c>
      <c r="S14" s="5">
        <f t="shared" si="64"/>
        <v>5.739890773014681E-2</v>
      </c>
      <c r="T14" s="5">
        <f t="shared" si="65"/>
        <v>8.8717912964625723E-2</v>
      </c>
      <c r="U14" s="5">
        <f t="shared" si="66"/>
        <v>7.7112656052462855E-2</v>
      </c>
      <c r="V14" s="5">
        <f t="shared" si="67"/>
        <v>1.2285459010755213E-2</v>
      </c>
      <c r="W14" s="5">
        <f t="shared" si="68"/>
        <v>3.4023243756701599E-2</v>
      </c>
      <c r="X14" s="5">
        <f t="shared" si="69"/>
        <v>4.4024864062117468E-2</v>
      </c>
      <c r="Y14" s="5">
        <f t="shared" si="70"/>
        <v>2.8483302026517606E-2</v>
      </c>
      <c r="Z14" s="5">
        <f t="shared" si="71"/>
        <v>2.2341830508104989E-2</v>
      </c>
      <c r="AA14" s="5">
        <f t="shared" si="72"/>
        <v>3.3260342296725733E-2</v>
      </c>
      <c r="AB14" s="5">
        <f t="shared" si="73"/>
        <v>2.4757379868539563E-2</v>
      </c>
      <c r="AC14" s="5">
        <f t="shared" si="74"/>
        <v>1.4791140869034676E-3</v>
      </c>
      <c r="AD14" s="5">
        <f t="shared" si="75"/>
        <v>1.2662623290673417E-2</v>
      </c>
      <c r="AE14" s="5">
        <f t="shared" si="76"/>
        <v>1.6384982955421293E-2</v>
      </c>
      <c r="AF14" s="5">
        <f t="shared" si="77"/>
        <v>1.0600791806196459E-2</v>
      </c>
      <c r="AG14" s="5">
        <f t="shared" si="78"/>
        <v>4.5723488482946458E-3</v>
      </c>
      <c r="AH14" s="5">
        <f t="shared" si="79"/>
        <v>7.2273829771481663E-3</v>
      </c>
      <c r="AI14" s="5">
        <f t="shared" si="80"/>
        <v>1.0759424194999229E-2</v>
      </c>
      <c r="AJ14" s="5">
        <f t="shared" si="81"/>
        <v>8.0087916590255402E-3</v>
      </c>
      <c r="AK14" s="5">
        <f t="shared" si="82"/>
        <v>3.9742364569712689E-3</v>
      </c>
      <c r="AL14" s="5">
        <f t="shared" si="83"/>
        <v>1.1397036344372982E-4</v>
      </c>
      <c r="AM14" s="5">
        <f t="shared" si="84"/>
        <v>3.770176171281071E-3</v>
      </c>
      <c r="AN14" s="5">
        <f t="shared" si="85"/>
        <v>4.8784735111622058E-3</v>
      </c>
      <c r="AO14" s="5">
        <f t="shared" si="86"/>
        <v>3.1562853720738006E-3</v>
      </c>
      <c r="AP14" s="5">
        <f t="shared" si="87"/>
        <v>1.3613735699870252E-3</v>
      </c>
      <c r="AQ14" s="5">
        <f t="shared" si="88"/>
        <v>4.4039221234331183E-4</v>
      </c>
      <c r="AR14" s="5">
        <f t="shared" si="89"/>
        <v>1.8703951649591702E-3</v>
      </c>
      <c r="AS14" s="5">
        <f t="shared" si="90"/>
        <v>2.7844622397486525E-3</v>
      </c>
      <c r="AT14" s="5">
        <f t="shared" si="91"/>
        <v>2.0726181584080744E-3</v>
      </c>
      <c r="AU14" s="5">
        <f t="shared" si="92"/>
        <v>1.0285040487029301E-3</v>
      </c>
      <c r="AV14" s="5">
        <f t="shared" si="93"/>
        <v>3.8278417586484124E-4</v>
      </c>
      <c r="AW14" s="5">
        <f t="shared" si="94"/>
        <v>6.0984532802939679E-6</v>
      </c>
      <c r="AX14" s="5">
        <f t="shared" si="95"/>
        <v>9.3544520990403049E-4</v>
      </c>
      <c r="AY14" s="5">
        <f t="shared" si="96"/>
        <v>1.2104327411601383E-3</v>
      </c>
      <c r="AZ14" s="5">
        <f t="shared" si="97"/>
        <v>7.8312839991064769E-4</v>
      </c>
      <c r="BA14" s="5">
        <f t="shared" si="98"/>
        <v>3.3778007368329203E-4</v>
      </c>
      <c r="BB14" s="5">
        <f t="shared" si="99"/>
        <v>1.0926884230335807E-4</v>
      </c>
      <c r="BC14" s="5">
        <f t="shared" si="100"/>
        <v>2.8277997024800133E-5</v>
      </c>
      <c r="BD14" s="5">
        <f t="shared" si="101"/>
        <v>4.0337077336798571E-4</v>
      </c>
      <c r="BE14" s="5">
        <f t="shared" si="102"/>
        <v>6.0049913948846516E-4</v>
      </c>
      <c r="BF14" s="5">
        <f t="shared" si="103"/>
        <v>4.4698233032047297E-4</v>
      </c>
      <c r="BG14" s="5">
        <f t="shared" si="104"/>
        <v>2.2180792664017697E-4</v>
      </c>
      <c r="BH14" s="5">
        <f t="shared" si="105"/>
        <v>8.2551512078464243E-5</v>
      </c>
      <c r="BI14" s="5">
        <f t="shared" si="106"/>
        <v>2.4578930968489355E-5</v>
      </c>
      <c r="BJ14" s="8">
        <f t="shared" si="107"/>
        <v>0.41715488097423181</v>
      </c>
      <c r="BK14" s="8">
        <f t="shared" si="108"/>
        <v>0.25354938042787278</v>
      </c>
      <c r="BL14" s="8">
        <f t="shared" si="109"/>
        <v>0.30687913680168266</v>
      </c>
      <c r="BM14" s="8">
        <f t="shared" si="110"/>
        <v>0.52512525187043635</v>
      </c>
      <c r="BN14" s="8">
        <f t="shared" si="111"/>
        <v>0.47359564255357606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1.33253012048193</v>
      </c>
      <c r="F15">
        <f>VLOOKUP(B15,home!$B$2:$E$405,3,FALSE)</f>
        <v>0.88</v>
      </c>
      <c r="G15">
        <f>VLOOKUP(C15,away!$B$2:$E$405,4,FALSE)</f>
        <v>1.21</v>
      </c>
      <c r="H15">
        <f>VLOOKUP(A15,away!$A$2:$E$405,3,FALSE)</f>
        <v>1.26265060240964</v>
      </c>
      <c r="I15">
        <f>VLOOKUP(C15,away!$B$2:$E$405,3,FALSE)</f>
        <v>1.08</v>
      </c>
      <c r="J15">
        <f>VLOOKUP(B15,home!$B$2:$E$405,4,FALSE)</f>
        <v>0.4</v>
      </c>
      <c r="K15" s="3">
        <f t="shared" si="56"/>
        <v>1.418878072289159</v>
      </c>
      <c r="L15" s="3">
        <f t="shared" si="57"/>
        <v>0.54546506024096453</v>
      </c>
      <c r="M15" s="5">
        <f t="shared" si="58"/>
        <v>0.14024798070193831</v>
      </c>
      <c r="N15" s="5">
        <f t="shared" si="59"/>
        <v>0.1989947845008134</v>
      </c>
      <c r="O15" s="5">
        <f t="shared" si="60"/>
        <v>7.6500373242256392E-2</v>
      </c>
      <c r="P15" s="5">
        <f t="shared" si="61"/>
        <v>0.10854470211537393</v>
      </c>
      <c r="Q15" s="5">
        <f t="shared" si="62"/>
        <v>0.14117466811405538</v>
      </c>
      <c r="R15" s="5">
        <f t="shared" si="63"/>
        <v>2.0864140349521831E-2</v>
      </c>
      <c r="S15" s="5">
        <f t="shared" si="64"/>
        <v>2.1001999990208114E-2</v>
      </c>
      <c r="T15" s="5">
        <f t="shared" si="65"/>
        <v>7.7005848847331373E-2</v>
      </c>
      <c r="U15" s="5">
        <f t="shared" si="66"/>
        <v>2.9603671239099995E-2</v>
      </c>
      <c r="V15" s="5">
        <f t="shared" si="67"/>
        <v>1.8060516184377246E-3</v>
      </c>
      <c r="W15" s="5">
        <f t="shared" si="68"/>
        <v>6.6769880316577573E-2</v>
      </c>
      <c r="X15" s="5">
        <f t="shared" si="69"/>
        <v>3.642063678916397E-2</v>
      </c>
      <c r="Y15" s="5">
        <f t="shared" si="70"/>
        <v>9.9330924201078089E-3</v>
      </c>
      <c r="Z15" s="5">
        <f t="shared" si="71"/>
        <v>3.7935531908759542E-3</v>
      </c>
      <c r="AA15" s="5">
        <f t="shared" si="72"/>
        <v>5.3825894385964622E-3</v>
      </c>
      <c r="AB15" s="5">
        <f t="shared" si="73"/>
        <v>3.818619063279868E-3</v>
      </c>
      <c r="AC15" s="5">
        <f t="shared" si="74"/>
        <v>8.7361924012715171E-5</v>
      </c>
      <c r="AD15" s="5">
        <f t="shared" si="75"/>
        <v>2.3684579767640847E-2</v>
      </c>
      <c r="AE15" s="5">
        <f t="shared" si="76"/>
        <v>1.2919110729738142E-2</v>
      </c>
      <c r="AF15" s="5">
        <f t="shared" si="77"/>
        <v>3.5234617562281537E-3</v>
      </c>
      <c r="AG15" s="5">
        <f t="shared" si="78"/>
        <v>6.4064175970590816E-4</v>
      </c>
      <c r="AH15" s="5">
        <f t="shared" si="79"/>
        <v>5.1731267994711383E-4</v>
      </c>
      <c r="AI15" s="5">
        <f t="shared" si="80"/>
        <v>7.3400361809409956E-4</v>
      </c>
      <c r="AJ15" s="5">
        <f t="shared" si="81"/>
        <v>5.2073081934731207E-4</v>
      </c>
      <c r="AK15" s="5">
        <f t="shared" si="82"/>
        <v>2.4628451371235617E-4</v>
      </c>
      <c r="AL15" s="5">
        <f t="shared" si="83"/>
        <v>2.7045448984649971E-6</v>
      </c>
      <c r="AM15" s="5">
        <f t="shared" si="84"/>
        <v>6.7211061767378198E-3</v>
      </c>
      <c r="AN15" s="5">
        <f t="shared" si="85"/>
        <v>3.6661285855802126E-3</v>
      </c>
      <c r="AO15" s="5">
        <f t="shared" si="86"/>
        <v>9.9987252489231642E-4</v>
      </c>
      <c r="AP15" s="5">
        <f t="shared" si="87"/>
        <v>1.817985090078909E-4</v>
      </c>
      <c r="AQ15" s="5">
        <f t="shared" si="88"/>
        <v>2.4791183666926679E-5</v>
      </c>
      <c r="AR15" s="5">
        <f t="shared" si="89"/>
        <v>5.6435198426153483E-5</v>
      </c>
      <c r="AS15" s="5">
        <f t="shared" si="90"/>
        <v>8.0074665552156836E-5</v>
      </c>
      <c r="AT15" s="5">
        <f t="shared" si="91"/>
        <v>5.6808093548921711E-5</v>
      </c>
      <c r="AU15" s="5">
        <f t="shared" si="92"/>
        <v>2.6867919421705418E-5</v>
      </c>
      <c r="AV15" s="5">
        <f t="shared" si="93"/>
        <v>9.5305754288724542E-6</v>
      </c>
      <c r="AW15" s="5">
        <f t="shared" si="94"/>
        <v>5.814383979249051E-8</v>
      </c>
      <c r="AX15" s="5">
        <f t="shared" si="95"/>
        <v>1.5894050292834183E-3</v>
      </c>
      <c r="AY15" s="5">
        <f t="shared" si="96"/>
        <v>8.6696491004537154E-4</v>
      </c>
      <c r="AZ15" s="5">
        <f t="shared" si="97"/>
        <v>2.364495334423505E-4</v>
      </c>
      <c r="BA15" s="5">
        <f t="shared" si="98"/>
        <v>4.2991653001026558E-5</v>
      </c>
      <c r="BB15" s="5">
        <f t="shared" si="99"/>
        <v>5.8626111485158971E-6</v>
      </c>
      <c r="BC15" s="5">
        <f t="shared" si="100"/>
        <v>6.3956990865891517E-7</v>
      </c>
      <c r="BD15" s="5">
        <f t="shared" si="101"/>
        <v>5.1305714848720949E-6</v>
      </c>
      <c r="BE15" s="5">
        <f t="shared" si="102"/>
        <v>7.2796553781970466E-6</v>
      </c>
      <c r="BF15" s="5">
        <f t="shared" si="103"/>
        <v>5.1644716949728176E-6</v>
      </c>
      <c r="BG15" s="5">
        <f t="shared" si="104"/>
        <v>2.4425852143183193E-6</v>
      </c>
      <c r="BH15" s="5">
        <f t="shared" si="105"/>
        <v>8.6643265007349423E-7</v>
      </c>
      <c r="BI15" s="5">
        <f t="shared" si="106"/>
        <v>2.458724576609336E-7</v>
      </c>
      <c r="BJ15" s="8">
        <f t="shared" si="107"/>
        <v>0.58540271528807708</v>
      </c>
      <c r="BK15" s="8">
        <f t="shared" si="108"/>
        <v>0.27255776580491464</v>
      </c>
      <c r="BL15" s="8">
        <f t="shared" si="109"/>
        <v>0.13843857100511334</v>
      </c>
      <c r="BM15" s="8">
        <f t="shared" si="110"/>
        <v>0.31299904949881602</v>
      </c>
      <c r="BN15" s="8">
        <f t="shared" si="111"/>
        <v>0.68632664902395923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1.33253012048193</v>
      </c>
      <c r="F16">
        <f>VLOOKUP(B16,home!$B$2:$E$405,3,FALSE)</f>
        <v>1.1100000000000001</v>
      </c>
      <c r="G16">
        <f>VLOOKUP(C16,away!$B$2:$E$405,4,FALSE)</f>
        <v>0.79</v>
      </c>
      <c r="H16">
        <f>VLOOKUP(A16,away!$A$2:$E$405,3,FALSE)</f>
        <v>1.26265060240964</v>
      </c>
      <c r="I16">
        <f>VLOOKUP(C16,away!$B$2:$E$405,3,FALSE)</f>
        <v>0.71</v>
      </c>
      <c r="J16">
        <f>VLOOKUP(B16,home!$B$2:$E$405,4,FALSE)</f>
        <v>1.08</v>
      </c>
      <c r="K16" s="3">
        <f t="shared" si="56"/>
        <v>1.1684956626506047</v>
      </c>
      <c r="L16" s="3">
        <f t="shared" si="57"/>
        <v>0.96820048192771191</v>
      </c>
      <c r="M16" s="5">
        <f t="shared" si="58"/>
        <v>0.11804420044893943</v>
      </c>
      <c r="N16" s="5">
        <f t="shared" si="59"/>
        <v>0.13793413622564429</v>
      </c>
      <c r="O16" s="5">
        <f t="shared" si="60"/>
        <v>0.11429045176343459</v>
      </c>
      <c r="P16" s="5">
        <f t="shared" si="61"/>
        <v>0.13354789716795148</v>
      </c>
      <c r="Q16" s="5">
        <f t="shared" si="62"/>
        <v>8.0587719955561521E-2</v>
      </c>
      <c r="R16" s="5">
        <f t="shared" si="63"/>
        <v>5.5328035238546638E-2</v>
      </c>
      <c r="S16" s="5">
        <f t="shared" si="64"/>
        <v>3.7771954848591596E-2</v>
      </c>
      <c r="T16" s="5">
        <f t="shared" si="65"/>
        <v>7.8025069298430158E-2</v>
      </c>
      <c r="U16" s="5">
        <f t="shared" si="66"/>
        <v>6.4650569199221561E-2</v>
      </c>
      <c r="V16" s="5">
        <f t="shared" si="67"/>
        <v>4.7480944734333555E-3</v>
      </c>
      <c r="W16" s="5">
        <f t="shared" si="68"/>
        <v>3.1388800410325074E-2</v>
      </c>
      <c r="X16" s="5">
        <f t="shared" si="69"/>
        <v>3.0390651684409499E-2</v>
      </c>
      <c r="Y16" s="5">
        <f t="shared" si="70"/>
        <v>1.4712121803471253E-2</v>
      </c>
      <c r="Z16" s="5">
        <f t="shared" si="71"/>
        <v>1.7856210127358097E-2</v>
      </c>
      <c r="AA16" s="5">
        <f t="shared" si="72"/>
        <v>2.0864904085195736E-2</v>
      </c>
      <c r="AB16" s="5">
        <f t="shared" si="73"/>
        <v>1.2190274962586055E-2</v>
      </c>
      <c r="AC16" s="5">
        <f t="shared" si="74"/>
        <v>3.3573125049252123E-4</v>
      </c>
      <c r="AD16" s="5">
        <f t="shared" si="75"/>
        <v>9.1694192838175925E-3</v>
      </c>
      <c r="AE16" s="5">
        <f t="shared" si="76"/>
        <v>8.8778361695894502E-3</v>
      </c>
      <c r="AF16" s="5">
        <f t="shared" si="77"/>
        <v>4.2977626289358879E-3</v>
      </c>
      <c r="AG16" s="5">
        <f t="shared" si="78"/>
        <v>1.3870319495155458E-3</v>
      </c>
      <c r="AH16" s="5">
        <f t="shared" si="79"/>
        <v>4.3220978126776487E-3</v>
      </c>
      <c r="AI16" s="5">
        <f t="shared" si="80"/>
        <v>5.0503525476654982E-3</v>
      </c>
      <c r="AJ16" s="5">
        <f t="shared" si="81"/>
        <v>2.9506575234017839E-3</v>
      </c>
      <c r="AK16" s="5">
        <f t="shared" si="82"/>
        <v>1.1492768393541197E-3</v>
      </c>
      <c r="AL16" s="5">
        <f t="shared" si="83"/>
        <v>1.5193021714349143E-5</v>
      </c>
      <c r="AM16" s="5">
        <f t="shared" si="84"/>
        <v>2.1428853324331342E-3</v>
      </c>
      <c r="AN16" s="5">
        <f t="shared" si="85"/>
        <v>2.0747426115775855E-3</v>
      </c>
      <c r="AO16" s="5">
        <f t="shared" si="86"/>
        <v>1.0043833982026889E-3</v>
      </c>
      <c r="AP16" s="5">
        <f t="shared" si="87"/>
        <v>3.2414816339334553E-4</v>
      </c>
      <c r="AQ16" s="5">
        <f t="shared" si="88"/>
        <v>7.8460102003354931E-5</v>
      </c>
      <c r="AR16" s="5">
        <f t="shared" si="89"/>
        <v>8.3693143703464216E-4</v>
      </c>
      <c r="AS16" s="5">
        <f t="shared" si="90"/>
        <v>9.7795075411091694E-4</v>
      </c>
      <c r="AT16" s="5">
        <f t="shared" si="91"/>
        <v>5.7136560723224745E-4</v>
      </c>
      <c r="AU16" s="5">
        <f t="shared" si="92"/>
        <v>2.2254607794620337E-4</v>
      </c>
      <c r="AV16" s="5">
        <f t="shared" si="93"/>
        <v>6.5011031705010516E-5</v>
      </c>
      <c r="AW16" s="5">
        <f t="shared" si="94"/>
        <v>4.774567713388013E-7</v>
      </c>
      <c r="AX16" s="5">
        <f t="shared" si="95"/>
        <v>4.173253694176194E-4</v>
      </c>
      <c r="AY16" s="5">
        <f t="shared" si="96"/>
        <v>4.0405462379079955E-4</v>
      </c>
      <c r="AZ16" s="5">
        <f t="shared" si="97"/>
        <v>1.956029407396862E-4</v>
      </c>
      <c r="BA16" s="5">
        <f t="shared" si="98"/>
        <v>6.3127620496880636E-5</v>
      </c>
      <c r="BB16" s="5">
        <f t="shared" si="99"/>
        <v>1.5280048147007376E-5</v>
      </c>
      <c r="BC16" s="5">
        <f t="shared" si="100"/>
        <v>2.9588299959622383E-6</v>
      </c>
      <c r="BD16" s="5">
        <f t="shared" si="101"/>
        <v>1.3505290344623209E-4</v>
      </c>
      <c r="BE16" s="5">
        <f t="shared" si="102"/>
        <v>1.578087319052931E-4</v>
      </c>
      <c r="BF16" s="5">
        <f t="shared" si="103"/>
        <v>9.2199409379863575E-5</v>
      </c>
      <c r="BG16" s="5">
        <f t="shared" si="104"/>
        <v>3.5911536653106023E-5</v>
      </c>
      <c r="BH16" s="5">
        <f t="shared" si="105"/>
        <v>1.049061870456815E-5</v>
      </c>
      <c r="BI16" s="5">
        <f t="shared" si="106"/>
        <v>2.4516484909618376E-6</v>
      </c>
      <c r="BJ16" s="8">
        <f t="shared" si="107"/>
        <v>0.40349351844989823</v>
      </c>
      <c r="BK16" s="8">
        <f t="shared" si="108"/>
        <v>0.29486712583491348</v>
      </c>
      <c r="BL16" s="8">
        <f t="shared" si="109"/>
        <v>0.28390433972869272</v>
      </c>
      <c r="BM16" s="8">
        <f t="shared" si="110"/>
        <v>0.35998517617376513</v>
      </c>
      <c r="BN16" s="8">
        <f t="shared" si="111"/>
        <v>0.63973244080007807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1.33253012048193</v>
      </c>
      <c r="F17">
        <f>VLOOKUP(B17,home!$B$2:$E$405,3,FALSE)</f>
        <v>0.62</v>
      </c>
      <c r="G17">
        <f>VLOOKUP(C17,away!$B$2:$E$405,4,FALSE)</f>
        <v>1.29</v>
      </c>
      <c r="H17">
        <f>VLOOKUP(A17,away!$A$2:$E$405,3,FALSE)</f>
        <v>1.26265060240964</v>
      </c>
      <c r="I17">
        <f>VLOOKUP(C17,away!$B$2:$E$405,3,FALSE)</f>
        <v>0.75</v>
      </c>
      <c r="J17">
        <f>VLOOKUP(B17,home!$B$2:$E$405,4,FALSE)</f>
        <v>0.98</v>
      </c>
      <c r="K17" s="3">
        <f t="shared" si="56"/>
        <v>1.0657575903614476</v>
      </c>
      <c r="L17" s="3">
        <f t="shared" si="57"/>
        <v>0.9280481927710853</v>
      </c>
      <c r="M17" s="5">
        <f t="shared" si="58"/>
        <v>0.13617618099368439</v>
      </c>
      <c r="N17" s="5">
        <f t="shared" si="59"/>
        <v>0.14513079852045344</v>
      </c>
      <c r="O17" s="5">
        <f t="shared" si="60"/>
        <v>0.12637805866965698</v>
      </c>
      <c r="P17" s="5">
        <f t="shared" si="61"/>
        <v>0.1346883752823313</v>
      </c>
      <c r="Q17" s="5">
        <f t="shared" si="62"/>
        <v>7.7337125059195586E-2</v>
      </c>
      <c r="R17" s="5">
        <f t="shared" si="63"/>
        <v>5.8642464477146675E-2</v>
      </c>
      <c r="S17" s="5">
        <f t="shared" si="64"/>
        <v>3.330420618315668E-2</v>
      </c>
      <c r="T17" s="5">
        <f t="shared" si="65"/>
        <v>7.177257914529786E-2</v>
      </c>
      <c r="U17" s="5">
        <f t="shared" si="66"/>
        <v>6.249865163402063E-2</v>
      </c>
      <c r="V17" s="5">
        <f t="shared" si="67"/>
        <v>3.6600375485352447E-3</v>
      </c>
      <c r="W17" s="5">
        <f t="shared" si="68"/>
        <v>2.7474209349523406E-2</v>
      </c>
      <c r="X17" s="5">
        <f t="shared" si="69"/>
        <v>2.5497390334639648E-2</v>
      </c>
      <c r="Y17" s="5">
        <f t="shared" si="70"/>
        <v>1.1831403510220632E-2</v>
      </c>
      <c r="Z17" s="5">
        <f t="shared" si="71"/>
        <v>1.8141011059219517E-2</v>
      </c>
      <c r="AA17" s="5">
        <f t="shared" si="72"/>
        <v>1.9333920233194166E-2</v>
      </c>
      <c r="AB17" s="5">
        <f t="shared" si="73"/>
        <v>1.0302636119984722E-2</v>
      </c>
      <c r="AC17" s="5">
        <f t="shared" si="74"/>
        <v>2.2625309143977683E-4</v>
      </c>
      <c r="AD17" s="5">
        <f t="shared" si="75"/>
        <v>7.3202117883585036E-3</v>
      </c>
      <c r="AE17" s="5">
        <f t="shared" si="76"/>
        <v>6.7935093208877024E-3</v>
      </c>
      <c r="AF17" s="5">
        <f t="shared" si="77"/>
        <v>3.1523520239116775E-3</v>
      </c>
      <c r="AG17" s="5">
        <f t="shared" si="78"/>
        <v>9.7517819958983537E-4</v>
      </c>
      <c r="AH17" s="5">
        <f t="shared" si="79"/>
        <v>4.2089331321372358E-3</v>
      </c>
      <c r="AI17" s="5">
        <f t="shared" si="80"/>
        <v>4.4857024328990407E-3</v>
      </c>
      <c r="AJ17" s="5">
        <f t="shared" si="81"/>
        <v>2.3903357079824816E-3</v>
      </c>
      <c r="AK17" s="5">
        <f t="shared" si="82"/>
        <v>8.4917280809811168E-4</v>
      </c>
      <c r="AL17" s="5">
        <f t="shared" si="83"/>
        <v>8.9512456778448243E-6</v>
      </c>
      <c r="AM17" s="5">
        <f t="shared" si="84"/>
        <v>1.5603142552992847E-3</v>
      </c>
      <c r="AN17" s="5">
        <f t="shared" si="85"/>
        <v>1.4480468247854627E-3</v>
      </c>
      <c r="AO17" s="5">
        <f t="shared" si="86"/>
        <v>6.7192861939502856E-4</v>
      </c>
      <c r="AP17" s="5">
        <f t="shared" si="87"/>
        <v>2.0786071363357558E-4</v>
      </c>
      <c r="AQ17" s="5">
        <f t="shared" si="88"/>
        <v>4.8226189908936974E-5</v>
      </c>
      <c r="AR17" s="5">
        <f t="shared" si="89"/>
        <v>7.8121855735486124E-4</v>
      </c>
      <c r="AS17" s="5">
        <f t="shared" si="90"/>
        <v>8.3258960723216321E-4</v>
      </c>
      <c r="AT17" s="5">
        <f t="shared" si="91"/>
        <v>4.4366934678186711E-4</v>
      </c>
      <c r="AU17" s="5">
        <f t="shared" si="92"/>
        <v>1.5761465798116008E-4</v>
      </c>
      <c r="AV17" s="5">
        <f t="shared" si="93"/>
        <v>4.199475452391121E-5</v>
      </c>
      <c r="AW17" s="5">
        <f t="shared" si="94"/>
        <v>2.4592911107760382E-7</v>
      </c>
      <c r="AX17" s="5">
        <f t="shared" si="95"/>
        <v>2.7715279348906365E-4</v>
      </c>
      <c r="AY17" s="5">
        <f t="shared" si="96"/>
        <v>2.572111491189833E-4</v>
      </c>
      <c r="AZ17" s="5">
        <f t="shared" si="97"/>
        <v>1.1935217105022328E-4</v>
      </c>
      <c r="BA17" s="5">
        <f t="shared" si="98"/>
        <v>3.6921522215488396E-5</v>
      </c>
      <c r="BB17" s="5">
        <f t="shared" si="99"/>
        <v>8.5662379916103691E-6</v>
      </c>
      <c r="BC17" s="5">
        <f t="shared" si="100"/>
        <v>1.5899763373922032E-6</v>
      </c>
      <c r="BD17" s="5">
        <f t="shared" si="101"/>
        <v>1.2083474505206884E-4</v>
      </c>
      <c r="BE17" s="5">
        <f t="shared" si="102"/>
        <v>1.2878054671863274E-4</v>
      </c>
      <c r="BF17" s="5">
        <f t="shared" si="103"/>
        <v>6.8624422578139919E-5</v>
      </c>
      <c r="BG17" s="5">
        <f t="shared" si="104"/>
        <v>2.4378999748941377E-5</v>
      </c>
      <c r="BH17" s="5">
        <f t="shared" si="105"/>
        <v>6.4955260069635233E-6</v>
      </c>
      <c r="BI17" s="5">
        <f t="shared" si="106"/>
        <v>1.3845312290623123E-6</v>
      </c>
      <c r="BJ17" s="8">
        <f t="shared" si="107"/>
        <v>0.3819219277053032</v>
      </c>
      <c r="BK17" s="8">
        <f t="shared" si="108"/>
        <v>0.30832121549394415</v>
      </c>
      <c r="BL17" s="8">
        <f t="shared" si="109"/>
        <v>0.29169746091032778</v>
      </c>
      <c r="BM17" s="8">
        <f t="shared" si="110"/>
        <v>0.32147164694631852</v>
      </c>
      <c r="BN17" s="8">
        <f t="shared" si="111"/>
        <v>0.67835300300246848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1.33253012048193</v>
      </c>
      <c r="F18">
        <f>VLOOKUP(B18,home!$B$2:$E$405,3,FALSE)</f>
        <v>1.03</v>
      </c>
      <c r="G18">
        <f>VLOOKUP(C18,away!$B$2:$E$405,4,FALSE)</f>
        <v>0.75</v>
      </c>
      <c r="H18">
        <f>VLOOKUP(A18,away!$A$2:$E$405,3,FALSE)</f>
        <v>1.26265060240964</v>
      </c>
      <c r="I18">
        <f>VLOOKUP(C18,away!$B$2:$E$405,3,FALSE)</f>
        <v>0.79</v>
      </c>
      <c r="J18">
        <f>VLOOKUP(B18,home!$B$2:$E$405,4,FALSE)</f>
        <v>0.59</v>
      </c>
      <c r="K18" s="3">
        <f t="shared" ref="K18:K81" si="112">E18*F18*G18</f>
        <v>1.0293795180722909</v>
      </c>
      <c r="L18" s="3">
        <f t="shared" ref="L18:L81" si="113">H18*I18*J18</f>
        <v>0.58852144578313326</v>
      </c>
      <c r="M18" s="5">
        <f t="shared" si="58"/>
        <v>0.19831453187730946</v>
      </c>
      <c r="N18" s="5">
        <f t="shared" si="59"/>
        <v>0.20414091725059677</v>
      </c>
      <c r="O18" s="5">
        <f t="shared" si="60"/>
        <v>0.11671235502023944</v>
      </c>
      <c r="P18" s="5">
        <f t="shared" si="61"/>
        <v>0.12014130776381619</v>
      </c>
      <c r="Q18" s="5">
        <f t="shared" si="62"/>
        <v>0.10506923950912736</v>
      </c>
      <c r="R18" s="5">
        <f t="shared" si="63"/>
        <v>3.4343861958632815E-2</v>
      </c>
      <c r="S18" s="5">
        <f t="shared" si="64"/>
        <v>1.8195759149069554E-2</v>
      </c>
      <c r="T18" s="5">
        <f t="shared" si="65"/>
        <v>6.1835500743245946E-2</v>
      </c>
      <c r="U18" s="5">
        <f t="shared" si="66"/>
        <v>3.5352868071718731E-2</v>
      </c>
      <c r="V18" s="5">
        <f t="shared" si="67"/>
        <v>1.2248008696256773E-3</v>
      </c>
      <c r="W18" s="5">
        <f t="shared" si="68"/>
        <v>3.6052041043375879E-2</v>
      </c>
      <c r="X18" s="5">
        <f t="shared" si="69"/>
        <v>2.1217399318280431E-2</v>
      </c>
      <c r="Y18" s="5">
        <f t="shared" si="70"/>
        <v>6.2434472612762325E-3</v>
      </c>
      <c r="Z18" s="5">
        <f t="shared" si="71"/>
        <v>6.737366431223646E-3</v>
      </c>
      <c r="AA18" s="5">
        <f t="shared" si="72"/>
        <v>6.9353070100494274E-3</v>
      </c>
      <c r="AB18" s="5">
        <f t="shared" si="73"/>
        <v>3.5695314938440303E-3</v>
      </c>
      <c r="AC18" s="5">
        <f t="shared" si="74"/>
        <v>4.637493557397387E-5</v>
      </c>
      <c r="AD18" s="5">
        <f t="shared" si="75"/>
        <v>9.2778081586881774E-3</v>
      </c>
      <c r="AE18" s="5">
        <f t="shared" si="76"/>
        <v>5.460189071249716E-3</v>
      </c>
      <c r="AF18" s="5">
        <f t="shared" si="77"/>
        <v>1.606719183230573E-3</v>
      </c>
      <c r="AG18" s="5">
        <f t="shared" si="78"/>
        <v>3.151962322274506E-4</v>
      </c>
      <c r="AH18" s="5">
        <f t="shared" si="79"/>
        <v>9.912711582186224E-4</v>
      </c>
      <c r="AI18" s="5">
        <f t="shared" si="80"/>
        <v>1.0203942271260471E-3</v>
      </c>
      <c r="AJ18" s="5">
        <f t="shared" si="81"/>
        <v>5.2518645888137904E-4</v>
      </c>
      <c r="AK18" s="5">
        <f t="shared" si="82"/>
        <v>1.8020539464713565E-4</v>
      </c>
      <c r="AL18" s="5">
        <f t="shared" si="83"/>
        <v>1.1237795545445707E-6</v>
      </c>
      <c r="AM18" s="5">
        <f t="shared" si="84"/>
        <v>1.9100771382315215E-3</v>
      </c>
      <c r="AN18" s="5">
        <f t="shared" si="85"/>
        <v>1.1241213589493248E-3</v>
      </c>
      <c r="AO18" s="5">
        <f t="shared" si="86"/>
        <v>3.3078476370227848E-4</v>
      </c>
      <c r="AP18" s="5">
        <f t="shared" si="87"/>
        <v>6.4891309125699023E-5</v>
      </c>
      <c r="AQ18" s="5">
        <f t="shared" si="88"/>
        <v>9.5474817663541561E-6</v>
      </c>
      <c r="AR18" s="5">
        <f t="shared" si="89"/>
        <v>1.1667686703958899E-4</v>
      </c>
      <c r="AS18" s="5">
        <f t="shared" si="90"/>
        <v>1.2010477716339688E-4</v>
      </c>
      <c r="AT18" s="5">
        <f t="shared" si="91"/>
        <v>6.1816698817318688E-5</v>
      </c>
      <c r="AU18" s="5">
        <f t="shared" si="92"/>
        <v>2.1210947879130487E-5</v>
      </c>
      <c r="AV18" s="5">
        <f t="shared" si="93"/>
        <v>5.4585288264189549E-6</v>
      </c>
      <c r="AW18" s="5">
        <f t="shared" si="94"/>
        <v>1.8911084780765073E-8</v>
      </c>
      <c r="AX18" s="5">
        <f t="shared" si="95"/>
        <v>3.2769904733894389E-4</v>
      </c>
      <c r="AY18" s="5">
        <f t="shared" si="96"/>
        <v>1.9285791712167068E-4</v>
      </c>
      <c r="AZ18" s="5">
        <f t="shared" si="97"/>
        <v>5.6750510107584655E-5</v>
      </c>
      <c r="BA18" s="5">
        <f t="shared" si="98"/>
        <v>1.1132964085815347E-5</v>
      </c>
      <c r="BB18" s="5">
        <f t="shared" si="99"/>
        <v>1.6379970299089368E-6</v>
      </c>
      <c r="BC18" s="5">
        <f t="shared" si="100"/>
        <v>1.9279927604609723E-7</v>
      </c>
      <c r="BD18" s="5">
        <f t="shared" si="101"/>
        <v>1.1444473079930875E-5</v>
      </c>
      <c r="BE18" s="5">
        <f t="shared" si="102"/>
        <v>1.1780706183610551E-5</v>
      </c>
      <c r="BF18" s="5">
        <f t="shared" si="103"/>
        <v>6.0634088269181438E-6</v>
      </c>
      <c r="BG18" s="5">
        <f t="shared" si="104"/>
        <v>2.080516285376091E-6</v>
      </c>
      <c r="BH18" s="5">
        <f t="shared" si="105"/>
        <v>5.3541021279549827E-7</v>
      </c>
      <c r="BI18" s="5">
        <f t="shared" si="106"/>
        <v>1.1022806136368259E-7</v>
      </c>
      <c r="BJ18" s="8">
        <f t="shared" si="107"/>
        <v>0.45524815105803373</v>
      </c>
      <c r="BK18" s="8">
        <f t="shared" si="108"/>
        <v>0.33811675629207105</v>
      </c>
      <c r="BL18" s="8">
        <f t="shared" si="109"/>
        <v>0.1999882633557335</v>
      </c>
      <c r="BM18" s="8">
        <f t="shared" si="110"/>
        <v>0.22117548475130291</v>
      </c>
      <c r="BN18" s="8">
        <f t="shared" si="111"/>
        <v>0.77872221337972203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1.33253012048193</v>
      </c>
      <c r="F19">
        <f>VLOOKUP(B19,home!$B$2:$E$405,3,FALSE)</f>
        <v>1</v>
      </c>
      <c r="G19">
        <f>VLOOKUP(C19,away!$B$2:$E$405,4,FALSE)</f>
        <v>1.1499999999999999</v>
      </c>
      <c r="H19">
        <f>VLOOKUP(A19,away!$A$2:$E$405,3,FALSE)</f>
        <v>1.26265060240964</v>
      </c>
      <c r="I19">
        <f>VLOOKUP(C19,away!$B$2:$E$405,3,FALSE)</f>
        <v>0.67</v>
      </c>
      <c r="J19">
        <f>VLOOKUP(B19,home!$B$2:$E$405,4,FALSE)</f>
        <v>1.06</v>
      </c>
      <c r="K19" s="3">
        <f t="shared" si="112"/>
        <v>1.5324096385542194</v>
      </c>
      <c r="L19" s="3">
        <f t="shared" si="113"/>
        <v>0.89673445783132644</v>
      </c>
      <c r="M19" s="5">
        <f t="shared" si="58"/>
        <v>8.8112215881401987E-2</v>
      </c>
      <c r="N19" s="5">
        <f t="shared" si="59"/>
        <v>0.13502400889103058</v>
      </c>
      <c r="O19" s="5">
        <f t="shared" si="60"/>
        <v>7.9013260136725799E-2</v>
      </c>
      <c r="P19" s="5">
        <f t="shared" si="61"/>
        <v>0.12108068140711048</v>
      </c>
      <c r="Q19" s="5">
        <f t="shared" si="62"/>
        <v>0.10345604633042296</v>
      </c>
      <c r="R19" s="5">
        <f t="shared" si="63"/>
        <v>3.5426956495096182E-2</v>
      </c>
      <c r="S19" s="5">
        <f t="shared" si="64"/>
        <v>4.1596194305631523E-2</v>
      </c>
      <c r="T19" s="5">
        <f t="shared" si="65"/>
        <v>9.277260161548441E-2</v>
      </c>
      <c r="U19" s="5">
        <f t="shared" si="66"/>
        <v>5.4288609597726398E-2</v>
      </c>
      <c r="V19" s="5">
        <f t="shared" si="67"/>
        <v>6.3511127386915852E-3</v>
      </c>
      <c r="W19" s="5">
        <f t="shared" si="68"/>
        <v>5.284568085448401E-2</v>
      </c>
      <c r="X19" s="5">
        <f t="shared" si="69"/>
        <v>4.7388542969773025E-2</v>
      </c>
      <c r="Y19" s="5">
        <f t="shared" si="70"/>
        <v>2.1247469693707964E-2</v>
      </c>
      <c r="Z19" s="5">
        <f t="shared" si="71"/>
        <v>1.0589524208414689E-2</v>
      </c>
      <c r="AA19" s="5">
        <f t="shared" si="72"/>
        <v>1.6227488964677912E-2</v>
      </c>
      <c r="AB19" s="5">
        <f t="shared" si="73"/>
        <v>1.2433580249502335E-2</v>
      </c>
      <c r="AC19" s="5">
        <f t="shared" si="74"/>
        <v>5.4546711429407366E-4</v>
      </c>
      <c r="AD19" s="5">
        <f t="shared" si="75"/>
        <v>2.024530767434287E-2</v>
      </c>
      <c r="AE19" s="5">
        <f t="shared" si="76"/>
        <v>1.8154665000980244E-2</v>
      </c>
      <c r="AF19" s="5">
        <f t="shared" si="77"/>
        <v>8.1399568383816873E-3</v>
      </c>
      <c r="AG19" s="5">
        <f t="shared" si="78"/>
        <v>2.4331265940788676E-3</v>
      </c>
      <c r="AH19" s="5">
        <f t="shared" si="79"/>
        <v>2.3739978124311125E-3</v>
      </c>
      <c r="AI19" s="5">
        <f t="shared" si="80"/>
        <v>3.6379371296760689E-3</v>
      </c>
      <c r="AJ19" s="5">
        <f t="shared" si="81"/>
        <v>2.7874049609849403E-3</v>
      </c>
      <c r="AK19" s="5">
        <f t="shared" si="82"/>
        <v>1.4238154095890568E-3</v>
      </c>
      <c r="AL19" s="5">
        <f t="shared" si="83"/>
        <v>2.9982462351323987E-5</v>
      </c>
      <c r="AM19" s="5">
        <f t="shared" si="84"/>
        <v>6.2048209231317418E-3</v>
      </c>
      <c r="AN19" s="5">
        <f t="shared" si="85"/>
        <v>5.564076726445012E-3</v>
      </c>
      <c r="AO19" s="5">
        <f t="shared" si="86"/>
        <v>2.4947496633102848E-3</v>
      </c>
      <c r="AP19" s="5">
        <f t="shared" si="87"/>
        <v>7.4570932891781096E-4</v>
      </c>
      <c r="AQ19" s="5">
        <f t="shared" si="88"/>
        <v>1.6717581269171884E-4</v>
      </c>
      <c r="AR19" s="5">
        <f t="shared" si="89"/>
        <v>4.2576912824463398E-4</v>
      </c>
      <c r="AS19" s="5">
        <f t="shared" si="90"/>
        <v>6.5245271592090457E-4</v>
      </c>
      <c r="AT19" s="5">
        <f t="shared" si="91"/>
        <v>4.9991241528903627E-4</v>
      </c>
      <c r="AU19" s="5">
        <f t="shared" si="92"/>
        <v>2.5535686787394631E-4</v>
      </c>
      <c r="AV19" s="5">
        <f t="shared" si="93"/>
        <v>9.7827831400262909E-5</v>
      </c>
      <c r="AW19" s="5">
        <f t="shared" si="94"/>
        <v>1.1444676715957045E-6</v>
      </c>
      <c r="AX19" s="5">
        <f t="shared" si="95"/>
        <v>1.5847212313516614E-3</v>
      </c>
      <c r="AY19" s="5">
        <f t="shared" si="96"/>
        <v>1.421074134209924E-3</v>
      </c>
      <c r="AZ19" s="5">
        <f t="shared" si="97"/>
        <v>6.3716307163942892E-4</v>
      </c>
      <c r="BA19" s="5">
        <f t="shared" si="98"/>
        <v>1.9045536053224199E-4</v>
      </c>
      <c r="BB19" s="5">
        <f t="shared" si="99"/>
        <v>4.2696971116987443E-5</v>
      </c>
      <c r="BC19" s="5">
        <f t="shared" si="100"/>
        <v>7.6575690491263113E-6</v>
      </c>
      <c r="BD19" s="5">
        <f t="shared" si="101"/>
        <v>6.3633641396294697E-5</v>
      </c>
      <c r="BE19" s="5">
        <f t="shared" si="102"/>
        <v>9.751280541198477E-5</v>
      </c>
      <c r="BF19" s="5">
        <f t="shared" si="103"/>
        <v>7.471478144789377E-5</v>
      </c>
      <c r="BG19" s="5">
        <f t="shared" si="104"/>
        <v>3.81645504110748E-5</v>
      </c>
      <c r="BH19" s="5">
        <f t="shared" si="105"/>
        <v>1.4620931225254855E-5</v>
      </c>
      <c r="BI19" s="5">
        <f t="shared" si="106"/>
        <v>4.4810511868437769E-6</v>
      </c>
      <c r="BJ19" s="8">
        <f t="shared" si="107"/>
        <v>0.52076770725508248</v>
      </c>
      <c r="BK19" s="8">
        <f t="shared" si="108"/>
        <v>0.25913672804369092</v>
      </c>
      <c r="BL19" s="8">
        <f t="shared" si="109"/>
        <v>0.20983749747621794</v>
      </c>
      <c r="BM19" s="8">
        <f t="shared" si="110"/>
        <v>0.43679835817507962</v>
      </c>
      <c r="BN19" s="8">
        <f t="shared" si="111"/>
        <v>0.56211316914178799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1.33253012048193</v>
      </c>
      <c r="F20">
        <f>VLOOKUP(B20,home!$B$2:$E$405,3,FALSE)</f>
        <v>1.02</v>
      </c>
      <c r="G20">
        <f>VLOOKUP(C20,away!$B$2:$E$405,4,FALSE)</f>
        <v>1.64</v>
      </c>
      <c r="H20">
        <f>VLOOKUP(A20,away!$A$2:$E$405,3,FALSE)</f>
        <v>1.26265060240964</v>
      </c>
      <c r="I20">
        <f>VLOOKUP(C20,away!$B$2:$E$405,3,FALSE)</f>
        <v>0.94</v>
      </c>
      <c r="J20">
        <f>VLOOKUP(B20,home!$B$2:$E$405,4,FALSE)</f>
        <v>0.75</v>
      </c>
      <c r="K20" s="3">
        <f t="shared" si="112"/>
        <v>2.2290563855421723</v>
      </c>
      <c r="L20" s="3">
        <f t="shared" si="113"/>
        <v>0.89016867469879601</v>
      </c>
      <c r="M20" s="5">
        <f t="shared" ref="M20:M83" si="114">_xlfn.POISSON.DIST(0,K20,FALSE) * _xlfn.POISSON.DIST(0,L20,FALSE)</f>
        <v>4.419140082746132E-2</v>
      </c>
      <c r="N20" s="5">
        <f t="shared" ref="N20:N83" si="115">_xlfn.POISSON.DIST(1,K20,FALSE) * _xlfn.POISSON.DIST(0,L20,FALSE)</f>
        <v>9.8505124200506292E-2</v>
      </c>
      <c r="O20" s="5">
        <f t="shared" ref="O20:O83" si="116">_xlfn.POISSON.DIST(0,K20,FALSE) * _xlfn.POISSON.DIST(1,L20,FALSE)</f>
        <v>3.9337800707664516E-2</v>
      </c>
      <c r="P20" s="5">
        <f t="shared" ref="P20:P83" si="117">_xlfn.POISSON.DIST(1,K20,FALSE) * _xlfn.POISSON.DIST(1,L20,FALSE)</f>
        <v>8.7686175860604981E-2</v>
      </c>
      <c r="Q20" s="5">
        <f t="shared" ref="Q20:Q83" si="118">_xlfn.POISSON.DIST(2,K20,FALSE) * _xlfn.POISSON.DIST(0,L20,FALSE)</f>
        <v>0.10978673805388167</v>
      </c>
      <c r="R20" s="5">
        <f t="shared" ref="R20:R83" si="119">_xlfn.POISSON.DIST(0,K20,FALSE) * _xlfn.POISSON.DIST(2,L20,FALSE)</f>
        <v>1.7508638960753539E-2</v>
      </c>
      <c r="S20" s="5">
        <f t="shared" ref="S20:S83" si="120">_xlfn.POISSON.DIST(2,K20,FALSE) * _xlfn.POISSON.DIST(2,L20,FALSE)</f>
        <v>4.3497520406045528E-2</v>
      </c>
      <c r="T20" s="5">
        <f t="shared" ref="T20:T83" si="121">_xlfn.POISSON.DIST(2,K20,FALSE) * _xlfn.POISSON.DIST(1,L20,FALSE)</f>
        <v>9.772871511292773E-2</v>
      </c>
      <c r="U20" s="5">
        <f t="shared" ref="U20:U83" si="122">_xlfn.POISSON.DIST(1,K20,FALSE) * _xlfn.POISSON.DIST(2,L20,FALSE)</f>
        <v>3.9027743477620142E-2</v>
      </c>
      <c r="V20" s="5">
        <f t="shared" ref="V20:V83" si="123">_xlfn.POISSON.DIST(3,K20,FALSE) * _xlfn.POISSON.DIST(3,L20,FALSE)</f>
        <v>9.5899281368650204E-3</v>
      </c>
      <c r="W20" s="5">
        <f t="shared" ref="W20:W83" si="124">_xlfn.POISSON.DIST(3,K20,FALSE) * _xlfn.POISSON.DIST(0,L20,FALSE)</f>
        <v>8.1573609835616928E-2</v>
      </c>
      <c r="X20" s="5">
        <f t="shared" ref="X20:X83" si="125">_xlfn.POISSON.DIST(3,K20,FALSE) * _xlfn.POISSON.DIST(1,L20,FALSE)</f>
        <v>7.2614272157767792E-2</v>
      </c>
      <c r="Y20" s="5">
        <f t="shared" ref="Y20:Y83" si="126">_xlfn.POISSON.DIST(3,K20,FALSE) * _xlfn.POISSON.DIST(2,L20,FALSE)</f>
        <v>3.2319475205448915E-2</v>
      </c>
      <c r="Z20" s="5">
        <f t="shared" ref="Z20:Z83" si="127">_xlfn.POISSON.DIST(0,K20,FALSE) * _xlfn.POISSON.DIST(3,L20,FALSE)</f>
        <v>5.1952139798245615E-3</v>
      </c>
      <c r="AA20" s="5">
        <f t="shared" ref="AA20:AA83" si="128">_xlfn.POISSON.DIST(1,K20,FALSE) * _xlfn.POISSON.DIST(3,L20,FALSE)</f>
        <v>1.1580424895985902E-2</v>
      </c>
      <c r="AB20" s="5">
        <f t="shared" ref="AB20:AB83" si="129">_xlfn.POISSON.DIST(2,K20,FALSE) * _xlfn.POISSON.DIST(3,L20,FALSE)</f>
        <v>1.2906710030844462E-2</v>
      </c>
      <c r="AC20" s="5">
        <f t="shared" ref="AC20:AC83" si="130">_xlfn.POISSON.DIST(4,K20,FALSE) * _xlfn.POISSON.DIST(4,L20,FALSE)</f>
        <v>1.1892926414333609E-3</v>
      </c>
      <c r="AD20" s="5">
        <f t="shared" ref="AD20:AD83" si="131">_xlfn.POISSON.DIST(4,K20,FALSE) * _xlfn.POISSON.DIST(0,L20,FALSE)</f>
        <v>4.5458043973951923E-2</v>
      </c>
      <c r="AE20" s="5">
        <f t="shared" ref="AE20:AE83" si="132">_xlfn.POISSON.DIST(4,K20,FALSE) * _xlfn.POISSON.DIST(1,L20,FALSE)</f>
        <v>4.0465326758692376E-2</v>
      </c>
      <c r="AF20" s="5">
        <f t="shared" ref="AF20:AF83" si="133">_xlfn.POISSON.DIST(4,K20,FALSE) * _xlfn.POISSON.DIST(2,L20,FALSE)</f>
        <v>1.8010483146019458E-2</v>
      </c>
      <c r="AG20" s="5">
        <f t="shared" ref="AG20:AG83" si="134">_xlfn.POISSON.DIST(4,K20,FALSE) * _xlfn.POISSON.DIST(3,L20,FALSE)</f>
        <v>5.3441226375923814E-3</v>
      </c>
      <c r="AH20" s="5">
        <f t="shared" ref="AH20:AH83" si="135">_xlfn.POISSON.DIST(0,K20,FALSE) * _xlfn.POISSON.DIST(4,L20,FALSE)</f>
        <v>1.1561541857992718E-3</v>
      </c>
      <c r="AI20" s="5">
        <f t="shared" ref="AI20:AI83" si="136">_xlfn.POISSON.DIST(1,K20,FALSE) * _xlfn.POISSON.DIST(4,L20,FALSE)</f>
        <v>2.5771328705271779E-3</v>
      </c>
      <c r="AJ20" s="5">
        <f t="shared" ref="AJ20:AJ83" si="137">_xlfn.POISSON.DIST(2,K20,FALSE) * _xlfn.POISSON.DIST(4,L20,FALSE)</f>
        <v>2.8722872407196177E-3</v>
      </c>
      <c r="AK20" s="5">
        <f t="shared" ref="AK20:AK83" si="138">_xlfn.POISSON.DIST(3,K20,FALSE) * _xlfn.POISSON.DIST(4,L20,FALSE)</f>
        <v>2.1341634050124569E-3</v>
      </c>
      <c r="AL20" s="5">
        <f t="shared" ref="AL20:AL83" si="139">_xlfn.POISSON.DIST(5,K20,FALSE) * _xlfn.POISSON.DIST(5,L20,FALSE)</f>
        <v>9.4393498964753225E-5</v>
      </c>
      <c r="AM20" s="5">
        <f t="shared" ref="AM20:AM83" si="140">_xlfn.POISSON.DIST(5,K20,FALSE) * _xlfn.POISSON.DIST(0,L20,FALSE)</f>
        <v>2.0265708638878877E-2</v>
      </c>
      <c r="AN20" s="5">
        <f t="shared" ref="AN20:AN83" si="141">_xlfn.POISSON.DIST(5,K20,FALSE) * _xlfn.POISSON.DIST(1,L20,FALSE)</f>
        <v>1.8039899000902752E-2</v>
      </c>
      <c r="AO20" s="5">
        <f t="shared" ref="AO20:AO83" si="142">_xlfn.POISSON.DIST(5,K20,FALSE) * _xlfn.POISSON.DIST(2,L20,FALSE)</f>
        <v>8.0292764926668675E-3</v>
      </c>
      <c r="AP20" s="5">
        <f t="shared" ref="AP20:AP83" si="143">_xlfn.POISSON.DIST(5,K20,FALSE) * _xlfn.POISSON.DIST(3,L20,FALSE)</f>
        <v>2.3824701380891541E-3</v>
      </c>
      <c r="AQ20" s="5">
        <f t="shared" ref="AQ20:AQ83" si="144">_xlfn.POISSON.DIST(5,K20,FALSE) * _xlfn.POISSON.DIST(4,L20,FALSE)</f>
        <v>5.3020007133306997E-4</v>
      </c>
      <c r="AR20" s="5">
        <f t="shared" ref="AR20:AR83" si="145">_xlfn.POISSON.DIST(0,K20,FALSE) * _xlfn.POISSON.DIST(5,L20,FALSE)</f>
        <v>2.0583444786408074E-4</v>
      </c>
      <c r="AS20" s="5">
        <f t="shared" ref="AS20:AS83" si="146">_xlfn.POISSON.DIST(1,K20,FALSE) * _xlfn.POISSON.DIST(5,L20,FALSE)</f>
        <v>4.5881659037597653E-4</v>
      </c>
      <c r="AT20" s="5">
        <f t="shared" ref="AT20:AT83" si="147">_xlfn.POISSON.DIST(2,K20,FALSE) * _xlfn.POISSON.DIST(5,L20,FALSE)</f>
        <v>5.1136402528512896E-4</v>
      </c>
      <c r="AU20" s="5">
        <f t="shared" ref="AU20:AU83" si="148">_xlfn.POISSON.DIST(3,K20,FALSE) * _xlfn.POISSON.DIST(5,L20,FALSE)</f>
        <v>3.7995308196612186E-4</v>
      </c>
      <c r="AV20" s="5">
        <f t="shared" ref="AV20:AV83" si="149">_xlfn.POISSON.DIST(4,K20,FALSE) * _xlfn.POISSON.DIST(5,L20,FALSE)</f>
        <v>2.1173421089075312E-4</v>
      </c>
      <c r="AW20" s="5">
        <f t="shared" ref="AW20:AW83" si="150">_xlfn.POISSON.DIST(6,K20,FALSE) * _xlfn.POISSON.DIST(6,L20,FALSE)</f>
        <v>5.2027498533767667E-6</v>
      </c>
      <c r="AX20" s="5">
        <f t="shared" ref="AX20:AX83" si="151">_xlfn.POISSON.DIST(6,K20,FALSE) * _xlfn.POISSON.DIST(0,L20,FALSE)</f>
        <v>7.5289012081716849E-3</v>
      </c>
      <c r="AY20" s="5">
        <f t="shared" ref="AY20:AY83" si="152">_xlfn.POISSON.DIST(6,K20,FALSE) * _xlfn.POISSON.DIST(1,L20,FALSE)</f>
        <v>6.701992010416353E-3</v>
      </c>
      <c r="AZ20" s="5">
        <f t="shared" ref="AZ20:AZ83" si="153">_xlfn.POISSON.DIST(6,K20,FALSE) * _xlfn.POISSON.DIST(2,L20,FALSE)</f>
        <v>2.9829516728771218E-3</v>
      </c>
      <c r="BA20" s="5">
        <f t="shared" ref="BA20:BA83" si="154">_xlfn.POISSON.DIST(6,K20,FALSE) * _xlfn.POISSON.DIST(3,L20,FALSE)</f>
        <v>8.8511004577852815E-4</v>
      </c>
      <c r="BB20" s="5">
        <f t="shared" ref="BB20:BB83" si="155">_xlfn.POISSON.DIST(6,K20,FALSE) * _xlfn.POISSON.DIST(4,L20,FALSE)</f>
        <v>1.9697430910331574E-4</v>
      </c>
      <c r="BC20" s="5">
        <f t="shared" ref="BC20:BC83" si="156">_xlfn.POISSON.DIST(6,K20,FALSE) * _xlfn.POISSON.DIST(5,L20,FALSE)</f>
        <v>3.5068071936841924E-5</v>
      </c>
      <c r="BD20" s="5">
        <f t="shared" ref="BD20:BD83" si="157">_xlfn.POISSON.DIST(0,K20,FALSE) * _xlfn.POISSON.DIST(6,L20,FALSE)</f>
        <v>3.0537896277087849E-5</v>
      </c>
      <c r="BE20" s="5">
        <f t="shared" ref="BE20:BE83" si="158">_xlfn.POISSON.DIST(1,K20,FALSE) * _xlfn.POISSON.DIST(6,L20,FALSE)</f>
        <v>6.8070692697467207E-5</v>
      </c>
      <c r="BF20" s="5">
        <f t="shared" ref="BF20:BF83" si="159">_xlfn.POISSON.DIST(2,K20,FALSE) * _xlfn.POISSON.DIST(6,L20,FALSE)</f>
        <v>7.5866706112784097E-5</v>
      </c>
      <c r="BG20" s="5">
        <f t="shared" ref="BG20:BG83" si="160">_xlfn.POISSON.DIST(3,K20,FALSE) * _xlfn.POISSON.DIST(6,L20,FALSE)</f>
        <v>5.6370388570250924E-5</v>
      </c>
      <c r="BH20" s="5">
        <f t="shared" ref="BH20:BH83" si="161">_xlfn.POISSON.DIST(4,K20,FALSE) * _xlfn.POISSON.DIST(6,L20,FALSE)</f>
        <v>3.1413193649502831E-5</v>
      </c>
      <c r="BI20" s="5">
        <f t="shared" ref="BI20:BI83" si="162">_xlfn.POISSON.DIST(5,K20,FALSE) * _xlfn.POISSON.DIST(6,L20,FALSE)</f>
        <v>1.4004355978939417E-5</v>
      </c>
      <c r="BJ20" s="8">
        <f t="shared" ref="BJ20:BJ83" si="163">SUM(N20,Q20,T20,W20,X20,Y20,AD20,AE20,AF20,AG20,AM20,AN20,AO20,AP20,AQ20,AX20,AY20,AZ20,BA20,BB20,BC20)</f>
        <v>0.66938446274256014</v>
      </c>
      <c r="BK20" s="8">
        <f t="shared" ref="BK20:BK83" si="164">SUM(M20,P20,S20,V20,AC20,AL20,AY20)</f>
        <v>0.19295070338179129</v>
      </c>
      <c r="BL20" s="8">
        <f t="shared" ref="BL20:BL83" si="165">SUM(O20,R20,U20,AA20,AB20,AH20,AI20,AJ20,AK20,AR20,AS20,AT20,AU20,AV20,BD20,BE20,BF20,BG20,BH20,BI20)</f>
        <v>0.13114502136459513</v>
      </c>
      <c r="BM20" s="8">
        <f t="shared" ref="BM20:BM83" si="166">SUM(S20:BI20)</f>
        <v>0.59496273359733587</v>
      </c>
      <c r="BN20" s="8">
        <f t="shared" ref="BN20:BN83" si="167">SUM(M20:R20)</f>
        <v>0.39701587861087234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1.28571428571429</v>
      </c>
      <c r="F21">
        <f>VLOOKUP(B21,home!$B$2:$E$405,3,FALSE)</f>
        <v>1.19</v>
      </c>
      <c r="G21">
        <f>VLOOKUP(C21,away!$B$2:$E$405,4,FALSE)</f>
        <v>1.22</v>
      </c>
      <c r="H21">
        <f>VLOOKUP(A21,away!$A$2:$E$405,3,FALSE)</f>
        <v>1.12348668280872</v>
      </c>
      <c r="I21">
        <f>VLOOKUP(C21,away!$B$2:$E$405,3,FALSE)</f>
        <v>0.92</v>
      </c>
      <c r="J21">
        <f>VLOOKUP(B21,home!$B$2:$E$405,4,FALSE)</f>
        <v>1.1000000000000001</v>
      </c>
      <c r="K21" s="3">
        <f t="shared" si="112"/>
        <v>1.8666000000000063</v>
      </c>
      <c r="L21" s="3">
        <f t="shared" si="113"/>
        <v>1.1369685230024249</v>
      </c>
      <c r="M21" s="5">
        <f t="shared" si="114"/>
        <v>4.9609718695564929E-2</v>
      </c>
      <c r="N21" s="5">
        <f t="shared" si="115"/>
        <v>9.260150091714181E-2</v>
      </c>
      <c r="O21" s="5">
        <f t="shared" si="116"/>
        <v>5.6404688591862234E-2</v>
      </c>
      <c r="P21" s="5">
        <f t="shared" si="117"/>
        <v>0.1052849917255704</v>
      </c>
      <c r="Q21" s="5">
        <f t="shared" si="118"/>
        <v>8.6424980805968762E-2</v>
      </c>
      <c r="R21" s="5">
        <f t="shared" si="119"/>
        <v>3.2065177739350664E-2</v>
      </c>
      <c r="S21" s="5">
        <f t="shared" si="120"/>
        <v>5.5860674955028604E-2</v>
      </c>
      <c r="T21" s="5">
        <f t="shared" si="121"/>
        <v>9.8262482777475221E-2</v>
      </c>
      <c r="U21" s="5">
        <f t="shared" si="122"/>
        <v>5.9852860768272155E-2</v>
      </c>
      <c r="V21" s="5">
        <f t="shared" si="123"/>
        <v>1.3172353354829306E-2</v>
      </c>
      <c r="W21" s="5">
        <f t="shared" si="124"/>
        <v>5.3773623057473935E-2</v>
      </c>
      <c r="X21" s="5">
        <f t="shared" si="125"/>
        <v>6.1138916784145271E-2</v>
      </c>
      <c r="Y21" s="5">
        <f t="shared" si="126"/>
        <v>3.4756511957018905E-2</v>
      </c>
      <c r="Z21" s="5">
        <f t="shared" si="127"/>
        <v>1.2152365924706591E-2</v>
      </c>
      <c r="AA21" s="5">
        <f t="shared" si="128"/>
        <v>2.2683606235057399E-2</v>
      </c>
      <c r="AB21" s="5">
        <f t="shared" si="129"/>
        <v>2.1170609699179149E-2</v>
      </c>
      <c r="AC21" s="5">
        <f t="shared" si="130"/>
        <v>1.7472018971726657E-3</v>
      </c>
      <c r="AD21" s="5">
        <f t="shared" si="131"/>
        <v>2.5093461199770295E-2</v>
      </c>
      <c r="AE21" s="5">
        <f t="shared" si="132"/>
        <v>2.8530475517321487E-2</v>
      </c>
      <c r="AF21" s="5">
        <f t="shared" si="133"/>
        <v>1.6219126304742926E-2</v>
      </c>
      <c r="AG21" s="5">
        <f t="shared" si="134"/>
        <v>6.1468786930311166E-3</v>
      </c>
      <c r="AH21" s="5">
        <f t="shared" si="135"/>
        <v>3.4542143840996615E-3</v>
      </c>
      <c r="AI21" s="5">
        <f t="shared" si="136"/>
        <v>6.4476365693604499E-3</v>
      </c>
      <c r="AJ21" s="5">
        <f t="shared" si="137"/>
        <v>6.01757921018413E-3</v>
      </c>
      <c r="AK21" s="5">
        <f t="shared" si="138"/>
        <v>3.7441377845765771E-3</v>
      </c>
      <c r="AL21" s="5">
        <f t="shared" si="139"/>
        <v>1.4832104847485882E-4</v>
      </c>
      <c r="AM21" s="5">
        <f t="shared" si="140"/>
        <v>9.3678909350982751E-3</v>
      </c>
      <c r="AN21" s="5">
        <f t="shared" si="141"/>
        <v>1.0650997120126491E-2</v>
      </c>
      <c r="AO21" s="5">
        <f t="shared" si="142"/>
        <v>6.0549242320866482E-3</v>
      </c>
      <c r="AP21" s="5">
        <f t="shared" si="143"/>
        <v>2.2947527536823836E-3</v>
      </c>
      <c r="AQ21" s="5">
        <f t="shared" si="144"/>
        <v>6.5226541225250152E-4</v>
      </c>
      <c r="AR21" s="5">
        <f t="shared" si="145"/>
        <v>7.8546660528470416E-4</v>
      </c>
      <c r="AS21" s="5">
        <f t="shared" si="146"/>
        <v>1.4661519654244337E-3</v>
      </c>
      <c r="AT21" s="5">
        <f t="shared" si="147"/>
        <v>1.3683596293306288E-3</v>
      </c>
      <c r="AU21" s="5">
        <f t="shared" si="148"/>
        <v>8.513933613695199E-4</v>
      </c>
      <c r="AV21" s="5">
        <f t="shared" si="149"/>
        <v>3.9730271208308785E-4</v>
      </c>
      <c r="AW21" s="5">
        <f t="shared" si="150"/>
        <v>8.743795443048666E-6</v>
      </c>
      <c r="AX21" s="5">
        <f t="shared" si="151"/>
        <v>2.9143508699090814E-3</v>
      </c>
      <c r="AY21" s="5">
        <f t="shared" si="152"/>
        <v>3.3135252040713604E-3</v>
      </c>
      <c r="AZ21" s="5">
        <f t="shared" si="153"/>
        <v>1.8836869286021614E-3</v>
      </c>
      <c r="BA21" s="5">
        <f t="shared" si="154"/>
        <v>7.1389758167059148E-4</v>
      </c>
      <c r="BB21" s="5">
        <f t="shared" si="155"/>
        <v>2.0291976975175379E-4</v>
      </c>
      <c r="BC21" s="5">
        <f t="shared" si="156"/>
        <v>4.6142678180528702E-5</v>
      </c>
      <c r="BD21" s="5">
        <f t="shared" si="157"/>
        <v>1.4884180101304662E-4</v>
      </c>
      <c r="BE21" s="5">
        <f t="shared" si="158"/>
        <v>2.7782810577095377E-4</v>
      </c>
      <c r="BF21" s="5">
        <f t="shared" si="159"/>
        <v>2.592969711160321E-4</v>
      </c>
      <c r="BG21" s="5">
        <f t="shared" si="160"/>
        <v>1.6133457542839567E-4</v>
      </c>
      <c r="BH21" s="5">
        <f t="shared" si="161"/>
        <v>7.5286779623661091E-5</v>
      </c>
      <c r="BI21" s="5">
        <f t="shared" si="162"/>
        <v>2.8106060569105248E-5</v>
      </c>
      <c r="BJ21" s="8">
        <f t="shared" si="163"/>
        <v>0.54104331149952156</v>
      </c>
      <c r="BK21" s="8">
        <f t="shared" si="164"/>
        <v>0.22913678688071215</v>
      </c>
      <c r="BL21" s="8">
        <f t="shared" si="165"/>
        <v>0.21765987954895596</v>
      </c>
      <c r="BM21" s="8">
        <f t="shared" si="166"/>
        <v>0.57429650396980891</v>
      </c>
      <c r="BN21" s="8">
        <f t="shared" si="167"/>
        <v>0.42239105847545877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1.28571428571429</v>
      </c>
      <c r="F22">
        <f>VLOOKUP(B22,home!$B$2:$E$405,3,FALSE)</f>
        <v>1.07</v>
      </c>
      <c r="G22">
        <f>VLOOKUP(C22,away!$B$2:$E$405,4,FALSE)</f>
        <v>1.02</v>
      </c>
      <c r="H22">
        <f>VLOOKUP(A22,away!$A$2:$E$405,3,FALSE)</f>
        <v>1.12348668280872</v>
      </c>
      <c r="I22">
        <f>VLOOKUP(C22,away!$B$2:$E$405,3,FALSE)</f>
        <v>1.02</v>
      </c>
      <c r="J22">
        <f>VLOOKUP(B22,home!$B$2:$E$405,4,FALSE)</f>
        <v>1.17</v>
      </c>
      <c r="K22" s="3">
        <f t="shared" si="112"/>
        <v>1.4032285714285762</v>
      </c>
      <c r="L22" s="3">
        <f t="shared" si="113"/>
        <v>1.3407690072639262</v>
      </c>
      <c r="M22" s="5">
        <f t="shared" si="114"/>
        <v>6.4312737101032802E-2</v>
      </c>
      <c r="N22" s="5">
        <f t="shared" si="115"/>
        <v>9.0245470206943845E-2</v>
      </c>
      <c r="O22" s="5">
        <f t="shared" si="116"/>
        <v>8.6228524677377627E-2</v>
      </c>
      <c r="P22" s="5">
        <f t="shared" si="117"/>
        <v>0.12099832949943032</v>
      </c>
      <c r="Q22" s="5">
        <f t="shared" si="118"/>
        <v>6.3317511118194988E-2</v>
      </c>
      <c r="R22" s="5">
        <f t="shared" si="119"/>
        <v>5.7806266714760295E-2</v>
      </c>
      <c r="S22" s="5">
        <f t="shared" si="120"/>
        <v>5.6911726982840562E-2</v>
      </c>
      <c r="T22" s="5">
        <f t="shared" si="121"/>
        <v>8.4894156524364897E-2</v>
      </c>
      <c r="U22" s="5">
        <f t="shared" si="122"/>
        <v>8.1115405061772339E-2</v>
      </c>
      <c r="V22" s="5">
        <f t="shared" si="123"/>
        <v>1.1897114361712023E-2</v>
      </c>
      <c r="W22" s="5">
        <f t="shared" si="124"/>
        <v>2.9616313557599232E-2</v>
      </c>
      <c r="X22" s="5">
        <f t="shared" si="125"/>
        <v>3.9708635327439477E-2</v>
      </c>
      <c r="Y22" s="5">
        <f t="shared" si="126"/>
        <v>2.6620053783888157E-2</v>
      </c>
      <c r="Z22" s="5">
        <f t="shared" si="127"/>
        <v>2.5834950278927651E-2</v>
      </c>
      <c r="AA22" s="5">
        <f t="shared" si="128"/>
        <v>3.6252340372827936E-2</v>
      </c>
      <c r="AB22" s="5">
        <f t="shared" si="129"/>
        <v>2.5435159896152928E-2</v>
      </c>
      <c r="AC22" s="5">
        <f t="shared" si="130"/>
        <v>1.3989559344300155E-3</v>
      </c>
      <c r="AD22" s="5">
        <f t="shared" si="131"/>
        <v>1.0389614341102691E-2</v>
      </c>
      <c r="AE22" s="5">
        <f t="shared" si="132"/>
        <v>1.3930072905975305E-2</v>
      </c>
      <c r="AF22" s="5">
        <f t="shared" si="133"/>
        <v>9.3385050106293156E-3</v>
      </c>
      <c r="AG22" s="5">
        <f t="shared" si="134"/>
        <v>4.1735926974768916E-3</v>
      </c>
      <c r="AH22" s="5">
        <f t="shared" si="135"/>
        <v>8.6596751595476758E-3</v>
      </c>
      <c r="AI22" s="5">
        <f t="shared" si="136"/>
        <v>1.2151503603167612E-2</v>
      </c>
      <c r="AJ22" s="5">
        <f t="shared" si="137"/>
        <v>8.525668520891044E-3</v>
      </c>
      <c r="AK22" s="5">
        <f t="shared" si="138"/>
        <v>3.9878205530145053E-3</v>
      </c>
      <c r="AL22" s="5">
        <f t="shared" si="139"/>
        <v>1.0528012878284286E-4</v>
      </c>
      <c r="AM22" s="5">
        <f t="shared" si="140"/>
        <v>2.915800737911874E-3</v>
      </c>
      <c r="AN22" s="5">
        <f t="shared" si="141"/>
        <v>3.9094152607495264E-3</v>
      </c>
      <c r="AO22" s="5">
        <f t="shared" si="142"/>
        <v>2.6208114090687938E-3</v>
      </c>
      <c r="AP22" s="5">
        <f t="shared" si="143"/>
        <v>1.1713009037210469E-3</v>
      </c>
      <c r="AQ22" s="5">
        <f t="shared" si="144"/>
        <v>3.9261098747235171E-4</v>
      </c>
      <c r="AR22" s="5">
        <f t="shared" si="145"/>
        <v>2.3221248133789619E-3</v>
      </c>
      <c r="AS22" s="5">
        <f t="shared" si="146"/>
        <v>3.2584718845566096E-3</v>
      </c>
      <c r="AT22" s="5">
        <f t="shared" si="147"/>
        <v>2.2861904238032763E-3</v>
      </c>
      <c r="AU22" s="5">
        <f t="shared" si="148"/>
        <v>1.069349240802387E-3</v>
      </c>
      <c r="AV22" s="5">
        <f t="shared" si="149"/>
        <v>3.751353518823417E-4</v>
      </c>
      <c r="AW22" s="5">
        <f t="shared" si="150"/>
        <v>5.5020722377784396E-6</v>
      </c>
      <c r="AX22" s="5">
        <f t="shared" si="151"/>
        <v>6.8192248400507827E-4</v>
      </c>
      <c r="AY22" s="5">
        <f t="shared" si="152"/>
        <v>9.1430053191043936E-4</v>
      </c>
      <c r="AZ22" s="5">
        <f t="shared" si="153"/>
        <v>6.129329082552199E-4</v>
      </c>
      <c r="BA22" s="5">
        <f t="shared" si="154"/>
        <v>2.7393381564024764E-4</v>
      </c>
      <c r="BB22" s="5">
        <f t="shared" si="155"/>
        <v>9.1820492512998509E-5</v>
      </c>
      <c r="BC22" s="5">
        <f t="shared" si="156"/>
        <v>2.4622014118627534E-5</v>
      </c>
      <c r="BD22" s="5">
        <f t="shared" si="157"/>
        <v>5.1890549679617381E-4</v>
      </c>
      <c r="BE22" s="5">
        <f t="shared" si="158"/>
        <v>7.2814301897573049E-4</v>
      </c>
      <c r="BF22" s="5">
        <f t="shared" si="159"/>
        <v>5.1087554415650256E-4</v>
      </c>
      <c r="BG22" s="5">
        <f t="shared" si="160"/>
        <v>2.389583866681751E-4</v>
      </c>
      <c r="BH22" s="5">
        <f t="shared" si="161"/>
        <v>8.3828308888815213E-5</v>
      </c>
      <c r="BI22" s="5">
        <f t="shared" si="162"/>
        <v>2.3526055625465105E-5</v>
      </c>
      <c r="BJ22" s="8">
        <f t="shared" si="163"/>
        <v>0.3858433970189809</v>
      </c>
      <c r="BK22" s="8">
        <f t="shared" si="164"/>
        <v>0.25653844454013902</v>
      </c>
      <c r="BL22" s="8">
        <f t="shared" si="165"/>
        <v>0.33157787308504638</v>
      </c>
      <c r="BM22" s="8">
        <f t="shared" si="166"/>
        <v>0.51597702714568205</v>
      </c>
      <c r="BN22" s="8">
        <f t="shared" si="167"/>
        <v>0.48290883931773992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1.28571428571429</v>
      </c>
      <c r="F23">
        <f>VLOOKUP(B23,home!$B$2:$E$405,3,FALSE)</f>
        <v>0.83</v>
      </c>
      <c r="G23">
        <f>VLOOKUP(C23,away!$B$2:$E$405,4,FALSE)</f>
        <v>0.91</v>
      </c>
      <c r="H23">
        <f>VLOOKUP(A23,away!$A$2:$E$405,3,FALSE)</f>
        <v>1.12348668280872</v>
      </c>
      <c r="I23">
        <f>VLOOKUP(C23,away!$B$2:$E$405,3,FALSE)</f>
        <v>0.82</v>
      </c>
      <c r="J23">
        <f>VLOOKUP(B23,home!$B$2:$E$405,4,FALSE)</f>
        <v>0.78</v>
      </c>
      <c r="K23" s="3">
        <f t="shared" si="112"/>
        <v>0.97110000000000329</v>
      </c>
      <c r="L23" s="3">
        <f t="shared" si="113"/>
        <v>0.71858208232445731</v>
      </c>
      <c r="M23" s="5">
        <f t="shared" si="114"/>
        <v>0.18457819533698322</v>
      </c>
      <c r="N23" s="5">
        <f t="shared" si="115"/>
        <v>0.17924388549174503</v>
      </c>
      <c r="O23" s="5">
        <f t="shared" si="116"/>
        <v>0.13263458395693983</v>
      </c>
      <c r="P23" s="5">
        <f t="shared" si="117"/>
        <v>0.12880144448058473</v>
      </c>
      <c r="Q23" s="5">
        <f t="shared" si="118"/>
        <v>8.7031868600517079E-2</v>
      </c>
      <c r="R23" s="5">
        <f t="shared" si="119"/>
        <v>4.7654417764007945E-2</v>
      </c>
      <c r="S23" s="5">
        <f t="shared" si="120"/>
        <v>2.2469896931754628E-2</v>
      </c>
      <c r="T23" s="5">
        <f t="shared" si="121"/>
        <v>6.2539541367548121E-2</v>
      </c>
      <c r="U23" s="5">
        <f t="shared" si="122"/>
        <v>4.6277205090628271E-2</v>
      </c>
      <c r="V23" s="5">
        <f t="shared" si="123"/>
        <v>1.74220360876563E-3</v>
      </c>
      <c r="W23" s="5">
        <f t="shared" si="124"/>
        <v>2.817221586598748E-2</v>
      </c>
      <c r="X23" s="5">
        <f t="shared" si="125"/>
        <v>2.0244049540675397E-2</v>
      </c>
      <c r="Y23" s="5">
        <f t="shared" si="126"/>
        <v>7.2735056368090001E-3</v>
      </c>
      <c r="Z23" s="5">
        <f t="shared" si="127"/>
        <v>1.1414536916273482E-2</v>
      </c>
      <c r="AA23" s="5">
        <f t="shared" si="128"/>
        <v>1.1084656799393215E-2</v>
      </c>
      <c r="AB23" s="5">
        <f t="shared" si="129"/>
        <v>5.3821551089453931E-3</v>
      </c>
      <c r="AC23" s="5">
        <f t="shared" si="130"/>
        <v>7.5983494752257291E-5</v>
      </c>
      <c r="AD23" s="5">
        <f t="shared" si="131"/>
        <v>6.839509706865133E-3</v>
      </c>
      <c r="AE23" s="5">
        <f t="shared" si="132"/>
        <v>4.9147491272374857E-3</v>
      </c>
      <c r="AF23" s="5">
        <f t="shared" si="133"/>
        <v>1.7658253309763108E-3</v>
      </c>
      <c r="AG23" s="5">
        <f t="shared" si="134"/>
        <v>4.2296348111807723E-4</v>
      </c>
      <c r="AH23" s="5">
        <f t="shared" si="135"/>
        <v>2.0505704265162965E-3</v>
      </c>
      <c r="AI23" s="5">
        <f t="shared" si="136"/>
        <v>1.9913089411899825E-3</v>
      </c>
      <c r="AJ23" s="5">
        <f t="shared" si="137"/>
        <v>9.6688005639479903E-4</v>
      </c>
      <c r="AK23" s="5">
        <f t="shared" si="138"/>
        <v>3.1297907425499762E-4</v>
      </c>
      <c r="AL23" s="5">
        <f t="shared" si="139"/>
        <v>2.1208970784238092E-6</v>
      </c>
      <c r="AM23" s="5">
        <f t="shared" si="140"/>
        <v>1.3283695752673507E-3</v>
      </c>
      <c r="AN23" s="5">
        <f t="shared" si="141"/>
        <v>9.545425754920678E-4</v>
      </c>
      <c r="AO23" s="5">
        <f t="shared" si="142"/>
        <v>3.4295859578222025E-4</v>
      </c>
      <c r="AP23" s="5">
        <f t="shared" si="143"/>
        <v>8.2147967302753235E-5</v>
      </c>
      <c r="AQ23" s="5">
        <f t="shared" si="144"/>
        <v>1.4757514350783461E-5</v>
      </c>
      <c r="AR23" s="5">
        <f t="shared" si="145"/>
        <v>2.947006334078063E-4</v>
      </c>
      <c r="AS23" s="5">
        <f t="shared" si="146"/>
        <v>2.8618378510232166E-4</v>
      </c>
      <c r="AT23" s="5">
        <f t="shared" si="147"/>
        <v>1.3895653685643274E-4</v>
      </c>
      <c r="AU23" s="5">
        <f t="shared" si="148"/>
        <v>4.4980230980427438E-5</v>
      </c>
      <c r="AV23" s="5">
        <f t="shared" si="149"/>
        <v>1.0920075576273306E-5</v>
      </c>
      <c r="AW23" s="5">
        <f t="shared" si="150"/>
        <v>4.1110942287285106E-8</v>
      </c>
      <c r="AX23" s="5">
        <f t="shared" si="151"/>
        <v>2.1499661575702139E-4</v>
      </c>
      <c r="AY23" s="5">
        <f t="shared" si="152"/>
        <v>1.5449271584339167E-4</v>
      </c>
      <c r="AZ23" s="5">
        <f t="shared" si="153"/>
        <v>5.550784872735252E-5</v>
      </c>
      <c r="BA23" s="5">
        <f t="shared" si="154"/>
        <v>1.3295648507950654E-5</v>
      </c>
      <c r="BB23" s="5">
        <f t="shared" si="155"/>
        <v>2.3885036976743109E-6</v>
      </c>
      <c r="BC23" s="5">
        <f t="shared" si="156"/>
        <v>3.4326719214289457E-7</v>
      </c>
      <c r="BD23" s="5">
        <f t="shared" si="157"/>
        <v>3.5294432469419642E-5</v>
      </c>
      <c r="BE23" s="5">
        <f t="shared" si="158"/>
        <v>3.4274423371053531E-5</v>
      </c>
      <c r="BF23" s="5">
        <f t="shared" si="159"/>
        <v>1.6641946267815097E-5</v>
      </c>
      <c r="BG23" s="5">
        <f t="shared" si="160"/>
        <v>5.3869980068917665E-6</v>
      </c>
      <c r="BH23" s="5">
        <f t="shared" si="161"/>
        <v>1.3078284411231528E-6</v>
      </c>
      <c r="BI23" s="5">
        <f t="shared" si="162"/>
        <v>2.5400643983493963E-7</v>
      </c>
      <c r="BJ23" s="8">
        <f t="shared" si="163"/>
        <v>0.40161191497739979</v>
      </c>
      <c r="BK23" s="8">
        <f t="shared" si="164"/>
        <v>0.33782433746576224</v>
      </c>
      <c r="BL23" s="8">
        <f t="shared" si="165"/>
        <v>0.24922365811519015</v>
      </c>
      <c r="BM23" s="8">
        <f t="shared" si="166"/>
        <v>0.23997560023894685</v>
      </c>
      <c r="BN23" s="8">
        <f t="shared" si="167"/>
        <v>0.75994439563077776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1.28571428571429</v>
      </c>
      <c r="F24">
        <f>VLOOKUP(B24,home!$B$2:$E$405,3,FALSE)</f>
        <v>0.99</v>
      </c>
      <c r="G24">
        <f>VLOOKUP(C24,away!$B$2:$E$405,4,FALSE)</f>
        <v>0.92</v>
      </c>
      <c r="H24">
        <f>VLOOKUP(A24,away!$A$2:$E$405,3,FALSE)</f>
        <v>1.12348668280872</v>
      </c>
      <c r="I24">
        <f>VLOOKUP(C24,away!$B$2:$E$405,3,FALSE)</f>
        <v>0.73</v>
      </c>
      <c r="J24">
        <f>VLOOKUP(B24,home!$B$2:$E$405,4,FALSE)</f>
        <v>0.69</v>
      </c>
      <c r="K24" s="3">
        <f t="shared" si="112"/>
        <v>1.1710285714285753</v>
      </c>
      <c r="L24" s="3">
        <f t="shared" si="113"/>
        <v>0.56590024213075218</v>
      </c>
      <c r="M24" s="5">
        <f t="shared" si="114"/>
        <v>0.17606028511004299</v>
      </c>
      <c r="N24" s="5">
        <f t="shared" si="115"/>
        <v>0.20617162415772128</v>
      </c>
      <c r="O24" s="5">
        <f t="shared" si="116"/>
        <v>9.9632557973382579E-2</v>
      </c>
      <c r="P24" s="5">
        <f t="shared" si="117"/>
        <v>0.1166725720313449</v>
      </c>
      <c r="Q24" s="5">
        <f t="shared" si="118"/>
        <v>0.12071643125326277</v>
      </c>
      <c r="R24" s="5">
        <f t="shared" si="119"/>
        <v>2.8191044340621703E-2</v>
      </c>
      <c r="S24" s="5">
        <f t="shared" si="120"/>
        <v>1.9329301119643694E-2</v>
      </c>
      <c r="T24" s="5">
        <f t="shared" si="121"/>
        <v>6.8313457675381689E-2</v>
      </c>
      <c r="U24" s="5">
        <f t="shared" si="122"/>
        <v>3.3012518381277854E-2</v>
      </c>
      <c r="V24" s="5">
        <f t="shared" si="123"/>
        <v>1.4232494131753532E-3</v>
      </c>
      <c r="W24" s="5">
        <f t="shared" si="124"/>
        <v>4.7120796679488063E-2</v>
      </c>
      <c r="X24" s="5">
        <f t="shared" si="125"/>
        <v>2.6665670250316235E-2</v>
      </c>
      <c r="Y24" s="5">
        <f t="shared" si="126"/>
        <v>7.5450546256163762E-3</v>
      </c>
      <c r="Z24" s="5">
        <f t="shared" si="127"/>
        <v>5.3177729394255314E-3</v>
      </c>
      <c r="AA24" s="5">
        <f t="shared" si="128"/>
        <v>6.2272640484370145E-3</v>
      </c>
      <c r="AB24" s="5">
        <f t="shared" si="129"/>
        <v>3.6461520612748625E-3</v>
      </c>
      <c r="AC24" s="5">
        <f t="shared" si="130"/>
        <v>5.8947908657211462E-5</v>
      </c>
      <c r="AD24" s="5">
        <f t="shared" si="131"/>
        <v>1.3794949805039316E-2</v>
      </c>
      <c r="AE24" s="5">
        <f t="shared" si="132"/>
        <v>7.8065654348533214E-3</v>
      </c>
      <c r="AF24" s="5">
        <f t="shared" si="133"/>
        <v>2.2088686348965274E-3</v>
      </c>
      <c r="AG24" s="5">
        <f t="shared" si="134"/>
        <v>4.1666643177432305E-4</v>
      </c>
      <c r="AH24" s="5">
        <f t="shared" si="135"/>
        <v>7.5233224850431715E-4</v>
      </c>
      <c r="AI24" s="5">
        <f t="shared" si="136"/>
        <v>8.8100255820565832E-4</v>
      </c>
      <c r="AJ24" s="5">
        <f t="shared" si="137"/>
        <v>5.1583958358024623E-4</v>
      </c>
      <c r="AK24" s="5">
        <f t="shared" si="138"/>
        <v>2.0135429688209573E-4</v>
      </c>
      <c r="AL24" s="5">
        <f t="shared" si="139"/>
        <v>1.5625566241942484E-6</v>
      </c>
      <c r="AM24" s="5">
        <f t="shared" si="140"/>
        <v>3.2308560726248148E-3</v>
      </c>
      <c r="AN24" s="5">
        <f t="shared" si="141"/>
        <v>1.8283422337879937E-3</v>
      </c>
      <c r="AO24" s="5">
        <f t="shared" si="142"/>
        <v>5.1732965639925295E-4</v>
      </c>
      <c r="AP24" s="5">
        <f t="shared" si="143"/>
        <v>9.7585659272585371E-5</v>
      </c>
      <c r="AQ24" s="5">
        <f t="shared" si="144"/>
        <v>1.3805937052711279E-5</v>
      </c>
      <c r="AR24" s="5">
        <f t="shared" si="145"/>
        <v>8.5149000318273315E-5</v>
      </c>
      <c r="AS24" s="5">
        <f t="shared" si="146"/>
        <v>9.971191220127889E-5</v>
      </c>
      <c r="AT24" s="5">
        <f t="shared" si="147"/>
        <v>5.8382749049737585E-5</v>
      </c>
      <c r="AU24" s="5">
        <f t="shared" si="148"/>
        <v>2.2789289071929081E-5</v>
      </c>
      <c r="AV24" s="5">
        <f t="shared" si="149"/>
        <v>6.6717271564434902E-6</v>
      </c>
      <c r="AW24" s="5">
        <f t="shared" si="150"/>
        <v>2.8763427408371774E-8</v>
      </c>
      <c r="AX24" s="5">
        <f t="shared" si="151"/>
        <v>6.3057079520286276E-4</v>
      </c>
      <c r="AY24" s="5">
        <f t="shared" si="152"/>
        <v>3.5684016568588095E-4</v>
      </c>
      <c r="AZ24" s="5">
        <f t="shared" si="153"/>
        <v>1.0096796808180887E-4</v>
      </c>
      <c r="BA24" s="5">
        <f t="shared" si="154"/>
        <v>1.9045932528315236E-5</v>
      </c>
      <c r="BB24" s="5">
        <f t="shared" si="155"/>
        <v>2.6945244573448888E-6</v>
      </c>
      <c r="BC24" s="5">
        <f t="shared" si="156"/>
        <v>3.0496640856774147E-7</v>
      </c>
      <c r="BD24" s="5">
        <f t="shared" si="157"/>
        <v>8.0309733162170531E-6</v>
      </c>
      <c r="BE24" s="5">
        <f t="shared" si="158"/>
        <v>9.4044992096706632E-6</v>
      </c>
      <c r="BF24" s="5">
        <f t="shared" si="159"/>
        <v>5.5064686372509024E-6</v>
      </c>
      <c r="BG24" s="5">
        <f t="shared" si="160"/>
        <v>2.1494107006320602E-6</v>
      </c>
      <c r="BH24" s="5">
        <f t="shared" si="161"/>
        <v>6.292553355436137E-7</v>
      </c>
      <c r="BI24" s="5">
        <f t="shared" si="162"/>
        <v>1.4737519532908919E-7</v>
      </c>
      <c r="BJ24" s="8">
        <f t="shared" si="163"/>
        <v>0.50755842885985214</v>
      </c>
      <c r="BK24" s="8">
        <f t="shared" si="164"/>
        <v>0.31390275830517422</v>
      </c>
      <c r="BL24" s="8">
        <f t="shared" si="165"/>
        <v>0.17335863815235864</v>
      </c>
      <c r="BM24" s="8">
        <f t="shared" si="166"/>
        <v>0.25233627198817576</v>
      </c>
      <c r="BN24" s="8">
        <f t="shared" si="167"/>
        <v>0.74744451486637631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1.28571428571429</v>
      </c>
      <c r="F25">
        <f>VLOOKUP(B25,home!$B$2:$E$405,3,FALSE)</f>
        <v>1.1000000000000001</v>
      </c>
      <c r="G25">
        <f>VLOOKUP(C25,away!$B$2:$E$405,4,FALSE)</f>
        <v>1.1000000000000001</v>
      </c>
      <c r="H25">
        <f>VLOOKUP(A25,away!$A$2:$E$405,3,FALSE)</f>
        <v>1.12348668280872</v>
      </c>
      <c r="I25">
        <f>VLOOKUP(C25,away!$B$2:$E$405,3,FALSE)</f>
        <v>0.37</v>
      </c>
      <c r="J25">
        <f>VLOOKUP(B25,home!$B$2:$E$405,4,FALSE)</f>
        <v>0.99</v>
      </c>
      <c r="K25" s="3">
        <f t="shared" si="112"/>
        <v>1.5557142857142914</v>
      </c>
      <c r="L25" s="3">
        <f t="shared" si="113"/>
        <v>0.41153317191283417</v>
      </c>
      <c r="M25" s="5">
        <f t="shared" si="114"/>
        <v>0.13984124590272859</v>
      </c>
      <c r="N25" s="5">
        <f t="shared" si="115"/>
        <v>0.21755302398295998</v>
      </c>
      <c r="O25" s="5">
        <f t="shared" si="116"/>
        <v>5.7549311490592517E-2</v>
      </c>
      <c r="P25" s="5">
        <f t="shared" si="117"/>
        <v>8.9530286018936395E-2</v>
      </c>
      <c r="Q25" s="5">
        <f t="shared" si="118"/>
        <v>0.16922517365531736</v>
      </c>
      <c r="R25" s="5">
        <f t="shared" si="119"/>
        <v>1.1841725349561627E-2</v>
      </c>
      <c r="S25" s="5">
        <f t="shared" si="120"/>
        <v>1.4329949763548549E-2</v>
      </c>
      <c r="T25" s="5">
        <f t="shared" si="121"/>
        <v>6.9641772481872935E-2</v>
      </c>
      <c r="U25" s="5">
        <f t="shared" si="122"/>
        <v>1.8422341293818083E-2</v>
      </c>
      <c r="V25" s="5">
        <f t="shared" si="123"/>
        <v>1.019381730321303E-3</v>
      </c>
      <c r="W25" s="5">
        <f t="shared" si="124"/>
        <v>8.7755340052686343E-2</v>
      </c>
      <c r="X25" s="5">
        <f t="shared" si="125"/>
        <v>3.611423344417139E-2</v>
      </c>
      <c r="Y25" s="5">
        <f t="shared" si="126"/>
        <v>7.4311025202402053E-3</v>
      </c>
      <c r="Z25" s="5">
        <f t="shared" si="127"/>
        <v>1.6244209313419043E-3</v>
      </c>
      <c r="AA25" s="5">
        <f t="shared" si="128"/>
        <v>2.5271348489019148E-3</v>
      </c>
      <c r="AB25" s="5">
        <f t="shared" si="129"/>
        <v>1.9657498931815683E-3</v>
      </c>
      <c r="AC25" s="5">
        <f t="shared" si="130"/>
        <v>4.0789797606292162E-5</v>
      </c>
      <c r="AD25" s="5">
        <f t="shared" si="131"/>
        <v>3.4130559041919917E-2</v>
      </c>
      <c r="AE25" s="5">
        <f t="shared" si="132"/>
        <v>1.4045857221679565E-2</v>
      </c>
      <c r="AF25" s="5">
        <f t="shared" si="133"/>
        <v>2.8901680873362904E-3</v>
      </c>
      <c r="AG25" s="5">
        <f t="shared" si="134"/>
        <v>3.9646668011425099E-4</v>
      </c>
      <c r="AH25" s="5">
        <f t="shared" si="135"/>
        <v>1.6712577459918347E-4</v>
      </c>
      <c r="AI25" s="5">
        <f t="shared" si="136"/>
        <v>2.5999995505501637E-4</v>
      </c>
      <c r="AJ25" s="5">
        <f t="shared" si="137"/>
        <v>2.0224282218208136E-4</v>
      </c>
      <c r="AK25" s="5">
        <f t="shared" si="138"/>
        <v>1.0487734921727975E-4</v>
      </c>
      <c r="AL25" s="5">
        <f t="shared" si="139"/>
        <v>1.0445908781121947E-6</v>
      </c>
      <c r="AM25" s="5">
        <f t="shared" si="140"/>
        <v>1.0619479656185976E-2</v>
      </c>
      <c r="AN25" s="5">
        <f t="shared" si="141"/>
        <v>4.3702681469740285E-3</v>
      </c>
      <c r="AO25" s="5">
        <f t="shared" si="142"/>
        <v>8.9925515631692312E-4</v>
      </c>
      <c r="AP25" s="5">
        <f t="shared" si="143"/>
        <v>1.2335777561269169E-4</v>
      </c>
      <c r="AQ25" s="5">
        <f t="shared" si="144"/>
        <v>1.2691454169500662E-5</v>
      </c>
      <c r="AR25" s="5">
        <f t="shared" si="145"/>
        <v>1.3755560025838274E-5</v>
      </c>
      <c r="AS25" s="5">
        <f t="shared" si="146"/>
        <v>2.1399721240197048E-5</v>
      </c>
      <c r="AT25" s="5">
        <f t="shared" si="147"/>
        <v>1.6645926021839054E-5</v>
      </c>
      <c r="AU25" s="5">
        <f t="shared" si="148"/>
        <v>8.6321016370394283E-6</v>
      </c>
      <c r="AV25" s="5">
        <f t="shared" si="149"/>
        <v>3.3572709581199898E-6</v>
      </c>
      <c r="AW25" s="5">
        <f t="shared" si="150"/>
        <v>1.8577121245681371E-8</v>
      </c>
      <c r="AX25" s="5">
        <f t="shared" si="151"/>
        <v>2.7534793679968041E-3</v>
      </c>
      <c r="AY25" s="5">
        <f t="shared" si="152"/>
        <v>1.1331480981082707E-3</v>
      </c>
      <c r="AZ25" s="5">
        <f t="shared" si="153"/>
        <v>2.3316401553074602E-4</v>
      </c>
      <c r="BA25" s="5">
        <f t="shared" si="154"/>
        <v>3.1984908962433761E-5</v>
      </c>
      <c r="BB25" s="5">
        <f t="shared" si="155"/>
        <v>3.2907127596633995E-6</v>
      </c>
      <c r="BC25" s="5">
        <f t="shared" si="156"/>
        <v>2.7084749196766306E-7</v>
      </c>
      <c r="BD25" s="5">
        <f t="shared" si="157"/>
        <v>9.4347820814510181E-7</v>
      </c>
      <c r="BE25" s="5">
        <f t="shared" si="158"/>
        <v>1.4677825266714567E-6</v>
      </c>
      <c r="BF25" s="5">
        <f t="shared" si="159"/>
        <v>1.1417251225323016E-6</v>
      </c>
      <c r="BG25" s="5">
        <f t="shared" si="160"/>
        <v>5.9206602782746725E-7</v>
      </c>
      <c r="BH25" s="5">
        <f t="shared" si="161"/>
        <v>2.3027139439432649E-7</v>
      </c>
      <c r="BI25" s="5">
        <f t="shared" si="162"/>
        <v>7.164729957012069E-8</v>
      </c>
      <c r="BJ25" s="8">
        <f t="shared" si="163"/>
        <v>0.65936408730840723</v>
      </c>
      <c r="BK25" s="8">
        <f t="shared" si="164"/>
        <v>0.24589584590212749</v>
      </c>
      <c r="BL25" s="8">
        <f t="shared" si="165"/>
        <v>9.3108746327571448E-2</v>
      </c>
      <c r="BM25" s="8">
        <f t="shared" si="166"/>
        <v>0.31331920454836476</v>
      </c>
      <c r="BN25" s="8">
        <f t="shared" si="167"/>
        <v>0.68554076640009642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1.28571428571429</v>
      </c>
      <c r="F26">
        <f>VLOOKUP(B26,home!$B$2:$E$405,3,FALSE)</f>
        <v>1.1200000000000001</v>
      </c>
      <c r="G26">
        <f>VLOOKUP(C26,away!$B$2:$E$405,4,FALSE)</f>
        <v>0.83</v>
      </c>
      <c r="H26">
        <f>VLOOKUP(A26,away!$A$2:$E$405,3,FALSE)</f>
        <v>1.12348668280872</v>
      </c>
      <c r="I26">
        <f>VLOOKUP(C26,away!$B$2:$E$405,3,FALSE)</f>
        <v>0.63</v>
      </c>
      <c r="J26">
        <f>VLOOKUP(B26,home!$B$2:$E$405,4,FALSE)</f>
        <v>1.06</v>
      </c>
      <c r="K26" s="3">
        <f t="shared" si="112"/>
        <v>1.195200000000004</v>
      </c>
      <c r="L26" s="3">
        <f t="shared" si="113"/>
        <v>0.75026440677966322</v>
      </c>
      <c r="M26" s="5">
        <f t="shared" si="114"/>
        <v>0.14292083451907092</v>
      </c>
      <c r="N26" s="5">
        <f t="shared" si="115"/>
        <v>0.17081898141719412</v>
      </c>
      <c r="O26" s="5">
        <f t="shared" si="116"/>
        <v>0.10722841512690516</v>
      </c>
      <c r="P26" s="5">
        <f t="shared" si="117"/>
        <v>0.12815940175967747</v>
      </c>
      <c r="Q26" s="5">
        <f t="shared" si="118"/>
        <v>0.10208142329491557</v>
      </c>
      <c r="R26" s="5">
        <f t="shared" si="119"/>
        <v>4.0224831632555476E-2</v>
      </c>
      <c r="S26" s="5">
        <f t="shared" si="120"/>
        <v>2.8730647135297029E-2</v>
      </c>
      <c r="T26" s="5">
        <f t="shared" si="121"/>
        <v>7.6588058491583524E-2</v>
      </c>
      <c r="U26" s="5">
        <f t="shared" si="122"/>
        <v>4.8076718767230471E-2</v>
      </c>
      <c r="V26" s="5">
        <f t="shared" si="123"/>
        <v>2.8625812802189456E-3</v>
      </c>
      <c r="W26" s="5">
        <f t="shared" si="124"/>
        <v>4.0669239040694499E-2</v>
      </c>
      <c r="X26" s="5">
        <f t="shared" si="125"/>
        <v>3.0512682503046982E-2</v>
      </c>
      <c r="Y26" s="5">
        <f t="shared" si="126"/>
        <v>1.1446289818702375E-2</v>
      </c>
      <c r="Z26" s="5">
        <f t="shared" si="127"/>
        <v>1.0059753147537022E-2</v>
      </c>
      <c r="AA26" s="5">
        <f t="shared" si="128"/>
        <v>1.202341696193629E-2</v>
      </c>
      <c r="AB26" s="5">
        <f t="shared" si="129"/>
        <v>7.1851939764531522E-3</v>
      </c>
      <c r="AC26" s="5">
        <f t="shared" si="130"/>
        <v>1.6043265560083456E-4</v>
      </c>
      <c r="AD26" s="5">
        <f t="shared" si="131"/>
        <v>1.2151968625359557E-2</v>
      </c>
      <c r="AE26" s="5">
        <f t="shared" si="132"/>
        <v>9.1171895319104666E-3</v>
      </c>
      <c r="AF26" s="5">
        <f t="shared" si="133"/>
        <v>3.4201513978282809E-3</v>
      </c>
      <c r="AG26" s="5">
        <f t="shared" si="134"/>
        <v>8.5533928652942366E-4</v>
      </c>
      <c r="AH26" s="5">
        <f t="shared" si="135"/>
        <v>1.8868686818966779E-3</v>
      </c>
      <c r="AI26" s="5">
        <f t="shared" si="136"/>
        <v>2.2551854486029172E-3</v>
      </c>
      <c r="AJ26" s="5">
        <f t="shared" si="137"/>
        <v>1.3476988240851079E-3</v>
      </c>
      <c r="AK26" s="5">
        <f t="shared" si="138"/>
        <v>5.3692321151550891E-4</v>
      </c>
      <c r="AL26" s="5">
        <f t="shared" si="139"/>
        <v>5.7545012898103992E-6</v>
      </c>
      <c r="AM26" s="5">
        <f t="shared" si="140"/>
        <v>2.9048065802059538E-3</v>
      </c>
      <c r="AN26" s="5">
        <f t="shared" si="141"/>
        <v>2.1793729857078822E-3</v>
      </c>
      <c r="AO26" s="5">
        <f t="shared" si="142"/>
        <v>8.1755299013687389E-4</v>
      </c>
      <c r="AP26" s="5">
        <f t="shared" si="143"/>
        <v>2.0446030305199385E-4</v>
      </c>
      <c r="AQ26" s="5">
        <f t="shared" si="144"/>
        <v>3.8349821994823568E-5</v>
      </c>
      <c r="AR26" s="5">
        <f t="shared" si="145"/>
        <v>2.8313008245886735E-4</v>
      </c>
      <c r="AS26" s="5">
        <f t="shared" si="146"/>
        <v>3.3839707455483935E-4</v>
      </c>
      <c r="AT26" s="5">
        <f t="shared" si="147"/>
        <v>2.0222609175397273E-4</v>
      </c>
      <c r="AU26" s="5">
        <f t="shared" si="148"/>
        <v>8.0566874954783011E-5</v>
      </c>
      <c r="AV26" s="5">
        <f t="shared" si="149"/>
        <v>2.407338223648924E-5</v>
      </c>
      <c r="AW26" s="5">
        <f t="shared" si="150"/>
        <v>1.4333759688421235E-7</v>
      </c>
      <c r="AX26" s="5">
        <f t="shared" si="151"/>
        <v>5.7863747077702816E-4</v>
      </c>
      <c r="AY26" s="5">
        <f t="shared" si="152"/>
        <v>4.3413109875301172E-4</v>
      </c>
      <c r="AZ26" s="5">
        <f t="shared" si="153"/>
        <v>1.6285655563526587E-4</v>
      </c>
      <c r="BA26" s="5">
        <f t="shared" si="154"/>
        <v>4.0728492367957319E-5</v>
      </c>
      <c r="BB26" s="5">
        <f t="shared" si="155"/>
        <v>7.6392845413688833E-6</v>
      </c>
      <c r="BC26" s="5">
        <f t="shared" si="156"/>
        <v>1.1462966569302356E-6</v>
      </c>
      <c r="BD26" s="5">
        <f t="shared" si="157"/>
        <v>3.5403737226246528E-5</v>
      </c>
      <c r="BE26" s="5">
        <f t="shared" si="158"/>
        <v>4.2314546732809994E-5</v>
      </c>
      <c r="BF26" s="5">
        <f t="shared" si="159"/>
        <v>2.5287173127527339E-5</v>
      </c>
      <c r="BG26" s="5">
        <f t="shared" si="160"/>
        <v>1.0074409774006928E-5</v>
      </c>
      <c r="BH26" s="5">
        <f t="shared" si="161"/>
        <v>3.0102336404732793E-6</v>
      </c>
      <c r="BI26" s="5">
        <f t="shared" si="162"/>
        <v>7.1956624941873415E-7</v>
      </c>
      <c r="BJ26" s="8">
        <f t="shared" si="163"/>
        <v>0.46503100528759395</v>
      </c>
      <c r="BK26" s="8">
        <f t="shared" si="164"/>
        <v>0.30327378294990803</v>
      </c>
      <c r="BL26" s="8">
        <f t="shared" si="165"/>
        <v>0.22181045580389022</v>
      </c>
      <c r="BM26" s="8">
        <f t="shared" si="166"/>
        <v>0.30830712167745439</v>
      </c>
      <c r="BN26" s="8">
        <f t="shared" si="167"/>
        <v>0.69143388775031878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1.28571428571429</v>
      </c>
      <c r="F27">
        <f>VLOOKUP(B27,home!$B$2:$E$405,3,FALSE)</f>
        <v>1.51</v>
      </c>
      <c r="G27">
        <f>VLOOKUP(C27,away!$B$2:$E$405,4,FALSE)</f>
        <v>1.02</v>
      </c>
      <c r="H27">
        <f>VLOOKUP(A27,away!$A$2:$E$405,3,FALSE)</f>
        <v>1.12348668280872</v>
      </c>
      <c r="I27">
        <f>VLOOKUP(C27,away!$B$2:$E$405,3,FALSE)</f>
        <v>0.97</v>
      </c>
      <c r="J27">
        <f>VLOOKUP(B27,home!$B$2:$E$405,4,FALSE)</f>
        <v>0.89</v>
      </c>
      <c r="K27" s="3">
        <f t="shared" si="112"/>
        <v>1.9802571428571496</v>
      </c>
      <c r="L27" s="3">
        <f t="shared" si="113"/>
        <v>0.969906053268768</v>
      </c>
      <c r="M27" s="5">
        <f t="shared" si="114"/>
        <v>5.2331165008133083E-2</v>
      </c>
      <c r="N27" s="5">
        <f t="shared" si="115"/>
        <v>0.10362916330139167</v>
      </c>
      <c r="O27" s="5">
        <f t="shared" si="116"/>
        <v>5.0756313715995011E-2</v>
      </c>
      <c r="P27" s="5">
        <f t="shared" si="117"/>
        <v>0.10051055278119744</v>
      </c>
      <c r="Q27" s="5">
        <f t="shared" si="118"/>
        <v>0.10260619541794543</v>
      </c>
      <c r="R27" s="5">
        <f t="shared" si="119"/>
        <v>2.4614427957376075E-2</v>
      </c>
      <c r="S27" s="5">
        <f t="shared" si="120"/>
        <v>4.82617347560092E-2</v>
      </c>
      <c r="T27" s="5">
        <f t="shared" si="121"/>
        <v>9.9518370038743392E-2</v>
      </c>
      <c r="U27" s="5">
        <f t="shared" si="122"/>
        <v>4.8742896779936692E-2</v>
      </c>
      <c r="V27" s="5">
        <f t="shared" si="123"/>
        <v>1.0299394119805459E-2</v>
      </c>
      <c r="W27" s="5">
        <f t="shared" si="124"/>
        <v>6.7728883792594341E-2</v>
      </c>
      <c r="X27" s="5">
        <f t="shared" si="125"/>
        <v>6.5690654371574203E-2</v>
      </c>
      <c r="Y27" s="5">
        <f t="shared" si="126"/>
        <v>3.1856881659088128E-2</v>
      </c>
      <c r="Z27" s="5">
        <f t="shared" si="127"/>
        <v>7.9578942245356853E-3</v>
      </c>
      <c r="AA27" s="5">
        <f t="shared" si="128"/>
        <v>1.5758676880238451E-2</v>
      </c>
      <c r="AB27" s="5">
        <f t="shared" si="129"/>
        <v>1.5603116227035007E-2</v>
      </c>
      <c r="AC27" s="5">
        <f t="shared" si="130"/>
        <v>1.2363543264947553E-3</v>
      </c>
      <c r="AD27" s="5">
        <f t="shared" si="131"/>
        <v>3.3530151477006678E-2</v>
      </c>
      <c r="AE27" s="5">
        <f t="shared" si="132"/>
        <v>3.2521096884567502E-2</v>
      </c>
      <c r="AF27" s="5">
        <f t="shared" si="133"/>
        <v>1.5771204363641041E-2</v>
      </c>
      <c r="AG27" s="5">
        <f t="shared" si="134"/>
        <v>5.09886219321142E-3</v>
      </c>
      <c r="AH27" s="5">
        <f t="shared" si="135"/>
        <v>1.9296024449124319E-3</v>
      </c>
      <c r="AI27" s="5">
        <f t="shared" si="136"/>
        <v>3.821109024412463E-3</v>
      </c>
      <c r="AJ27" s="5">
        <f t="shared" si="137"/>
        <v>3.7833892196143474E-3</v>
      </c>
      <c r="AK27" s="5">
        <f t="shared" si="138"/>
        <v>2.497361175450017E-3</v>
      </c>
      <c r="AL27" s="5">
        <f t="shared" si="139"/>
        <v>9.4984819673018896E-5</v>
      </c>
      <c r="AM27" s="5">
        <f t="shared" si="140"/>
        <v>1.3279664392684933E-2</v>
      </c>
      <c r="AN27" s="5">
        <f t="shared" si="141"/>
        <v>1.2880026879842833E-2</v>
      </c>
      <c r="AO27" s="5">
        <f t="shared" si="142"/>
        <v>6.2462080185120023E-3</v>
      </c>
      <c r="AP27" s="5">
        <f t="shared" si="143"/>
        <v>2.0194116557102366E-3</v>
      </c>
      <c r="AQ27" s="5">
        <f t="shared" si="144"/>
        <v>4.8965989722871573E-4</v>
      </c>
      <c r="AR27" s="5">
        <f t="shared" si="145"/>
        <v>3.7430661834455658E-4</v>
      </c>
      <c r="AS27" s="5">
        <f t="shared" si="146"/>
        <v>7.4122335459551327E-4</v>
      </c>
      <c r="AT27" s="5">
        <f t="shared" si="147"/>
        <v>7.3390642119515145E-4</v>
      </c>
      <c r="AU27" s="5">
        <f t="shared" si="148"/>
        <v>4.844411442534756E-4</v>
      </c>
      <c r="AV27" s="5">
        <f t="shared" si="149"/>
        <v>2.398295090504589E-4</v>
      </c>
      <c r="AW27" s="5">
        <f t="shared" si="150"/>
        <v>5.0676073816910569E-6</v>
      </c>
      <c r="AX27" s="5">
        <f t="shared" si="151"/>
        <v>4.3828583780600172E-3</v>
      </c>
      <c r="AY27" s="5">
        <f t="shared" si="152"/>
        <v>4.2509608715001453E-3</v>
      </c>
      <c r="AZ27" s="5">
        <f t="shared" si="153"/>
        <v>2.0615163407383336E-3</v>
      </c>
      <c r="BA27" s="5">
        <f t="shared" si="154"/>
        <v>6.6649239259819687E-4</v>
      </c>
      <c r="BB27" s="5">
        <f t="shared" si="155"/>
        <v>1.6160875150964378E-4</v>
      </c>
      <c r="BC27" s="5">
        <f t="shared" si="156"/>
        <v>3.1349061270082345E-5</v>
      </c>
      <c r="BD27" s="5">
        <f t="shared" si="157"/>
        <v>6.0507042485157958E-5</v>
      </c>
      <c r="BE27" s="5">
        <f t="shared" si="158"/>
        <v>1.1981950307439508E-4</v>
      </c>
      <c r="BF27" s="5">
        <f t="shared" si="159"/>
        <v>1.1863671340833252E-4</v>
      </c>
      <c r="BG27" s="5">
        <f t="shared" si="160"/>
        <v>7.8310399710649034E-5</v>
      </c>
      <c r="BH27" s="5">
        <f t="shared" si="161"/>
        <v>3.876868209675279E-5</v>
      </c>
      <c r="BI27" s="5">
        <f t="shared" si="162"/>
        <v>1.5354391928250558E-5</v>
      </c>
      <c r="BJ27" s="8">
        <f t="shared" si="163"/>
        <v>0.6044212201394189</v>
      </c>
      <c r="BK27" s="8">
        <f t="shared" si="164"/>
        <v>0.2169851466828131</v>
      </c>
      <c r="BL27" s="8">
        <f t="shared" si="165"/>
        <v>0.17051199720511323</v>
      </c>
      <c r="BM27" s="8">
        <f t="shared" si="166"/>
        <v>0.56118254680572377</v>
      </c>
      <c r="BN27" s="8">
        <f t="shared" si="167"/>
        <v>0.4344478181820387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1.28571428571429</v>
      </c>
      <c r="F28">
        <f>VLOOKUP(B28,home!$B$2:$E$405,3,FALSE)</f>
        <v>0.52</v>
      </c>
      <c r="G28">
        <f>VLOOKUP(C28,away!$B$2:$E$405,4,FALSE)</f>
        <v>1.07</v>
      </c>
      <c r="H28">
        <f>VLOOKUP(A28,away!$A$2:$E$405,3,FALSE)</f>
        <v>1.12348668280872</v>
      </c>
      <c r="I28">
        <f>VLOOKUP(C28,away!$B$2:$E$405,3,FALSE)</f>
        <v>0.68</v>
      </c>
      <c r="J28">
        <f>VLOOKUP(B28,home!$B$2:$E$405,4,FALSE)</f>
        <v>1.19</v>
      </c>
      <c r="K28" s="3">
        <f t="shared" si="112"/>
        <v>0.71537142857143099</v>
      </c>
      <c r="L28" s="3">
        <f t="shared" si="113"/>
        <v>0.90912542372881622</v>
      </c>
      <c r="M28" s="5">
        <f t="shared" si="114"/>
        <v>0.19701077578965265</v>
      </c>
      <c r="N28" s="5">
        <f t="shared" si="115"/>
        <v>0.1409358801206097</v>
      </c>
      <c r="O28" s="5">
        <f t="shared" si="116"/>
        <v>0.17910750501891073</v>
      </c>
      <c r="P28" s="5">
        <f t="shared" si="117"/>
        <v>0.12812839173324292</v>
      </c>
      <c r="Q28" s="5">
        <f t="shared" si="118"/>
        <v>5.041075094942625E-2</v>
      </c>
      <c r="R28" s="5">
        <f t="shared" si="119"/>
        <v>8.1415593196664152E-2</v>
      </c>
      <c r="S28" s="5">
        <f t="shared" si="120"/>
        <v>2.0832470587390069E-2</v>
      </c>
      <c r="T28" s="5">
        <f t="shared" si="121"/>
        <v>4.5829695317384955E-2</v>
      </c>
      <c r="U28" s="5">
        <f t="shared" si="122"/>
        <v>5.8242389213088108E-2</v>
      </c>
      <c r="V28" s="5">
        <f t="shared" si="123"/>
        <v>1.5054060658434357E-3</v>
      </c>
      <c r="W28" s="5">
        <f t="shared" si="124"/>
        <v>1.2020803640683227E-2</v>
      </c>
      <c r="X28" s="5">
        <f t="shared" si="125"/>
        <v>1.0928418203397034E-2</v>
      </c>
      <c r="Y28" s="5">
        <f t="shared" si="126"/>
        <v>4.9676514149245184E-3</v>
      </c>
      <c r="Z28" s="5">
        <f t="shared" si="127"/>
        <v>2.467232855435008E-2</v>
      </c>
      <c r="AA28" s="5">
        <f t="shared" si="128"/>
        <v>1.7649878924109123E-2</v>
      </c>
      <c r="AB28" s="5">
        <f t="shared" si="129"/>
        <v>6.3131095500263672E-3</v>
      </c>
      <c r="AC28" s="5">
        <f t="shared" si="130"/>
        <v>6.1191214461769582E-5</v>
      </c>
      <c r="AD28" s="5">
        <f t="shared" si="131"/>
        <v>2.1498348682530543E-3</v>
      </c>
      <c r="AE28" s="5">
        <f t="shared" si="132"/>
        <v>1.9544695355475416E-3</v>
      </c>
      <c r="AF28" s="5">
        <f t="shared" si="133"/>
        <v>8.8842897233486066E-4</v>
      </c>
      <c r="AG28" s="5">
        <f t="shared" si="134"/>
        <v>2.6923112197562902E-4</v>
      </c>
      <c r="AH28" s="5">
        <f t="shared" si="135"/>
        <v>5.6075602878375205E-3</v>
      </c>
      <c r="AI28" s="5">
        <f t="shared" si="136"/>
        <v>4.0114884139107517E-3</v>
      </c>
      <c r="AJ28" s="5">
        <f t="shared" si="137"/>
        <v>1.4348520986785392E-3</v>
      </c>
      <c r="AK28" s="5">
        <f t="shared" si="138"/>
        <v>3.4215073187346086E-4</v>
      </c>
      <c r="AL28" s="5">
        <f t="shared" si="139"/>
        <v>1.5918584891136268E-6</v>
      </c>
      <c r="AM28" s="5">
        <f t="shared" si="140"/>
        <v>3.0758608817897242E-4</v>
      </c>
      <c r="AN28" s="5">
        <f t="shared" si="141"/>
        <v>2.7963433274879728E-4</v>
      </c>
      <c r="AO28" s="5">
        <f t="shared" si="142"/>
        <v>1.2711134062468756E-4</v>
      </c>
      <c r="AP28" s="5">
        <f t="shared" si="143"/>
        <v>3.8520050468718997E-5</v>
      </c>
      <c r="AQ28" s="5">
        <f t="shared" si="144"/>
        <v>8.754889301107385E-6</v>
      </c>
      <c r="AR28" s="5">
        <f t="shared" si="145"/>
        <v>1.0195951245530342E-3</v>
      </c>
      <c r="AS28" s="5">
        <f t="shared" si="146"/>
        <v>7.293892208159701E-4</v>
      </c>
      <c r="AT28" s="5">
        <f t="shared" si="147"/>
        <v>2.6089210443986174E-4</v>
      </c>
      <c r="AU28" s="5">
        <f t="shared" si="148"/>
        <v>6.2211585818716973E-5</v>
      </c>
      <c r="AV28" s="5">
        <f t="shared" si="149"/>
        <v>1.112609775520743E-5</v>
      </c>
      <c r="AW28" s="5">
        <f t="shared" si="150"/>
        <v>2.8757912022765056E-8</v>
      </c>
      <c r="AX28" s="5">
        <f t="shared" si="151"/>
        <v>3.6673049884881598E-5</v>
      </c>
      <c r="AY28" s="5">
        <f t="shared" si="152"/>
        <v>3.3340402016020994E-5</v>
      </c>
      <c r="AZ28" s="5">
        <f t="shared" si="153"/>
        <v>1.515530355505208E-5</v>
      </c>
      <c r="BA28" s="5">
        <f t="shared" si="154"/>
        <v>4.5926905887418537E-6</v>
      </c>
      <c r="BB28" s="5">
        <f t="shared" si="155"/>
        <v>1.0438329443863209E-6</v>
      </c>
      <c r="BC28" s="5">
        <f t="shared" si="156"/>
        <v>1.8979501357346244E-7</v>
      </c>
      <c r="BD28" s="5">
        <f t="shared" si="157"/>
        <v>1.5448997494018528E-4</v>
      </c>
      <c r="BE28" s="5">
        <f t="shared" si="158"/>
        <v>1.1051771407292492E-4</v>
      </c>
      <c r="BF28" s="5">
        <f t="shared" si="159"/>
        <v>3.9530607499398621E-5</v>
      </c>
      <c r="BG28" s="5">
        <f t="shared" si="160"/>
        <v>9.4263557197137736E-6</v>
      </c>
      <c r="BH28" s="5">
        <f t="shared" si="161"/>
        <v>1.68583638935853E-6</v>
      </c>
      <c r="BI28" s="5">
        <f t="shared" si="162"/>
        <v>2.4119983723862301E-7</v>
      </c>
      <c r="BJ28" s="8">
        <f t="shared" si="163"/>
        <v>0.27120776591986184</v>
      </c>
      <c r="BK28" s="8">
        <f t="shared" si="164"/>
        <v>0.34757316765109597</v>
      </c>
      <c r="BL28" s="8">
        <f t="shared" si="165"/>
        <v>0.35652363325694031</v>
      </c>
      <c r="BM28" s="8">
        <f t="shared" si="166"/>
        <v>0.22293468692963775</v>
      </c>
      <c r="BN28" s="8">
        <f t="shared" si="167"/>
        <v>0.77700889680850638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1.28571428571429</v>
      </c>
      <c r="F29">
        <f>VLOOKUP(B29,home!$B$2:$E$405,3,FALSE)</f>
        <v>0.99</v>
      </c>
      <c r="G29">
        <f>VLOOKUP(C29,away!$B$2:$E$405,4,FALSE)</f>
        <v>1.05</v>
      </c>
      <c r="H29">
        <f>VLOOKUP(A29,away!$A$2:$E$405,3,FALSE)</f>
        <v>1.12348668280872</v>
      </c>
      <c r="I29">
        <f>VLOOKUP(C29,away!$B$2:$E$405,3,FALSE)</f>
        <v>1.1000000000000001</v>
      </c>
      <c r="J29">
        <f>VLOOKUP(B29,home!$B$2:$E$405,4,FALSE)</f>
        <v>1.63</v>
      </c>
      <c r="K29" s="3">
        <f t="shared" si="112"/>
        <v>1.3365000000000045</v>
      </c>
      <c r="L29" s="3">
        <f t="shared" si="113"/>
        <v>2.0144116222760351</v>
      </c>
      <c r="M29" s="5">
        <f t="shared" si="114"/>
        <v>3.5052384996194216E-2</v>
      </c>
      <c r="N29" s="5">
        <f t="shared" si="115"/>
        <v>4.6847512547413726E-2</v>
      </c>
      <c r="O29" s="5">
        <f t="shared" si="116"/>
        <v>7.0609931724827726E-2</v>
      </c>
      <c r="P29" s="5">
        <f t="shared" si="117"/>
        <v>9.4370173750232586E-2</v>
      </c>
      <c r="Q29" s="5">
        <f t="shared" si="118"/>
        <v>3.130585025980933E-2</v>
      </c>
      <c r="R29" s="5">
        <f t="shared" si="119"/>
        <v>7.1118733557305178E-2</v>
      </c>
      <c r="S29" s="5">
        <f t="shared" si="120"/>
        <v>6.3517287729608296E-2</v>
      </c>
      <c r="T29" s="5">
        <f t="shared" si="121"/>
        <v>6.3062868608593142E-2</v>
      </c>
      <c r="U29" s="5">
        <f t="shared" si="122"/>
        <v>9.5050187399338695E-2</v>
      </c>
      <c r="V29" s="5">
        <f t="shared" si="123"/>
        <v>1.9000569448769201E-2</v>
      </c>
      <c r="W29" s="5">
        <f t="shared" si="124"/>
        <v>1.3946756290745108E-2</v>
      </c>
      <c r="X29" s="5">
        <f t="shared" si="125"/>
        <v>2.8094507965128346E-2</v>
      </c>
      <c r="Y29" s="5">
        <f t="shared" si="126"/>
        <v>2.8296951683540603E-2</v>
      </c>
      <c r="Z29" s="5">
        <f t="shared" si="127"/>
        <v>4.7754134479796075E-2</v>
      </c>
      <c r="AA29" s="5">
        <f t="shared" si="128"/>
        <v>6.3823400732247668E-2</v>
      </c>
      <c r="AB29" s="5">
        <f t="shared" si="129"/>
        <v>4.2649987539324648E-2</v>
      </c>
      <c r="AC29" s="5">
        <f t="shared" si="130"/>
        <v>3.1971559146909581E-3</v>
      </c>
      <c r="AD29" s="5">
        <f t="shared" si="131"/>
        <v>4.6599599456452253E-3</v>
      </c>
      <c r="AE29" s="5">
        <f t="shared" si="132"/>
        <v>9.3870774738485426E-3</v>
      </c>
      <c r="AF29" s="5">
        <f t="shared" si="133"/>
        <v>9.4547189812630369E-3</v>
      </c>
      <c r="AG29" s="5">
        <f t="shared" si="134"/>
        <v>6.3485652670700315E-3</v>
      </c>
      <c r="AH29" s="5">
        <f t="shared" si="135"/>
        <v>2.4049120876958489E-2</v>
      </c>
      <c r="AI29" s="5">
        <f t="shared" si="136"/>
        <v>3.2141650052055132E-2</v>
      </c>
      <c r="AJ29" s="5">
        <f t="shared" si="137"/>
        <v>2.1478657647285914E-2</v>
      </c>
      <c r="AK29" s="5">
        <f t="shared" si="138"/>
        <v>9.5687419818659102E-3</v>
      </c>
      <c r="AL29" s="5">
        <f t="shared" si="139"/>
        <v>3.4430314423252839E-4</v>
      </c>
      <c r="AM29" s="5">
        <f t="shared" si="140"/>
        <v>1.2456072934709718E-3</v>
      </c>
      <c r="AN29" s="5">
        <f t="shared" si="141"/>
        <v>2.5091658087597214E-3</v>
      </c>
      <c r="AO29" s="5">
        <f t="shared" si="142"/>
        <v>2.5272463836916162E-3</v>
      </c>
      <c r="AP29" s="5">
        <f t="shared" si="143"/>
        <v>1.6969714958878237E-3</v>
      </c>
      <c r="AQ29" s="5">
        <f t="shared" si="144"/>
        <v>8.5459977599689526E-4</v>
      </c>
      <c r="AR29" s="5">
        <f t="shared" si="145"/>
        <v>9.6889657200132824E-3</v>
      </c>
      <c r="AS29" s="5">
        <f t="shared" si="146"/>
        <v>1.2949302684797796E-2</v>
      </c>
      <c r="AT29" s="5">
        <f t="shared" si="147"/>
        <v>8.653371519116158E-3</v>
      </c>
      <c r="AU29" s="5">
        <f t="shared" si="148"/>
        <v>3.8550770117662622E-3</v>
      </c>
      <c r="AV29" s="5">
        <f t="shared" si="149"/>
        <v>1.288077606556407E-3</v>
      </c>
      <c r="AW29" s="5">
        <f t="shared" si="150"/>
        <v>2.5748721479059033E-5</v>
      </c>
      <c r="AX29" s="5">
        <f t="shared" si="151"/>
        <v>2.7745902462066019E-4</v>
      </c>
      <c r="AY29" s="5">
        <f t="shared" si="152"/>
        <v>5.5891668390123037E-4</v>
      </c>
      <c r="AZ29" s="5">
        <f t="shared" si="153"/>
        <v>5.6294413196730992E-4</v>
      </c>
      <c r="BA29" s="5">
        <f t="shared" si="154"/>
        <v>3.7800040070901434E-4</v>
      </c>
      <c r="BB29" s="5">
        <f t="shared" si="155"/>
        <v>1.9036210010330923E-4</v>
      </c>
      <c r="BC29" s="5">
        <f t="shared" si="156"/>
        <v>7.6693525377796029E-5</v>
      </c>
      <c r="BD29" s="5">
        <f t="shared" si="157"/>
        <v>3.2529275257048044E-3</v>
      </c>
      <c r="BE29" s="5">
        <f t="shared" si="158"/>
        <v>4.3475376381044862E-3</v>
      </c>
      <c r="BF29" s="5">
        <f t="shared" si="159"/>
        <v>2.9052420266633327E-3</v>
      </c>
      <c r="BG29" s="5">
        <f t="shared" si="160"/>
        <v>1.2942853228785195E-3</v>
      </c>
      <c r="BH29" s="5">
        <f t="shared" si="161"/>
        <v>4.3245308350678684E-4</v>
      </c>
      <c r="BI29" s="5">
        <f t="shared" si="162"/>
        <v>1.1559470922136441E-4</v>
      </c>
      <c r="BJ29" s="8">
        <f t="shared" si="163"/>
        <v>0.2522827356475435</v>
      </c>
      <c r="BK29" s="8">
        <f t="shared" si="164"/>
        <v>0.21604079166762905</v>
      </c>
      <c r="BL29" s="8">
        <f t="shared" si="165"/>
        <v>0.4792732463595385</v>
      </c>
      <c r="BM29" s="8">
        <f t="shared" si="166"/>
        <v>0.64551315335630222</v>
      </c>
      <c r="BN29" s="8">
        <f t="shared" si="167"/>
        <v>0.34930458683578275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1.28571428571429</v>
      </c>
      <c r="F30">
        <f>VLOOKUP(B30,home!$B$2:$E$405,3,FALSE)</f>
        <v>1.21</v>
      </c>
      <c r="G30">
        <f>VLOOKUP(C30,away!$B$2:$E$405,4,FALSE)</f>
        <v>1.37</v>
      </c>
      <c r="H30">
        <f>VLOOKUP(A30,away!$A$2:$E$405,3,FALSE)</f>
        <v>1.12348668280872</v>
      </c>
      <c r="I30">
        <f>VLOOKUP(C30,away!$B$2:$E$405,3,FALSE)</f>
        <v>1.01</v>
      </c>
      <c r="J30">
        <f>VLOOKUP(B30,home!$B$2:$E$405,4,FALSE)</f>
        <v>0.59</v>
      </c>
      <c r="K30" s="3">
        <f t="shared" si="112"/>
        <v>2.1313285714285786</v>
      </c>
      <c r="L30" s="3">
        <f t="shared" si="113"/>
        <v>0.66948571428571624</v>
      </c>
      <c r="M30" s="5">
        <f t="shared" si="114"/>
        <v>6.0760566014863182E-2</v>
      </c>
      <c r="N30" s="5">
        <f t="shared" si="115"/>
        <v>0.12950073036365017</v>
      </c>
      <c r="O30" s="5">
        <f t="shared" si="116"/>
        <v>4.0678330938865088E-2</v>
      </c>
      <c r="P30" s="5">
        <f t="shared" si="117"/>
        <v>8.6698888968030269E-2</v>
      </c>
      <c r="Q30" s="5">
        <f t="shared" si="118"/>
        <v>0.13800430332245806</v>
      </c>
      <c r="R30" s="5">
        <f t="shared" si="119"/>
        <v>1.361678072227842E-2</v>
      </c>
      <c r="S30" s="5">
        <f t="shared" si="120"/>
        <v>3.0927531791146073E-2</v>
      </c>
      <c r="T30" s="5">
        <f t="shared" si="121"/>
        <v>9.2391909584338475E-2</v>
      </c>
      <c r="U30" s="5">
        <f t="shared" si="122"/>
        <v>2.9021833804269873E-2</v>
      </c>
      <c r="V30" s="5">
        <f t="shared" si="123"/>
        <v>4.9033678341089473E-3</v>
      </c>
      <c r="W30" s="5">
        <f t="shared" si="124"/>
        <v>9.804417155041692E-2</v>
      </c>
      <c r="X30" s="5">
        <f t="shared" si="125"/>
        <v>6.5639172221982164E-2</v>
      </c>
      <c r="Y30" s="5">
        <f t="shared" si="126"/>
        <v>2.1972244050078436E-2</v>
      </c>
      <c r="Z30" s="5">
        <f t="shared" si="127"/>
        <v>3.0387467227088469E-3</v>
      </c>
      <c r="AA30" s="5">
        <f t="shared" si="128"/>
        <v>6.4765677114443218E-3</v>
      </c>
      <c r="AB30" s="5">
        <f t="shared" si="129"/>
        <v>6.9018469040965438E-3</v>
      </c>
      <c r="AC30" s="5">
        <f t="shared" si="130"/>
        <v>4.3728664339922306E-4</v>
      </c>
      <c r="AD30" s="5">
        <f t="shared" si="131"/>
        <v>5.2241086021862164E-2</v>
      </c>
      <c r="AE30" s="5">
        <f t="shared" si="132"/>
        <v>3.4974660790407931E-2</v>
      </c>
      <c r="AF30" s="5">
        <f t="shared" si="133"/>
        <v>1.1707517880583444E-2</v>
      </c>
      <c r="AG30" s="5">
        <f t="shared" si="134"/>
        <v>2.6126719902650674E-3</v>
      </c>
      <c r="AH30" s="5">
        <f t="shared" si="135"/>
        <v>5.0859938004652776E-4</v>
      </c>
      <c r="AI30" s="5">
        <f t="shared" si="136"/>
        <v>1.0839923901040268E-3</v>
      </c>
      <c r="AJ30" s="5">
        <f t="shared" si="137"/>
        <v>1.1551719761199331E-3</v>
      </c>
      <c r="AK30" s="5">
        <f t="shared" si="138"/>
        <v>8.2068367920600839E-4</v>
      </c>
      <c r="AL30" s="5">
        <f t="shared" si="139"/>
        <v>2.4958468052452184E-5</v>
      </c>
      <c r="AM30" s="5">
        <f t="shared" si="140"/>
        <v>2.2268583848170577E-2</v>
      </c>
      <c r="AN30" s="5">
        <f t="shared" si="141"/>
        <v>1.4908498763723842E-2</v>
      </c>
      <c r="AO30" s="5">
        <f t="shared" si="142"/>
        <v>4.9905134718796866E-3</v>
      </c>
      <c r="AP30" s="5">
        <f t="shared" si="143"/>
        <v>1.1136924921246207E-3</v>
      </c>
      <c r="AQ30" s="5">
        <f t="shared" si="144"/>
        <v>1.8640030339617272E-4</v>
      </c>
      <c r="AR30" s="5">
        <f t="shared" si="145"/>
        <v>6.8100003847144434E-5</v>
      </c>
      <c r="AS30" s="5">
        <f t="shared" si="146"/>
        <v>1.4514348391381505E-4</v>
      </c>
      <c r="AT30" s="5">
        <f t="shared" si="147"/>
        <v>1.5467422711109918E-4</v>
      </c>
      <c r="AU30" s="5">
        <f t="shared" si="148"/>
        <v>1.0988719983517282E-4</v>
      </c>
      <c r="AV30" s="5">
        <f t="shared" si="149"/>
        <v>5.8551432160746427E-5</v>
      </c>
      <c r="AW30" s="5">
        <f t="shared" si="150"/>
        <v>9.8925247465160675E-7</v>
      </c>
      <c r="AX30" s="5">
        <f t="shared" si="151"/>
        <v>7.9102781668098296E-3</v>
      </c>
      <c r="AY30" s="5">
        <f t="shared" si="152"/>
        <v>5.2958182287053835E-3</v>
      </c>
      <c r="AZ30" s="5">
        <f t="shared" si="153"/>
        <v>1.7727373247860699E-3</v>
      </c>
      <c r="BA30" s="5">
        <f t="shared" si="154"/>
        <v>3.9560743804178402E-4</v>
      </c>
      <c r="BB30" s="5">
        <f t="shared" si="155"/>
        <v>6.6213382058536485E-5</v>
      </c>
      <c r="BC30" s="5">
        <f t="shared" si="156"/>
        <v>8.8657826765464651E-6</v>
      </c>
      <c r="BD30" s="5">
        <f t="shared" si="157"/>
        <v>7.5986632864109192E-6</v>
      </c>
      <c r="BE30" s="5">
        <f t="shared" si="158"/>
        <v>1.6195248166992974E-5</v>
      </c>
      <c r="BF30" s="5">
        <f t="shared" si="159"/>
        <v>1.725869756984422E-5</v>
      </c>
      <c r="BG30" s="5">
        <f t="shared" si="160"/>
        <v>1.2261318412084654E-5</v>
      </c>
      <c r="BH30" s="5">
        <f t="shared" si="161"/>
        <v>6.5332245637648308E-6</v>
      </c>
      <c r="BI30" s="5">
        <f t="shared" si="162"/>
        <v>2.7848896352621969E-6</v>
      </c>
      <c r="BJ30" s="8">
        <f t="shared" si="163"/>
        <v>0.70600567697841599</v>
      </c>
      <c r="BK30" s="8">
        <f t="shared" si="164"/>
        <v>0.18904841794830554</v>
      </c>
      <c r="BL30" s="8">
        <f t="shared" si="165"/>
        <v>0.10086279589493309</v>
      </c>
      <c r="BM30" s="8">
        <f t="shared" si="166"/>
        <v>0.52440120823798764</v>
      </c>
      <c r="BN30" s="8">
        <f t="shared" si="167"/>
        <v>0.46925960033014519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1.28571428571429</v>
      </c>
      <c r="F31">
        <f>VLOOKUP(B31,home!$B$2:$E$405,3,FALSE)</f>
        <v>0.78</v>
      </c>
      <c r="G31">
        <f>VLOOKUP(C31,away!$B$2:$E$405,4,FALSE)</f>
        <v>0.78</v>
      </c>
      <c r="H31">
        <f>VLOOKUP(A31,away!$A$2:$E$405,3,FALSE)</f>
        <v>1.12348668280872</v>
      </c>
      <c r="I31">
        <f>VLOOKUP(C31,away!$B$2:$E$405,3,FALSE)</f>
        <v>1.05</v>
      </c>
      <c r="J31">
        <f>VLOOKUP(B31,home!$B$2:$E$405,4,FALSE)</f>
        <v>0.63</v>
      </c>
      <c r="K31" s="3">
        <f t="shared" si="112"/>
        <v>0.78222857142857405</v>
      </c>
      <c r="L31" s="3">
        <f t="shared" si="113"/>
        <v>0.74318644067796835</v>
      </c>
      <c r="M31" s="5">
        <f t="shared" si="114"/>
        <v>0.21753076023038959</v>
      </c>
      <c r="N31" s="5">
        <f t="shared" si="115"/>
        <v>0.17015877581678934</v>
      </c>
      <c r="O31" s="5">
        <f t="shared" si="116"/>
        <v>0.16166591143359577</v>
      </c>
      <c r="P31" s="5">
        <f t="shared" si="117"/>
        <v>0.12645969494940001</v>
      </c>
      <c r="Q31" s="5">
        <f t="shared" si="118"/>
        <v>6.6551528061601056E-2</v>
      </c>
      <c r="R31" s="5">
        <f t="shared" si="119"/>
        <v>6.0073956648646849E-2</v>
      </c>
      <c r="S31" s="5">
        <f t="shared" si="120"/>
        <v>1.8379072492733805E-2</v>
      </c>
      <c r="T31" s="5">
        <f t="shared" si="121"/>
        <v>4.9460193261781207E-2</v>
      </c>
      <c r="U31" s="5">
        <f t="shared" si="122"/>
        <v>4.6991565289333119E-2</v>
      </c>
      <c r="V31" s="5">
        <f t="shared" si="123"/>
        <v>1.1871689617200824E-3</v>
      </c>
      <c r="W31" s="5">
        <f t="shared" si="124"/>
        <v>1.7352835574004952E-2</v>
      </c>
      <c r="X31" s="5">
        <f t="shared" si="125"/>
        <v>1.2896392105914768E-2</v>
      </c>
      <c r="Y31" s="5">
        <f t="shared" si="126"/>
        <v>4.7922118733911218E-3</v>
      </c>
      <c r="Z31" s="5">
        <f t="shared" si="127"/>
        <v>1.4882050006383476E-2</v>
      </c>
      <c r="AA31" s="5">
        <f t="shared" si="128"/>
        <v>1.164116471642195E-2</v>
      </c>
      <c r="AB31" s="5">
        <f t="shared" si="129"/>
        <v>4.5530258229457311E-3</v>
      </c>
      <c r="AC31" s="5">
        <f t="shared" si="130"/>
        <v>4.3134424010170423E-5</v>
      </c>
      <c r="AD31" s="5">
        <f t="shared" si="131"/>
        <v>3.3934709453222072E-3</v>
      </c>
      <c r="AE31" s="5">
        <f t="shared" si="132"/>
        <v>2.5219815933981119E-3</v>
      </c>
      <c r="AF31" s="5">
        <f t="shared" si="133"/>
        <v>9.3715126192644679E-4</v>
      </c>
      <c r="AG31" s="5">
        <f t="shared" si="134"/>
        <v>2.3215937024266084E-4</v>
      </c>
      <c r="AH31" s="5">
        <f t="shared" si="135"/>
        <v>2.765034443558917E-3</v>
      </c>
      <c r="AI31" s="5">
        <f t="shared" si="136"/>
        <v>2.1628889427358941E-3</v>
      </c>
      <c r="AJ31" s="5">
        <f t="shared" si="137"/>
        <v>8.4593676391747858E-4</v>
      </c>
      <c r="AK31" s="5">
        <f t="shared" si="138"/>
        <v>2.2057196878602677E-4</v>
      </c>
      <c r="AL31" s="5">
        <f t="shared" si="139"/>
        <v>1.0030335197407518E-6</v>
      </c>
      <c r="AM31" s="5">
        <f t="shared" si="140"/>
        <v>5.3089398594875271E-4</v>
      </c>
      <c r="AN31" s="5">
        <f t="shared" si="141"/>
        <v>3.9455321179459278E-4</v>
      </c>
      <c r="AO31" s="5">
        <f t="shared" si="142"/>
        <v>1.46613298565842E-4</v>
      </c>
      <c r="AP31" s="5">
        <f t="shared" si="143"/>
        <v>3.6320338505734807E-5</v>
      </c>
      <c r="AQ31" s="5">
        <f t="shared" si="144"/>
        <v>6.7481957745740005E-6</v>
      </c>
      <c r="AR31" s="5">
        <f t="shared" si="145"/>
        <v>4.1098722129210782E-4</v>
      </c>
      <c r="AS31" s="5">
        <f t="shared" si="146"/>
        <v>3.2148594698672476E-4</v>
      </c>
      <c r="AT31" s="5">
        <f t="shared" si="147"/>
        <v>1.2573774652289399E-4</v>
      </c>
      <c r="AU31" s="5">
        <f t="shared" si="148"/>
        <v>3.2785219279083842E-5</v>
      </c>
      <c r="AV31" s="5">
        <f t="shared" si="149"/>
        <v>6.4113838101625741E-6</v>
      </c>
      <c r="AW31" s="5">
        <f t="shared" si="150"/>
        <v>1.619736608949989E-8</v>
      </c>
      <c r="AX31" s="5">
        <f t="shared" si="151"/>
        <v>6.9213407368119031E-5</v>
      </c>
      <c r="AY31" s="5">
        <f t="shared" si="152"/>
        <v>5.1438465869106649E-5</v>
      </c>
      <c r="AZ31" s="5">
        <f t="shared" si="153"/>
        <v>1.9114185181598263E-5</v>
      </c>
      <c r="BA31" s="5">
        <f t="shared" si="154"/>
        <v>4.7351344171905269E-6</v>
      </c>
      <c r="BB31" s="5">
        <f t="shared" si="155"/>
        <v>8.7977192341089318E-7</v>
      </c>
      <c r="BC31" s="5">
        <f t="shared" si="156"/>
        <v>1.3076691287363044E-7</v>
      </c>
      <c r="BD31" s="5">
        <f t="shared" si="157"/>
        <v>5.0906688359368336E-5</v>
      </c>
      <c r="BE31" s="5">
        <f t="shared" si="158"/>
        <v>3.9820666111508313E-5</v>
      </c>
      <c r="BF31" s="5">
        <f t="shared" si="159"/>
        <v>1.5574431382869689E-5</v>
      </c>
      <c r="BG31" s="5">
        <f t="shared" si="160"/>
        <v>4.0609217371448366E-6</v>
      </c>
      <c r="BH31" s="5">
        <f t="shared" si="161"/>
        <v>7.9414225228251196E-7</v>
      </c>
      <c r="BI31" s="5">
        <f t="shared" si="162"/>
        <v>1.2424015190280395E-7</v>
      </c>
      <c r="BJ31" s="8">
        <f t="shared" si="163"/>
        <v>0.32955734062663367</v>
      </c>
      <c r="BK31" s="8">
        <f t="shared" si="164"/>
        <v>0.36365227255764249</v>
      </c>
      <c r="BL31" s="8">
        <f t="shared" si="165"/>
        <v>0.29192874463782797</v>
      </c>
      <c r="BM31" s="8">
        <f t="shared" si="166"/>
        <v>0.19752835841956176</v>
      </c>
      <c r="BN31" s="8">
        <f t="shared" si="167"/>
        <v>0.80244062714042264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1.28571428571429</v>
      </c>
      <c r="F32">
        <f>VLOOKUP(B32,home!$B$2:$E$405,3,FALSE)</f>
        <v>1.1399999999999999</v>
      </c>
      <c r="G32">
        <f>VLOOKUP(C32,away!$B$2:$E$405,4,FALSE)</f>
        <v>0.86</v>
      </c>
      <c r="H32">
        <f>VLOOKUP(A32,away!$A$2:$E$405,3,FALSE)</f>
        <v>1.12348668280872</v>
      </c>
      <c r="I32">
        <f>VLOOKUP(C32,away!$B$2:$E$405,3,FALSE)</f>
        <v>1.1100000000000001</v>
      </c>
      <c r="J32">
        <f>VLOOKUP(B32,home!$B$2:$E$405,4,FALSE)</f>
        <v>0.99</v>
      </c>
      <c r="K32" s="3">
        <f t="shared" si="112"/>
        <v>1.2605142857142897</v>
      </c>
      <c r="L32" s="3">
        <f t="shared" si="113"/>
        <v>1.2345995157385026</v>
      </c>
      <c r="M32" s="5">
        <f t="shared" si="114"/>
        <v>8.2487063709902456E-2</v>
      </c>
      <c r="N32" s="5">
        <f t="shared" si="115"/>
        <v>0.10397612219295679</v>
      </c>
      <c r="O32" s="5">
        <f t="shared" si="116"/>
        <v>0.10183848891093658</v>
      </c>
      <c r="P32" s="5">
        <f t="shared" si="117"/>
        <v>0.12836887010779183</v>
      </c>
      <c r="Q32" s="5">
        <f t="shared" si="118"/>
        <v>6.5531693698698351E-2</v>
      </c>
      <c r="R32" s="5">
        <f t="shared" si="119"/>
        <v>6.2864874546491589E-2</v>
      </c>
      <c r="S32" s="5">
        <f t="shared" si="120"/>
        <v>4.9942882167270407E-2</v>
      </c>
      <c r="T32" s="5">
        <f t="shared" si="121"/>
        <v>8.0905397305936863E-2</v>
      </c>
      <c r="U32" s="5">
        <f t="shared" si="122"/>
        <v>7.924207243548928E-2</v>
      </c>
      <c r="V32" s="5">
        <f t="shared" si="123"/>
        <v>8.6358475369695299E-3</v>
      </c>
      <c r="W32" s="5">
        <f t="shared" si="124"/>
        <v>2.7534545358087453E-2</v>
      </c>
      <c r="X32" s="5">
        <f t="shared" si="125"/>
        <v>3.3994136365174607E-2</v>
      </c>
      <c r="Y32" s="5">
        <f t="shared" si="126"/>
        <v>2.0984572147196595E-2</v>
      </c>
      <c r="Z32" s="5">
        <f t="shared" si="127"/>
        <v>2.5870981224020081E-2</v>
      </c>
      <c r="AA32" s="5">
        <f t="shared" si="128"/>
        <v>3.2610741418323479E-2</v>
      </c>
      <c r="AB32" s="5">
        <f t="shared" si="129"/>
        <v>2.0553152712765716E-2</v>
      </c>
      <c r="AC32" s="5">
        <f t="shared" si="130"/>
        <v>8.3996048962497278E-4</v>
      </c>
      <c r="AD32" s="5">
        <f t="shared" si="131"/>
        <v>8.6769219436293316E-3</v>
      </c>
      <c r="AE32" s="5">
        <f t="shared" si="132"/>
        <v>1.071252362970556E-2</v>
      </c>
      <c r="AF32" s="5">
        <f t="shared" si="133"/>
        <v>6.6128382427858758E-3</v>
      </c>
      <c r="AG32" s="5">
        <f t="shared" si="134"/>
        <v>2.7214022974001648E-3</v>
      </c>
      <c r="AH32" s="5">
        <f t="shared" si="135"/>
        <v>7.9850752227137705E-3</v>
      </c>
      <c r="AI32" s="5">
        <f t="shared" si="136"/>
        <v>1.0065301390733921E-2</v>
      </c>
      <c r="AJ32" s="5">
        <f t="shared" si="137"/>
        <v>6.3437280965200106E-3</v>
      </c>
      <c r="AK32" s="5">
        <f t="shared" si="138"/>
        <v>2.6654532967835304E-3</v>
      </c>
      <c r="AL32" s="5">
        <f t="shared" si="139"/>
        <v>5.2286879488183819E-5</v>
      </c>
      <c r="AM32" s="5">
        <f t="shared" si="140"/>
        <v>2.1874768131945137E-3</v>
      </c>
      <c r="AN32" s="5">
        <f t="shared" si="141"/>
        <v>2.7006578142591497E-3</v>
      </c>
      <c r="AO32" s="5">
        <f t="shared" si="142"/>
        <v>1.6671154148298745E-3</v>
      </c>
      <c r="AP32" s="5">
        <f t="shared" si="143"/>
        <v>6.8607329460971883E-4</v>
      </c>
      <c r="AQ32" s="5">
        <f t="shared" si="144"/>
        <v>2.1175643932156942E-4</v>
      </c>
      <c r="AR32" s="5">
        <f t="shared" si="145"/>
        <v>1.9716740006195865E-3</v>
      </c>
      <c r="AS32" s="5">
        <f t="shared" si="146"/>
        <v>2.4853232445524341E-3</v>
      </c>
      <c r="AT32" s="5">
        <f t="shared" si="147"/>
        <v>1.5663927271880667E-3</v>
      </c>
      <c r="AU32" s="5">
        <f t="shared" si="148"/>
        <v>6.5815346988650804E-4</v>
      </c>
      <c r="AV32" s="5">
        <f t="shared" si="149"/>
        <v>2.0740296274609327E-4</v>
      </c>
      <c r="AW32" s="5">
        <f t="shared" si="150"/>
        <v>2.2602896541469909E-6</v>
      </c>
      <c r="AX32" s="5">
        <f t="shared" si="151"/>
        <v>4.5955762878340846E-4</v>
      </c>
      <c r="AY32" s="5">
        <f t="shared" si="152"/>
        <v>5.6736962594993064E-4</v>
      </c>
      <c r="AZ32" s="5">
        <f t="shared" si="153"/>
        <v>3.5023713272125986E-4</v>
      </c>
      <c r="BA32" s="5">
        <f t="shared" si="154"/>
        <v>1.4413419815043641E-4</v>
      </c>
      <c r="BB32" s="5">
        <f t="shared" si="155"/>
        <v>4.448700280947153E-5</v>
      </c>
      <c r="BC32" s="5">
        <f t="shared" si="156"/>
        <v>1.0984726425046186E-5</v>
      </c>
      <c r="BD32" s="5">
        <f t="shared" si="157"/>
        <v>4.0570462772652268E-4</v>
      </c>
      <c r="BE32" s="5">
        <f t="shared" si="158"/>
        <v>5.1139647902967954E-4</v>
      </c>
      <c r="BF32" s="5">
        <f t="shared" si="159"/>
        <v>3.2231128374044974E-4</v>
      </c>
      <c r="BG32" s="5">
        <f t="shared" si="160"/>
        <v>1.3542599253391625E-4</v>
      </c>
      <c r="BH32" s="5">
        <f t="shared" si="161"/>
        <v>4.2676599561509553E-5</v>
      </c>
      <c r="BI32" s="5">
        <f t="shared" si="162"/>
        <v>1.0758892682598192E-5</v>
      </c>
      <c r="BJ32" s="8">
        <f t="shared" si="163"/>
        <v>0.37068000327262607</v>
      </c>
      <c r="BK32" s="8">
        <f t="shared" si="164"/>
        <v>0.27089428051699732</v>
      </c>
      <c r="BL32" s="8">
        <f t="shared" si="165"/>
        <v>0.33248610831102521</v>
      </c>
      <c r="BM32" s="8">
        <f t="shared" si="166"/>
        <v>0.45429915082159517</v>
      </c>
      <c r="BN32" s="8">
        <f t="shared" si="167"/>
        <v>0.54506711316677769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1.4323432343234299</v>
      </c>
      <c r="F33">
        <f>VLOOKUP(B33,home!$B$2:$E$405,3,FALSE)</f>
        <v>0.81</v>
      </c>
      <c r="G33">
        <f>VLOOKUP(C33,away!$B$2:$E$405,4,FALSE)</f>
        <v>1.1599999999999999</v>
      </c>
      <c r="H33">
        <f>VLOOKUP(A33,away!$A$2:$E$405,3,FALSE)</f>
        <v>1.2079207920792101</v>
      </c>
      <c r="I33">
        <f>VLOOKUP(C33,away!$B$2:$E$405,3,FALSE)</f>
        <v>0.76</v>
      </c>
      <c r="J33">
        <f>VLOOKUP(B33,home!$B$2:$E$405,4,FALSE)</f>
        <v>0.97</v>
      </c>
      <c r="K33" s="3">
        <f t="shared" si="112"/>
        <v>1.3458297029702948</v>
      </c>
      <c r="L33" s="3">
        <f t="shared" si="113"/>
        <v>0.89047920792079371</v>
      </c>
      <c r="M33" s="5">
        <f t="shared" si="114"/>
        <v>0.10685217830112526</v>
      </c>
      <c r="N33" s="5">
        <f t="shared" si="115"/>
        <v>0.14380483538473238</v>
      </c>
      <c r="O33" s="5">
        <f t="shared" si="116"/>
        <v>9.5149643098197428E-2</v>
      </c>
      <c r="P33" s="5">
        <f t="shared" si="117"/>
        <v>0.1280552159085766</v>
      </c>
      <c r="Q33" s="5">
        <f t="shared" si="118"/>
        <v>9.6768409445763273E-2</v>
      </c>
      <c r="R33" s="5">
        <f t="shared" si="119"/>
        <v>4.2364389410014532E-2</v>
      </c>
      <c r="S33" s="5">
        <f t="shared" si="120"/>
        <v>3.8366410919531732E-2</v>
      </c>
      <c r="T33" s="5">
        <f t="shared" si="121"/>
        <v>8.6170256595018327E-2</v>
      </c>
      <c r="U33" s="5">
        <f t="shared" si="122"/>
        <v>5.7015253616197761E-2</v>
      </c>
      <c r="V33" s="5">
        <f t="shared" si="123"/>
        <v>5.1088430058249803E-3</v>
      </c>
      <c r="W33" s="5">
        <f t="shared" si="124"/>
        <v>4.3411266580433143E-2</v>
      </c>
      <c r="X33" s="5">
        <f t="shared" si="125"/>
        <v>3.8656830279382527E-2</v>
      </c>
      <c r="Y33" s="5">
        <f t="shared" si="126"/>
        <v>1.7211551803956553E-2</v>
      </c>
      <c r="Z33" s="5">
        <f t="shared" si="127"/>
        <v>1.2574869308625935E-2</v>
      </c>
      <c r="AA33" s="5">
        <f t="shared" si="128"/>
        <v>1.6923632626518321E-2</v>
      </c>
      <c r="AB33" s="5">
        <f t="shared" si="129"/>
        <v>1.1388163735462772E-2</v>
      </c>
      <c r="AC33" s="5">
        <f t="shared" si="130"/>
        <v>3.8266299559557655E-4</v>
      </c>
      <c r="AD33" s="5">
        <f t="shared" si="131"/>
        <v>1.4606043001877169E-2</v>
      </c>
      <c r="AE33" s="5">
        <f t="shared" si="132"/>
        <v>1.3006377603168633E-2</v>
      </c>
      <c r="AF33" s="5">
        <f t="shared" si="133"/>
        <v>5.790954412994178E-3</v>
      </c>
      <c r="AG33" s="5">
        <f t="shared" si="134"/>
        <v>1.7189081662628272E-3</v>
      </c>
      <c r="AH33" s="5">
        <f t="shared" si="135"/>
        <v>2.7994149154131802E-3</v>
      </c>
      <c r="AI33" s="5">
        <f t="shared" si="136"/>
        <v>3.7675357441011338E-3</v>
      </c>
      <c r="AJ33" s="5">
        <f t="shared" si="137"/>
        <v>2.5352307557067991E-3</v>
      </c>
      <c r="AK33" s="5">
        <f t="shared" si="138"/>
        <v>1.1373296183046788E-3</v>
      </c>
      <c r="AL33" s="5">
        <f t="shared" si="139"/>
        <v>1.8343844103250534E-5</v>
      </c>
      <c r="AM33" s="5">
        <f t="shared" si="140"/>
        <v>3.9314493029575419E-3</v>
      </c>
      <c r="AN33" s="5">
        <f t="shared" si="141"/>
        <v>3.5008738612783883E-3</v>
      </c>
      <c r="AO33" s="5">
        <f t="shared" si="142"/>
        <v>1.558727691510895E-3</v>
      </c>
      <c r="AP33" s="5">
        <f t="shared" si="143"/>
        <v>4.6267153336694306E-4</v>
      </c>
      <c r="AQ33" s="5">
        <f t="shared" si="144"/>
        <v>1.0299984514002363E-4</v>
      </c>
      <c r="AR33" s="5">
        <f t="shared" si="145"/>
        <v>4.98564155303757E-4</v>
      </c>
      <c r="AS33" s="5">
        <f t="shared" si="146"/>
        <v>6.7098244904409128E-4</v>
      </c>
      <c r="AT33" s="5">
        <f t="shared" si="147"/>
        <v>4.5151405504764518E-4</v>
      </c>
      <c r="AU33" s="5">
        <f t="shared" si="148"/>
        <v>2.0255367553056184E-4</v>
      </c>
      <c r="AV33" s="5">
        <f t="shared" si="149"/>
        <v>6.815068824370945E-5</v>
      </c>
      <c r="AW33" s="5">
        <f t="shared" si="150"/>
        <v>6.1066319080113469E-7</v>
      </c>
      <c r="AX33" s="5">
        <f t="shared" si="151"/>
        <v>8.8184354127368418E-4</v>
      </c>
      <c r="AY33" s="5">
        <f t="shared" si="152"/>
        <v>7.8526333814345802E-4</v>
      </c>
      <c r="AZ33" s="5">
        <f t="shared" si="153"/>
        <v>3.4963033767961243E-4</v>
      </c>
      <c r="BA33" s="5">
        <f t="shared" si="154"/>
        <v>1.0377951538734032E-4</v>
      </c>
      <c r="BB33" s="5">
        <f t="shared" si="155"/>
        <v>2.3103375165130657E-5</v>
      </c>
      <c r="BC33" s="5">
        <f t="shared" si="156"/>
        <v>4.1146150434684973E-6</v>
      </c>
      <c r="BD33" s="5">
        <f t="shared" si="157"/>
        <v>7.399350235209816E-5</v>
      </c>
      <c r="BE33" s="5">
        <f t="shared" si="158"/>
        <v>9.9582653292256077E-5</v>
      </c>
      <c r="BF33" s="5">
        <f t="shared" si="159"/>
        <v>6.7010646350655422E-5</v>
      </c>
      <c r="BG33" s="5">
        <f t="shared" si="160"/>
        <v>3.0061639424650017E-5</v>
      </c>
      <c r="BH33" s="5">
        <f t="shared" si="161"/>
        <v>1.0114461814419219E-5</v>
      </c>
      <c r="BI33" s="5">
        <f t="shared" si="162"/>
        <v>2.7224686278808418E-6</v>
      </c>
      <c r="BJ33" s="8">
        <f t="shared" si="163"/>
        <v>0.47284989023053536</v>
      </c>
      <c r="BK33" s="8">
        <f t="shared" si="164"/>
        <v>0.27956891831290087</v>
      </c>
      <c r="BL33" s="8">
        <f t="shared" si="165"/>
        <v>0.23525584391494836</v>
      </c>
      <c r="BM33" s="8">
        <f t="shared" si="166"/>
        <v>0.38647019754364836</v>
      </c>
      <c r="BN33" s="8">
        <f t="shared" si="167"/>
        <v>0.61299467154840948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1.4323432343234299</v>
      </c>
      <c r="F34">
        <f>VLOOKUP(B34,home!$B$2:$E$405,3,FALSE)</f>
        <v>1.22</v>
      </c>
      <c r="G34">
        <f>VLOOKUP(C34,away!$B$2:$E$405,4,FALSE)</f>
        <v>0.7</v>
      </c>
      <c r="H34">
        <f>VLOOKUP(A34,away!$A$2:$E$405,3,FALSE)</f>
        <v>1.2079207920792101</v>
      </c>
      <c r="I34">
        <f>VLOOKUP(C34,away!$B$2:$E$405,3,FALSE)</f>
        <v>0.8</v>
      </c>
      <c r="J34">
        <f>VLOOKUP(B34,home!$B$2:$E$405,4,FALSE)</f>
        <v>0.97</v>
      </c>
      <c r="K34" s="3">
        <f t="shared" si="112"/>
        <v>1.2232211221122091</v>
      </c>
      <c r="L34" s="3">
        <f t="shared" si="113"/>
        <v>0.93734653465346707</v>
      </c>
      <c r="M34" s="5">
        <f t="shared" si="114"/>
        <v>0.11525967453018676</v>
      </c>
      <c r="N34" s="5">
        <f t="shared" si="115"/>
        <v>0.14098806841310307</v>
      </c>
      <c r="O34" s="5">
        <f t="shared" si="116"/>
        <v>0.10803825650615703</v>
      </c>
      <c r="P34" s="5">
        <f t="shared" si="117"/>
        <v>0.13215467735450809</v>
      </c>
      <c r="Q34" s="5">
        <f t="shared" si="118"/>
        <v>8.6229791624354429E-2</v>
      </c>
      <c r="R34" s="5">
        <f t="shared" si="119"/>
        <v>5.0634642673024338E-2</v>
      </c>
      <c r="S34" s="5">
        <f t="shared" si="120"/>
        <v>3.7881546208296923E-2</v>
      </c>
      <c r="T34" s="5">
        <f t="shared" si="121"/>
        <v>8.0827196362979178E-2</v>
      </c>
      <c r="U34" s="5">
        <f t="shared" si="122"/>
        <v>6.1937364428247585E-2</v>
      </c>
      <c r="V34" s="5">
        <f t="shared" si="123"/>
        <v>4.8260335602613846E-3</v>
      </c>
      <c r="W34" s="5">
        <f t="shared" si="124"/>
        <v>3.5159367490081611E-2</v>
      </c>
      <c r="X34" s="5">
        <f t="shared" si="125"/>
        <v>3.2956511277435763E-2</v>
      </c>
      <c r="Y34" s="5">
        <f t="shared" si="126"/>
        <v>1.5445835820086158E-2</v>
      </c>
      <c r="Z34" s="5">
        <f t="shared" si="127"/>
        <v>1.5820735614325312E-2</v>
      </c>
      <c r="AA34" s="5">
        <f t="shared" si="128"/>
        <v>1.9352257970795598E-2</v>
      </c>
      <c r="AB34" s="5">
        <f t="shared" si="129"/>
        <v>1.1836045355220769E-2</v>
      </c>
      <c r="AC34" s="5">
        <f t="shared" si="130"/>
        <v>3.4584022483256639E-4</v>
      </c>
      <c r="AD34" s="5">
        <f t="shared" si="131"/>
        <v>1.0751920238493291E-2</v>
      </c>
      <c r="AE34" s="5">
        <f t="shared" si="132"/>
        <v>1.0078275176422164E-2</v>
      </c>
      <c r="AF34" s="5">
        <f t="shared" si="133"/>
        <v>4.7234181559516874E-3</v>
      </c>
      <c r="AG34" s="5">
        <f t="shared" si="134"/>
        <v>1.475826546733528E-3</v>
      </c>
      <c r="AH34" s="5">
        <f t="shared" si="135"/>
        <v>3.70737792593913E-3</v>
      </c>
      <c r="AI34" s="5">
        <f t="shared" si="136"/>
        <v>4.5349429866612971E-3</v>
      </c>
      <c r="AJ34" s="5">
        <f t="shared" si="137"/>
        <v>2.7736190244293628E-3</v>
      </c>
      <c r="AK34" s="5">
        <f t="shared" si="138"/>
        <v>1.1309164584580858E-3</v>
      </c>
      <c r="AL34" s="5">
        <f t="shared" si="139"/>
        <v>1.5861368172435115E-5</v>
      </c>
      <c r="AM34" s="5">
        <f t="shared" si="140"/>
        <v>2.630395187798147E-3</v>
      </c>
      <c r="AN34" s="5">
        <f t="shared" si="141"/>
        <v>2.4655918140517484E-3</v>
      </c>
      <c r="AO34" s="5">
        <f t="shared" si="142"/>
        <v>1.155556971385681E-3</v>
      </c>
      <c r="AP34" s="5">
        <f t="shared" si="143"/>
        <v>3.6105244090767457E-4</v>
      </c>
      <c r="AQ34" s="5">
        <f t="shared" si="144"/>
        <v>8.4607813578246112E-5</v>
      </c>
      <c r="AR34" s="5">
        <f t="shared" si="145"/>
        <v>6.9501957030596061E-4</v>
      </c>
      <c r="AS34" s="5">
        <f t="shared" si="146"/>
        <v>8.5016261867960268E-4</v>
      </c>
      <c r="AT34" s="5">
        <f t="shared" si="147"/>
        <v>5.1996843619955889E-4</v>
      </c>
      <c r="AU34" s="5">
        <f t="shared" si="148"/>
        <v>2.1201212466365175E-4</v>
      </c>
      <c r="AV34" s="5">
        <f t="shared" si="149"/>
        <v>6.4834427258116429E-5</v>
      </c>
      <c r="AW34" s="5">
        <f t="shared" si="150"/>
        <v>5.0517668082320745E-7</v>
      </c>
      <c r="AX34" s="5">
        <f t="shared" si="151"/>
        <v>5.3625915886950076E-4</v>
      </c>
      <c r="AY34" s="5">
        <f t="shared" si="152"/>
        <v>5.0266066424250956E-4</v>
      </c>
      <c r="AZ34" s="5">
        <f t="shared" si="153"/>
        <v>2.3558361586716311E-4</v>
      </c>
      <c r="BA34" s="5">
        <f t="shared" si="154"/>
        <v>7.3607828651406297E-5</v>
      </c>
      <c r="BB34" s="5">
        <f t="shared" si="155"/>
        <v>1.7249010777440467E-5</v>
      </c>
      <c r="BC34" s="5">
        <f t="shared" si="156"/>
        <v>3.2336600956868275E-6</v>
      </c>
      <c r="BD34" s="5">
        <f t="shared" si="157"/>
        <v>1.085790309571056E-4</v>
      </c>
      <c r="BE34" s="5">
        <f t="shared" si="158"/>
        <v>1.3281616408520702E-4</v>
      </c>
      <c r="BF34" s="5">
        <f t="shared" si="159"/>
        <v>8.1231768633473108E-5</v>
      </c>
      <c r="BG34" s="5">
        <f t="shared" si="160"/>
        <v>3.312147172633212E-5</v>
      </c>
      <c r="BH34" s="5">
        <f t="shared" si="161"/>
        <v>1.0128720952772949E-5</v>
      </c>
      <c r="BI34" s="5">
        <f t="shared" si="162"/>
        <v>2.4779330818824741E-6</v>
      </c>
      <c r="BJ34" s="8">
        <f t="shared" si="163"/>
        <v>0.42670200927186613</v>
      </c>
      <c r="BK34" s="8">
        <f t="shared" si="164"/>
        <v>0.29098629391050068</v>
      </c>
      <c r="BL34" s="8">
        <f t="shared" si="165"/>
        <v>0.26665577559547693</v>
      </c>
      <c r="BM34" s="8">
        <f t="shared" si="166"/>
        <v>0.36635754780327362</v>
      </c>
      <c r="BN34" s="8">
        <f t="shared" si="167"/>
        <v>0.6333051111013337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1.4323432343234299</v>
      </c>
      <c r="F35">
        <f>VLOOKUP(B35,home!$B$2:$E$405,3,FALSE)</f>
        <v>0.95</v>
      </c>
      <c r="G35">
        <f>VLOOKUP(C35,away!$B$2:$E$405,4,FALSE)</f>
        <v>1</v>
      </c>
      <c r="H35">
        <f>VLOOKUP(A35,away!$A$2:$E$405,3,FALSE)</f>
        <v>1.2079207920792101</v>
      </c>
      <c r="I35">
        <f>VLOOKUP(C35,away!$B$2:$E$405,3,FALSE)</f>
        <v>0.65</v>
      </c>
      <c r="J35">
        <f>VLOOKUP(B35,home!$B$2:$E$405,4,FALSE)</f>
        <v>0.9</v>
      </c>
      <c r="K35" s="3">
        <f t="shared" si="112"/>
        <v>1.3607260726072583</v>
      </c>
      <c r="L35" s="3">
        <f t="shared" si="113"/>
        <v>0.70663366336633793</v>
      </c>
      <c r="M35" s="5">
        <f t="shared" si="114"/>
        <v>0.12651938569262602</v>
      </c>
      <c r="N35" s="5">
        <f t="shared" si="115"/>
        <v>0.17215822680220993</v>
      </c>
      <c r="O35" s="5">
        <f t="shared" si="116"/>
        <v>8.9402856998838973E-2</v>
      </c>
      <c r="P35" s="5">
        <f t="shared" si="117"/>
        <v>0.12165279848389847</v>
      </c>
      <c r="Q35" s="5">
        <f t="shared" si="118"/>
        <v>0.1171300939118004</v>
      </c>
      <c r="R35" s="5">
        <f t="shared" si="119"/>
        <v>3.1587534178253204E-2</v>
      </c>
      <c r="S35" s="5">
        <f t="shared" si="120"/>
        <v>2.9243351321114133E-2</v>
      </c>
      <c r="T35" s="5">
        <f t="shared" si="121"/>
        <v>8.2768067351338723E-2</v>
      </c>
      <c r="U35" s="5">
        <f t="shared" si="122"/>
        <v>4.2981981325722021E-2</v>
      </c>
      <c r="V35" s="5">
        <f t="shared" si="123"/>
        <v>3.1242779346823584E-3</v>
      </c>
      <c r="W35" s="5">
        <f t="shared" si="124"/>
        <v>5.3127324224241178E-2</v>
      </c>
      <c r="X35" s="5">
        <f t="shared" si="125"/>
        <v>3.754155574142673E-2</v>
      </c>
      <c r="Y35" s="5">
        <f t="shared" si="126"/>
        <v>1.3264063531017972E-2</v>
      </c>
      <c r="Z35" s="5">
        <f t="shared" si="127"/>
        <v>7.4402716643628252E-3</v>
      </c>
      <c r="AA35" s="5">
        <f t="shared" si="128"/>
        <v>1.0124171640979495E-2</v>
      </c>
      <c r="AB35" s="5">
        <f t="shared" si="129"/>
        <v>6.8881121577159072E-3</v>
      </c>
      <c r="AC35" s="5">
        <f t="shared" si="130"/>
        <v>1.877563821123557E-4</v>
      </c>
      <c r="AD35" s="5">
        <f t="shared" si="131"/>
        <v>1.8072933809946026E-2</v>
      </c>
      <c r="AE35" s="5">
        <f t="shared" si="132"/>
        <v>1.2770943425899508E-2</v>
      </c>
      <c r="AF35" s="5">
        <f t="shared" si="133"/>
        <v>4.512189268843809E-3</v>
      </c>
      <c r="AG35" s="5">
        <f t="shared" si="134"/>
        <v>1.0628216109484598E-3</v>
      </c>
      <c r="AH35" s="5">
        <f t="shared" si="135"/>
        <v>1.3143866056573655E-3</v>
      </c>
      <c r="AI35" s="5">
        <f t="shared" si="136"/>
        <v>1.7885201238037321E-3</v>
      </c>
      <c r="AJ35" s="5">
        <f t="shared" si="137"/>
        <v>1.2168429819212501E-3</v>
      </c>
      <c r="AK35" s="5">
        <f t="shared" si="138"/>
        <v>5.5192999058980262E-4</v>
      </c>
      <c r="AL35" s="5">
        <f t="shared" si="139"/>
        <v>7.2213721848671643E-6</v>
      </c>
      <c r="AM35" s="5">
        <f t="shared" si="140"/>
        <v>4.9184624487397582E-3</v>
      </c>
      <c r="AN35" s="5">
        <f t="shared" si="141"/>
        <v>3.4755511382827445E-3</v>
      </c>
      <c r="AO35" s="5">
        <f t="shared" si="142"/>
        <v>1.2279707165308905E-3</v>
      </c>
      <c r="AP35" s="5">
        <f t="shared" si="143"/>
        <v>2.8924181530960344E-4</v>
      </c>
      <c r="AQ35" s="5">
        <f t="shared" si="144"/>
        <v>5.1097000887738683E-5</v>
      </c>
      <c r="AR35" s="5">
        <f t="shared" si="145"/>
        <v>1.8575796444706216E-4</v>
      </c>
      <c r="AS35" s="5">
        <f t="shared" si="146"/>
        <v>2.5276570541756958E-4</v>
      </c>
      <c r="AT35" s="5">
        <f t="shared" si="147"/>
        <v>1.7197244281132637E-4</v>
      </c>
      <c r="AU35" s="5">
        <f t="shared" si="148"/>
        <v>7.8002462234444164E-5</v>
      </c>
      <c r="AV35" s="5">
        <f t="shared" si="149"/>
        <v>2.6534996022492782E-5</v>
      </c>
      <c r="AW35" s="5">
        <f t="shared" si="150"/>
        <v>1.9287780603158506E-7</v>
      </c>
      <c r="AX35" s="5">
        <f t="shared" si="151"/>
        <v>1.1154466818566549E-3</v>
      </c>
      <c r="AY35" s="5">
        <f t="shared" si="152"/>
        <v>7.8821217509019402E-4</v>
      </c>
      <c r="AZ35" s="5">
        <f t="shared" si="153"/>
        <v>2.7848862839696654E-4</v>
      </c>
      <c r="BA35" s="5">
        <f t="shared" si="154"/>
        <v>6.5596479896671758E-5</v>
      </c>
      <c r="BB35" s="5">
        <f t="shared" si="155"/>
        <v>1.1588170223330374E-5</v>
      </c>
      <c r="BC35" s="5">
        <f t="shared" si="156"/>
        <v>1.637718235324932E-6</v>
      </c>
      <c r="BD35" s="5">
        <f t="shared" si="157"/>
        <v>2.1877138486116903E-5</v>
      </c>
      <c r="BE35" s="5">
        <f t="shared" si="158"/>
        <v>2.9768792732098952E-5</v>
      </c>
      <c r="BF35" s="5">
        <f t="shared" si="159"/>
        <v>2.0253586210304258E-5</v>
      </c>
      <c r="BG35" s="5">
        <f t="shared" si="160"/>
        <v>9.1865276067199471E-6</v>
      </c>
      <c r="BH35" s="5">
        <f t="shared" si="161"/>
        <v>3.1250869077975455E-6</v>
      </c>
      <c r="BI35" s="5">
        <f t="shared" si="162"/>
        <v>8.504774469207429E-7</v>
      </c>
      <c r="BJ35" s="8">
        <f t="shared" si="163"/>
        <v>0.52463151265112273</v>
      </c>
      <c r="BK35" s="8">
        <f t="shared" si="164"/>
        <v>0.28152300336170832</v>
      </c>
      <c r="BL35" s="8">
        <f t="shared" si="165"/>
        <v>0.18665643118380462</v>
      </c>
      <c r="BM35" s="8">
        <f t="shared" si="166"/>
        <v>0.3410123034960873</v>
      </c>
      <c r="BN35" s="8">
        <f t="shared" si="167"/>
        <v>0.65845089606762697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1.4323432343234299</v>
      </c>
      <c r="F36">
        <f>VLOOKUP(B36,home!$B$2:$E$405,3,FALSE)</f>
        <v>1.5</v>
      </c>
      <c r="G36">
        <f>VLOOKUP(C36,away!$B$2:$E$405,4,FALSE)</f>
        <v>0.76</v>
      </c>
      <c r="H36">
        <f>VLOOKUP(A36,away!$A$2:$E$405,3,FALSE)</f>
        <v>1.2079207920792101</v>
      </c>
      <c r="I36">
        <f>VLOOKUP(C36,away!$B$2:$E$405,3,FALSE)</f>
        <v>1.1100000000000001</v>
      </c>
      <c r="J36">
        <f>VLOOKUP(B36,home!$B$2:$E$405,4,FALSE)</f>
        <v>0.65</v>
      </c>
      <c r="K36" s="3">
        <f t="shared" si="112"/>
        <v>1.6328712871287103</v>
      </c>
      <c r="L36" s="3">
        <f t="shared" si="113"/>
        <v>0.87151485148515018</v>
      </c>
      <c r="M36" s="5">
        <f t="shared" si="114"/>
        <v>8.1725750872972153E-2</v>
      </c>
      <c r="N36" s="5">
        <f t="shared" si="115"/>
        <v>0.13344763201951035</v>
      </c>
      <c r="O36" s="5">
        <f t="shared" si="116"/>
        <v>7.1225205634570701E-2</v>
      </c>
      <c r="P36" s="5">
        <f t="shared" si="117"/>
        <v>0.11630159320052852</v>
      </c>
      <c r="Q36" s="5">
        <f t="shared" si="118"/>
        <v>0.10895140332998819</v>
      </c>
      <c r="R36" s="5">
        <f t="shared" si="119"/>
        <v>3.1036912255306085E-2</v>
      </c>
      <c r="S36" s="5">
        <f t="shared" si="120"/>
        <v>4.137637291948848E-2</v>
      </c>
      <c r="T36" s="5">
        <f t="shared" si="121"/>
        <v>9.495276609223334E-2</v>
      </c>
      <c r="U36" s="5">
        <f t="shared" si="122"/>
        <v>5.0679282862822493E-2</v>
      </c>
      <c r="V36" s="5">
        <f t="shared" si="123"/>
        <v>6.5423933637042478E-3</v>
      </c>
      <c r="W36" s="5">
        <f t="shared" si="124"/>
        <v>5.9301206063305717E-2</v>
      </c>
      <c r="X36" s="5">
        <f t="shared" si="125"/>
        <v>5.1681881795152158E-2</v>
      </c>
      <c r="Y36" s="5">
        <f t="shared" si="126"/>
        <v>2.2520763768587564E-2</v>
      </c>
      <c r="Z36" s="5">
        <f t="shared" si="127"/>
        <v>9.0163766582469079E-3</v>
      </c>
      <c r="AA36" s="5">
        <f t="shared" si="128"/>
        <v>1.4722582559188888E-2</v>
      </c>
      <c r="AB36" s="5">
        <f t="shared" si="129"/>
        <v>1.2020041166640731E-2</v>
      </c>
      <c r="AC36" s="5">
        <f t="shared" si="130"/>
        <v>5.8189337771123327E-4</v>
      </c>
      <c r="AD36" s="5">
        <f t="shared" si="131"/>
        <v>2.4207809168218714E-2</v>
      </c>
      <c r="AE36" s="5">
        <f t="shared" si="132"/>
        <v>2.1097465212020987E-2</v>
      </c>
      <c r="AF36" s="5">
        <f t="shared" si="133"/>
        <v>9.1933771304837982E-3</v>
      </c>
      <c r="AG36" s="5">
        <f t="shared" si="134"/>
        <v>2.6707215681735213E-3</v>
      </c>
      <c r="AH36" s="5">
        <f t="shared" si="135"/>
        <v>1.9644765410615568E-3</v>
      </c>
      <c r="AI36" s="5">
        <f t="shared" si="136"/>
        <v>3.2077373381373406E-3</v>
      </c>
      <c r="AJ36" s="5">
        <f t="shared" si="137"/>
        <v>2.6189110980475716E-3</v>
      </c>
      <c r="AK36" s="5">
        <f t="shared" si="138"/>
        <v>1.4254482451815347E-3</v>
      </c>
      <c r="AL36" s="5">
        <f t="shared" si="139"/>
        <v>3.3123037073512887E-5</v>
      </c>
      <c r="AM36" s="5">
        <f t="shared" si="140"/>
        <v>7.9056473030150957E-3</v>
      </c>
      <c r="AN36" s="5">
        <f t="shared" si="141"/>
        <v>6.889889035181178E-3</v>
      </c>
      <c r="AO36" s="5">
        <f t="shared" si="142"/>
        <v>3.0023203096225452E-3</v>
      </c>
      <c r="AP36" s="5">
        <f t="shared" si="143"/>
        <v>8.7218891291718085E-4</v>
      </c>
      <c r="AQ36" s="5">
        <f t="shared" si="144"/>
        <v>1.9003139772700285E-4</v>
      </c>
      <c r="AR36" s="5">
        <f t="shared" si="145"/>
        <v>3.4241409618586491E-4</v>
      </c>
      <c r="AS36" s="5">
        <f t="shared" si="146"/>
        <v>5.5911814597002724E-4</v>
      </c>
      <c r="AT36" s="5">
        <f t="shared" si="147"/>
        <v>4.5648398333354831E-4</v>
      </c>
      <c r="AU36" s="5">
        <f t="shared" si="148"/>
        <v>2.4845986313983069E-4</v>
      </c>
      <c r="AV36" s="5">
        <f t="shared" si="149"/>
        <v>1.014257441312396E-4</v>
      </c>
      <c r="AW36" s="5">
        <f t="shared" si="150"/>
        <v>1.3093459059180356E-6</v>
      </c>
      <c r="AX36" s="5">
        <f t="shared" si="151"/>
        <v>2.1514840812099814E-3</v>
      </c>
      <c r="AY36" s="5">
        <f t="shared" si="152"/>
        <v>1.8750503295083814E-3</v>
      </c>
      <c r="AZ36" s="5">
        <f t="shared" si="153"/>
        <v>8.1706710472433965E-4</v>
      </c>
      <c r="BA36" s="5">
        <f t="shared" si="154"/>
        <v>2.3736203880907818E-4</v>
      </c>
      <c r="BB36" s="5">
        <f t="shared" si="155"/>
        <v>5.1716135500226549E-5</v>
      </c>
      <c r="BC36" s="5">
        <f t="shared" si="156"/>
        <v>9.014276029973171E-6</v>
      </c>
      <c r="BD36" s="5">
        <f t="shared" si="157"/>
        <v>4.9736495030640983E-5</v>
      </c>
      <c r="BE36" s="5">
        <f t="shared" si="158"/>
        <v>8.1213294657953442E-5</v>
      </c>
      <c r="BF36" s="5">
        <f t="shared" si="159"/>
        <v>6.6305428490047829E-5</v>
      </c>
      <c r="BG36" s="5">
        <f t="shared" si="160"/>
        <v>3.6089410120721698E-5</v>
      </c>
      <c r="BH36" s="5">
        <f t="shared" si="161"/>
        <v>1.4732340388884682E-5</v>
      </c>
      <c r="BI36" s="5">
        <f t="shared" si="162"/>
        <v>4.8112031226432824E-6</v>
      </c>
      <c r="BJ36" s="8">
        <f t="shared" si="163"/>
        <v>0.55202679707191937</v>
      </c>
      <c r="BK36" s="8">
        <f t="shared" si="164"/>
        <v>0.2484361771009865</v>
      </c>
      <c r="BL36" s="8">
        <f t="shared" si="165"/>
        <v>0.19086138770552835</v>
      </c>
      <c r="BM36" s="8">
        <f t="shared" si="166"/>
        <v>0.45577850024020256</v>
      </c>
      <c r="BN36" s="8">
        <f t="shared" si="167"/>
        <v>0.54268849731287605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1.4323432343234299</v>
      </c>
      <c r="F37">
        <f>VLOOKUP(B37,home!$B$2:$E$405,3,FALSE)</f>
        <v>0.4</v>
      </c>
      <c r="G37">
        <f>VLOOKUP(C37,away!$B$2:$E$405,4,FALSE)</f>
        <v>1.26</v>
      </c>
      <c r="H37">
        <f>VLOOKUP(A37,away!$A$2:$E$405,3,FALSE)</f>
        <v>1.2079207920792101</v>
      </c>
      <c r="I37">
        <f>VLOOKUP(C37,away!$B$2:$E$405,3,FALSE)</f>
        <v>0.98</v>
      </c>
      <c r="J37">
        <f>VLOOKUP(B37,home!$B$2:$E$405,4,FALSE)</f>
        <v>1.66</v>
      </c>
      <c r="K37" s="3">
        <f t="shared" si="112"/>
        <v>0.72190099009900865</v>
      </c>
      <c r="L37" s="3">
        <f t="shared" si="113"/>
        <v>1.965045544554459</v>
      </c>
      <c r="M37" s="5">
        <f t="shared" si="114"/>
        <v>6.8088528239239277E-2</v>
      </c>
      <c r="N37" s="5">
        <f t="shared" si="115"/>
        <v>4.9153175950291138E-2</v>
      </c>
      <c r="O37" s="5">
        <f t="shared" si="116"/>
        <v>0.13379705905178757</v>
      </c>
      <c r="P37" s="5">
        <f t="shared" si="117"/>
        <v>9.6588229401820977E-2</v>
      </c>
      <c r="Q37" s="5">
        <f t="shared" si="118"/>
        <v>1.7741863192512974E-2</v>
      </c>
      <c r="R37" s="5">
        <f t="shared" si="119"/>
        <v>0.13145865738210255</v>
      </c>
      <c r="S37" s="5">
        <f t="shared" si="120"/>
        <v>3.4254250680081338E-2</v>
      </c>
      <c r="T37" s="5">
        <f t="shared" si="121"/>
        <v>3.4863569218542369E-2</v>
      </c>
      <c r="U37" s="5">
        <f t="shared" si="122"/>
        <v>9.4900134921226176E-2</v>
      </c>
      <c r="V37" s="5">
        <f t="shared" si="123"/>
        <v>5.3991105537877695E-3</v>
      </c>
      <c r="W37" s="5">
        <f t="shared" si="124"/>
        <v>4.2692895349587586E-3</v>
      </c>
      <c r="X37" s="5">
        <f t="shared" si="125"/>
        <v>8.3893483790836859E-3</v>
      </c>
      <c r="Y37" s="5">
        <f t="shared" si="126"/>
        <v>8.2427258270167877E-3</v>
      </c>
      <c r="Z37" s="5">
        <f t="shared" si="127"/>
        <v>8.6107416327270592E-2</v>
      </c>
      <c r="AA37" s="5">
        <f t="shared" si="128"/>
        <v>6.2161029101524184E-2</v>
      </c>
      <c r="AB37" s="5">
        <f t="shared" si="129"/>
        <v>2.2437054226981796E-2</v>
      </c>
      <c r="AC37" s="5">
        <f t="shared" si="130"/>
        <v>4.7868795065476226E-4</v>
      </c>
      <c r="AD37" s="5">
        <f t="shared" si="131"/>
        <v>7.7050108557651586E-4</v>
      </c>
      <c r="AE37" s="5">
        <f t="shared" si="132"/>
        <v>1.5140697252865062E-3</v>
      </c>
      <c r="AF37" s="5">
        <f t="shared" si="133"/>
        <v>1.4876079839095219E-3</v>
      </c>
      <c r="AG37" s="5">
        <f t="shared" si="134"/>
        <v>9.7440581360834922E-4</v>
      </c>
      <c r="AH37" s="5">
        <f t="shared" si="135"/>
        <v>4.2301248701749734E-2</v>
      </c>
      <c r="AI37" s="5">
        <f t="shared" si="136"/>
        <v>3.0537313320217536E-2</v>
      </c>
      <c r="AJ37" s="5">
        <f t="shared" si="137"/>
        <v>1.1022458360414341E-2</v>
      </c>
      <c r="AK37" s="5">
        <f t="shared" si="138"/>
        <v>2.6523745345694034E-3</v>
      </c>
      <c r="AL37" s="5">
        <f t="shared" si="139"/>
        <v>2.7162062559069529E-5</v>
      </c>
      <c r="AM37" s="5">
        <f t="shared" si="140"/>
        <v>1.1124509931000961E-4</v>
      </c>
      <c r="AN37" s="5">
        <f t="shared" si="141"/>
        <v>2.1860168675265267E-4</v>
      </c>
      <c r="AO37" s="5">
        <f t="shared" si="142"/>
        <v>2.147811352926949E-4</v>
      </c>
      <c r="AP37" s="5">
        <f t="shared" si="143"/>
        <v>1.4068490432041954E-4</v>
      </c>
      <c r="AQ37" s="5">
        <f t="shared" si="144"/>
        <v>6.9113061105227676E-5</v>
      </c>
      <c r="AR37" s="5">
        <f t="shared" si="145"/>
        <v>1.662477605809267E-2</v>
      </c>
      <c r="AS37" s="5">
        <f t="shared" si="146"/>
        <v>1.2001442296511393E-2</v>
      </c>
      <c r="AT37" s="5">
        <f t="shared" si="147"/>
        <v>4.3319265382338471E-3</v>
      </c>
      <c r="AU37" s="5">
        <f t="shared" si="148"/>
        <v>1.0424073523290619E-3</v>
      </c>
      <c r="AV37" s="5">
        <f t="shared" si="149"/>
        <v>1.8812872493320895E-4</v>
      </c>
      <c r="AW37" s="5">
        <f t="shared" si="150"/>
        <v>1.0703122657313923E-6</v>
      </c>
      <c r="AX37" s="5">
        <f t="shared" si="151"/>
        <v>1.3384657889259738E-5</v>
      </c>
      <c r="AY37" s="5">
        <f t="shared" si="152"/>
        <v>2.6301462350675535E-5</v>
      </c>
      <c r="AZ37" s="5">
        <f t="shared" si="153"/>
        <v>2.5841785703730913E-5</v>
      </c>
      <c r="BA37" s="5">
        <f t="shared" si="154"/>
        <v>1.6926761953482517E-5</v>
      </c>
      <c r="BB37" s="5">
        <f t="shared" si="155"/>
        <v>8.3154645401061865E-6</v>
      </c>
      <c r="BC37" s="5">
        <f t="shared" si="156"/>
        <v>3.2680533090872491E-6</v>
      </c>
      <c r="BD37" s="5">
        <f t="shared" si="157"/>
        <v>5.4447403536951071E-3</v>
      </c>
      <c r="BE37" s="5">
        <f t="shared" si="158"/>
        <v>3.9305634521645243E-3</v>
      </c>
      <c r="BF37" s="5">
        <f t="shared" si="159"/>
        <v>1.4187388238822735E-3</v>
      </c>
      <c r="BG37" s="5">
        <f t="shared" si="160"/>
        <v>3.4139632055083885E-4</v>
      </c>
      <c r="BH37" s="5">
        <f t="shared" si="161"/>
        <v>6.161358545545226E-5</v>
      </c>
      <c r="BI37" s="5">
        <f t="shared" si="162"/>
        <v>8.8957816687681772E-6</v>
      </c>
      <c r="BJ37" s="8">
        <f t="shared" si="163"/>
        <v>0.12825502078331391</v>
      </c>
      <c r="BK37" s="8">
        <f t="shared" si="164"/>
        <v>0.20486227035049387</v>
      </c>
      <c r="BL37" s="8">
        <f t="shared" si="165"/>
        <v>0.57666195888809058</v>
      </c>
      <c r="BM37" s="8">
        <f t="shared" si="166"/>
        <v>0.49903392198132945</v>
      </c>
      <c r="BN37" s="8">
        <f t="shared" si="167"/>
        <v>0.49682751321775454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1.4323432343234299</v>
      </c>
      <c r="F38">
        <f>VLOOKUP(B38,home!$B$2:$E$405,3,FALSE)</f>
        <v>1.24</v>
      </c>
      <c r="G38">
        <f>VLOOKUP(C38,away!$B$2:$E$405,4,FALSE)</f>
        <v>0.91</v>
      </c>
      <c r="H38">
        <f>VLOOKUP(A38,away!$A$2:$E$405,3,FALSE)</f>
        <v>1.2079207920792101</v>
      </c>
      <c r="I38">
        <f>VLOOKUP(C38,away!$B$2:$E$405,3,FALSE)</f>
        <v>0.97</v>
      </c>
      <c r="J38">
        <f>VLOOKUP(B38,home!$B$2:$E$405,4,FALSE)</f>
        <v>0.7</v>
      </c>
      <c r="K38" s="3">
        <f t="shared" si="112"/>
        <v>1.6162561056105584</v>
      </c>
      <c r="L38" s="3">
        <f t="shared" si="113"/>
        <v>0.82017821782178368</v>
      </c>
      <c r="M38" s="5">
        <f t="shared" si="114"/>
        <v>8.7472193610489912E-2</v>
      </c>
      <c r="N38" s="5">
        <f t="shared" si="115"/>
        <v>0.14137746699410317</v>
      </c>
      <c r="O38" s="5">
        <f t="shared" si="116"/>
        <v>7.1742787864413612E-2</v>
      </c>
      <c r="P38" s="5">
        <f t="shared" si="117"/>
        <v>0.11595471891938157</v>
      </c>
      <c r="Q38" s="5">
        <f t="shared" si="118"/>
        <v>0.11425109711248725</v>
      </c>
      <c r="R38" s="5">
        <f t="shared" si="119"/>
        <v>2.9420935946100527E-2</v>
      </c>
      <c r="S38" s="5">
        <f t="shared" si="120"/>
        <v>3.8427917160580881E-2</v>
      </c>
      <c r="T38" s="5">
        <f t="shared" si="121"/>
        <v>9.3706261213903311E-2</v>
      </c>
      <c r="U38" s="5">
        <f t="shared" si="122"/>
        <v>4.755176735566212E-2</v>
      </c>
      <c r="V38" s="5">
        <f t="shared" si="123"/>
        <v>5.6600822997971085E-3</v>
      </c>
      <c r="W38" s="5">
        <f t="shared" si="124"/>
        <v>6.1553011093587462E-2</v>
      </c>
      <c r="X38" s="5">
        <f t="shared" si="125"/>
        <v>5.0484438940303036E-2</v>
      </c>
      <c r="Y38" s="5">
        <f t="shared" si="126"/>
        <v>2.0703118578895202E-2</v>
      </c>
      <c r="Z38" s="5">
        <f t="shared" si="127"/>
        <v>8.0434702703071938E-3</v>
      </c>
      <c r="AA38" s="5">
        <f t="shared" si="128"/>
        <v>1.3000307934681009E-2</v>
      </c>
      <c r="AB38" s="5">
        <f t="shared" si="129"/>
        <v>1.0505913537122788E-2</v>
      </c>
      <c r="AC38" s="5">
        <f t="shared" si="130"/>
        <v>4.6894420461209409E-4</v>
      </c>
      <c r="AD38" s="5">
        <f t="shared" si="131"/>
        <v>2.4871357499681293E-2</v>
      </c>
      <c r="AE38" s="5">
        <f t="shared" si="132"/>
        <v>2.0398945668897054E-2</v>
      </c>
      <c r="AF38" s="5">
        <f t="shared" si="133"/>
        <v>8.3653854520796891E-3</v>
      </c>
      <c r="AG38" s="5">
        <f t="shared" si="134"/>
        <v>2.2870356438263319E-3</v>
      </c>
      <c r="AH38" s="5">
        <f t="shared" si="135"/>
        <v>1.6492697778507637E-3</v>
      </c>
      <c r="AI38" s="5">
        <f t="shared" si="136"/>
        <v>2.6656423482502656E-3</v>
      </c>
      <c r="AJ38" s="5">
        <f t="shared" si="137"/>
        <v>2.1541803603667797E-3</v>
      </c>
      <c r="AK38" s="5">
        <f t="shared" si="138"/>
        <v>1.1605690533430537E-3</v>
      </c>
      <c r="AL38" s="5">
        <f t="shared" si="139"/>
        <v>2.4865636125145679E-5</v>
      </c>
      <c r="AM38" s="5">
        <f t="shared" si="140"/>
        <v>8.0396966827365694E-3</v>
      </c>
      <c r="AN38" s="5">
        <f t="shared" si="141"/>
        <v>6.5939840970745843E-3</v>
      </c>
      <c r="AO38" s="5">
        <f t="shared" si="142"/>
        <v>2.7041210625419082E-3</v>
      </c>
      <c r="AP38" s="5">
        <f t="shared" si="143"/>
        <v>7.3928706461665668E-4</v>
      </c>
      <c r="AQ38" s="5">
        <f t="shared" si="144"/>
        <v>1.5158678677899682E-4</v>
      </c>
      <c r="AR38" s="5">
        <f t="shared" si="145"/>
        <v>2.7053902942099378E-4</v>
      </c>
      <c r="AS38" s="5">
        <f t="shared" si="146"/>
        <v>4.3726035810763569E-4</v>
      </c>
      <c r="AT38" s="5">
        <f t="shared" si="147"/>
        <v>3.5336236176646278E-4</v>
      </c>
      <c r="AU38" s="5">
        <f t="shared" si="148"/>
        <v>1.9037469156600416E-4</v>
      </c>
      <c r="AV38" s="5">
        <f t="shared" si="149"/>
        <v>7.6923564399320271E-5</v>
      </c>
      <c r="AW38" s="5">
        <f t="shared" si="150"/>
        <v>9.1562044800013449E-7</v>
      </c>
      <c r="AX38" s="5">
        <f t="shared" si="151"/>
        <v>2.1657014751216546E-3</v>
      </c>
      <c r="AY38" s="5">
        <f t="shared" si="152"/>
        <v>1.7762611761992864E-3</v>
      </c>
      <c r="AZ38" s="5">
        <f t="shared" si="153"/>
        <v>7.2842536294057808E-4</v>
      </c>
      <c r="BA38" s="5">
        <f t="shared" si="154"/>
        <v>1.9914620533092976E-4</v>
      </c>
      <c r="BB38" s="5">
        <f t="shared" si="155"/>
        <v>4.0833844943573238E-5</v>
      </c>
      <c r="BC38" s="5">
        <f t="shared" si="156"/>
        <v>6.6982060345261931E-6</v>
      </c>
      <c r="BD38" s="5">
        <f t="shared" si="157"/>
        <v>3.6981703166957614E-5</v>
      </c>
      <c r="BE38" s="5">
        <f t="shared" si="158"/>
        <v>5.9771903539472558E-5</v>
      </c>
      <c r="BF38" s="5">
        <f t="shared" si="159"/>
        <v>4.8303352019818949E-5</v>
      </c>
      <c r="BG38" s="5">
        <f t="shared" si="160"/>
        <v>2.6023529207829497E-5</v>
      </c>
      <c r="BH38" s="5">
        <f t="shared" si="161"/>
        <v>1.051517199292228E-5</v>
      </c>
      <c r="BI38" s="5">
        <f t="shared" si="162"/>
        <v>3.3990421870211557E-6</v>
      </c>
      <c r="BJ38" s="8">
        <f t="shared" si="163"/>
        <v>0.56114386016208295</v>
      </c>
      <c r="BK38" s="8">
        <f t="shared" si="164"/>
        <v>0.24978498300718602</v>
      </c>
      <c r="BL38" s="8">
        <f t="shared" si="165"/>
        <v>0.18136482888516539</v>
      </c>
      <c r="BM38" s="8">
        <f t="shared" si="166"/>
        <v>0.43834259632201428</v>
      </c>
      <c r="BN38" s="8">
        <f t="shared" si="167"/>
        <v>0.56021920044697604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1.4323432343234299</v>
      </c>
      <c r="F39">
        <f>VLOOKUP(B39,home!$B$2:$E$405,3,FALSE)</f>
        <v>1.1000000000000001</v>
      </c>
      <c r="G39">
        <f>VLOOKUP(C39,away!$B$2:$E$405,4,FALSE)</f>
        <v>1.69</v>
      </c>
      <c r="H39">
        <f>VLOOKUP(A39,away!$A$2:$E$405,3,FALSE)</f>
        <v>1.2079207920792101</v>
      </c>
      <c r="I39">
        <f>VLOOKUP(C39,away!$B$2:$E$405,3,FALSE)</f>
        <v>0.76</v>
      </c>
      <c r="J39">
        <f>VLOOKUP(B39,home!$B$2:$E$405,4,FALSE)</f>
        <v>0.83</v>
      </c>
      <c r="K39" s="3">
        <f t="shared" si="112"/>
        <v>2.6627260726072564</v>
      </c>
      <c r="L39" s="3">
        <f t="shared" si="113"/>
        <v>0.76195643564356574</v>
      </c>
      <c r="M39" s="5">
        <f t="shared" si="114"/>
        <v>3.2559616757932987E-2</v>
      </c>
      <c r="N39" s="5">
        <f t="shared" si="115"/>
        <v>8.6697340455448288E-2</v>
      </c>
      <c r="O39" s="5">
        <f t="shared" si="116"/>
        <v>2.480900953079513E-2</v>
      </c>
      <c r="P39" s="5">
        <f t="shared" si="117"/>
        <v>6.6059596513210098E-2</v>
      </c>
      <c r="Q39" s="5">
        <f t="shared" si="118"/>
        <v>0.11542563442821506</v>
      </c>
      <c r="R39" s="5">
        <f t="shared" si="119"/>
        <v>9.4516922369659515E-3</v>
      </c>
      <c r="S39" s="5">
        <f t="shared" si="120"/>
        <v>3.3506769474067027E-2</v>
      </c>
      <c r="T39" s="5">
        <f t="shared" si="121"/>
        <v>8.7949304990819988E-2</v>
      </c>
      <c r="U39" s="5">
        <f t="shared" si="122"/>
        <v>2.516726734962884E-2</v>
      </c>
      <c r="V39" s="5">
        <f t="shared" si="123"/>
        <v>7.5534729907024015E-3</v>
      </c>
      <c r="W39" s="5">
        <f t="shared" si="124"/>
        <v>0.10244894874641398</v>
      </c>
      <c r="X39" s="5">
        <f t="shared" si="125"/>
        <v>7.8061635822247954E-2</v>
      </c>
      <c r="Y39" s="5">
        <f t="shared" si="126"/>
        <v>2.9739782895813062E-2</v>
      </c>
      <c r="Z39" s="5">
        <f t="shared" si="127"/>
        <v>2.400592575892846E-3</v>
      </c>
      <c r="AA39" s="5">
        <f t="shared" si="128"/>
        <v>6.392120441537294E-3</v>
      </c>
      <c r="AB39" s="5">
        <f t="shared" si="129"/>
        <v>8.5102328794635831E-3</v>
      </c>
      <c r="AC39" s="5">
        <f t="shared" si="130"/>
        <v>9.5781874090559061E-4</v>
      </c>
      <c r="AD39" s="5">
        <f t="shared" si="131"/>
        <v>6.8198371734570259E-2</v>
      </c>
      <c r="AE39" s="5">
        <f t="shared" si="132"/>
        <v>5.1964188243568056E-2</v>
      </c>
      <c r="AF39" s="5">
        <f t="shared" si="133"/>
        <v>1.9797223827590197E-2</v>
      </c>
      <c r="AG39" s="5">
        <f t="shared" si="134"/>
        <v>5.0282073677694987E-3</v>
      </c>
      <c r="AH39" s="5">
        <f t="shared" si="135"/>
        <v>4.5728674063992965E-4</v>
      </c>
      <c r="AI39" s="5">
        <f t="shared" si="136"/>
        <v>1.2176293269595328E-3</v>
      </c>
      <c r="AJ39" s="5">
        <f t="shared" si="137"/>
        <v>1.6211066778331873E-3</v>
      </c>
      <c r="AK39" s="5">
        <f t="shared" si="138"/>
        <v>1.4388543391813864E-3</v>
      </c>
      <c r="AL39" s="5">
        <f t="shared" si="139"/>
        <v>7.7732020038716326E-5</v>
      </c>
      <c r="AM39" s="5">
        <f t="shared" si="140"/>
        <v>3.6318716505400396E-2</v>
      </c>
      <c r="AN39" s="5">
        <f t="shared" si="141"/>
        <v>2.7673279775604024E-2</v>
      </c>
      <c r="AO39" s="5">
        <f t="shared" si="142"/>
        <v>1.0542916810193207E-2</v>
      </c>
      <c r="AP39" s="5">
        <f t="shared" si="143"/>
        <v>2.6777477713271491E-3</v>
      </c>
      <c r="AQ39" s="5">
        <f t="shared" si="144"/>
        <v>5.1008178684823404E-4</v>
      </c>
      <c r="AR39" s="5">
        <f t="shared" si="145"/>
        <v>6.9686514993012926E-5</v>
      </c>
      <c r="AS39" s="5">
        <f t="shared" si="146"/>
        <v>1.8555610038103196E-4</v>
      </c>
      <c r="AT39" s="5">
        <f t="shared" si="147"/>
        <v>2.4704253320795164E-4</v>
      </c>
      <c r="AU39" s="5">
        <f t="shared" si="148"/>
        <v>2.1926886473858556E-4</v>
      </c>
      <c r="AV39" s="5">
        <f t="shared" si="149"/>
        <v>1.4596323076260641E-4</v>
      </c>
      <c r="AW39" s="5">
        <f t="shared" si="150"/>
        <v>4.3808066481133813E-6</v>
      </c>
      <c r="AX39" s="5">
        <f t="shared" si="151"/>
        <v>1.6117798893760187E-2</v>
      </c>
      <c r="AY39" s="5">
        <f t="shared" si="152"/>
        <v>1.2281060595509321E-2</v>
      </c>
      <c r="AZ39" s="5">
        <f t="shared" si="153"/>
        <v>4.6788165786384632E-3</v>
      </c>
      <c r="BA39" s="5">
        <f t="shared" si="154"/>
        <v>1.1883514677631288E-3</v>
      </c>
      <c r="BB39" s="5">
        <f t="shared" si="155"/>
        <v>2.2636801216714832E-4</v>
      </c>
      <c r="BC39" s="5">
        <f t="shared" si="156"/>
        <v>3.4496512738919942E-5</v>
      </c>
      <c r="BD39" s="5">
        <f t="shared" si="157"/>
        <v>8.8496814294163332E-6</v>
      </c>
      <c r="BE39" s="5">
        <f t="shared" si="158"/>
        <v>2.3564277476375122E-5</v>
      </c>
      <c r="BF39" s="5">
        <f t="shared" si="159"/>
        <v>3.1372608009247994E-5</v>
      </c>
      <c r="BG39" s="5">
        <f t="shared" si="160"/>
        <v>2.7845553770637282E-5</v>
      </c>
      <c r="BH39" s="5">
        <f t="shared" si="161"/>
        <v>1.85362705078158E-5</v>
      </c>
      <c r="BI39" s="5">
        <f t="shared" si="162"/>
        <v>9.871402154012415E-6</v>
      </c>
      <c r="BJ39" s="8">
        <f t="shared" si="163"/>
        <v>0.7575602732224066</v>
      </c>
      <c r="BK39" s="8">
        <f t="shared" si="164"/>
        <v>0.15299606709236616</v>
      </c>
      <c r="BL39" s="8">
        <f t="shared" si="165"/>
        <v>8.0052756560435492E-2</v>
      </c>
      <c r="BM39" s="8">
        <f t="shared" si="166"/>
        <v>0.64573011973967265</v>
      </c>
      <c r="BN39" s="8">
        <f t="shared" si="167"/>
        <v>0.33500288992256755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1.4323432343234299</v>
      </c>
      <c r="F40">
        <f>VLOOKUP(B40,home!$B$2:$E$405,3,FALSE)</f>
        <v>1.29</v>
      </c>
      <c r="G40">
        <f>VLOOKUP(C40,away!$B$2:$E$405,4,FALSE)</f>
        <v>0.65</v>
      </c>
      <c r="H40">
        <f>VLOOKUP(A40,away!$A$2:$E$405,3,FALSE)</f>
        <v>1.2079207920792101</v>
      </c>
      <c r="I40">
        <f>VLOOKUP(C40,away!$B$2:$E$405,3,FALSE)</f>
        <v>0.87</v>
      </c>
      <c r="J40">
        <f>VLOOKUP(B40,home!$B$2:$E$405,4,FALSE)</f>
        <v>1.53</v>
      </c>
      <c r="K40" s="3">
        <f t="shared" si="112"/>
        <v>1.2010198019801961</v>
      </c>
      <c r="L40" s="3">
        <f t="shared" si="113"/>
        <v>1.6078633663366364</v>
      </c>
      <c r="M40" s="5">
        <f t="shared" si="114"/>
        <v>6.0272268796579181E-2</v>
      </c>
      <c r="N40" s="5">
        <f t="shared" si="115"/>
        <v>7.2388188334964687E-2</v>
      </c>
      <c r="O40" s="5">
        <f t="shared" si="116"/>
        <v>9.6909573004014413E-2</v>
      </c>
      <c r="P40" s="5">
        <f t="shared" si="117"/>
        <v>0.11639031617926673</v>
      </c>
      <c r="Q40" s="5">
        <f t="shared" si="118"/>
        <v>4.3469823809882228E-2</v>
      </c>
      <c r="R40" s="5">
        <f t="shared" si="119"/>
        <v>7.7908676140240343E-2</v>
      </c>
      <c r="S40" s="5">
        <f t="shared" si="120"/>
        <v>5.618962903997464E-2</v>
      </c>
      <c r="T40" s="5">
        <f t="shared" si="121"/>
        <v>6.9893537245017706E-2</v>
      </c>
      <c r="U40" s="5">
        <f t="shared" si="122"/>
        <v>9.3569862790490677E-2</v>
      </c>
      <c r="V40" s="5">
        <f t="shared" si="123"/>
        <v>1.2056269953620002E-2</v>
      </c>
      <c r="W40" s="5">
        <f t="shared" si="124"/>
        <v>1.7402706394752918E-2</v>
      </c>
      <c r="X40" s="5">
        <f t="shared" si="125"/>
        <v>2.7981174087235532E-2</v>
      </c>
      <c r="Y40" s="5">
        <f t="shared" si="126"/>
        <v>2.2494952380977002E-2</v>
      </c>
      <c r="Z40" s="5">
        <f t="shared" si="127"/>
        <v>4.1755502095225862E-2</v>
      </c>
      <c r="AA40" s="5">
        <f t="shared" si="128"/>
        <v>5.014918485799183E-2</v>
      </c>
      <c r="AB40" s="5">
        <f t="shared" si="129"/>
        <v>3.0115082033806806E-2</v>
      </c>
      <c r="AC40" s="5">
        <f t="shared" si="130"/>
        <v>1.4550981527885383E-3</v>
      </c>
      <c r="AD40" s="5">
        <f t="shared" si="131"/>
        <v>5.2252487470364119E-3</v>
      </c>
      <c r="AE40" s="5">
        <f t="shared" si="132"/>
        <v>8.4014860403562562E-3</v>
      </c>
      <c r="AF40" s="5">
        <f t="shared" si="133"/>
        <v>6.7542208135387364E-3</v>
      </c>
      <c r="AG40" s="5">
        <f t="shared" si="134"/>
        <v>3.6199547380791216E-3</v>
      </c>
      <c r="AH40" s="5">
        <f t="shared" si="135"/>
        <v>1.6784285540476583E-2</v>
      </c>
      <c r="AI40" s="5">
        <f t="shared" si="136"/>
        <v>2.0158259296202252E-2</v>
      </c>
      <c r="AJ40" s="5">
        <f t="shared" si="137"/>
        <v>1.2105234294095142E-2</v>
      </c>
      <c r="AK40" s="5">
        <f t="shared" si="138"/>
        <v>4.8462086982726743E-3</v>
      </c>
      <c r="AL40" s="5">
        <f t="shared" si="139"/>
        <v>1.123961897943599E-4</v>
      </c>
      <c r="AM40" s="5">
        <f t="shared" si="140"/>
        <v>1.2551254430925873E-3</v>
      </c>
      <c r="AN40" s="5">
        <f t="shared" si="141"/>
        <v>2.0180702201056098E-3</v>
      </c>
      <c r="AO40" s="5">
        <f t="shared" si="142"/>
        <v>1.6223905888013619E-3</v>
      </c>
      <c r="AP40" s="5">
        <f t="shared" si="143"/>
        <v>8.6952746454101149E-4</v>
      </c>
      <c r="AQ40" s="5">
        <f t="shared" si="144"/>
        <v>3.4952033906476772E-4</v>
      </c>
      <c r="AR40" s="5">
        <f t="shared" si="145"/>
        <v>5.397367570133196E-3</v>
      </c>
      <c r="AS40" s="5">
        <f t="shared" si="146"/>
        <v>6.4823453302957036E-3</v>
      </c>
      <c r="AT40" s="5">
        <f t="shared" si="147"/>
        <v>3.8927125524794988E-3</v>
      </c>
      <c r="AU40" s="5">
        <f t="shared" si="148"/>
        <v>1.5584082863149167E-3</v>
      </c>
      <c r="AV40" s="5">
        <f t="shared" si="149"/>
        <v>4.6791980285855965E-4</v>
      </c>
      <c r="AW40" s="5">
        <f t="shared" si="150"/>
        <v>6.0290432107812914E-6</v>
      </c>
      <c r="AX40" s="5">
        <f t="shared" si="151"/>
        <v>2.5123841852056091E-4</v>
      </c>
      <c r="AY40" s="5">
        <f t="shared" si="152"/>
        <v>4.0395704935556177E-4</v>
      </c>
      <c r="AZ40" s="5">
        <f t="shared" si="153"/>
        <v>3.2475387061612428E-4</v>
      </c>
      <c r="BA40" s="5">
        <f t="shared" si="154"/>
        <v>1.7405328387989796E-4</v>
      </c>
      <c r="BB40" s="5">
        <f t="shared" si="155"/>
        <v>6.9963474735269739E-5</v>
      </c>
      <c r="BC40" s="5">
        <f t="shared" si="156"/>
        <v>2.2498341601691782E-5</v>
      </c>
      <c r="BD40" s="5">
        <f t="shared" si="157"/>
        <v>1.4463715984450924E-3</v>
      </c>
      <c r="BE40" s="5">
        <f t="shared" si="158"/>
        <v>1.7371209307543046E-3</v>
      </c>
      <c r="BF40" s="5">
        <f t="shared" si="159"/>
        <v>1.0431583181350948E-3</v>
      </c>
      <c r="BG40" s="5">
        <f t="shared" si="160"/>
        <v>4.1761793222686857E-4</v>
      </c>
      <c r="BH40" s="5">
        <f t="shared" si="161"/>
        <v>1.2539185156662321E-4</v>
      </c>
      <c r="BI40" s="5">
        <f t="shared" si="162"/>
        <v>3.0119619347695174E-5</v>
      </c>
      <c r="BJ40" s="8">
        <f t="shared" si="163"/>
        <v>0.28499239108615493</v>
      </c>
      <c r="BK40" s="8">
        <f t="shared" si="164"/>
        <v>0.24687993536137903</v>
      </c>
      <c r="BL40" s="8">
        <f t="shared" si="165"/>
        <v>0.42514490044814818</v>
      </c>
      <c r="BM40" s="8">
        <f t="shared" si="166"/>
        <v>0.53103595471981568</v>
      </c>
      <c r="BN40" s="8">
        <f t="shared" si="167"/>
        <v>0.46733884626494754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1.2951388888888899</v>
      </c>
      <c r="F41">
        <f>VLOOKUP(B41,home!$B$2:$E$405,3,FALSE)</f>
        <v>0.62</v>
      </c>
      <c r="G41">
        <f>VLOOKUP(C41,away!$B$2:$E$405,4,FALSE)</f>
        <v>1.05</v>
      </c>
      <c r="H41">
        <f>VLOOKUP(A41,away!$A$2:$E$405,3,FALSE)</f>
        <v>1.03125</v>
      </c>
      <c r="I41">
        <f>VLOOKUP(C41,away!$B$2:$E$405,3,FALSE)</f>
        <v>0.66</v>
      </c>
      <c r="J41">
        <f>VLOOKUP(B41,home!$B$2:$E$405,4,FALSE)</f>
        <v>0.91</v>
      </c>
      <c r="K41" s="3">
        <f t="shared" si="112"/>
        <v>0.84313541666666736</v>
      </c>
      <c r="L41" s="3">
        <f t="shared" si="113"/>
        <v>0.61936875000000002</v>
      </c>
      <c r="M41" s="5">
        <f t="shared" si="114"/>
        <v>0.23165544394386131</v>
      </c>
      <c r="N41" s="5">
        <f t="shared" si="115"/>
        <v>0.19531690925270928</v>
      </c>
      <c r="O41" s="5">
        <f t="shared" si="116"/>
        <v>0.14348014274620444</v>
      </c>
      <c r="P41" s="5">
        <f t="shared" si="117"/>
        <v>0.12097318993771397</v>
      </c>
      <c r="Q41" s="5">
        <f t="shared" si="118"/>
        <v>8.2339301832414363E-2</v>
      </c>
      <c r="R41" s="5">
        <f t="shared" si="119"/>
        <v>4.44335583312691E-2</v>
      </c>
      <c r="S41" s="5">
        <f t="shared" si="120"/>
        <v>1.5793404673076352E-2</v>
      </c>
      <c r="T41" s="5">
        <f t="shared" si="121"/>
        <v>5.0998390451815187E-2</v>
      </c>
      <c r="U41" s="5">
        <f t="shared" si="122"/>
        <v>3.7463506717617237E-2</v>
      </c>
      <c r="V41" s="5">
        <f t="shared" si="123"/>
        <v>9.1638901808087868E-4</v>
      </c>
      <c r="W41" s="5">
        <f t="shared" si="124"/>
        <v>2.3141060519505055E-2</v>
      </c>
      <c r="X41" s="5">
        <f t="shared" si="125"/>
        <v>1.4332849727640195E-2</v>
      </c>
      <c r="Y41" s="5">
        <f t="shared" si="126"/>
        <v>4.4386596098731738E-3</v>
      </c>
      <c r="Z41" s="5">
        <f t="shared" si="127"/>
        <v>9.1735858272300793E-3</v>
      </c>
      <c r="AA41" s="5">
        <f t="shared" si="128"/>
        <v>7.7345751087690663E-3</v>
      </c>
      <c r="AB41" s="5">
        <f t="shared" si="129"/>
        <v>3.2606471035358207E-3</v>
      </c>
      <c r="AC41" s="5">
        <f t="shared" si="130"/>
        <v>2.990931835385618E-5</v>
      </c>
      <c r="AD41" s="5">
        <f t="shared" si="131"/>
        <v>4.8777619258053642E-3</v>
      </c>
      <c r="AE41" s="5">
        <f t="shared" si="132"/>
        <v>3.021133306783661E-3</v>
      </c>
      <c r="AF41" s="5">
        <f t="shared" si="133"/>
        <v>9.3559777990298121E-4</v>
      </c>
      <c r="AG41" s="5">
        <f t="shared" si="134"/>
        <v>1.9316000914709492E-4</v>
      </c>
      <c r="AH41" s="5">
        <f t="shared" si="135"/>
        <v>1.4204580967073022E-3</v>
      </c>
      <c r="AI41" s="5">
        <f t="shared" si="136"/>
        <v>1.1976385292248523E-3</v>
      </c>
      <c r="AJ41" s="5">
        <f t="shared" si="137"/>
        <v>5.0488573017702534E-4</v>
      </c>
      <c r="AK41" s="5">
        <f t="shared" si="138"/>
        <v>1.4189568016062027E-4</v>
      </c>
      <c r="AL41" s="5">
        <f t="shared" si="139"/>
        <v>6.2475987415265446E-7</v>
      </c>
      <c r="AM41" s="5">
        <f t="shared" si="140"/>
        <v>8.2252276674294258E-4</v>
      </c>
      <c r="AN41" s="5">
        <f t="shared" si="141"/>
        <v>5.0944489788411782E-4</v>
      </c>
      <c r="AO41" s="5">
        <f t="shared" si="142"/>
        <v>1.5776712479818186E-4</v>
      </c>
      <c r="AP41" s="5">
        <f t="shared" si="143"/>
        <v>3.2572008959114645E-5</v>
      </c>
      <c r="AQ41" s="5">
        <f t="shared" si="144"/>
        <v>5.0435211184989081E-6</v>
      </c>
      <c r="AR41" s="5">
        <f t="shared" si="145"/>
        <v>1.7595747115699625E-4</v>
      </c>
      <c r="AS41" s="5">
        <f t="shared" si="146"/>
        <v>1.4835597575956714E-4</v>
      </c>
      <c r="AT41" s="5">
        <f t="shared" si="147"/>
        <v>6.2542088718516324E-5</v>
      </c>
      <c r="AU41" s="5">
        <f t="shared" si="148"/>
        <v>1.7577150010296646E-5</v>
      </c>
      <c r="AV41" s="5">
        <f t="shared" si="149"/>
        <v>3.7049794244359937E-6</v>
      </c>
      <c r="AW41" s="5">
        <f t="shared" si="150"/>
        <v>9.0626926154036724E-9</v>
      </c>
      <c r="AX41" s="5">
        <f t="shared" si="151"/>
        <v>1.1558301260927178E-4</v>
      </c>
      <c r="AY41" s="5">
        <f t="shared" si="152"/>
        <v>7.1588506041038886E-5</v>
      </c>
      <c r="AZ41" s="5">
        <f t="shared" si="153"/>
        <v>2.2169841750502851E-5</v>
      </c>
      <c r="BA41" s="5">
        <f t="shared" si="154"/>
        <v>4.5771023909022563E-6</v>
      </c>
      <c r="BB41" s="5">
        <f t="shared" si="155"/>
        <v>7.0872854661878519E-7</v>
      </c>
      <c r="BC41" s="5">
        <f t="shared" si="156"/>
        <v>8.7792862801718789E-8</v>
      </c>
      <c r="BD41" s="5">
        <f t="shared" si="157"/>
        <v>1.8163759827278294E-5</v>
      </c>
      <c r="BE41" s="5">
        <f t="shared" si="158"/>
        <v>1.5314509210205556E-5</v>
      </c>
      <c r="BF41" s="5">
        <f t="shared" si="159"/>
        <v>6.4561025519960891E-6</v>
      </c>
      <c r="BG41" s="5">
        <f t="shared" si="160"/>
        <v>1.8144562384066523E-6</v>
      </c>
      <c r="BH41" s="5">
        <f t="shared" si="161"/>
        <v>3.8245807914810664E-7</v>
      </c>
      <c r="BI41" s="5">
        <f t="shared" si="162"/>
        <v>6.4492790384014443E-8</v>
      </c>
      <c r="BJ41" s="8">
        <f t="shared" si="163"/>
        <v>0.38133688971930041</v>
      </c>
      <c r="BK41" s="8">
        <f t="shared" si="164"/>
        <v>0.36944055015700156</v>
      </c>
      <c r="BL41" s="8">
        <f t="shared" si="165"/>
        <v>0.2400876414874327</v>
      </c>
      <c r="BM41" s="8">
        <f t="shared" si="166"/>
        <v>0.18176854170344378</v>
      </c>
      <c r="BN41" s="8">
        <f t="shared" si="167"/>
        <v>0.81819854604417241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1.2951388888888899</v>
      </c>
      <c r="F42">
        <f>VLOOKUP(B42,home!$B$2:$E$405,3,FALSE)</f>
        <v>0.44</v>
      </c>
      <c r="G42">
        <f>VLOOKUP(C42,away!$B$2:$E$405,4,FALSE)</f>
        <v>0.99</v>
      </c>
      <c r="H42">
        <f>VLOOKUP(A42,away!$A$2:$E$405,3,FALSE)</f>
        <v>1.03125</v>
      </c>
      <c r="I42">
        <f>VLOOKUP(C42,away!$B$2:$E$405,3,FALSE)</f>
        <v>0.94</v>
      </c>
      <c r="J42">
        <f>VLOOKUP(B42,home!$B$2:$E$405,4,FALSE)</f>
        <v>0.48</v>
      </c>
      <c r="K42" s="3">
        <f t="shared" si="112"/>
        <v>0.56416250000000046</v>
      </c>
      <c r="L42" s="3">
        <f t="shared" si="113"/>
        <v>0.46529999999999999</v>
      </c>
      <c r="M42" s="5">
        <f t="shared" si="114"/>
        <v>0.35719890339046523</v>
      </c>
      <c r="N42" s="5">
        <f t="shared" si="115"/>
        <v>0.2015182263340235</v>
      </c>
      <c r="O42" s="5">
        <f t="shared" si="116"/>
        <v>0.16620464974758345</v>
      </c>
      <c r="P42" s="5">
        <f t="shared" si="117"/>
        <v>9.3766430713221119E-2</v>
      </c>
      <c r="Q42" s="5">
        <f t="shared" si="118"/>
        <v>5.6844513182084312E-2</v>
      </c>
      <c r="R42" s="5">
        <f t="shared" si="119"/>
        <v>3.8667511763775281E-2</v>
      </c>
      <c r="S42" s="5">
        <f t="shared" si="120"/>
        <v>6.153534798990082E-3</v>
      </c>
      <c r="T42" s="5">
        <f t="shared" si="121"/>
        <v>2.6449751983623825E-2</v>
      </c>
      <c r="U42" s="5">
        <f t="shared" si="122"/>
        <v>2.1814760105430889E-2</v>
      </c>
      <c r="V42" s="5">
        <f t="shared" si="123"/>
        <v>1.7948138788102222E-4</v>
      </c>
      <c r="W42" s="5">
        <f t="shared" si="124"/>
        <v>1.0689847556029223E-2</v>
      </c>
      <c r="X42" s="5">
        <f t="shared" si="125"/>
        <v>4.9739860678203966E-3</v>
      </c>
      <c r="Y42" s="5">
        <f t="shared" si="126"/>
        <v>1.157197858678415E-3</v>
      </c>
      <c r="Z42" s="5">
        <f t="shared" si="127"/>
        <v>5.9973310745615478E-3</v>
      </c>
      <c r="AA42" s="5">
        <f t="shared" si="128"/>
        <v>3.3834692923523321E-3</v>
      </c>
      <c r="AB42" s="5">
        <f t="shared" si="129"/>
        <v>9.5441324732336197E-4</v>
      </c>
      <c r="AC42" s="5">
        <f t="shared" si="130"/>
        <v>2.9446704905372368E-6</v>
      </c>
      <c r="AD42" s="5">
        <f t="shared" si="131"/>
        <v>1.5077027804570851E-3</v>
      </c>
      <c r="AE42" s="5">
        <f t="shared" si="132"/>
        <v>7.0153410374668157E-4</v>
      </c>
      <c r="AF42" s="5">
        <f t="shared" si="133"/>
        <v>1.6321190923666544E-4</v>
      </c>
      <c r="AG42" s="5">
        <f t="shared" si="134"/>
        <v>2.5314167122606818E-5</v>
      </c>
      <c r="AH42" s="5">
        <f t="shared" si="135"/>
        <v>6.9763953724837177E-4</v>
      </c>
      <c r="AI42" s="5">
        <f t="shared" si="136"/>
        <v>3.9358206543288482E-4</v>
      </c>
      <c r="AJ42" s="5">
        <f t="shared" si="137"/>
        <v>1.1102212099489003E-4</v>
      </c>
      <c r="AK42" s="5">
        <f t="shared" si="138"/>
        <v>2.08781724452599E-5</v>
      </c>
      <c r="AL42" s="5">
        <f t="shared" si="139"/>
        <v>3.0919606852476936E-8</v>
      </c>
      <c r="AM42" s="5">
        <f t="shared" si="140"/>
        <v>1.701178739759243E-4</v>
      </c>
      <c r="AN42" s="5">
        <f t="shared" si="141"/>
        <v>7.9155846760997552E-5</v>
      </c>
      <c r="AO42" s="5">
        <f t="shared" si="142"/>
        <v>1.8415607748946077E-5</v>
      </c>
      <c r="AP42" s="5">
        <f t="shared" si="143"/>
        <v>2.8562607618615375E-6</v>
      </c>
      <c r="AQ42" s="5">
        <f t="shared" si="144"/>
        <v>3.322545331235432E-7</v>
      </c>
      <c r="AR42" s="5">
        <f t="shared" si="145"/>
        <v>6.4922335336333489E-5</v>
      </c>
      <c r="AS42" s="5">
        <f t="shared" si="146"/>
        <v>3.6626747009184264E-5</v>
      </c>
      <c r="AT42" s="5">
        <f t="shared" si="147"/>
        <v>1.0331718579784468E-5</v>
      </c>
      <c r="AU42" s="5">
        <f t="shared" si="148"/>
        <v>1.9429227277558867E-6</v>
      </c>
      <c r="AV42" s="5">
        <f t="shared" si="149"/>
        <v>2.7403103584939529E-7</v>
      </c>
      <c r="AW42" s="5">
        <f t="shared" si="150"/>
        <v>2.2545959890926857E-10</v>
      </c>
      <c r="AX42" s="5">
        <f t="shared" si="151"/>
        <v>1.5995687512823732E-5</v>
      </c>
      <c r="AY42" s="5">
        <f t="shared" si="152"/>
        <v>7.4427933997168817E-6</v>
      </c>
      <c r="AZ42" s="5">
        <f t="shared" si="153"/>
        <v>1.7315658844441324E-6</v>
      </c>
      <c r="BA42" s="5">
        <f t="shared" si="154"/>
        <v>2.6856586867728503E-7</v>
      </c>
      <c r="BB42" s="5">
        <f t="shared" si="155"/>
        <v>3.1240924673885163E-8</v>
      </c>
      <c r="BC42" s="5">
        <f t="shared" si="156"/>
        <v>2.9072804501517538E-9</v>
      </c>
      <c r="BD42" s="5">
        <f t="shared" si="157"/>
        <v>5.0347271053326627E-6</v>
      </c>
      <c r="BE42" s="5">
        <f t="shared" si="158"/>
        <v>2.8404042305622408E-6</v>
      </c>
      <c r="BF42" s="5">
        <f t="shared" si="159"/>
        <v>8.0122477586228572E-7</v>
      </c>
      <c r="BG42" s="5">
        <f t="shared" si="160"/>
        <v>1.5067365753746905E-7</v>
      </c>
      <c r="BH42" s="5">
        <f t="shared" si="161"/>
        <v>2.1251106830120611E-8</v>
      </c>
      <c r="BI42" s="5">
        <f t="shared" si="162"/>
        <v>2.3978155114095869E-9</v>
      </c>
      <c r="BJ42" s="8">
        <f t="shared" si="163"/>
        <v>0.3043276365474743</v>
      </c>
      <c r="BK42" s="8">
        <f t="shared" si="164"/>
        <v>0.45730876867405457</v>
      </c>
      <c r="BL42" s="8">
        <f t="shared" si="165"/>
        <v>0.2323708744859673</v>
      </c>
      <c r="BM42" s="8">
        <f t="shared" si="166"/>
        <v>8.5796933082964738E-2</v>
      </c>
      <c r="BN42" s="8">
        <f t="shared" si="167"/>
        <v>0.91420023513115278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1.2951388888888899</v>
      </c>
      <c r="F43">
        <f>VLOOKUP(B43,home!$B$2:$E$405,3,FALSE)</f>
        <v>0.77</v>
      </c>
      <c r="G43">
        <f>VLOOKUP(C43,away!$B$2:$E$405,4,FALSE)</f>
        <v>0.72</v>
      </c>
      <c r="H43">
        <f>VLOOKUP(A43,away!$A$2:$E$405,3,FALSE)</f>
        <v>1.03125</v>
      </c>
      <c r="I43">
        <f>VLOOKUP(C43,away!$B$2:$E$405,3,FALSE)</f>
        <v>1.05</v>
      </c>
      <c r="J43">
        <f>VLOOKUP(B43,home!$B$2:$E$405,4,FALSE)</f>
        <v>1.62</v>
      </c>
      <c r="K43" s="3">
        <f t="shared" si="112"/>
        <v>0.71802500000000058</v>
      </c>
      <c r="L43" s="3">
        <f t="shared" si="113"/>
        <v>1.7541562500000001</v>
      </c>
      <c r="M43" s="5">
        <f t="shared" si="114"/>
        <v>8.44005593527445E-2</v>
      </c>
      <c r="N43" s="5">
        <f t="shared" si="115"/>
        <v>6.0601711629254415E-2</v>
      </c>
      <c r="O43" s="5">
        <f t="shared" si="116"/>
        <v>0.14805176869211273</v>
      </c>
      <c r="P43" s="5">
        <f t="shared" si="117"/>
        <v>0.10630487121515432</v>
      </c>
      <c r="Q43" s="5">
        <f t="shared" si="118"/>
        <v>2.1756771996297712E-2</v>
      </c>
      <c r="R43" s="5">
        <f t="shared" si="119"/>
        <v>0.12985296768741197</v>
      </c>
      <c r="S43" s="5">
        <f t="shared" si="120"/>
        <v>3.3473491558391764E-2</v>
      </c>
      <c r="T43" s="5">
        <f t="shared" si="121"/>
        <v>3.8164777577130611E-2</v>
      </c>
      <c r="U43" s="5">
        <f t="shared" si="122"/>
        <v>9.323767712375404E-2</v>
      </c>
      <c r="V43" s="5">
        <f t="shared" si="123"/>
        <v>4.6845334735077645E-3</v>
      </c>
      <c r="W43" s="5">
        <f t="shared" si="124"/>
        <v>5.2073020708805606E-3</v>
      </c>
      <c r="X43" s="5">
        <f t="shared" si="125"/>
        <v>9.1344214732730789E-3</v>
      </c>
      <c r="Y43" s="5">
        <f t="shared" si="126"/>
        <v>8.0116012587380919E-3</v>
      </c>
      <c r="Z43" s="5">
        <f t="shared" si="127"/>
        <v>7.5927464949973933E-2</v>
      </c>
      <c r="AA43" s="5">
        <f t="shared" si="128"/>
        <v>5.4517818020705079E-2</v>
      </c>
      <c r="AB43" s="5">
        <f t="shared" si="129"/>
        <v>1.9572578142158393E-2</v>
      </c>
      <c r="AC43" s="5">
        <f t="shared" si="130"/>
        <v>3.6876882942432827E-4</v>
      </c>
      <c r="AD43" s="5">
        <f t="shared" si="131"/>
        <v>9.3474326736100424E-4</v>
      </c>
      <c r="AE43" s="5">
        <f t="shared" si="132"/>
        <v>1.6396857445867266E-3</v>
      </c>
      <c r="AF43" s="5">
        <f t="shared" si="133"/>
        <v>1.4381324984513554E-3</v>
      </c>
      <c r="AG43" s="5">
        <f t="shared" si="134"/>
        <v>8.4090303682885371E-4</v>
      </c>
      <c r="AH43" s="5">
        <f t="shared" si="135"/>
        <v>3.3297159297163162E-2</v>
      </c>
      <c r="AI43" s="5">
        <f t="shared" si="136"/>
        <v>2.3908192804345595E-2</v>
      </c>
      <c r="AJ43" s="5">
        <f t="shared" si="137"/>
        <v>8.583340069170128E-3</v>
      </c>
      <c r="AK43" s="5">
        <f t="shared" si="138"/>
        <v>2.0543509177219626E-3</v>
      </c>
      <c r="AL43" s="5">
        <f t="shared" si="139"/>
        <v>1.8578987258260004E-5</v>
      </c>
      <c r="AM43" s="5">
        <f t="shared" si="140"/>
        <v>1.3423380690937714E-4</v>
      </c>
      <c r="AN43" s="5">
        <f t="shared" si="141"/>
        <v>2.3546707135137712E-4</v>
      </c>
      <c r="AO43" s="5">
        <f t="shared" si="142"/>
        <v>2.065230174401071E-4</v>
      </c>
      <c r="AP43" s="5">
        <f t="shared" si="143"/>
        <v>1.2075788060380766E-4</v>
      </c>
      <c r="AQ43" s="5">
        <f t="shared" si="144"/>
        <v>5.2957047749480715E-5</v>
      </c>
      <c r="AR43" s="5">
        <f t="shared" si="145"/>
        <v>1.1681684017672871E-2</v>
      </c>
      <c r="AS43" s="5">
        <f t="shared" si="146"/>
        <v>8.3877411667895706E-3</v>
      </c>
      <c r="AT43" s="5">
        <f t="shared" si="147"/>
        <v>3.0113039256420421E-3</v>
      </c>
      <c r="AU43" s="5">
        <f t="shared" si="148"/>
        <v>7.2073050040304327E-4</v>
      </c>
      <c r="AV43" s="5">
        <f t="shared" si="149"/>
        <v>1.2937562938797385E-4</v>
      </c>
      <c r="AW43" s="5">
        <f t="shared" si="150"/>
        <v>6.5002098424188669E-7</v>
      </c>
      <c r="AX43" s="5">
        <f t="shared" si="151"/>
        <v>1.6063871534350929E-5</v>
      </c>
      <c r="AY43" s="5">
        <f t="shared" si="152"/>
        <v>2.8178540651178775E-5</v>
      </c>
      <c r="AZ43" s="5">
        <f t="shared" si="153"/>
        <v>2.4714781599572167E-5</v>
      </c>
      <c r="BA43" s="5">
        <f t="shared" si="154"/>
        <v>1.4451196203424841E-5</v>
      </c>
      <c r="BB43" s="5">
        <f t="shared" si="155"/>
        <v>6.3374140350534858E-6</v>
      </c>
      <c r="BC43" s="5">
        <f t="shared" si="156"/>
        <v>2.223362887685358E-6</v>
      </c>
      <c r="BD43" s="5">
        <f t="shared" si="157"/>
        <v>3.4152498383543312E-3</v>
      </c>
      <c r="BE43" s="5">
        <f t="shared" si="158"/>
        <v>2.4522347651843705E-3</v>
      </c>
      <c r="BF43" s="5">
        <f t="shared" si="159"/>
        <v>8.8038293363575429E-4</v>
      </c>
      <c r="BG43" s="5">
        <f t="shared" si="160"/>
        <v>2.1071231864127105E-4</v>
      </c>
      <c r="BH43" s="5">
        <f t="shared" si="161"/>
        <v>3.7824178148099688E-5</v>
      </c>
      <c r="BI43" s="5">
        <f t="shared" si="162"/>
        <v>5.4317411029578607E-6</v>
      </c>
      <c r="BJ43" s="8">
        <f t="shared" si="163"/>
        <v>0.14857195854376784</v>
      </c>
      <c r="BK43" s="8">
        <f t="shared" si="164"/>
        <v>0.22927898195713212</v>
      </c>
      <c r="BL43" s="8">
        <f t="shared" si="165"/>
        <v>0.54400852376950548</v>
      </c>
      <c r="BM43" s="8">
        <f t="shared" si="166"/>
        <v>0.44679075012773667</v>
      </c>
      <c r="BN43" s="8">
        <f t="shared" si="167"/>
        <v>0.55096865057297562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1.2951388888888899</v>
      </c>
      <c r="F44">
        <f>VLOOKUP(B44,home!$B$2:$E$405,3,FALSE)</f>
        <v>0.77</v>
      </c>
      <c r="G44">
        <f>VLOOKUP(C44,away!$B$2:$E$405,4,FALSE)</f>
        <v>0.55000000000000004</v>
      </c>
      <c r="H44">
        <f>VLOOKUP(A44,away!$A$2:$E$405,3,FALSE)</f>
        <v>1.03125</v>
      </c>
      <c r="I44">
        <f>VLOOKUP(C44,away!$B$2:$E$405,3,FALSE)</f>
        <v>1.05</v>
      </c>
      <c r="J44">
        <f>VLOOKUP(B44,home!$B$2:$E$405,4,FALSE)</f>
        <v>1.45</v>
      </c>
      <c r="K44" s="3">
        <f t="shared" si="112"/>
        <v>0.54849131944444496</v>
      </c>
      <c r="L44" s="3">
        <f t="shared" si="113"/>
        <v>1.570078125</v>
      </c>
      <c r="M44" s="5">
        <f t="shared" si="114"/>
        <v>0.12020346330477039</v>
      </c>
      <c r="N44" s="5">
        <f t="shared" si="115"/>
        <v>6.5930556189825434E-2</v>
      </c>
      <c r="O44" s="5">
        <f t="shared" si="116"/>
        <v>0.18872882828406018</v>
      </c>
      <c r="P44" s="5">
        <f t="shared" si="117"/>
        <v>0.10351612404272825</v>
      </c>
      <c r="Q44" s="5">
        <f t="shared" si="118"/>
        <v>1.8081168878131732E-2</v>
      </c>
      <c r="R44" s="5">
        <f t="shared" si="119"/>
        <v>0.14815950242284212</v>
      </c>
      <c r="S44" s="5">
        <f t="shared" si="120"/>
        <v>2.2286354407403015E-2</v>
      </c>
      <c r="T44" s="5">
        <f t="shared" si="121"/>
        <v>2.8388847729985425E-2</v>
      </c>
      <c r="U44" s="5">
        <f t="shared" si="122"/>
        <v>8.1264200972137129E-2</v>
      </c>
      <c r="V44" s="5">
        <f t="shared" si="123"/>
        <v>2.132492658577333E-3</v>
      </c>
      <c r="W44" s="5">
        <f t="shared" si="124"/>
        <v>3.3057880583547707E-3</v>
      </c>
      <c r="X44" s="5">
        <f t="shared" si="125"/>
        <v>5.1903455163090483E-3</v>
      </c>
      <c r="Y44" s="5">
        <f t="shared" si="126"/>
        <v>4.0746239781743352E-3</v>
      </c>
      <c r="Z44" s="5">
        <f t="shared" si="127"/>
        <v>7.7540664588329616E-2</v>
      </c>
      <c r="AA44" s="5">
        <f t="shared" si="128"/>
        <v>4.2530381430652069E-2</v>
      </c>
      <c r="AB44" s="5">
        <f t="shared" si="129"/>
        <v>1.1663772513686934E-2</v>
      </c>
      <c r="AC44" s="5">
        <f t="shared" si="130"/>
        <v>1.1477798169061678E-4</v>
      </c>
      <c r="AD44" s="5">
        <f t="shared" si="131"/>
        <v>4.5329901348267439E-4</v>
      </c>
      <c r="AE44" s="5">
        <f t="shared" si="132"/>
        <v>7.1171486515322706E-4</v>
      </c>
      <c r="AF44" s="5">
        <f t="shared" si="133"/>
        <v>5.5872397050720347E-4</v>
      </c>
      <c r="AG44" s="5">
        <f t="shared" si="134"/>
        <v>2.9241342800216837E-4</v>
      </c>
      <c r="AH44" s="5">
        <f t="shared" si="135"/>
        <v>3.0436225317024626E-2</v>
      </c>
      <c r="AI44" s="5">
        <f t="shared" si="136"/>
        <v>1.6694005383043258E-2</v>
      </c>
      <c r="AJ44" s="5">
        <f t="shared" si="137"/>
        <v>4.5782585196790307E-3</v>
      </c>
      <c r="AK44" s="5">
        <f t="shared" si="138"/>
        <v>8.3704501873884123E-4</v>
      </c>
      <c r="AL44" s="5">
        <f t="shared" si="139"/>
        <v>3.9537535652979338E-6</v>
      </c>
      <c r="AM44" s="5">
        <f t="shared" si="140"/>
        <v>4.9726114801595474E-5</v>
      </c>
      <c r="AN44" s="5">
        <f t="shared" si="141"/>
        <v>7.8073885091223765E-5</v>
      </c>
      <c r="AO44" s="5">
        <f t="shared" si="142"/>
        <v>6.1291049557747046E-5</v>
      </c>
      <c r="AP44" s="5">
        <f t="shared" si="143"/>
        <v>3.2077245389636513E-5</v>
      </c>
      <c r="AQ44" s="5">
        <f t="shared" si="144"/>
        <v>1.2590945324131352E-5</v>
      </c>
      <c r="AR44" s="5">
        <f t="shared" si="145"/>
        <v>9.5574503155663112E-3</v>
      </c>
      <c r="AS44" s="5">
        <f t="shared" si="146"/>
        <v>5.2421785341096932E-3</v>
      </c>
      <c r="AT44" s="5">
        <f t="shared" si="147"/>
        <v>1.4376447104685859E-3</v>
      </c>
      <c r="AU44" s="5">
        <f t="shared" si="148"/>
        <v>2.6284521471241397E-4</v>
      </c>
      <c r="AV44" s="5">
        <f t="shared" si="149"/>
        <v>3.6042079656817592E-5</v>
      </c>
      <c r="AW44" s="5">
        <f t="shared" si="150"/>
        <v>9.4579740339015408E-8</v>
      </c>
      <c r="AX44" s="5">
        <f t="shared" si="151"/>
        <v>4.5457237197288402E-6</v>
      </c>
      <c r="AY44" s="5">
        <f t="shared" si="152"/>
        <v>7.1371413746398828E-6</v>
      </c>
      <c r="AZ44" s="5">
        <f t="shared" si="153"/>
        <v>5.6029347736772562E-6</v>
      </c>
      <c r="BA44" s="5">
        <f t="shared" si="154"/>
        <v>2.9323484413174943E-6</v>
      </c>
      <c r="BB44" s="5">
        <f t="shared" si="155"/>
        <v>1.1510040356476113E-6</v>
      </c>
      <c r="BC44" s="5">
        <f t="shared" si="156"/>
        <v>3.6143325163140701E-7</v>
      </c>
      <c r="BD44" s="5">
        <f t="shared" si="157"/>
        <v>2.5009906118741679E-3</v>
      </c>
      <c r="BE44" s="5">
        <f t="shared" si="158"/>
        <v>1.3717716406250321E-3</v>
      </c>
      <c r="BF44" s="5">
        <f t="shared" si="159"/>
        <v>3.7620241857144743E-4</v>
      </c>
      <c r="BG44" s="5">
        <f t="shared" si="160"/>
        <v>6.8781253646814873E-5</v>
      </c>
      <c r="BH44" s="5">
        <f t="shared" si="161"/>
        <v>9.4314801414461315E-6</v>
      </c>
      <c r="BI44" s="5">
        <f t="shared" si="162"/>
        <v>1.0346169974191739E-6</v>
      </c>
      <c r="BJ44" s="8">
        <f t="shared" si="163"/>
        <v>0.12724297145368699</v>
      </c>
      <c r="BK44" s="8">
        <f t="shared" si="164"/>
        <v>0.24826430329010957</v>
      </c>
      <c r="BL44" s="8">
        <f t="shared" si="165"/>
        <v>0.54575659273823429</v>
      </c>
      <c r="BM44" s="8">
        <f t="shared" si="166"/>
        <v>0.35417784638636796</v>
      </c>
      <c r="BN44" s="8">
        <f t="shared" si="167"/>
        <v>0.64461964312235809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1.2951388888888899</v>
      </c>
      <c r="F45">
        <f>VLOOKUP(B45,home!$B$2:$E$405,3,FALSE)</f>
        <v>0.55000000000000004</v>
      </c>
      <c r="G45">
        <f>VLOOKUP(C45,away!$B$2:$E$405,4,FALSE)</f>
        <v>0.72</v>
      </c>
      <c r="H45">
        <f>VLOOKUP(A45,away!$A$2:$E$405,3,FALSE)</f>
        <v>1.03125</v>
      </c>
      <c r="I45">
        <f>VLOOKUP(C45,away!$B$2:$E$405,3,FALSE)</f>
        <v>0.67</v>
      </c>
      <c r="J45">
        <f>VLOOKUP(B45,home!$B$2:$E$405,4,FALSE)</f>
        <v>0.9</v>
      </c>
      <c r="K45" s="3">
        <f t="shared" si="112"/>
        <v>0.51287500000000041</v>
      </c>
      <c r="L45" s="3">
        <f t="shared" si="113"/>
        <v>0.62184375000000014</v>
      </c>
      <c r="M45" s="5">
        <f t="shared" si="114"/>
        <v>0.32151253401970437</v>
      </c>
      <c r="N45" s="5">
        <f t="shared" si="115"/>
        <v>0.164895740885356</v>
      </c>
      <c r="O45" s="5">
        <f t="shared" si="116"/>
        <v>0.19993055982681557</v>
      </c>
      <c r="P45" s="5">
        <f t="shared" si="117"/>
        <v>0.10253938587117811</v>
      </c>
      <c r="Q45" s="5">
        <f t="shared" si="118"/>
        <v>4.2285451553288514E-2</v>
      </c>
      <c r="R45" s="5">
        <f t="shared" si="119"/>
        <v>6.216278453115319E-2</v>
      </c>
      <c r="S45" s="5">
        <f t="shared" si="120"/>
        <v>8.1756732182282337E-3</v>
      </c>
      <c r="T45" s="5">
        <f t="shared" si="121"/>
        <v>2.6294943764340259E-2</v>
      </c>
      <c r="U45" s="5">
        <f t="shared" si="122"/>
        <v>3.1881738116415217E-2</v>
      </c>
      <c r="V45" s="5">
        <f t="shared" si="123"/>
        <v>2.8971689269928654E-4</v>
      </c>
      <c r="W45" s="5">
        <f t="shared" si="124"/>
        <v>7.2290503217976206E-3</v>
      </c>
      <c r="X45" s="5">
        <f t="shared" si="125"/>
        <v>4.4953397610453406E-3</v>
      </c>
      <c r="Y45" s="5">
        <f t="shared" si="126"/>
        <v>1.3976994672662696E-3</v>
      </c>
      <c r="Z45" s="5">
        <f t="shared" si="127"/>
        <v>1.2885179681098102E-2</v>
      </c>
      <c r="AA45" s="5">
        <f t="shared" si="128"/>
        <v>6.6084865289431942E-3</v>
      </c>
      <c r="AB45" s="5">
        <f t="shared" si="129"/>
        <v>1.6946637642658716E-3</v>
      </c>
      <c r="AC45" s="5">
        <f t="shared" si="130"/>
        <v>5.7749288733931169E-6</v>
      </c>
      <c r="AD45" s="5">
        <f t="shared" si="131"/>
        <v>9.2689979594798939E-4</v>
      </c>
      <c r="AE45" s="5">
        <f t="shared" si="132"/>
        <v>5.763868449865327E-4</v>
      </c>
      <c r="AF45" s="5">
        <f t="shared" si="133"/>
        <v>1.7921127856854714E-4</v>
      </c>
      <c r="AG45" s="5">
        <f t="shared" si="134"/>
        <v>3.7147137835786671E-5</v>
      </c>
      <c r="AH45" s="5">
        <f t="shared" si="135"/>
        <v>2.0031421130794619E-3</v>
      </c>
      <c r="AI45" s="5">
        <f t="shared" si="136"/>
        <v>1.0273615112456299E-3</v>
      </c>
      <c r="AJ45" s="5">
        <f t="shared" si="137"/>
        <v>2.6345401754005143E-4</v>
      </c>
      <c r="AK45" s="5">
        <f t="shared" si="138"/>
        <v>4.5039659748617988E-5</v>
      </c>
      <c r="AL45" s="5">
        <f t="shared" si="139"/>
        <v>7.3671486796987423E-8</v>
      </c>
      <c r="AM45" s="5">
        <f t="shared" si="140"/>
        <v>9.5076746569365149E-5</v>
      </c>
      <c r="AN45" s="5">
        <f t="shared" si="141"/>
        <v>5.912288062449367E-5</v>
      </c>
      <c r="AO45" s="5">
        <f t="shared" si="142"/>
        <v>1.8382596899168748E-5</v>
      </c>
      <c r="AP45" s="5">
        <f t="shared" si="143"/>
        <v>3.8103676635058232E-6</v>
      </c>
      <c r="AQ45" s="5">
        <f t="shared" si="144"/>
        <v>5.9236332918829976E-7</v>
      </c>
      <c r="AR45" s="5">
        <f t="shared" si="145"/>
        <v>2.4912828067605151E-4</v>
      </c>
      <c r="AS45" s="5">
        <f t="shared" si="146"/>
        <v>1.2777166695173003E-4</v>
      </c>
      <c r="AT45" s="5">
        <f t="shared" si="147"/>
        <v>3.2765446843934293E-5</v>
      </c>
      <c r="AU45" s="5">
        <f t="shared" si="148"/>
        <v>5.601526183360938E-6</v>
      </c>
      <c r="AV45" s="5">
        <f t="shared" si="149"/>
        <v>7.1822068532281085E-7</v>
      </c>
      <c r="AW45" s="5">
        <f t="shared" si="150"/>
        <v>6.5266411907743631E-10</v>
      </c>
      <c r="AX45" s="5">
        <f t="shared" si="151"/>
        <v>8.1270810661271915E-6</v>
      </c>
      <c r="AY45" s="5">
        <f t="shared" si="152"/>
        <v>5.0537745667145317E-6</v>
      </c>
      <c r="AZ45" s="5">
        <f t="shared" si="153"/>
        <v>1.5713290641101952E-6</v>
      </c>
      <c r="BA45" s="5">
        <f t="shared" si="154"/>
        <v>3.2570705257009152E-7</v>
      </c>
      <c r="BB45" s="5">
        <f t="shared" si="155"/>
        <v>5.063472374290821E-8</v>
      </c>
      <c r="BC45" s="5">
        <f t="shared" si="156"/>
        <v>6.2973772985008207E-9</v>
      </c>
      <c r="BD45" s="5">
        <f t="shared" si="157"/>
        <v>2.5819810714441388E-5</v>
      </c>
      <c r="BE45" s="5">
        <f t="shared" si="158"/>
        <v>1.3242335420169138E-5</v>
      </c>
      <c r="BF45" s="5">
        <f t="shared" si="159"/>
        <v>3.3958313893096261E-6</v>
      </c>
      <c r="BG45" s="5">
        <f t="shared" si="160"/>
        <v>5.8054567459739187E-7</v>
      </c>
      <c r="BH45" s="5">
        <f t="shared" si="161"/>
        <v>7.4436840714784405E-8</v>
      </c>
      <c r="BI45" s="5">
        <f t="shared" si="162"/>
        <v>7.6353589363190213E-9</v>
      </c>
      <c r="BJ45" s="8">
        <f t="shared" si="163"/>
        <v>0.24850999058936918</v>
      </c>
      <c r="BK45" s="8">
        <f t="shared" si="164"/>
        <v>0.43252821237673689</v>
      </c>
      <c r="BL45" s="8">
        <f t="shared" si="165"/>
        <v>0.30607633580594523</v>
      </c>
      <c r="BM45" s="8">
        <f t="shared" si="166"/>
        <v>0.10666820864375119</v>
      </c>
      <c r="BN45" s="8">
        <f t="shared" si="167"/>
        <v>0.89332645668749577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1.2951388888888899</v>
      </c>
      <c r="F46">
        <f>VLOOKUP(B46,home!$B$2:$E$405,3,FALSE)</f>
        <v>1.21</v>
      </c>
      <c r="G46">
        <f>VLOOKUP(C46,away!$B$2:$E$405,4,FALSE)</f>
        <v>1.1000000000000001</v>
      </c>
      <c r="H46">
        <f>VLOOKUP(A46,away!$A$2:$E$405,3,FALSE)</f>
        <v>1.03125</v>
      </c>
      <c r="I46">
        <f>VLOOKUP(C46,away!$B$2:$E$405,3,FALSE)</f>
        <v>0.77</v>
      </c>
      <c r="J46">
        <f>VLOOKUP(B46,home!$B$2:$E$405,4,FALSE)</f>
        <v>1.59</v>
      </c>
      <c r="K46" s="3">
        <f t="shared" si="112"/>
        <v>1.7238298611111127</v>
      </c>
      <c r="L46" s="3">
        <f t="shared" si="113"/>
        <v>1.2625593750000002</v>
      </c>
      <c r="M46" s="5">
        <f t="shared" si="114"/>
        <v>5.0469340993229014E-2</v>
      </c>
      <c r="N46" s="5">
        <f t="shared" si="115"/>
        <v>8.7000557074727355E-2</v>
      </c>
      <c r="O46" s="5">
        <f t="shared" si="116"/>
        <v>6.3720539621073102E-2</v>
      </c>
      <c r="P46" s="5">
        <f t="shared" si="117"/>
        <v>0.1098433689649196</v>
      </c>
      <c r="Q46" s="5">
        <f t="shared" si="118"/>
        <v>7.4987079109358368E-2</v>
      </c>
      <c r="R46" s="5">
        <f t="shared" si="119"/>
        <v>4.022548233932241E-2</v>
      </c>
      <c r="S46" s="5">
        <f t="shared" si="120"/>
        <v>5.9766808264755181E-2</v>
      </c>
      <c r="T46" s="5">
        <f t="shared" si="121"/>
        <v>9.4675639733387051E-2</v>
      </c>
      <c r="U46" s="5">
        <f t="shared" si="122"/>
        <v>6.9341887634121663E-2</v>
      </c>
      <c r="V46" s="5">
        <f t="shared" si="123"/>
        <v>1.4453191763736934E-2</v>
      </c>
      <c r="W46" s="5">
        <f t="shared" si="124"/>
        <v>4.3088322055404422E-2</v>
      </c>
      <c r="X46" s="5">
        <f t="shared" si="125"/>
        <v>5.4401564964070122E-2</v>
      </c>
      <c r="Y46" s="5">
        <f t="shared" si="126"/>
        <v>3.4342602930029144E-2</v>
      </c>
      <c r="Z46" s="5">
        <f t="shared" si="127"/>
        <v>1.6929019947136158E-2</v>
      </c>
      <c r="AA46" s="5">
        <f t="shared" si="128"/>
        <v>2.9182750104218981E-2</v>
      </c>
      <c r="AB46" s="5">
        <f t="shared" si="129"/>
        <v>2.5153048029498061E-2</v>
      </c>
      <c r="AC46" s="5">
        <f t="shared" si="130"/>
        <v>1.966029331349259E-3</v>
      </c>
      <c r="AD46" s="5">
        <f t="shared" si="131"/>
        <v>1.8569234056069681E-2</v>
      </c>
      <c r="AE46" s="5">
        <f t="shared" si="132"/>
        <v>2.3444760544060049E-2</v>
      </c>
      <c r="AF46" s="5">
        <f t="shared" si="133"/>
        <v>1.4800201109766563E-2</v>
      </c>
      <c r="AG46" s="5">
        <f t="shared" si="134"/>
        <v>6.2287108876737307E-3</v>
      </c>
      <c r="AH46" s="5">
        <f t="shared" si="135"/>
        <v>5.3434732109546874E-3</v>
      </c>
      <c r="AI46" s="5">
        <f t="shared" si="136"/>
        <v>9.211238683090971E-3</v>
      </c>
      <c r="AJ46" s="5">
        <f t="shared" si="137"/>
        <v>7.9393041498670106E-3</v>
      </c>
      <c r="AK46" s="5">
        <f t="shared" si="138"/>
        <v>4.5620031899947103E-3</v>
      </c>
      <c r="AL46" s="5">
        <f t="shared" si="139"/>
        <v>1.7115760260727261E-4</v>
      </c>
      <c r="AM46" s="5">
        <f t="shared" si="140"/>
        <v>6.4020400327628631E-3</v>
      </c>
      <c r="AN46" s="5">
        <f t="shared" si="141"/>
        <v>8.0829556624900586E-3</v>
      </c>
      <c r="AO46" s="5">
        <f t="shared" si="142"/>
        <v>5.1026057246930821E-3</v>
      </c>
      <c r="AP46" s="5">
        <f t="shared" si="143"/>
        <v>2.1474475648799746E-3</v>
      </c>
      <c r="AQ46" s="5">
        <f t="shared" si="144"/>
        <v>6.7782001384003284E-4</v>
      </c>
      <c r="AR46" s="5">
        <f t="shared" si="145"/>
        <v>1.3492904395104384E-3</v>
      </c>
      <c r="AS46" s="5">
        <f t="shared" si="146"/>
        <v>2.3259471509398315E-3</v>
      </c>
      <c r="AT46" s="5">
        <f t="shared" si="147"/>
        <v>2.0047685770781996E-3</v>
      </c>
      <c r="AU46" s="5">
        <f t="shared" si="148"/>
        <v>1.1519599792615455E-3</v>
      </c>
      <c r="AV46" s="5">
        <f t="shared" si="149"/>
        <v>4.964457527639976E-4</v>
      </c>
      <c r="AW46" s="5">
        <f t="shared" si="150"/>
        <v>1.0347606489818146E-5</v>
      </c>
      <c r="AX46" s="5">
        <f t="shared" si="151"/>
        <v>1.8393379634175653E-3</v>
      </c>
      <c r="AY46" s="5">
        <f t="shared" si="152"/>
        <v>2.3222733895062538E-3</v>
      </c>
      <c r="AZ46" s="5">
        <f t="shared" si="153"/>
        <v>1.4660040196170742E-3</v>
      </c>
      <c r="BA46" s="5">
        <f t="shared" si="154"/>
        <v>6.1697237291840745E-4</v>
      </c>
      <c r="BB46" s="5">
        <f t="shared" si="155"/>
        <v>1.9474106338603276E-4</v>
      </c>
      <c r="BC46" s="5">
        <f t="shared" si="156"/>
        <v>4.917443105510097E-5</v>
      </c>
      <c r="BD46" s="5">
        <f t="shared" si="157"/>
        <v>2.8392654900029579E-4</v>
      </c>
      <c r="BE46" s="5">
        <f t="shared" si="158"/>
        <v>4.8944106352893739E-4</v>
      </c>
      <c r="BF46" s="5">
        <f t="shared" si="159"/>
        <v>4.218565602825818E-4</v>
      </c>
      <c r="BG46" s="5">
        <f t="shared" si="160"/>
        <v>2.424029785735783E-4</v>
      </c>
      <c r="BH46" s="5">
        <f t="shared" si="161"/>
        <v>1.044653732218529E-4</v>
      </c>
      <c r="BI46" s="5">
        <f t="shared" si="162"/>
        <v>3.6016105962389418E-5</v>
      </c>
      <c r="BJ46" s="8">
        <f t="shared" si="163"/>
        <v>0.48044004470311291</v>
      </c>
      <c r="BK46" s="8">
        <f t="shared" si="164"/>
        <v>0.2389921703101035</v>
      </c>
      <c r="BL46" s="8">
        <f t="shared" si="165"/>
        <v>0.26358624749226517</v>
      </c>
      <c r="BM46" s="8">
        <f t="shared" si="166"/>
        <v>0.57138918856697152</v>
      </c>
      <c r="BN46" s="8">
        <f t="shared" si="167"/>
        <v>0.42624636810262984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1.2951388888888899</v>
      </c>
      <c r="F47">
        <f>VLOOKUP(B47,home!$B$2:$E$405,3,FALSE)</f>
        <v>0.89</v>
      </c>
      <c r="G47">
        <f>VLOOKUP(C47,away!$B$2:$E$405,4,FALSE)</f>
        <v>0.5</v>
      </c>
      <c r="H47">
        <f>VLOOKUP(A47,away!$A$2:$E$405,3,FALSE)</f>
        <v>1.03125</v>
      </c>
      <c r="I47">
        <f>VLOOKUP(C47,away!$B$2:$E$405,3,FALSE)</f>
        <v>0.99</v>
      </c>
      <c r="J47">
        <f>VLOOKUP(B47,home!$B$2:$E$405,4,FALSE)</f>
        <v>0.9</v>
      </c>
      <c r="K47" s="3">
        <f t="shared" si="112"/>
        <v>0.576336805555556</v>
      </c>
      <c r="L47" s="3">
        <f t="shared" si="113"/>
        <v>0.91884375000000007</v>
      </c>
      <c r="M47" s="5">
        <f t="shared" si="114"/>
        <v>0.22420811905419241</v>
      </c>
      <c r="N47" s="5">
        <f t="shared" si="115"/>
        <v>0.12921939111531303</v>
      </c>
      <c r="O47" s="5">
        <f t="shared" si="116"/>
        <v>0.20601222889220061</v>
      </c>
      <c r="P47" s="5">
        <f t="shared" si="117"/>
        <v>0.11873242990511092</v>
      </c>
      <c r="Q47" s="5">
        <f t="shared" si="118"/>
        <v>3.7236945545616754E-2</v>
      </c>
      <c r="R47" s="5">
        <f t="shared" si="119"/>
        <v>9.464652447058397E-2</v>
      </c>
      <c r="S47" s="5">
        <f t="shared" si="120"/>
        <v>1.571908944537893E-2</v>
      </c>
      <c r="T47" s="5">
        <f t="shared" si="121"/>
        <v>3.4214934683680295E-2</v>
      </c>
      <c r="U47" s="5">
        <f t="shared" si="122"/>
        <v>5.4548275570312124E-2</v>
      </c>
      <c r="V47" s="5">
        <f t="shared" si="123"/>
        <v>9.2491728648204559E-4</v>
      </c>
      <c r="W47" s="5">
        <f t="shared" si="124"/>
        <v>7.153674081468984E-3</v>
      </c>
      <c r="X47" s="5">
        <f t="shared" si="125"/>
        <v>6.5731087192947664E-3</v>
      </c>
      <c r="Y47" s="5">
        <f t="shared" si="126"/>
        <v>3.01982993239725E-3</v>
      </c>
      <c r="Z47" s="5">
        <f t="shared" si="127"/>
        <v>2.8988455823006059E-2</v>
      </c>
      <c r="AA47" s="5">
        <f t="shared" si="128"/>
        <v>1.6707114027019666E-2</v>
      </c>
      <c r="AB47" s="5">
        <f t="shared" si="129"/>
        <v>4.8144623641924681E-3</v>
      </c>
      <c r="AC47" s="5">
        <f t="shared" si="130"/>
        <v>3.0612650577874272E-5</v>
      </c>
      <c r="AD47" s="5">
        <f t="shared" si="131"/>
        <v>1.0307314170248522E-3</v>
      </c>
      <c r="AE47" s="5">
        <f t="shared" si="132"/>
        <v>9.4708112046192907E-4</v>
      </c>
      <c r="AF47" s="5">
        <f t="shared" si="133"/>
        <v>4.3510978413972032E-4</v>
      </c>
      <c r="AG47" s="5">
        <f t="shared" si="134"/>
        <v>1.3326596857354375E-4</v>
      </c>
      <c r="AH47" s="5">
        <f t="shared" si="135"/>
        <v>6.6589653637800549E-3</v>
      </c>
      <c r="AI47" s="5">
        <f t="shared" si="136"/>
        <v>3.8378068260660875E-3</v>
      </c>
      <c r="AJ47" s="5">
        <f t="shared" si="137"/>
        <v>1.105934663237118E-3</v>
      </c>
      <c r="AK47" s="5">
        <f t="shared" si="138"/>
        <v>2.1246361698774676E-4</v>
      </c>
      <c r="AL47" s="5">
        <f t="shared" si="139"/>
        <v>6.4845366069345259E-7</v>
      </c>
      <c r="AM47" s="5">
        <f t="shared" si="140"/>
        <v>1.1880969045477103E-4</v>
      </c>
      <c r="AN47" s="5">
        <f t="shared" si="141"/>
        <v>1.0916754151380102E-4</v>
      </c>
      <c r="AO47" s="5">
        <f t="shared" si="142"/>
        <v>5.0153956611410798E-5</v>
      </c>
      <c r="AP47" s="5">
        <f t="shared" si="143"/>
        <v>1.536121652338867E-5</v>
      </c>
      <c r="AQ47" s="5">
        <f t="shared" si="144"/>
        <v>3.5286394487281018E-6</v>
      </c>
      <c r="AR47" s="5">
        <f t="shared" si="145"/>
        <v>1.2237097411951566E-3</v>
      </c>
      <c r="AS47" s="5">
        <f t="shared" si="146"/>
        <v>7.0526896316763267E-4</v>
      </c>
      <c r="AT47" s="5">
        <f t="shared" si="147"/>
        <v>2.0323623064475623E-4</v>
      </c>
      <c r="AU47" s="5">
        <f t="shared" si="148"/>
        <v>3.9044173314317E-5</v>
      </c>
      <c r="AV47" s="5">
        <f t="shared" si="149"/>
        <v>5.625648530882735E-6</v>
      </c>
      <c r="AW47" s="5">
        <f t="shared" si="150"/>
        <v>9.5388158827840763E-9</v>
      </c>
      <c r="AX47" s="5">
        <f t="shared" si="151"/>
        <v>1.141239957762452E-5</v>
      </c>
      <c r="AY47" s="5">
        <f t="shared" si="152"/>
        <v>1.048621202440293E-5</v>
      </c>
      <c r="AZ47" s="5">
        <f t="shared" si="153"/>
        <v>4.8175951898987397E-6</v>
      </c>
      <c r="BA47" s="5">
        <f t="shared" si="154"/>
        <v>1.475539076756174E-6</v>
      </c>
      <c r="BB47" s="5">
        <f t="shared" si="155"/>
        <v>3.3894746463954515E-7</v>
      </c>
      <c r="BC47" s="5">
        <f t="shared" si="156"/>
        <v>6.2287951892478438E-8</v>
      </c>
      <c r="BD47" s="5">
        <f t="shared" si="157"/>
        <v>1.8739967458521442E-4</v>
      </c>
      <c r="BE47" s="5">
        <f t="shared" si="158"/>
        <v>1.0800532981259318E-4</v>
      </c>
      <c r="BF47" s="5">
        <f t="shared" si="159"/>
        <v>3.1123723383582107E-5</v>
      </c>
      <c r="BG47" s="5">
        <f t="shared" si="160"/>
        <v>5.9792491039628243E-6</v>
      </c>
      <c r="BH47" s="5">
        <f t="shared" si="161"/>
        <v>8.6151533204971338E-7</v>
      </c>
      <c r="BI47" s="5">
        <f t="shared" si="162"/>
        <v>9.9304598882133224E-8</v>
      </c>
      <c r="BJ47" s="8">
        <f t="shared" si="163"/>
        <v>0.22028968639380844</v>
      </c>
      <c r="BK47" s="8">
        <f t="shared" si="164"/>
        <v>0.35962630300742726</v>
      </c>
      <c r="BL47" s="8">
        <f t="shared" si="165"/>
        <v>0.39105412934804895</v>
      </c>
      <c r="BM47" s="8">
        <f t="shared" si="166"/>
        <v>0.18989245891606432</v>
      </c>
      <c r="BN47" s="8">
        <f t="shared" si="167"/>
        <v>0.81005563898301769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1.2951388888888899</v>
      </c>
      <c r="F48">
        <f>VLOOKUP(B48,home!$B$2:$E$405,3,FALSE)</f>
        <v>1.21</v>
      </c>
      <c r="G48">
        <f>VLOOKUP(C48,away!$B$2:$E$405,4,FALSE)</f>
        <v>1.1000000000000001</v>
      </c>
      <c r="H48">
        <f>VLOOKUP(A48,away!$A$2:$E$405,3,FALSE)</f>
        <v>1.03125</v>
      </c>
      <c r="I48">
        <f>VLOOKUP(C48,away!$B$2:$E$405,3,FALSE)</f>
        <v>0.39</v>
      </c>
      <c r="J48">
        <f>VLOOKUP(B48,home!$B$2:$E$405,4,FALSE)</f>
        <v>1.04</v>
      </c>
      <c r="K48" s="3">
        <f t="shared" si="112"/>
        <v>1.7238298611111127</v>
      </c>
      <c r="L48" s="3">
        <f t="shared" si="113"/>
        <v>0.41827500000000006</v>
      </c>
      <c r="M48" s="5">
        <f t="shared" si="114"/>
        <v>0.11740745636677931</v>
      </c>
      <c r="N48" s="5">
        <f t="shared" si="115"/>
        <v>0.20239047920215419</v>
      </c>
      <c r="O48" s="5">
        <f t="shared" si="116"/>
        <v>4.9108603811814616E-2</v>
      </c>
      <c r="P48" s="5">
        <f t="shared" si="117"/>
        <v>8.4654877688281061E-2</v>
      </c>
      <c r="Q48" s="5">
        <f t="shared" si="118"/>
        <v>0.17444337582663053</v>
      </c>
      <c r="R48" s="5">
        <f t="shared" si="119"/>
        <v>1.0270450629693381E-2</v>
      </c>
      <c r="S48" s="5">
        <f t="shared" si="120"/>
        <v>1.525978106115752E-2</v>
      </c>
      <c r="T48" s="5">
        <f t="shared" si="121"/>
        <v>7.296530302388389E-2</v>
      </c>
      <c r="U48" s="5">
        <f t="shared" si="122"/>
        <v>1.7704509482532882E-2</v>
      </c>
      <c r="V48" s="5">
        <f t="shared" si="123"/>
        <v>1.2225372497700333E-3</v>
      </c>
      <c r="W48" s="5">
        <f t="shared" si="124"/>
        <v>0.10023690010765807</v>
      </c>
      <c r="X48" s="5">
        <f t="shared" si="125"/>
        <v>4.1926589392530682E-2</v>
      </c>
      <c r="Y48" s="5">
        <f t="shared" si="126"/>
        <v>8.7684220890803868E-3</v>
      </c>
      <c r="Z48" s="5">
        <f t="shared" si="127"/>
        <v>1.4319575790449999E-3</v>
      </c>
      <c r="AA48" s="5">
        <f t="shared" si="128"/>
        <v>2.4684512346021476E-3</v>
      </c>
      <c r="AB48" s="5">
        <f t="shared" si="129"/>
        <v>2.1275949744518877E-3</v>
      </c>
      <c r="AC48" s="5">
        <f t="shared" si="130"/>
        <v>5.5093254163377325E-5</v>
      </c>
      <c r="AD48" s="5">
        <f t="shared" si="131"/>
        <v>4.3197840397698181E-2</v>
      </c>
      <c r="AE48" s="5">
        <f t="shared" si="132"/>
        <v>1.806857669234721E-2</v>
      </c>
      <c r="AF48" s="5">
        <f t="shared" si="133"/>
        <v>3.7788169579957647E-3</v>
      </c>
      <c r="AG48" s="5">
        <f t="shared" si="134"/>
        <v>5.2686155436855963E-4</v>
      </c>
      <c r="AH48" s="5">
        <f t="shared" si="135"/>
        <v>1.4973801409376184E-4</v>
      </c>
      <c r="AI48" s="5">
        <f t="shared" si="136"/>
        <v>2.5812286003830333E-4</v>
      </c>
      <c r="AJ48" s="5">
        <f t="shared" si="137"/>
        <v>2.2247994698471583E-4</v>
      </c>
      <c r="AK48" s="5">
        <f t="shared" si="138"/>
        <v>1.2783919203689017E-4</v>
      </c>
      <c r="AL48" s="5">
        <f t="shared" si="139"/>
        <v>1.5889664377295047E-6</v>
      </c>
      <c r="AM48" s="5">
        <f t="shared" si="140"/>
        <v>1.4893145442612802E-2</v>
      </c>
      <c r="AN48" s="5">
        <f t="shared" si="141"/>
        <v>6.2294304100088699E-3</v>
      </c>
      <c r="AO48" s="5">
        <f t="shared" si="142"/>
        <v>1.3028075023732303E-3</v>
      </c>
      <c r="AP48" s="5">
        <f t="shared" si="143"/>
        <v>1.8164393601838766E-4</v>
      </c>
      <c r="AQ48" s="5">
        <f t="shared" si="144"/>
        <v>1.8994279334522775E-5</v>
      </c>
      <c r="AR48" s="5">
        <f t="shared" si="145"/>
        <v>1.252633356901366E-5</v>
      </c>
      <c r="AS48" s="5">
        <f t="shared" si="146"/>
        <v>2.1593267856504289E-5</v>
      </c>
      <c r="AT48" s="5">
        <f t="shared" si="147"/>
        <v>1.8611559965006423E-5</v>
      </c>
      <c r="AU48" s="5">
        <f t="shared" si="148"/>
        <v>1.0694387609846058E-5</v>
      </c>
      <c r="AV48" s="5">
        <f t="shared" si="149"/>
        <v>4.6088261770373349E-6</v>
      </c>
      <c r="AW48" s="5">
        <f t="shared" si="150"/>
        <v>3.1825008677604207E-8</v>
      </c>
      <c r="AX48" s="5">
        <f t="shared" si="151"/>
        <v>4.2788748066411387E-3</v>
      </c>
      <c r="AY48" s="5">
        <f t="shared" si="152"/>
        <v>1.7897463597478225E-3</v>
      </c>
      <c r="AZ48" s="5">
        <f t="shared" si="153"/>
        <v>3.7430307931176027E-4</v>
      </c>
      <c r="BA48" s="5">
        <f t="shared" si="154"/>
        <v>5.2187206833042189E-5</v>
      </c>
      <c r="BB48" s="5">
        <f t="shared" si="155"/>
        <v>5.4571509845226804E-6</v>
      </c>
      <c r="BC48" s="5">
        <f t="shared" si="156"/>
        <v>4.565179656102453E-7</v>
      </c>
      <c r="BD48" s="5">
        <f t="shared" si="157"/>
        <v>8.7324202892986425E-7</v>
      </c>
      <c r="BE48" s="5">
        <f t="shared" si="158"/>
        <v>1.5053206854465543E-6</v>
      </c>
      <c r="BF48" s="5">
        <f t="shared" si="159"/>
        <v>1.2974583740605093E-6</v>
      </c>
      <c r="BG48" s="5">
        <f t="shared" si="160"/>
        <v>7.4553249625139285E-7</v>
      </c>
      <c r="BH48" s="5">
        <f t="shared" si="161"/>
        <v>3.2129279486671499E-7</v>
      </c>
      <c r="BI48" s="5">
        <f t="shared" si="162"/>
        <v>1.1077082279021801E-7</v>
      </c>
      <c r="BJ48" s="8">
        <f t="shared" si="163"/>
        <v>0.69543021193617915</v>
      </c>
      <c r="BK48" s="8">
        <f t="shared" si="164"/>
        <v>0.22039108094633686</v>
      </c>
      <c r="BL48" s="8">
        <f t="shared" si="165"/>
        <v>8.2510678138628349E-2</v>
      </c>
      <c r="BM48" s="8">
        <f t="shared" si="166"/>
        <v>0.35969897054009703</v>
      </c>
      <c r="BN48" s="8">
        <f t="shared" si="167"/>
        <v>0.63827524352535303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1.2951388888888899</v>
      </c>
      <c r="F49">
        <f>VLOOKUP(B49,home!$B$2:$E$405,3,FALSE)</f>
        <v>0.77</v>
      </c>
      <c r="G49">
        <f>VLOOKUP(C49,away!$B$2:$E$405,4,FALSE)</f>
        <v>1.03</v>
      </c>
      <c r="H49">
        <f>VLOOKUP(A49,away!$A$2:$E$405,3,FALSE)</f>
        <v>1.03125</v>
      </c>
      <c r="I49">
        <f>VLOOKUP(C49,away!$B$2:$E$405,3,FALSE)</f>
        <v>0.41</v>
      </c>
      <c r="J49">
        <f>VLOOKUP(B49,home!$B$2:$E$405,4,FALSE)</f>
        <v>0.97</v>
      </c>
      <c r="K49" s="3">
        <f t="shared" si="112"/>
        <v>1.0271746527777785</v>
      </c>
      <c r="L49" s="3">
        <f t="shared" si="113"/>
        <v>0.41012812499999995</v>
      </c>
      <c r="M49" s="5">
        <f t="shared" si="114"/>
        <v>0.23756766809890442</v>
      </c>
      <c r="N49" s="5">
        <f t="shared" si="115"/>
        <v>0.24402348699071869</v>
      </c>
      <c r="O49" s="5">
        <f t="shared" si="116"/>
        <v>9.743318227802597E-2</v>
      </c>
      <c r="P49" s="5">
        <f t="shared" si="117"/>
        <v>0.10008089517546534</v>
      </c>
      <c r="Q49" s="5">
        <f t="shared" si="118"/>
        <v>0.12532737025965709</v>
      </c>
      <c r="R49" s="5">
        <f t="shared" si="119"/>
        <v>1.998004418023501E-2</v>
      </c>
      <c r="S49" s="5">
        <f t="shared" si="120"/>
        <v>1.0540350102431163E-2</v>
      </c>
      <c r="T49" s="5">
        <f t="shared" si="121"/>
        <v>5.1400279375773919E-2</v>
      </c>
      <c r="U49" s="5">
        <f t="shared" si="122"/>
        <v>2.0522994943317569E-2</v>
      </c>
      <c r="V49" s="5">
        <f t="shared" si="123"/>
        <v>4.9337412982895508E-4</v>
      </c>
      <c r="W49" s="5">
        <f t="shared" si="124"/>
        <v>4.2911032676671797E-2</v>
      </c>
      <c r="X49" s="5">
        <f t="shared" si="125"/>
        <v>1.7599021373497135E-2</v>
      </c>
      <c r="Y49" s="5">
        <f t="shared" si="126"/>
        <v>3.6089268188736518E-3</v>
      </c>
      <c r="Z49" s="5">
        <f t="shared" si="127"/>
        <v>2.7314593523523152E-3</v>
      </c>
      <c r="AA49" s="5">
        <f t="shared" si="128"/>
        <v>2.8056858118291053E-3</v>
      </c>
      <c r="AB49" s="5">
        <f t="shared" si="129"/>
        <v>1.4409646747845502E-3</v>
      </c>
      <c r="AC49" s="5">
        <f t="shared" si="130"/>
        <v>1.2990331598158922E-5</v>
      </c>
      <c r="AD49" s="5">
        <f t="shared" si="131"/>
        <v>1.1019281272499064E-2</v>
      </c>
      <c r="AE49" s="5">
        <f t="shared" si="132"/>
        <v>4.5193171671376545E-3</v>
      </c>
      <c r="AF49" s="5">
        <f t="shared" si="133"/>
        <v>9.267495380192389E-4</v>
      </c>
      <c r="AG49" s="5">
        <f t="shared" si="134"/>
        <v>1.2669535012414888E-4</v>
      </c>
      <c r="AH49" s="5">
        <f t="shared" si="135"/>
        <v>2.8006207567349235E-4</v>
      </c>
      <c r="AI49" s="5">
        <f t="shared" si="136"/>
        <v>2.8767266533614343E-4</v>
      </c>
      <c r="AJ49" s="5">
        <f t="shared" si="137"/>
        <v>1.4774503506515557E-4</v>
      </c>
      <c r="AK49" s="5">
        <f t="shared" si="138"/>
        <v>5.0586651697563976E-5</v>
      </c>
      <c r="AL49" s="5">
        <f t="shared" si="139"/>
        <v>2.188991499345992E-7</v>
      </c>
      <c r="AM49" s="5">
        <f t="shared" si="140"/>
        <v>2.2637452829879813E-3</v>
      </c>
      <c r="AN49" s="5">
        <f t="shared" si="141"/>
        <v>9.2842560838945511E-4</v>
      </c>
      <c r="AO49" s="5">
        <f t="shared" si="142"/>
        <v>1.9038672698537572E-4</v>
      </c>
      <c r="AP49" s="5">
        <f t="shared" si="143"/>
        <v>2.6027650454466347E-5</v>
      </c>
      <c r="AQ49" s="5">
        <f t="shared" si="144"/>
        <v>2.6686678697614201E-6</v>
      </c>
      <c r="AR49" s="5">
        <f t="shared" si="145"/>
        <v>2.2972266795915516E-5</v>
      </c>
      <c r="AS49" s="5">
        <f t="shared" si="146"/>
        <v>2.359653016961301E-5</v>
      </c>
      <c r="AT49" s="5">
        <f t="shared" si="147"/>
        <v>1.2118878841866309E-5</v>
      </c>
      <c r="AU49" s="5">
        <f t="shared" si="148"/>
        <v>4.1494017221499982E-6</v>
      </c>
      <c r="AV49" s="5">
        <f t="shared" si="149"/>
        <v>1.065540068296235E-6</v>
      </c>
      <c r="AW49" s="5">
        <f t="shared" si="150"/>
        <v>2.5615652366796227E-9</v>
      </c>
      <c r="AX49" s="5">
        <f t="shared" si="151"/>
        <v>3.875436291717522E-4</v>
      </c>
      <c r="AY49" s="5">
        <f t="shared" si="152"/>
        <v>1.5894254198790602E-4</v>
      </c>
      <c r="AZ49" s="5">
        <f t="shared" si="153"/>
        <v>3.2593403364116832E-5</v>
      </c>
      <c r="BA49" s="5">
        <f t="shared" si="154"/>
        <v>4.4558238030313087E-6</v>
      </c>
      <c r="BB49" s="5">
        <f t="shared" si="155"/>
        <v>4.5686466541689999E-7</v>
      </c>
      <c r="BC49" s="5">
        <f t="shared" si="156"/>
        <v>3.7474609721237127E-8</v>
      </c>
      <c r="BD49" s="5">
        <f t="shared" si="157"/>
        <v>1.5702621180014294E-6</v>
      </c>
      <c r="BE49" s="5">
        <f t="shared" si="158"/>
        <v>1.6129334458282175E-6</v>
      </c>
      <c r="BF49" s="5">
        <f t="shared" si="159"/>
        <v>8.2838217608613247E-7</v>
      </c>
      <c r="BG49" s="5">
        <f t="shared" si="160"/>
        <v>2.8363105802952464E-7</v>
      </c>
      <c r="BH49" s="5">
        <f t="shared" si="161"/>
        <v>7.2834658387117714E-8</v>
      </c>
      <c r="BI49" s="5">
        <f t="shared" si="162"/>
        <v>1.4962782987795155E-8</v>
      </c>
      <c r="BJ49" s="8">
        <f t="shared" si="163"/>
        <v>0.50545744449726127</v>
      </c>
      <c r="BK49" s="8">
        <f t="shared" si="164"/>
        <v>0.34885443927936588</v>
      </c>
      <c r="BL49" s="8">
        <f t="shared" si="165"/>
        <v>0.14301722393980171</v>
      </c>
      <c r="BM49" s="8">
        <f t="shared" si="166"/>
        <v>0.17548898010535213</v>
      </c>
      <c r="BN49" s="8">
        <f t="shared" si="167"/>
        <v>0.82441264698300665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1.2951388888888899</v>
      </c>
      <c r="F50">
        <f>VLOOKUP(B50,home!$B$2:$E$405,3,FALSE)</f>
        <v>0.88</v>
      </c>
      <c r="G50">
        <f>VLOOKUP(C50,away!$B$2:$E$405,4,FALSE)</f>
        <v>0.88</v>
      </c>
      <c r="H50">
        <f>VLOOKUP(A50,away!$A$2:$E$405,3,FALSE)</f>
        <v>1.03125</v>
      </c>
      <c r="I50">
        <f>VLOOKUP(C50,away!$B$2:$E$405,3,FALSE)</f>
        <v>1.1599999999999999</v>
      </c>
      <c r="J50">
        <f>VLOOKUP(B50,home!$B$2:$E$405,4,FALSE)</f>
        <v>0.9</v>
      </c>
      <c r="K50" s="3">
        <f t="shared" si="112"/>
        <v>1.0029555555555565</v>
      </c>
      <c r="L50" s="3">
        <f t="shared" si="113"/>
        <v>1.0766249999999999</v>
      </c>
      <c r="M50" s="5">
        <f t="shared" si="114"/>
        <v>0.12498262447328257</v>
      </c>
      <c r="N50" s="5">
        <f t="shared" si="115"/>
        <v>0.12535201756339262</v>
      </c>
      <c r="O50" s="5">
        <f t="shared" si="116"/>
        <v>0.13455941807354785</v>
      </c>
      <c r="P50" s="5">
        <f t="shared" si="117"/>
        <v>0.13495711590918757</v>
      </c>
      <c r="Q50" s="5">
        <f t="shared" si="118"/>
        <v>6.2861251207651139E-2</v>
      </c>
      <c r="R50" s="5">
        <f t="shared" si="119"/>
        <v>7.2435016741716707E-2</v>
      </c>
      <c r="S50" s="5">
        <f t="shared" si="120"/>
        <v>3.6431910458120019E-2</v>
      </c>
      <c r="T50" s="5">
        <f t="shared" si="121"/>
        <v>6.7677994581437417E-2</v>
      </c>
      <c r="U50" s="5">
        <f t="shared" si="122"/>
        <v>7.2649102457864517E-2</v>
      </c>
      <c r="V50" s="5">
        <f t="shared" si="123"/>
        <v>4.3710480940943354E-3</v>
      </c>
      <c r="W50" s="5">
        <f t="shared" si="124"/>
        <v>2.1015680375962388E-2</v>
      </c>
      <c r="X50" s="5">
        <f t="shared" si="125"/>
        <v>2.2626006884770504E-2</v>
      </c>
      <c r="Y50" s="5">
        <f t="shared" si="126"/>
        <v>1.2179862331158019E-2</v>
      </c>
      <c r="Z50" s="5">
        <f t="shared" si="127"/>
        <v>2.5995116633183591E-2</v>
      </c>
      <c r="AA50" s="5">
        <f t="shared" si="128"/>
        <v>2.6071946644566135E-2</v>
      </c>
      <c r="AB50" s="5">
        <f t="shared" si="129"/>
        <v>1.3074501865657825E-2</v>
      </c>
      <c r="AC50" s="5">
        <f t="shared" si="130"/>
        <v>2.9499302741349542E-4</v>
      </c>
      <c r="AD50" s="5">
        <f t="shared" si="131"/>
        <v>5.2694483467128402E-3</v>
      </c>
      <c r="AE50" s="5">
        <f t="shared" si="132"/>
        <v>5.6732198262797115E-3</v>
      </c>
      <c r="AF50" s="5">
        <f t="shared" si="133"/>
        <v>3.0539651477341965E-3</v>
      </c>
      <c r="AG50" s="5">
        <f t="shared" si="134"/>
        <v>1.09599174239311E-3</v>
      </c>
      <c r="AH50" s="5">
        <f t="shared" si="135"/>
        <v>6.9967481113003185E-3</v>
      </c>
      <c r="AI50" s="5">
        <f t="shared" si="136"/>
        <v>7.0174273890515008E-3</v>
      </c>
      <c r="AJ50" s="5">
        <f t="shared" si="137"/>
        <v>3.5190838927784628E-3</v>
      </c>
      <c r="AK50" s="5">
        <f t="shared" si="138"/>
        <v>1.176494913576078E-3</v>
      </c>
      <c r="AL50" s="5">
        <f t="shared" si="139"/>
        <v>1.2741421733084421E-5</v>
      </c>
      <c r="AM50" s="5">
        <f t="shared" si="140"/>
        <v>1.0570044988097375E-3</v>
      </c>
      <c r="AN50" s="5">
        <f t="shared" si="141"/>
        <v>1.1379974685310336E-3</v>
      </c>
      <c r="AO50" s="5">
        <f t="shared" si="142"/>
        <v>6.1259826227861192E-4</v>
      </c>
      <c r="AP50" s="5">
        <f t="shared" si="143"/>
        <v>2.198462013752369E-4</v>
      </c>
      <c r="AQ50" s="5">
        <f t="shared" si="144"/>
        <v>5.9172979138903585E-5</v>
      </c>
      <c r="AR50" s="5">
        <f t="shared" si="145"/>
        <v>1.5065747870657417E-3</v>
      </c>
      <c r="AS50" s="5">
        <f t="shared" si="146"/>
        <v>1.5110275525475152E-3</v>
      </c>
      <c r="AT50" s="5">
        <f t="shared" si="147"/>
        <v>7.577467392125228E-4</v>
      </c>
      <c r="AU50" s="5">
        <f t="shared" si="148"/>
        <v>2.5332876726576913E-4</v>
      </c>
      <c r="AV50" s="5">
        <f t="shared" si="149"/>
        <v>6.3519373627810927E-5</v>
      </c>
      <c r="AW50" s="5">
        <f t="shared" si="150"/>
        <v>3.8217435266311742E-7</v>
      </c>
      <c r="AX50" s="5">
        <f t="shared" si="151"/>
        <v>1.7668808905474035E-4</v>
      </c>
      <c r="AY50" s="5">
        <f t="shared" si="152"/>
        <v>1.9022681387855983E-4</v>
      </c>
      <c r="AZ50" s="5">
        <f t="shared" si="153"/>
        <v>1.0240147174600222E-4</v>
      </c>
      <c r="BA50" s="5">
        <f t="shared" si="154"/>
        <v>3.6749328172846553E-5</v>
      </c>
      <c r="BB50" s="5">
        <f t="shared" si="155"/>
        <v>9.8913113610227264E-6</v>
      </c>
      <c r="BC50" s="5">
        <f t="shared" si="156"/>
        <v>2.1298466188122197E-6</v>
      </c>
      <c r="BD50" s="5">
        <f t="shared" si="157"/>
        <v>2.7033601335410887E-4</v>
      </c>
      <c r="BE50" s="5">
        <f t="shared" si="158"/>
        <v>2.711350064602446E-4</v>
      </c>
      <c r="BF50" s="5">
        <f t="shared" si="159"/>
        <v>1.35968180517447E-4</v>
      </c>
      <c r="BG50" s="5">
        <f t="shared" si="160"/>
        <v>4.545668067625142E-5</v>
      </c>
      <c r="BH50" s="5">
        <f t="shared" si="161"/>
        <v>1.1397757605340317E-5</v>
      </c>
      <c r="BI50" s="5">
        <f t="shared" si="162"/>
        <v>2.2862888622303342E-6</v>
      </c>
      <c r="BJ50" s="8">
        <f t="shared" si="163"/>
        <v>0.33041014427845744</v>
      </c>
      <c r="BK50" s="8">
        <f t="shared" si="164"/>
        <v>0.30124066019770956</v>
      </c>
      <c r="BL50" s="8">
        <f t="shared" si="165"/>
        <v>0.34232851723725427</v>
      </c>
      <c r="BM50" s="8">
        <f t="shared" si="166"/>
        <v>0.34463714973830051</v>
      </c>
      <c r="BN50" s="8">
        <f t="shared" si="167"/>
        <v>0.65514744396877855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1.6156716417910399</v>
      </c>
      <c r="F51">
        <f>VLOOKUP(B51,home!$B$2:$E$405,3,FALSE)</f>
        <v>1</v>
      </c>
      <c r="G51">
        <f>VLOOKUP(C51,away!$B$2:$E$405,4,FALSE)</f>
        <v>1.24</v>
      </c>
      <c r="H51">
        <f>VLOOKUP(A51,away!$A$2:$E$405,3,FALSE)</f>
        <v>1.39925373134328</v>
      </c>
      <c r="I51">
        <f>VLOOKUP(C51,away!$B$2:$E$405,3,FALSE)</f>
        <v>1</v>
      </c>
      <c r="J51">
        <f>VLOOKUP(B51,home!$B$2:$E$405,4,FALSE)</f>
        <v>0.88</v>
      </c>
      <c r="K51" s="3">
        <f t="shared" si="112"/>
        <v>2.0034328358208895</v>
      </c>
      <c r="L51" s="3">
        <f t="shared" si="113"/>
        <v>1.2313432835820863</v>
      </c>
      <c r="M51" s="5">
        <f t="shared" si="114"/>
        <v>3.9369017912777103E-2</v>
      </c>
      <c r="N51" s="5">
        <f t="shared" si="115"/>
        <v>7.8873183200478425E-2</v>
      </c>
      <c r="O51" s="5">
        <f t="shared" si="116"/>
        <v>4.8476775788120929E-2</v>
      </c>
      <c r="P51" s="5">
        <f t="shared" si="117"/>
        <v>9.7119964388648547E-2</v>
      </c>
      <c r="Q51" s="5">
        <f t="shared" si="118"/>
        <v>7.9008562544777533E-2</v>
      </c>
      <c r="R51" s="5">
        <f t="shared" si="119"/>
        <v>2.9845776138208709E-2</v>
      </c>
      <c r="S51" s="5">
        <f t="shared" si="120"/>
        <v>5.989663943198812E-2</v>
      </c>
      <c r="T51" s="5">
        <f t="shared" si="121"/>
        <v>9.7286662834987006E-2</v>
      </c>
      <c r="U51" s="5">
        <f t="shared" si="122"/>
        <v>5.9794007925846902E-2</v>
      </c>
      <c r="V51" s="5">
        <f t="shared" si="123"/>
        <v>1.6417759155809192E-2</v>
      </c>
      <c r="W51" s="5">
        <f t="shared" si="124"/>
        <v>5.2762782837738602E-2</v>
      </c>
      <c r="X51" s="5">
        <f t="shared" si="125"/>
        <v>6.4969098270349593E-2</v>
      </c>
      <c r="Y51" s="5">
        <f t="shared" si="126"/>
        <v>3.9999631397789767E-2</v>
      </c>
      <c r="Z51" s="5">
        <f t="shared" si="127"/>
        <v>1.2250131997025931E-2</v>
      </c>
      <c r="AA51" s="5">
        <f t="shared" si="128"/>
        <v>2.4542316685981877E-2</v>
      </c>
      <c r="AB51" s="5">
        <f t="shared" si="129"/>
        <v>2.4584441557905509E-2</v>
      </c>
      <c r="AC51" s="5">
        <f t="shared" si="130"/>
        <v>2.5313245495579601E-3</v>
      </c>
      <c r="AD51" s="5">
        <f t="shared" si="131"/>
        <v>2.6426672911603093E-2</v>
      </c>
      <c r="AE51" s="5">
        <f t="shared" si="132"/>
        <v>3.2540306197123121E-2</v>
      </c>
      <c r="AF51" s="5">
        <f t="shared" si="133"/>
        <v>2.0034143740766053E-2</v>
      </c>
      <c r="AG51" s="5">
        <f t="shared" si="134"/>
        <v>8.2229694458367929E-3</v>
      </c>
      <c r="AH51" s="5">
        <f t="shared" si="135"/>
        <v>3.7710294393829714E-3</v>
      </c>
      <c r="AI51" s="5">
        <f t="shared" si="136"/>
        <v>7.5550042037070848E-3</v>
      </c>
      <c r="AJ51" s="5">
        <f t="shared" si="137"/>
        <v>7.567971748235815E-3</v>
      </c>
      <c r="AK51" s="5">
        <f t="shared" si="138"/>
        <v>5.0539743669934861E-3</v>
      </c>
      <c r="AL51" s="5">
        <f t="shared" si="139"/>
        <v>2.4978235490034272E-4</v>
      </c>
      <c r="AM51" s="5">
        <f t="shared" si="140"/>
        <v>1.0588812850520822E-2</v>
      </c>
      <c r="AN51" s="5">
        <f t="shared" si="141"/>
        <v>1.30384635845965E-2</v>
      </c>
      <c r="AO51" s="5">
        <f t="shared" si="142"/>
        <v>8.0274122815612581E-3</v>
      </c>
      <c r="AP51" s="5">
        <f t="shared" si="143"/>
        <v>3.2948333991482696E-3</v>
      </c>
      <c r="AQ51" s="5">
        <f t="shared" si="144"/>
        <v>1.0142677441407888E-3</v>
      </c>
      <c r="AR51" s="5">
        <f t="shared" si="145"/>
        <v>9.2868635447490794E-4</v>
      </c>
      <c r="AS51" s="5">
        <f t="shared" si="146"/>
        <v>1.8605607367338283E-3</v>
      </c>
      <c r="AT51" s="5">
        <f t="shared" si="147"/>
        <v>1.863754236505829E-3</v>
      </c>
      <c r="AU51" s="5">
        <f t="shared" si="148"/>
        <v>1.2446354784386904E-3</v>
      </c>
      <c r="AV51" s="5">
        <f t="shared" si="149"/>
        <v>6.2338589653292847E-4</v>
      </c>
      <c r="AW51" s="5">
        <f t="shared" si="150"/>
        <v>1.7116429999303911E-5</v>
      </c>
      <c r="AX51" s="5">
        <f t="shared" si="151"/>
        <v>3.5356625595159346E-3</v>
      </c>
      <c r="AY51" s="5">
        <f t="shared" si="152"/>
        <v>4.3536143456725943E-3</v>
      </c>
      <c r="AZ51" s="5">
        <f t="shared" si="153"/>
        <v>2.6803968919252848E-3</v>
      </c>
      <c r="BA51" s="5">
        <f t="shared" si="154"/>
        <v>1.1001629034021665E-3</v>
      </c>
      <c r="BB51" s="5">
        <f t="shared" si="155"/>
        <v>3.3866955048760618E-4</v>
      </c>
      <c r="BC51" s="5">
        <f t="shared" si="156"/>
        <v>8.3403695269335581E-5</v>
      </c>
      <c r="BD51" s="5">
        <f t="shared" si="157"/>
        <v>1.9058861752283519E-4</v>
      </c>
      <c r="BE51" s="5">
        <f t="shared" si="158"/>
        <v>3.8183149447895654E-4</v>
      </c>
      <c r="BF51" s="5">
        <f t="shared" si="159"/>
        <v>3.8248687689485222E-4</v>
      </c>
      <c r="BG51" s="5">
        <f t="shared" si="160"/>
        <v>2.554289228139098E-4</v>
      </c>
      <c r="BH51" s="5">
        <f t="shared" si="161"/>
        <v>1.2793367279593655E-4</v>
      </c>
      <c r="BI51" s="5">
        <f t="shared" si="162"/>
        <v>5.1261304177309042E-5</v>
      </c>
      <c r="BJ51" s="8">
        <f t="shared" si="163"/>
        <v>0.54817971318769065</v>
      </c>
      <c r="BK51" s="8">
        <f t="shared" si="164"/>
        <v>0.21993810213935386</v>
      </c>
      <c r="BL51" s="8">
        <f t="shared" si="165"/>
        <v>0.21910185144575328</v>
      </c>
      <c r="BM51" s="8">
        <f t="shared" si="166"/>
        <v>0.62244002088113948</v>
      </c>
      <c r="BN51" s="8">
        <f t="shared" si="167"/>
        <v>0.37269327997301127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1.6156716417910399</v>
      </c>
      <c r="F52">
        <f>VLOOKUP(B52,home!$B$2:$E$405,3,FALSE)</f>
        <v>1.38</v>
      </c>
      <c r="G52">
        <f>VLOOKUP(C52,away!$B$2:$E$405,4,FALSE)</f>
        <v>1.24</v>
      </c>
      <c r="H52">
        <f>VLOOKUP(A52,away!$A$2:$E$405,3,FALSE)</f>
        <v>1.39925373134328</v>
      </c>
      <c r="I52">
        <f>VLOOKUP(C52,away!$B$2:$E$405,3,FALSE)</f>
        <v>0.84</v>
      </c>
      <c r="J52">
        <f>VLOOKUP(B52,home!$B$2:$E$405,4,FALSE)</f>
        <v>0.49</v>
      </c>
      <c r="K52" s="3">
        <f t="shared" si="112"/>
        <v>2.7647373134328275</v>
      </c>
      <c r="L52" s="3">
        <f t="shared" si="113"/>
        <v>0.57593283582089394</v>
      </c>
      <c r="M52" s="5">
        <f t="shared" si="114"/>
        <v>3.5413217626419358E-2</v>
      </c>
      <c r="N52" s="5">
        <f t="shared" si="115"/>
        <v>9.7908244160478705E-2</v>
      </c>
      <c r="O52" s="5">
        <f t="shared" si="116"/>
        <v>2.0395634853126163E-2</v>
      </c>
      <c r="P52" s="5">
        <f t="shared" si="117"/>
        <v>5.6388572709588976E-2</v>
      </c>
      <c r="Q52" s="5">
        <f t="shared" si="118"/>
        <v>0.13534528796158363</v>
      </c>
      <c r="R52" s="5">
        <f t="shared" si="119"/>
        <v>5.8732579096642066E-3</v>
      </c>
      <c r="S52" s="5">
        <f t="shared" si="120"/>
        <v>2.2446923390071101E-2</v>
      </c>
      <c r="T52" s="5">
        <f t="shared" si="121"/>
        <v>7.7949795510710351E-2</v>
      </c>
      <c r="U52" s="5">
        <f t="shared" si="122"/>
        <v>1.6238015294263126E-2</v>
      </c>
      <c r="V52" s="5">
        <f t="shared" si="123"/>
        <v>3.9713670535869473E-3</v>
      </c>
      <c r="W52" s="5">
        <f t="shared" si="124"/>
        <v>0.12473138927490038</v>
      </c>
      <c r="X52" s="5">
        <f t="shared" si="125"/>
        <v>7.1836902740973194E-2</v>
      </c>
      <c r="Y52" s="5">
        <f t="shared" si="126"/>
        <v>2.0686615556099224E-2</v>
      </c>
      <c r="Z52" s="5">
        <f t="shared" si="127"/>
        <v>1.1275340278068006E-3</v>
      </c>
      <c r="AA52" s="5">
        <f t="shared" si="128"/>
        <v>3.1173353988426696E-3</v>
      </c>
      <c r="AB52" s="5">
        <f t="shared" si="129"/>
        <v>4.309306747832667E-3</v>
      </c>
      <c r="AC52" s="5">
        <f t="shared" si="130"/>
        <v>3.9522622989958812E-4</v>
      </c>
      <c r="AD52" s="5">
        <f t="shared" si="131"/>
        <v>8.6212381521158066E-2</v>
      </c>
      <c r="AE52" s="5">
        <f t="shared" si="132"/>
        <v>4.9652541372353393E-2</v>
      </c>
      <c r="AF52" s="5">
        <f t="shared" si="133"/>
        <v>1.4298264479146876E-2</v>
      </c>
      <c r="AG52" s="5">
        <f t="shared" si="134"/>
        <v>2.7449466695974056E-3</v>
      </c>
      <c r="AH52" s="5">
        <f t="shared" si="135"/>
        <v>1.6234596752983139E-4</v>
      </c>
      <c r="AI52" s="5">
        <f t="shared" si="136"/>
        <v>4.4884395411507914E-4</v>
      </c>
      <c r="AJ52" s="5">
        <f t="shared" si="137"/>
        <v>6.2046781392534561E-4</v>
      </c>
      <c r="AK52" s="5">
        <f t="shared" si="138"/>
        <v>5.7181017231449987E-4</v>
      </c>
      <c r="AL52" s="5">
        <f t="shared" si="139"/>
        <v>2.5172796481281525E-5</v>
      </c>
      <c r="AM52" s="5">
        <f t="shared" si="140"/>
        <v>4.767091761429048E-2</v>
      </c>
      <c r="AN52" s="5">
        <f t="shared" si="141"/>
        <v>2.7455246767782514E-2</v>
      </c>
      <c r="AO52" s="5">
        <f t="shared" si="142"/>
        <v>7.9061890645657079E-3</v>
      </c>
      <c r="AP52" s="5">
        <f t="shared" si="143"/>
        <v>1.5178112961638228E-3</v>
      </c>
      <c r="AQ52" s="5">
        <f t="shared" si="144"/>
        <v>2.1853934101015435E-4</v>
      </c>
      <c r="AR52" s="5">
        <f t="shared" si="145"/>
        <v>1.8700074692708518E-5</v>
      </c>
      <c r="AS52" s="5">
        <f t="shared" si="146"/>
        <v>5.1700794266912159E-5</v>
      </c>
      <c r="AT52" s="5">
        <f t="shared" si="147"/>
        <v>7.146955752192304E-5</v>
      </c>
      <c r="AU52" s="5">
        <f t="shared" si="148"/>
        <v>6.5864850818464799E-5</v>
      </c>
      <c r="AV52" s="5">
        <f t="shared" si="149"/>
        <v>4.5524752675374087E-5</v>
      </c>
      <c r="AW52" s="5">
        <f t="shared" si="150"/>
        <v>1.1134088718437751E-6</v>
      </c>
      <c r="AX52" s="5">
        <f t="shared" si="151"/>
        <v>2.1966260782301857E-2</v>
      </c>
      <c r="AY52" s="5">
        <f t="shared" si="152"/>
        <v>1.2651090864732394E-2</v>
      </c>
      <c r="AZ52" s="5">
        <f t="shared" si="153"/>
        <v>3.6430893189765669E-3</v>
      </c>
      <c r="BA52" s="5">
        <f t="shared" si="154"/>
        <v>6.9939158754232767E-4</v>
      </c>
      <c r="BB52" s="5">
        <f t="shared" si="155"/>
        <v>1.0070064509063248E-4</v>
      </c>
      <c r="BC52" s="5">
        <f t="shared" si="156"/>
        <v>1.1599361619208272E-5</v>
      </c>
      <c r="BD52" s="5">
        <f t="shared" si="157"/>
        <v>1.79499784130569E-6</v>
      </c>
      <c r="BE52" s="5">
        <f t="shared" si="158"/>
        <v>4.9626975093892185E-6</v>
      </c>
      <c r="BF52" s="5">
        <f t="shared" si="159"/>
        <v>6.8602774897442668E-6</v>
      </c>
      <c r="BG52" s="5">
        <f t="shared" si="160"/>
        <v>6.3222883854664222E-6</v>
      </c>
      <c r="BH52" s="5">
        <f t="shared" si="161"/>
        <v>4.3698666513955014E-6</v>
      </c>
      <c r="BI52" s="5">
        <f t="shared" si="162"/>
        <v>2.4163066771677799E-6</v>
      </c>
      <c r="BJ52" s="8">
        <f t="shared" si="163"/>
        <v>0.80520720589107686</v>
      </c>
      <c r="BK52" s="8">
        <f t="shared" si="164"/>
        <v>0.13129157067077962</v>
      </c>
      <c r="BL52" s="8">
        <f t="shared" si="165"/>
        <v>5.2017004576143423E-2</v>
      </c>
      <c r="BM52" s="8">
        <f t="shared" si="166"/>
        <v>0.62566912248908513</v>
      </c>
      <c r="BN52" s="8">
        <f t="shared" si="167"/>
        <v>0.35132421522086105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1.24827586206897</v>
      </c>
      <c r="F53">
        <f>VLOOKUP(B53,home!$B$2:$E$405,3,FALSE)</f>
        <v>0.63</v>
      </c>
      <c r="G53">
        <f>VLOOKUP(C53,away!$B$2:$E$405,4,FALSE)</f>
        <v>0.75</v>
      </c>
      <c r="H53">
        <f>VLOOKUP(A53,away!$A$2:$E$405,3,FALSE)</f>
        <v>1.0965517241379299</v>
      </c>
      <c r="I53">
        <f>VLOOKUP(C53,away!$B$2:$E$405,3,FALSE)</f>
        <v>0.91</v>
      </c>
      <c r="J53">
        <f>VLOOKUP(B53,home!$B$2:$E$405,4,FALSE)</f>
        <v>0.98</v>
      </c>
      <c r="K53" s="3">
        <f t="shared" si="112"/>
        <v>0.58981034482758843</v>
      </c>
      <c r="L53" s="3">
        <f t="shared" si="113"/>
        <v>0.97790482758620589</v>
      </c>
      <c r="M53" s="5">
        <f t="shared" si="114"/>
        <v>0.20852107318606428</v>
      </c>
      <c r="N53" s="5">
        <f t="shared" si="115"/>
        <v>0.12298788607969137</v>
      </c>
      <c r="O53" s="5">
        <f t="shared" si="116"/>
        <v>0.20391376412210879</v>
      </c>
      <c r="P53" s="5">
        <f t="shared" si="117"/>
        <v>0.12027044753195253</v>
      </c>
      <c r="Q53" s="5">
        <f t="shared" si="118"/>
        <v>3.6269763749139462E-2</v>
      </c>
      <c r="R53" s="5">
        <f t="shared" si="119"/>
        <v>9.9704127173142532E-2</v>
      </c>
      <c r="S53" s="5">
        <f t="shared" si="120"/>
        <v>1.7342348579595327E-2</v>
      </c>
      <c r="T53" s="5">
        <f t="shared" si="121"/>
        <v>3.546837706569464E-2</v>
      </c>
      <c r="U53" s="5">
        <f t="shared" si="122"/>
        <v>5.8806525628724925E-2</v>
      </c>
      <c r="V53" s="5">
        <f t="shared" si="123"/>
        <v>1.1114101978886265E-3</v>
      </c>
      <c r="W53" s="5">
        <f t="shared" si="124"/>
        <v>7.1307606212317057E-3</v>
      </c>
      <c r="X53" s="5">
        <f t="shared" si="125"/>
        <v>6.9732052358640979E-3</v>
      </c>
      <c r="Y53" s="5">
        <f t="shared" si="126"/>
        <v>3.409565531950454E-3</v>
      </c>
      <c r="Z53" s="5">
        <f t="shared" si="127"/>
        <v>3.2500382430961698E-2</v>
      </c>
      <c r="AA53" s="5">
        <f t="shared" si="128"/>
        <v>1.9169061768634015E-2</v>
      </c>
      <c r="AB53" s="5">
        <f t="shared" si="129"/>
        <v>5.653055465889685E-3</v>
      </c>
      <c r="AC53" s="5">
        <f t="shared" si="130"/>
        <v>4.0064836088642833E-5</v>
      </c>
      <c r="AD53" s="5">
        <f t="shared" si="131"/>
        <v>1.0514490952229151E-3</v>
      </c>
      <c r="AE53" s="5">
        <f t="shared" si="132"/>
        <v>1.0282171461796369E-3</v>
      </c>
      <c r="AF53" s="5">
        <f t="shared" si="133"/>
        <v>5.0274925552798921E-4</v>
      </c>
      <c r="AG53" s="5">
        <f t="shared" si="134"/>
        <v>1.6388030801539724E-4</v>
      </c>
      <c r="AH53" s="5">
        <f t="shared" si="135"/>
        <v>7.9455702194088373E-3</v>
      </c>
      <c r="AI53" s="5">
        <f t="shared" si="136"/>
        <v>4.6863795109613436E-3</v>
      </c>
      <c r="AJ53" s="5">
        <f t="shared" si="137"/>
        <v>1.3820375576765274E-3</v>
      </c>
      <c r="AK53" s="5">
        <f t="shared" si="138"/>
        <v>2.7171334948595703E-4</v>
      </c>
      <c r="AL53" s="5">
        <f t="shared" si="139"/>
        <v>9.2434125588366334E-7</v>
      </c>
      <c r="AM53" s="5">
        <f t="shared" si="140"/>
        <v>1.2403111068441672E-4</v>
      </c>
      <c r="AN53" s="5">
        <f t="shared" si="141"/>
        <v>1.2129062190917014E-4</v>
      </c>
      <c r="AO53" s="5">
        <f t="shared" si="142"/>
        <v>5.9305342352955354E-5</v>
      </c>
      <c r="AP53" s="5">
        <f t="shared" si="143"/>
        <v>1.9331660196202576E-5</v>
      </c>
      <c r="AQ53" s="5">
        <f t="shared" si="144"/>
        <v>4.7261309577806483E-6</v>
      </c>
      <c r="AR53" s="5">
        <f t="shared" si="145"/>
        <v>1.5540022950970187E-3</v>
      </c>
      <c r="AS53" s="5">
        <f t="shared" si="146"/>
        <v>9.165666295340364E-4</v>
      </c>
      <c r="AT53" s="5">
        <f t="shared" si="147"/>
        <v>2.7030023991146522E-4</v>
      </c>
      <c r="AU53" s="5">
        <f t="shared" si="148"/>
        <v>5.3141959236387077E-5</v>
      </c>
      <c r="AV53" s="5">
        <f t="shared" si="149"/>
        <v>7.8359193255067751E-6</v>
      </c>
      <c r="AW53" s="5">
        <f t="shared" si="150"/>
        <v>1.4809445984251097E-8</v>
      </c>
      <c r="AX53" s="5">
        <f t="shared" si="151"/>
        <v>1.2192472027020767E-5</v>
      </c>
      <c r="AY53" s="5">
        <f t="shared" si="152"/>
        <v>1.1923077255433381E-5</v>
      </c>
      <c r="AZ53" s="5">
        <f t="shared" si="153"/>
        <v>5.8298174038857968E-6</v>
      </c>
      <c r="BA53" s="5">
        <f t="shared" si="154"/>
        <v>1.9003355277353344E-6</v>
      </c>
      <c r="BB53" s="5">
        <f t="shared" si="155"/>
        <v>4.645868216514908E-7</v>
      </c>
      <c r="BC53" s="5">
        <f t="shared" si="156"/>
        <v>9.0864339145184926E-8</v>
      </c>
      <c r="BD53" s="5">
        <f t="shared" si="157"/>
        <v>2.5327772440923631E-4</v>
      </c>
      <c r="BE53" s="5">
        <f t="shared" si="158"/>
        <v>1.4938582197095856E-4</v>
      </c>
      <c r="BF53" s="5">
        <f t="shared" si="159"/>
        <v>4.4054651584521895E-5</v>
      </c>
      <c r="BG53" s="5">
        <f t="shared" si="160"/>
        <v>8.6612964141087111E-6</v>
      </c>
      <c r="BH53" s="5">
        <f t="shared" si="161"/>
        <v>1.2771305561648533E-6</v>
      </c>
      <c r="BI53" s="5">
        <f t="shared" si="162"/>
        <v>1.5065296274428842E-7</v>
      </c>
      <c r="BJ53" s="8">
        <f t="shared" si="163"/>
        <v>0.2153469401079931</v>
      </c>
      <c r="BK53" s="8">
        <f t="shared" si="164"/>
        <v>0.34729819175010074</v>
      </c>
      <c r="BL53" s="8">
        <f t="shared" si="165"/>
        <v>0.40479088911703476</v>
      </c>
      <c r="BM53" s="8">
        <f t="shared" si="166"/>
        <v>0.20825743329618185</v>
      </c>
      <c r="BN53" s="8">
        <f t="shared" si="167"/>
        <v>0.7916670618420989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1.24827586206897</v>
      </c>
      <c r="F54">
        <f>VLOOKUP(B54,home!$B$2:$E$405,3,FALSE)</f>
        <v>0.63</v>
      </c>
      <c r="G54">
        <f>VLOOKUP(C54,away!$B$2:$E$405,4,FALSE)</f>
        <v>1.49</v>
      </c>
      <c r="H54">
        <f>VLOOKUP(A54,away!$A$2:$E$405,3,FALSE)</f>
        <v>1.0965517241379299</v>
      </c>
      <c r="I54">
        <f>VLOOKUP(C54,away!$B$2:$E$405,3,FALSE)</f>
        <v>1.2</v>
      </c>
      <c r="J54">
        <f>VLOOKUP(B54,home!$B$2:$E$405,4,FALSE)</f>
        <v>1.17</v>
      </c>
      <c r="K54" s="3">
        <f t="shared" si="112"/>
        <v>1.1717565517241422</v>
      </c>
      <c r="L54" s="3">
        <f t="shared" si="113"/>
        <v>1.5395586206896534</v>
      </c>
      <c r="M54" s="5">
        <f t="shared" si="114"/>
        <v>6.6449356860746184E-2</v>
      </c>
      <c r="N54" s="5">
        <f t="shared" si="115"/>
        <v>7.7862469259434908E-2</v>
      </c>
      <c r="O54" s="5">
        <f t="shared" si="116"/>
        <v>0.10230268019424497</v>
      </c>
      <c r="P54" s="5">
        <f t="shared" si="117"/>
        <v>0.11987383577654616</v>
      </c>
      <c r="Q54" s="5">
        <f t="shared" si="118"/>
        <v>4.561792924408125E-2</v>
      </c>
      <c r="R54" s="5">
        <f t="shared" si="119"/>
        <v>7.8750486606353268E-2</v>
      </c>
      <c r="S54" s="5">
        <f t="shared" si="120"/>
        <v>5.4062737333546114E-2</v>
      </c>
      <c r="T54" s="5">
        <f t="shared" si="121"/>
        <v>7.0231476225735945E-2</v>
      </c>
      <c r="U54" s="5">
        <f t="shared" si="122"/>
        <v>9.2276398632458734E-2</v>
      </c>
      <c r="V54" s="5">
        <f t="shared" si="123"/>
        <v>1.0836502668964508E-2</v>
      </c>
      <c r="W54" s="5">
        <f t="shared" si="124"/>
        <v>1.7817702489280184E-2</v>
      </c>
      <c r="X54" s="5">
        <f t="shared" si="125"/>
        <v>2.743139746825481E-2</v>
      </c>
      <c r="Y54" s="5">
        <f t="shared" si="126"/>
        <v>2.1116122224908017E-2</v>
      </c>
      <c r="Z54" s="5">
        <f t="shared" si="127"/>
        <v>4.0413663512772091E-2</v>
      </c>
      <c r="AA54" s="5">
        <f t="shared" si="128"/>
        <v>4.7354975000265601E-2</v>
      </c>
      <c r="AB54" s="5">
        <f t="shared" si="129"/>
        <v>2.7744251106647098E-2</v>
      </c>
      <c r="AC54" s="5">
        <f t="shared" si="130"/>
        <v>1.2218074811975014E-3</v>
      </c>
      <c r="AD54" s="5">
        <f t="shared" si="131"/>
        <v>5.2195024071214034E-3</v>
      </c>
      <c r="AE54" s="5">
        <f t="shared" si="132"/>
        <v>8.0357299265941557E-3</v>
      </c>
      <c r="AF54" s="5">
        <f t="shared" si="133"/>
        <v>6.1857386410109341E-3</v>
      </c>
      <c r="AG54" s="5">
        <f t="shared" si="134"/>
        <v>3.1744357500338291E-3</v>
      </c>
      <c r="AH54" s="5">
        <f t="shared" si="135"/>
        <v>1.5554801013684789E-2</v>
      </c>
      <c r="AI54" s="5">
        <f t="shared" si="136"/>
        <v>1.8226439998550475E-2</v>
      </c>
      <c r="AJ54" s="5">
        <f t="shared" si="137"/>
        <v>1.0678475241454247E-2</v>
      </c>
      <c r="AK54" s="5">
        <f t="shared" si="138"/>
        <v>4.170857775532685E-3</v>
      </c>
      <c r="AL54" s="5">
        <f t="shared" si="139"/>
        <v>8.8165036515587463E-5</v>
      </c>
      <c r="AM54" s="5">
        <f t="shared" si="140"/>
        <v>1.2231972284568872E-3</v>
      </c>
      <c r="AN54" s="5">
        <f t="shared" si="141"/>
        <v>1.8831838378744923E-3</v>
      </c>
      <c r="AO54" s="5">
        <f t="shared" si="142"/>
        <v>1.449635955971551E-3</v>
      </c>
      <c r="AP54" s="5">
        <f t="shared" si="143"/>
        <v>7.439331776258961E-4</v>
      </c>
      <c r="AQ54" s="5">
        <f t="shared" si="144"/>
        <v>2.8633218420774881E-4</v>
      </c>
      <c r="AR54" s="5">
        <f t="shared" si="145"/>
        <v>4.7895055987461138E-3</v>
      </c>
      <c r="AS54" s="5">
        <f t="shared" si="146"/>
        <v>5.6121345648502182E-3</v>
      </c>
      <c r="AT54" s="5">
        <f t="shared" si="147"/>
        <v>3.2880277227603817E-3</v>
      </c>
      <c r="AU54" s="5">
        <f t="shared" si="148"/>
        <v>1.284256008798363E-3</v>
      </c>
      <c r="AV54" s="5">
        <f t="shared" si="149"/>
        <v>3.7620884810014485E-4</v>
      </c>
      <c r="AW54" s="5">
        <f t="shared" si="150"/>
        <v>4.4180183090622333E-6</v>
      </c>
      <c r="AX54" s="5">
        <f t="shared" si="151"/>
        <v>2.3888156108252813E-4</v>
      </c>
      <c r="AY54" s="5">
        <f t="shared" si="152"/>
        <v>3.6777216668840829E-4</v>
      </c>
      <c r="AZ54" s="5">
        <f t="shared" si="153"/>
        <v>2.8310340483742562E-4</v>
      </c>
      <c r="BA54" s="5">
        <f t="shared" si="154"/>
        <v>1.452847624880172E-4</v>
      </c>
      <c r="BB54" s="5">
        <f t="shared" si="155"/>
        <v>5.5918602135818896E-5</v>
      </c>
      <c r="BC54" s="5">
        <f t="shared" si="156"/>
        <v>1.7217993195022964E-5</v>
      </c>
      <c r="BD54" s="5">
        <f t="shared" si="157"/>
        <v>1.2289541055651569E-3</v>
      </c>
      <c r="BE54" s="5">
        <f t="shared" si="158"/>
        <v>1.4400350249642556E-3</v>
      </c>
      <c r="BF54" s="5">
        <f t="shared" si="159"/>
        <v>8.4368523760705279E-4</v>
      </c>
      <c r="BG54" s="5">
        <f t="shared" si="160"/>
        <v>3.2953123491966796E-4</v>
      </c>
      <c r="BH54" s="5">
        <f t="shared" si="161"/>
        <v>9.6532595878717086E-5</v>
      </c>
      <c r="BI54" s="5">
        <f t="shared" si="162"/>
        <v>2.2622540335165135E-5</v>
      </c>
      <c r="BJ54" s="8">
        <f t="shared" si="163"/>
        <v>0.28938696451101931</v>
      </c>
      <c r="BK54" s="8">
        <f t="shared" si="164"/>
        <v>0.2529001773242045</v>
      </c>
      <c r="BL54" s="8">
        <f t="shared" si="165"/>
        <v>0.41637085905171706</v>
      </c>
      <c r="BM54" s="8">
        <f t="shared" si="166"/>
        <v>0.50785155230992662</v>
      </c>
      <c r="BN54" s="8">
        <f t="shared" si="167"/>
        <v>0.49085675794140671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1.24827586206897</v>
      </c>
      <c r="F55">
        <f>VLOOKUP(B55,home!$B$2:$E$405,3,FALSE)</f>
        <v>1.28</v>
      </c>
      <c r="G55">
        <f>VLOOKUP(C55,away!$B$2:$E$405,4,FALSE)</f>
        <v>0.8</v>
      </c>
      <c r="H55">
        <f>VLOOKUP(A55,away!$A$2:$E$405,3,FALSE)</f>
        <v>1.0965517241379299</v>
      </c>
      <c r="I55">
        <f>VLOOKUP(C55,away!$B$2:$E$405,3,FALSE)</f>
        <v>0.74</v>
      </c>
      <c r="J55">
        <f>VLOOKUP(B55,home!$B$2:$E$405,4,FALSE)</f>
        <v>1.28</v>
      </c>
      <c r="K55" s="3">
        <f t="shared" si="112"/>
        <v>1.2782344827586254</v>
      </c>
      <c r="L55" s="3">
        <f t="shared" si="113"/>
        <v>1.0386537931034472</v>
      </c>
      <c r="M55" s="5">
        <f t="shared" si="114"/>
        <v>9.8579862169762805E-2</v>
      </c>
      <c r="N55" s="5">
        <f t="shared" si="115"/>
        <v>0.12600817913098333</v>
      </c>
      <c r="O55" s="5">
        <f t="shared" si="116"/>
        <v>0.10239034776623915</v>
      </c>
      <c r="P55" s="5">
        <f t="shared" si="117"/>
        <v>0.13087887321645447</v>
      </c>
      <c r="Q55" s="5">
        <f t="shared" si="118"/>
        <v>8.0533999837424375E-2</v>
      </c>
      <c r="R55" s="5">
        <f t="shared" si="119"/>
        <v>5.3174061542292678E-2</v>
      </c>
      <c r="S55" s="5">
        <f t="shared" si="120"/>
        <v>4.344010804384852E-2</v>
      </c>
      <c r="T55" s="5">
        <f t="shared" si="121"/>
        <v>8.3646944404933213E-2</v>
      </c>
      <c r="U55" s="5">
        <f t="shared" si="122"/>
        <v>6.7968919051687796E-2</v>
      </c>
      <c r="V55" s="5">
        <f t="shared" si="123"/>
        <v>6.408106605191065E-3</v>
      </c>
      <c r="W55" s="5">
        <f t="shared" si="124"/>
        <v>3.4313778542224456E-2</v>
      </c>
      <c r="X55" s="5">
        <f t="shared" si="125"/>
        <v>3.5640136238593106E-2</v>
      </c>
      <c r="Y55" s="5">
        <f t="shared" si="126"/>
        <v>1.8508881345469175E-2</v>
      </c>
      <c r="Z55" s="5">
        <f t="shared" si="127"/>
        <v>1.840981357187281E-2</v>
      </c>
      <c r="AA55" s="5">
        <f t="shared" si="128"/>
        <v>2.3532058528725561E-2</v>
      </c>
      <c r="AB55" s="5">
        <f t="shared" si="129"/>
        <v>1.5039744330855613E-2</v>
      </c>
      <c r="AC55" s="5">
        <f t="shared" si="130"/>
        <v>5.317299049970004E-4</v>
      </c>
      <c r="AD55" s="5">
        <f t="shared" si="131"/>
        <v>1.0965263741603575E-2</v>
      </c>
      <c r="AE55" s="5">
        <f t="shared" si="132"/>
        <v>1.1389112777596249E-2</v>
      </c>
      <c r="AF55" s="5">
        <f t="shared" si="133"/>
        <v>5.91467259326664E-3</v>
      </c>
      <c r="AG55" s="5">
        <f t="shared" si="134"/>
        <v>2.0477657079871329E-3</v>
      </c>
      <c r="AH55" s="5">
        <f t="shared" si="135"/>
        <v>4.7803556741882539E-3</v>
      </c>
      <c r="AI55" s="5">
        <f t="shared" si="136"/>
        <v>6.1104154625982827E-3</v>
      </c>
      <c r="AJ55" s="5">
        <f t="shared" si="137"/>
        <v>3.9052718741373117E-3</v>
      </c>
      <c r="AK55" s="5">
        <f t="shared" si="138"/>
        <v>1.6639510580232382E-3</v>
      </c>
      <c r="AL55" s="5">
        <f t="shared" si="139"/>
        <v>2.8237901449550074E-5</v>
      </c>
      <c r="AM55" s="5">
        <f t="shared" si="140"/>
        <v>2.8032356454121094E-3</v>
      </c>
      <c r="AN55" s="5">
        <f t="shared" si="141"/>
        <v>2.911591336070077E-3</v>
      </c>
      <c r="AO55" s="5">
        <f t="shared" si="142"/>
        <v>1.5120676925881595E-3</v>
      </c>
      <c r="AP55" s="5">
        <f t="shared" si="143"/>
        <v>5.235049481119564E-4</v>
      </c>
      <c r="AQ55" s="5">
        <f t="shared" si="144"/>
        <v>1.359351000162267E-4</v>
      </c>
      <c r="AR55" s="5">
        <f t="shared" si="145"/>
        <v>9.9302691067584348E-4</v>
      </c>
      <c r="AS55" s="5">
        <f t="shared" si="146"/>
        <v>1.2693212395331326E-3</v>
      </c>
      <c r="AT55" s="5">
        <f t="shared" si="147"/>
        <v>8.1124508903458563E-4</v>
      </c>
      <c r="AU55" s="5">
        <f t="shared" si="148"/>
        <v>3.4565381559086624E-4</v>
      </c>
      <c r="AV55" s="5">
        <f t="shared" si="149"/>
        <v>1.1045665654633405E-4</v>
      </c>
      <c r="AW55" s="5">
        <f t="shared" si="150"/>
        <v>1.0413848568985095E-6</v>
      </c>
      <c r="AX55" s="5">
        <f t="shared" si="151"/>
        <v>5.9719874421064782E-4</v>
      </c>
      <c r="AY55" s="5">
        <f t="shared" si="152"/>
        <v>6.2028274091100464E-4</v>
      </c>
      <c r="AZ55" s="5">
        <f t="shared" si="153"/>
        <v>3.2212951082190885E-4</v>
      </c>
      <c r="BA55" s="5">
        <f t="shared" si="154"/>
        <v>1.1152701276191119E-4</v>
      </c>
      <c r="BB55" s="5">
        <f t="shared" si="155"/>
        <v>2.8959488709663905E-5</v>
      </c>
      <c r="BC55" s="5">
        <f t="shared" si="156"/>
        <v>6.0157765589257756E-6</v>
      </c>
      <c r="BD55" s="5">
        <f t="shared" si="157"/>
        <v>1.7190186123787707E-4</v>
      </c>
      <c r="BE55" s="5">
        <f t="shared" si="158"/>
        <v>2.1973088668464279E-4</v>
      </c>
      <c r="BF55" s="5">
        <f t="shared" si="159"/>
        <v>1.4043379814371928E-4</v>
      </c>
      <c r="BG55" s="5">
        <f t="shared" si="160"/>
        <v>5.9835774444022087E-5</v>
      </c>
      <c r="BH55" s="5">
        <f t="shared" si="161"/>
        <v>1.9121037549229085E-5</v>
      </c>
      <c r="BI55" s="5">
        <f t="shared" si="162"/>
        <v>4.8882339083094167E-6</v>
      </c>
      <c r="BJ55" s="8">
        <f t="shared" si="163"/>
        <v>0.41854118231625387</v>
      </c>
      <c r="BK55" s="8">
        <f t="shared" si="164"/>
        <v>0.2804872005826145</v>
      </c>
      <c r="BL55" s="8">
        <f t="shared" si="165"/>
        <v>0.28271074059209644</v>
      </c>
      <c r="BM55" s="8">
        <f t="shared" si="166"/>
        <v>0.40796437204362668</v>
      </c>
      <c r="BN55" s="8">
        <f t="shared" si="167"/>
        <v>0.59156532366315684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1.24827586206897</v>
      </c>
      <c r="F56">
        <f>VLOOKUP(B56,home!$B$2:$E$405,3,FALSE)</f>
        <v>1.17</v>
      </c>
      <c r="G56">
        <f>VLOOKUP(C56,away!$B$2:$E$405,4,FALSE)</f>
        <v>0.69</v>
      </c>
      <c r="H56">
        <f>VLOOKUP(A56,away!$A$2:$E$405,3,FALSE)</f>
        <v>1.0965517241379299</v>
      </c>
      <c r="I56">
        <f>VLOOKUP(C56,away!$B$2:$E$405,3,FALSE)</f>
        <v>0.59</v>
      </c>
      <c r="J56">
        <f>VLOOKUP(B56,home!$B$2:$E$405,4,FALSE)</f>
        <v>0.73</v>
      </c>
      <c r="K56" s="3">
        <f t="shared" si="112"/>
        <v>1.0077331034482793</v>
      </c>
      <c r="L56" s="3">
        <f t="shared" si="113"/>
        <v>0.47228482758620638</v>
      </c>
      <c r="M56" s="5">
        <f t="shared" si="114"/>
        <v>0.22763360664116714</v>
      </c>
      <c r="N56" s="5">
        <f t="shared" si="115"/>
        <v>0.2293939208696282</v>
      </c>
      <c r="O56" s="5">
        <f t="shared" si="116"/>
        <v>0.10750789866534993</v>
      </c>
      <c r="P56" s="5">
        <f t="shared" si="117"/>
        <v>0.1083392683672362</v>
      </c>
      <c r="Q56" s="5">
        <f t="shared" si="118"/>
        <v>0.1155839238950597</v>
      </c>
      <c r="R56" s="5">
        <f t="shared" si="119"/>
        <v>2.5387174692660067E-2</v>
      </c>
      <c r="S56" s="5">
        <f t="shared" si="120"/>
        <v>1.2890668082295081E-2</v>
      </c>
      <c r="T56" s="5">
        <f t="shared" si="121"/>
        <v>5.4588533568515459E-2</v>
      </c>
      <c r="U56" s="5">
        <f t="shared" si="122"/>
        <v>2.5583496340817944E-2</v>
      </c>
      <c r="V56" s="5">
        <f t="shared" si="123"/>
        <v>6.8168295602924044E-4</v>
      </c>
      <c r="W56" s="5">
        <f t="shared" si="124"/>
        <v>3.8825915445166087E-2</v>
      </c>
      <c r="X56" s="5">
        <f t="shared" si="125"/>
        <v>1.8336890781896889E-2</v>
      </c>
      <c r="Y56" s="5">
        <f t="shared" si="126"/>
        <v>4.3301176506976343E-3</v>
      </c>
      <c r="Z56" s="5">
        <f t="shared" si="127"/>
        <v>3.9966591408746206E-3</v>
      </c>
      <c r="AA56" s="5">
        <f t="shared" si="128"/>
        <v>4.0275657194585148E-3</v>
      </c>
      <c r="AB56" s="5">
        <f t="shared" si="129"/>
        <v>2.0293556509059152E-3</v>
      </c>
      <c r="AC56" s="5">
        <f t="shared" si="130"/>
        <v>2.0277386159154057E-5</v>
      </c>
      <c r="AD56" s="5">
        <f t="shared" si="131"/>
        <v>9.7815400664444229E-3</v>
      </c>
      <c r="AE56" s="5">
        <f t="shared" si="132"/>
        <v>4.6196729638082728E-3</v>
      </c>
      <c r="AF56" s="5">
        <f t="shared" si="133"/>
        <v>1.0909007246084246E-3</v>
      </c>
      <c r="AG56" s="5">
        <f t="shared" si="134"/>
        <v>1.7173862021178579E-4</v>
      </c>
      <c r="AH56" s="5">
        <f t="shared" si="135"/>
        <v>4.7189036831720143E-4</v>
      </c>
      <c r="AI56" s="5">
        <f t="shared" si="136"/>
        <v>4.7553954535164495E-4</v>
      </c>
      <c r="AJ56" s="5">
        <f t="shared" si="137"/>
        <v>2.3960847092479844E-4</v>
      </c>
      <c r="AK56" s="5">
        <f t="shared" si="138"/>
        <v>8.0487129339181323E-5</v>
      </c>
      <c r="AL56" s="5">
        <f t="shared" si="139"/>
        <v>3.8603037807957485E-7</v>
      </c>
      <c r="AM56" s="5">
        <f t="shared" si="140"/>
        <v>1.9714363455323462E-3</v>
      </c>
      <c r="AN56" s="5">
        <f t="shared" si="141"/>
        <v>9.3107947454692467E-4</v>
      </c>
      <c r="AO56" s="5">
        <f t="shared" si="142"/>
        <v>2.1986735455272496E-4</v>
      </c>
      <c r="AP56" s="5">
        <f t="shared" si="143"/>
        <v>3.4613338545589669E-5</v>
      </c>
      <c r="AQ56" s="5">
        <f t="shared" si="144"/>
        <v>4.0868386567967023E-6</v>
      </c>
      <c r="AR56" s="5">
        <f t="shared" si="145"/>
        <v>4.4573332248056197E-5</v>
      </c>
      <c r="AS56" s="5">
        <f t="shared" si="146"/>
        <v>4.4918022437364933E-5</v>
      </c>
      <c r="AT56" s="5">
        <f t="shared" si="147"/>
        <v>2.2632689075782602E-5</v>
      </c>
      <c r="AU56" s="5">
        <f t="shared" si="148"/>
        <v>7.6025700005727911E-6</v>
      </c>
      <c r="AV56" s="5">
        <f t="shared" si="149"/>
        <v>1.915340365215001E-6</v>
      </c>
      <c r="AW56" s="5">
        <f t="shared" si="150"/>
        <v>5.1035044802642529E-9</v>
      </c>
      <c r="AX56" s="5">
        <f t="shared" si="151"/>
        <v>3.3111361112234068E-4</v>
      </c>
      <c r="AY56" s="5">
        <f t="shared" si="152"/>
        <v>1.5637993474036083E-4</v>
      </c>
      <c r="AZ56" s="5">
        <f t="shared" si="153"/>
        <v>3.6927935258396757E-5</v>
      </c>
      <c r="BA56" s="5">
        <f t="shared" si="154"/>
        <v>5.813501178875501E-6</v>
      </c>
      <c r="BB56" s="5">
        <f t="shared" si="155"/>
        <v>6.8640710048435581E-7</v>
      </c>
      <c r="BC56" s="5">
        <f t="shared" si="156"/>
        <v>6.4835931821240384E-8</v>
      </c>
      <c r="BD56" s="5">
        <f t="shared" si="157"/>
        <v>3.5085514226193157E-6</v>
      </c>
      <c r="BE56" s="5">
        <f t="shared" si="158"/>
        <v>3.535683413724038E-6</v>
      </c>
      <c r="BF56" s="5">
        <f t="shared" si="159"/>
        <v>1.7815126096613656E-6</v>
      </c>
      <c r="BG56" s="5">
        <f t="shared" si="160"/>
        <v>5.9842974365543035E-7</v>
      </c>
      <c r="BH56" s="5">
        <f t="shared" si="161"/>
        <v>1.5076436569241123E-7</v>
      </c>
      <c r="BI56" s="5">
        <f t="shared" si="162"/>
        <v>3.0386048425724987E-8</v>
      </c>
      <c r="BJ56" s="8">
        <f t="shared" si="163"/>
        <v>0.48041522416320354</v>
      </c>
      <c r="BK56" s="8">
        <f t="shared" si="164"/>
        <v>0.34972226939800527</v>
      </c>
      <c r="BL56" s="8">
        <f t="shared" si="165"/>
        <v>0.16593426386485594</v>
      </c>
      <c r="BM56" s="8">
        <f t="shared" si="166"/>
        <v>0.18606624860460222</v>
      </c>
      <c r="BN56" s="8">
        <f t="shared" si="167"/>
        <v>0.81384579313110117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1.24827586206897</v>
      </c>
      <c r="F57">
        <f>VLOOKUP(B57,home!$B$2:$E$405,3,FALSE)</f>
        <v>1.1200000000000001</v>
      </c>
      <c r="G57">
        <f>VLOOKUP(C57,away!$B$2:$E$405,4,FALSE)</f>
        <v>1.26</v>
      </c>
      <c r="H57">
        <f>VLOOKUP(A57,away!$A$2:$E$405,3,FALSE)</f>
        <v>1.0965517241379299</v>
      </c>
      <c r="I57">
        <f>VLOOKUP(C57,away!$B$2:$E$405,3,FALSE)</f>
        <v>0.51</v>
      </c>
      <c r="J57">
        <f>VLOOKUP(B57,home!$B$2:$E$405,4,FALSE)</f>
        <v>0.73</v>
      </c>
      <c r="K57" s="3">
        <f t="shared" si="112"/>
        <v>1.7615668965517306</v>
      </c>
      <c r="L57" s="3">
        <f t="shared" si="113"/>
        <v>0.40824620689655128</v>
      </c>
      <c r="M57" s="5">
        <f t="shared" si="114"/>
        <v>0.11419895830797516</v>
      </c>
      <c r="N57" s="5">
        <f t="shared" si="115"/>
        <v>0.20116910457602027</v>
      </c>
      <c r="O57" s="5">
        <f t="shared" si="116"/>
        <v>4.662129156076826E-2</v>
      </c>
      <c r="P57" s="5">
        <f t="shared" si="117"/>
        <v>8.212652388793594E-2</v>
      </c>
      <c r="Q57" s="5">
        <f t="shared" si="118"/>
        <v>0.17718641761503531</v>
      </c>
      <c r="R57" s="5">
        <f t="shared" si="119"/>
        <v>9.5164827201509178E-3</v>
      </c>
      <c r="S57" s="5">
        <f t="shared" si="120"/>
        <v>1.476538408460396E-2</v>
      </c>
      <c r="T57" s="5">
        <f t="shared" si="121"/>
        <v>7.2335682904926438E-2</v>
      </c>
      <c r="U57" s="5">
        <f t="shared" si="122"/>
        <v>1.6763920931424425E-2</v>
      </c>
      <c r="V57" s="5">
        <f t="shared" si="123"/>
        <v>1.1798411461556618E-3</v>
      </c>
      <c r="W57" s="5">
        <f t="shared" si="124"/>
        <v>0.10404190926307887</v>
      </c>
      <c r="X57" s="5">
        <f t="shared" si="125"/>
        <v>4.2474714814927109E-2</v>
      </c>
      <c r="Y57" s="5">
        <f t="shared" si="126"/>
        <v>8.6700706061033691E-3</v>
      </c>
      <c r="Z57" s="5">
        <f t="shared" si="127"/>
        <v>1.2950226578327293E-3</v>
      </c>
      <c r="AA57" s="5">
        <f t="shared" si="128"/>
        <v>2.281269044322575E-3</v>
      </c>
      <c r="AB57" s="5">
        <f t="shared" si="129"/>
        <v>2.0093040153034256E-3</v>
      </c>
      <c r="AC57" s="5">
        <f t="shared" si="130"/>
        <v>5.3030394010036598E-5</v>
      </c>
      <c r="AD57" s="5">
        <f t="shared" si="131"/>
        <v>4.5819195802969656E-2</v>
      </c>
      <c r="AE57" s="5">
        <f t="shared" si="132"/>
        <v>1.8705512889612745E-2</v>
      </c>
      <c r="AF57" s="5">
        <f t="shared" si="133"/>
        <v>3.8182273426194749E-3</v>
      </c>
      <c r="AG57" s="5">
        <f t="shared" si="134"/>
        <v>5.195922765643666E-4</v>
      </c>
      <c r="AH57" s="5">
        <f t="shared" si="135"/>
        <v>1.3217202197632547E-4</v>
      </c>
      <c r="AI57" s="5">
        <f t="shared" si="136"/>
        <v>2.3282985856380281E-4</v>
      </c>
      <c r="AJ57" s="5">
        <f t="shared" si="137"/>
        <v>2.0507268568740827E-4</v>
      </c>
      <c r="AK57" s="5">
        <f t="shared" si="138"/>
        <v>1.2041641816463207E-4</v>
      </c>
      <c r="AL57" s="5">
        <f t="shared" si="139"/>
        <v>1.5254786856134667E-6</v>
      </c>
      <c r="AM57" s="5">
        <f t="shared" si="140"/>
        <v>1.6142715710626667E-2</v>
      </c>
      <c r="AN57" s="5">
        <f t="shared" si="141"/>
        <v>6.5902024578727032E-3</v>
      </c>
      <c r="AO57" s="5">
        <f t="shared" si="142"/>
        <v>1.3452125780534299E-3</v>
      </c>
      <c r="AP57" s="5">
        <f t="shared" si="143"/>
        <v>1.8305931081994797E-4</v>
      </c>
      <c r="AQ57" s="5">
        <f t="shared" si="144"/>
        <v>1.8683317319835132E-5</v>
      </c>
      <c r="AR57" s="5">
        <f t="shared" si="145"/>
        <v>1.0791745325936499E-5</v>
      </c>
      <c r="AS57" s="5">
        <f t="shared" si="146"/>
        <v>1.9010381322186605E-5</v>
      </c>
      <c r="AT57" s="5">
        <f t="shared" si="147"/>
        <v>1.6744029213994624E-5</v>
      </c>
      <c r="AU57" s="5">
        <f t="shared" si="148"/>
        <v>9.8319091927560042E-6</v>
      </c>
      <c r="AV57" s="5">
        <f t="shared" si="149"/>
        <v>4.3298914409654076E-6</v>
      </c>
      <c r="AW57" s="5">
        <f t="shared" si="150"/>
        <v>3.0473682746033701E-8</v>
      </c>
      <c r="AX57" s="5">
        <f t="shared" si="151"/>
        <v>4.7394122693809144E-3</v>
      </c>
      <c r="AY57" s="5">
        <f t="shared" si="152"/>
        <v>1.9348470818937344E-3</v>
      </c>
      <c r="AZ57" s="5">
        <f t="shared" si="153"/>
        <v>3.949469910539889E-4</v>
      </c>
      <c r="BA57" s="5">
        <f t="shared" si="154"/>
        <v>5.3745203674332399E-5</v>
      </c>
      <c r="BB57" s="5">
        <f t="shared" si="155"/>
        <v>5.4853188847321949E-6</v>
      </c>
      <c r="BC57" s="5">
        <f t="shared" si="156"/>
        <v>4.4787212566198799E-7</v>
      </c>
      <c r="BD57" s="5">
        <f t="shared" si="157"/>
        <v>7.3428151585119397E-7</v>
      </c>
      <c r="BE57" s="5">
        <f t="shared" si="158"/>
        <v>1.2934860110732882E-6</v>
      </c>
      <c r="BF57" s="5">
        <f t="shared" si="159"/>
        <v>1.1392810691297249E-6</v>
      </c>
      <c r="BG57" s="5">
        <f t="shared" si="160"/>
        <v>6.6897327241566225E-7</v>
      </c>
      <c r="BH57" s="5">
        <f t="shared" si="161"/>
        <v>2.9461029284132851E-7</v>
      </c>
      <c r="BI57" s="5">
        <f t="shared" si="162"/>
        <v>1.0379514785053911E-7</v>
      </c>
      <c r="BJ57" s="8">
        <f t="shared" si="163"/>
        <v>0.70614918620356359</v>
      </c>
      <c r="BK57" s="8">
        <f t="shared" si="164"/>
        <v>0.21426011038126011</v>
      </c>
      <c r="BL57" s="8">
        <f t="shared" si="165"/>
        <v>7.7947701640166761E-2</v>
      </c>
      <c r="BM57" s="8">
        <f t="shared" si="166"/>
        <v>0.36689842560672631</v>
      </c>
      <c r="BN57" s="8">
        <f t="shared" si="167"/>
        <v>0.63081877866788594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1.24827586206897</v>
      </c>
      <c r="F58">
        <f>VLOOKUP(B58,home!$B$2:$E$405,3,FALSE)</f>
        <v>1.6</v>
      </c>
      <c r="G58">
        <f>VLOOKUP(C58,away!$B$2:$E$405,4,FALSE)</f>
        <v>1.1399999999999999</v>
      </c>
      <c r="H58">
        <f>VLOOKUP(A58,away!$A$2:$E$405,3,FALSE)</f>
        <v>1.0965517241379299</v>
      </c>
      <c r="I58">
        <f>VLOOKUP(C58,away!$B$2:$E$405,3,FALSE)</f>
        <v>0.56999999999999995</v>
      </c>
      <c r="J58">
        <f>VLOOKUP(B58,home!$B$2:$E$405,4,FALSE)</f>
        <v>1.28</v>
      </c>
      <c r="K58" s="3">
        <f t="shared" si="112"/>
        <v>2.2768551724138013</v>
      </c>
      <c r="L58" s="3">
        <f t="shared" si="113"/>
        <v>0.80004413793103357</v>
      </c>
      <c r="M58" s="5">
        <f t="shared" si="114"/>
        <v>4.6101983201716649E-2</v>
      </c>
      <c r="N58" s="5">
        <f t="shared" si="115"/>
        <v>0.10496753891136273</v>
      </c>
      <c r="O58" s="5">
        <f t="shared" si="116"/>
        <v>3.6883621407528384E-2</v>
      </c>
      <c r="P58" s="5">
        <f t="shared" si="117"/>
        <v>8.3978664179083423E-2</v>
      </c>
      <c r="Q58" s="5">
        <f t="shared" si="118"/>
        <v>0.11949794195294164</v>
      </c>
      <c r="R58" s="5">
        <f t="shared" si="119"/>
        <v>1.475426254638033E-2</v>
      </c>
      <c r="S58" s="5">
        <f t="shared" si="120"/>
        <v>3.8243561054878153E-2</v>
      </c>
      <c r="T58" s="5">
        <f t="shared" si="121"/>
        <v>9.5603627954273879E-2</v>
      </c>
      <c r="U58" s="5">
        <f t="shared" si="122"/>
        <v>3.3593318993877276E-2</v>
      </c>
      <c r="V58" s="5">
        <f t="shared" si="123"/>
        <v>7.7404314613334045E-3</v>
      </c>
      <c r="W58" s="5">
        <f t="shared" si="124"/>
        <v>9.0693169076119753E-2</v>
      </c>
      <c r="X58" s="5">
        <f t="shared" si="125"/>
        <v>7.2558538269737696E-2</v>
      </c>
      <c r="Y58" s="5">
        <f t="shared" si="126"/>
        <v>2.9025016599774103E-2</v>
      </c>
      <c r="Z58" s="5">
        <f t="shared" si="127"/>
        <v>3.9346870865756625E-3</v>
      </c>
      <c r="AA58" s="5">
        <f t="shared" si="128"/>
        <v>8.9587126448995892E-3</v>
      </c>
      <c r="AB58" s="5">
        <f t="shared" si="129"/>
        <v>1.0198845611854281E-2</v>
      </c>
      <c r="AC58" s="5">
        <f t="shared" si="130"/>
        <v>8.8124068796611641E-4</v>
      </c>
      <c r="AD58" s="5">
        <f t="shared" si="131"/>
        <v>5.1623802778390682E-2</v>
      </c>
      <c r="AE58" s="5">
        <f t="shared" si="132"/>
        <v>4.1301320790559266E-2</v>
      </c>
      <c r="AF58" s="5">
        <f t="shared" si="133"/>
        <v>1.6521439793648032E-2</v>
      </c>
      <c r="AG58" s="5">
        <f t="shared" si="134"/>
        <v>4.4059603523628711E-3</v>
      </c>
      <c r="AH58" s="5">
        <f t="shared" si="135"/>
        <v>7.8698083455194898E-4</v>
      </c>
      <c r="AI58" s="5">
        <f t="shared" si="136"/>
        <v>1.7918413837401349E-3</v>
      </c>
      <c r="AJ58" s="5">
        <f t="shared" si="137"/>
        <v>2.0398816613569153E-3</v>
      </c>
      <c r="AK58" s="5">
        <f t="shared" si="138"/>
        <v>1.5481717039241831E-3</v>
      </c>
      <c r="AL58" s="5">
        <f t="shared" si="139"/>
        <v>6.4210179828355247E-5</v>
      </c>
      <c r="AM58" s="5">
        <f t="shared" si="140"/>
        <v>2.3507984475129765E-2</v>
      </c>
      <c r="AN58" s="5">
        <f t="shared" si="141"/>
        <v>1.8807425173901313E-2</v>
      </c>
      <c r="AO58" s="5">
        <f t="shared" si="142"/>
        <v>7.5233851299781468E-3</v>
      </c>
      <c r="AP58" s="5">
        <f t="shared" si="143"/>
        <v>2.0063467235455078E-3</v>
      </c>
      <c r="AQ58" s="5">
        <f t="shared" si="144"/>
        <v>4.0129148370742987E-4</v>
      </c>
      <c r="AR58" s="5">
        <f t="shared" si="145"/>
        <v>1.259238806694719E-4</v>
      </c>
      <c r="AS58" s="5">
        <f t="shared" si="146"/>
        <v>2.867104390327054E-4</v>
      </c>
      <c r="AT58" s="5">
        <f t="shared" si="147"/>
        <v>3.2639907304832363E-4</v>
      </c>
      <c r="AU58" s="5">
        <f t="shared" si="148"/>
        <v>2.4772113924704858E-4</v>
      </c>
      <c r="AV58" s="5">
        <f t="shared" si="149"/>
        <v>1.4100628930272053E-4</v>
      </c>
      <c r="AW58" s="5">
        <f t="shared" si="150"/>
        <v>3.2490076915698179E-6</v>
      </c>
      <c r="AX58" s="5">
        <f t="shared" si="151"/>
        <v>8.9207126742037544E-3</v>
      </c>
      <c r="AY58" s="5">
        <f t="shared" si="152"/>
        <v>7.1369638811637865E-3</v>
      </c>
      <c r="AZ58" s="5">
        <f t="shared" si="153"/>
        <v>2.8549430578753026E-3</v>
      </c>
      <c r="BA58" s="5">
        <f t="shared" si="154"/>
        <v>7.6136015252667845E-4</v>
      </c>
      <c r="BB58" s="5">
        <f t="shared" si="155"/>
        <v>1.5228043172081166E-4</v>
      </c>
      <c r="BC58" s="5">
        <f t="shared" si="156"/>
        <v>2.4366213343968482E-5</v>
      </c>
      <c r="BD58" s="5">
        <f t="shared" si="157"/>
        <v>1.6790777092522993E-5</v>
      </c>
      <c r="BE58" s="5">
        <f t="shared" si="158"/>
        <v>3.8230167671958151E-5</v>
      </c>
      <c r="BF58" s="5">
        <f t="shared" si="159"/>
        <v>4.3522277503072416E-5</v>
      </c>
      <c r="BG58" s="5">
        <f t="shared" si="160"/>
        <v>3.3031307549366409E-5</v>
      </c>
      <c r="BH58" s="5">
        <f t="shared" si="161"/>
        <v>1.8801875861341491E-5</v>
      </c>
      <c r="BI58" s="5">
        <f t="shared" si="162"/>
        <v>8.5618296611955171E-6</v>
      </c>
      <c r="BJ58" s="8">
        <f t="shared" si="163"/>
        <v>0.6982954158762672</v>
      </c>
      <c r="BK58" s="8">
        <f t="shared" si="164"/>
        <v>0.18414705464596989</v>
      </c>
      <c r="BL58" s="8">
        <f t="shared" si="165"/>
        <v>0.11184233584475275</v>
      </c>
      <c r="BM58" s="8">
        <f t="shared" si="166"/>
        <v>0.58490176638108016</v>
      </c>
      <c r="BN58" s="8">
        <f t="shared" si="167"/>
        <v>0.40618401219901312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1.24827586206897</v>
      </c>
      <c r="F59">
        <f>VLOOKUP(B59,home!$B$2:$E$405,3,FALSE)</f>
        <v>0.69</v>
      </c>
      <c r="G59">
        <f>VLOOKUP(C59,away!$B$2:$E$405,4,FALSE)</f>
        <v>0.75</v>
      </c>
      <c r="H59">
        <f>VLOOKUP(A59,away!$A$2:$E$405,3,FALSE)</f>
        <v>1.0965517241379299</v>
      </c>
      <c r="I59">
        <f>VLOOKUP(C59,away!$B$2:$E$405,3,FALSE)</f>
        <v>1.44</v>
      </c>
      <c r="J59">
        <f>VLOOKUP(B59,home!$B$2:$E$405,4,FALSE)</f>
        <v>0.91</v>
      </c>
      <c r="K59" s="3">
        <f t="shared" si="112"/>
        <v>0.64598275862069199</v>
      </c>
      <c r="L59" s="3">
        <f t="shared" si="113"/>
        <v>1.4369213793103432</v>
      </c>
      <c r="M59" s="5">
        <f t="shared" si="114"/>
        <v>0.12456792395275131</v>
      </c>
      <c r="N59" s="5">
        <f t="shared" si="115"/>
        <v>8.0468731150650868E-2</v>
      </c>
      <c r="O59" s="5">
        <f t="shared" si="116"/>
        <v>0.17899431310401337</v>
      </c>
      <c r="P59" s="5">
        <f t="shared" si="117"/>
        <v>0.11562724015634643</v>
      </c>
      <c r="Q59" s="5">
        <f t="shared" si="118"/>
        <v>2.5990706465702125E-2</v>
      </c>
      <c r="R59" s="5">
        <f t="shared" si="119"/>
        <v>0.12860037763706317</v>
      </c>
      <c r="S59" s="5">
        <f t="shared" si="120"/>
        <v>2.6832065273971598E-2</v>
      </c>
      <c r="T59" s="5">
        <f t="shared" si="121"/>
        <v>3.7346601783946956E-2</v>
      </c>
      <c r="U59" s="5">
        <f t="shared" si="122"/>
        <v>8.3073626705652825E-2</v>
      </c>
      <c r="V59" s="5">
        <f t="shared" si="123"/>
        <v>2.7673591482159864E-3</v>
      </c>
      <c r="W59" s="5">
        <f t="shared" si="124"/>
        <v>5.5965160870716391E-3</v>
      </c>
      <c r="X59" s="5">
        <f t="shared" si="125"/>
        <v>8.0417536151675042E-3</v>
      </c>
      <c r="Y59" s="5">
        <f t="shared" si="126"/>
        <v>5.7776838483902162E-3</v>
      </c>
      <c r="Z59" s="5">
        <f t="shared" si="127"/>
        <v>6.1596210671359931E-2</v>
      </c>
      <c r="AA59" s="5">
        <f t="shared" si="128"/>
        <v>3.9790090090066399E-2</v>
      </c>
      <c r="AB59" s="5">
        <f t="shared" si="129"/>
        <v>1.2851856081073474E-2</v>
      </c>
      <c r="AC59" s="5">
        <f t="shared" si="130"/>
        <v>1.6054599504634605E-4</v>
      </c>
      <c r="AD59" s="5">
        <f t="shared" si="131"/>
        <v>9.038132251479045E-4</v>
      </c>
      <c r="AE59" s="5">
        <f t="shared" si="132"/>
        <v>1.2987085461184566E-3</v>
      </c>
      <c r="AF59" s="5">
        <f t="shared" si="133"/>
        <v>9.3307103770533175E-4</v>
      </c>
      <c r="AG59" s="5">
        <f t="shared" si="134"/>
        <v>4.4691657416469279E-4</v>
      </c>
      <c r="AH59" s="5">
        <f t="shared" si="135"/>
        <v>2.2127227999545269E-2</v>
      </c>
      <c r="AI59" s="5">
        <f t="shared" si="136"/>
        <v>1.4293807783775269E-2</v>
      </c>
      <c r="AJ59" s="5">
        <f t="shared" si="137"/>
        <v>4.6167766916785334E-3</v>
      </c>
      <c r="AK59" s="5">
        <f t="shared" si="138"/>
        <v>9.9411938107540378E-4</v>
      </c>
      <c r="AL59" s="5">
        <f t="shared" si="139"/>
        <v>5.9609214752281187E-6</v>
      </c>
      <c r="AM59" s="5">
        <f t="shared" si="140"/>
        <v>1.1676955209178161E-4</v>
      </c>
      <c r="AN59" s="5">
        <f t="shared" si="141"/>
        <v>1.677886658531738E-4</v>
      </c>
      <c r="AO59" s="5">
        <f t="shared" si="142"/>
        <v>1.2054956058519242E-4</v>
      </c>
      <c r="AP59" s="5">
        <f t="shared" si="143"/>
        <v>5.7740080290443476E-5</v>
      </c>
      <c r="AQ59" s="5">
        <f t="shared" si="144"/>
        <v>2.0741988953108519E-5</v>
      </c>
      <c r="AR59" s="5">
        <f t="shared" si="145"/>
        <v>6.3590173954842059E-3</v>
      </c>
      <c r="AS59" s="5">
        <f t="shared" si="146"/>
        <v>4.1078155992518555E-3</v>
      </c>
      <c r="AT59" s="5">
        <f t="shared" si="147"/>
        <v>1.3267890263549123E-3</v>
      </c>
      <c r="AU59" s="5">
        <f t="shared" si="148"/>
        <v>2.8569427845080275E-4</v>
      </c>
      <c r="AV59" s="5">
        <f t="shared" si="149"/>
        <v>4.6138394528949418E-5</v>
      </c>
      <c r="AW59" s="5">
        <f t="shared" si="150"/>
        <v>1.5369680276038574E-7</v>
      </c>
      <c r="AX59" s="5">
        <f t="shared" si="151"/>
        <v>1.2571852897191942E-5</v>
      </c>
      <c r="AY59" s="5">
        <f t="shared" si="152"/>
        <v>1.806476420551978E-5</v>
      </c>
      <c r="AZ59" s="5">
        <f t="shared" si="153"/>
        <v>1.2978822949555801E-5</v>
      </c>
      <c r="BA59" s="5">
        <f t="shared" si="154"/>
        <v>6.2165160581668182E-6</v>
      </c>
      <c r="BB59" s="5">
        <f t="shared" si="155"/>
        <v>2.2331612072014927E-6</v>
      </c>
      <c r="BC59" s="5">
        <f t="shared" si="156"/>
        <v>6.4177541641486394E-7</v>
      </c>
      <c r="BD59" s="5">
        <f t="shared" si="157"/>
        <v>1.5229013411629359E-3</v>
      </c>
      <c r="BE59" s="5">
        <f t="shared" si="158"/>
        <v>9.8376800947158486E-4</v>
      </c>
      <c r="BF59" s="5">
        <f t="shared" si="159"/>
        <v>3.177485863006207E-4</v>
      </c>
      <c r="BG59" s="5">
        <f t="shared" si="160"/>
        <v>6.8420036108766678E-5</v>
      </c>
      <c r="BH59" s="5">
        <f t="shared" si="161"/>
        <v>1.1049540917617112E-5</v>
      </c>
      <c r="BI59" s="5">
        <f t="shared" si="162"/>
        <v>1.4275625846909031E-6</v>
      </c>
      <c r="BJ59" s="8">
        <f t="shared" si="163"/>
        <v>0.16734079907457347</v>
      </c>
      <c r="BK59" s="8">
        <f t="shared" si="164"/>
        <v>0.26997916021201235</v>
      </c>
      <c r="BL59" s="8">
        <f t="shared" si="165"/>
        <v>0.50037296524456054</v>
      </c>
      <c r="BM59" s="8">
        <f t="shared" si="166"/>
        <v>0.34502193166857648</v>
      </c>
      <c r="BN59" s="8">
        <f t="shared" si="167"/>
        <v>0.6542492924665273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1.24827586206897</v>
      </c>
      <c r="F60">
        <f>VLOOKUP(B60,home!$B$2:$E$405,3,FALSE)</f>
        <v>1.0900000000000001</v>
      </c>
      <c r="G60">
        <f>VLOOKUP(C60,away!$B$2:$E$405,4,FALSE)</f>
        <v>0.91</v>
      </c>
      <c r="H60">
        <f>VLOOKUP(A60,away!$A$2:$E$405,3,FALSE)</f>
        <v>1.0965517241379299</v>
      </c>
      <c r="I60">
        <f>VLOOKUP(C60,away!$B$2:$E$405,3,FALSE)</f>
        <v>0.69</v>
      </c>
      <c r="J60">
        <f>VLOOKUP(B60,home!$B$2:$E$405,4,FALSE)</f>
        <v>0.59</v>
      </c>
      <c r="K60" s="3">
        <f t="shared" si="112"/>
        <v>1.2381648275862114</v>
      </c>
      <c r="L60" s="3">
        <f t="shared" si="113"/>
        <v>0.44640620689655119</v>
      </c>
      <c r="M60" s="5">
        <f t="shared" si="114"/>
        <v>0.18552399828702976</v>
      </c>
      <c r="N60" s="5">
        <f t="shared" si="115"/>
        <v>0.22970928935216478</v>
      </c>
      <c r="O60" s="5">
        <f t="shared" si="116"/>
        <v>8.2819064363595193E-2</v>
      </c>
      <c r="P60" s="5">
        <f t="shared" si="117"/>
        <v>0.10254365254860218</v>
      </c>
      <c r="Q60" s="5">
        <f t="shared" si="118"/>
        <v>0.14220898132283719</v>
      </c>
      <c r="R60" s="5">
        <f t="shared" si="119"/>
        <v>1.8485472190636933E-2</v>
      </c>
      <c r="S60" s="5">
        <f t="shared" si="120"/>
        <v>1.4169596352893481E-2</v>
      </c>
      <c r="T60" s="5">
        <f t="shared" si="121"/>
        <v>6.3482971938950222E-2</v>
      </c>
      <c r="U60" s="5">
        <f t="shared" si="122"/>
        <v>2.288806148776968E-2</v>
      </c>
      <c r="V60" s="5">
        <f t="shared" si="123"/>
        <v>8.7020917244659058E-4</v>
      </c>
      <c r="W60" s="5">
        <f t="shared" si="124"/>
        <v>5.8692719613600453E-2</v>
      </c>
      <c r="X60" s="5">
        <f t="shared" si="125"/>
        <v>2.6200794335150185E-2</v>
      </c>
      <c r="Y60" s="5">
        <f t="shared" si="126"/>
        <v>5.8480986084155197E-3</v>
      </c>
      <c r="Z60" s="5">
        <f t="shared" si="127"/>
        <v>2.7506765077713047E-3</v>
      </c>
      <c r="AA60" s="5">
        <f t="shared" si="128"/>
        <v>3.405790903990099E-3</v>
      </c>
      <c r="AB60" s="5">
        <f t="shared" si="129"/>
        <v>2.1084652537167949E-3</v>
      </c>
      <c r="AC60" s="5">
        <f t="shared" si="130"/>
        <v>3.0061618661158526E-5</v>
      </c>
      <c r="AD60" s="5">
        <f t="shared" si="131"/>
        <v>1.8167815265234869E-2</v>
      </c>
      <c r="AE60" s="5">
        <f t="shared" si="132"/>
        <v>8.1102255001507546E-3</v>
      </c>
      <c r="AF60" s="5">
        <f t="shared" si="133"/>
        <v>1.8102275012989917E-3</v>
      </c>
      <c r="AG60" s="5">
        <f t="shared" si="134"/>
        <v>2.6936559749156819E-4</v>
      </c>
      <c r="AH60" s="5">
        <f t="shared" si="135"/>
        <v>3.0697976655840993E-4</v>
      </c>
      <c r="AI60" s="5">
        <f t="shared" si="136"/>
        <v>3.8009154973324904E-4</v>
      </c>
      <c r="AJ60" s="5">
        <f t="shared" si="137"/>
        <v>2.3530799407122218E-4</v>
      </c>
      <c r="AK60" s="5">
        <f t="shared" si="138"/>
        <v>9.7116693969617309E-5</v>
      </c>
      <c r="AL60" s="5">
        <f t="shared" si="139"/>
        <v>6.6463168269351119E-7</v>
      </c>
      <c r="AM60" s="5">
        <f t="shared" si="140"/>
        <v>4.4989499710995319E-3</v>
      </c>
      <c r="AN60" s="5">
        <f t="shared" si="141"/>
        <v>2.0083591916158902E-3</v>
      </c>
      <c r="AO60" s="5">
        <f t="shared" si="142"/>
        <v>4.4827200440753667E-4</v>
      </c>
      <c r="AP60" s="5">
        <f t="shared" si="143"/>
        <v>6.670380171516084E-5</v>
      </c>
      <c r="AQ60" s="5">
        <f t="shared" si="144"/>
        <v>7.4442477773111531E-6</v>
      </c>
      <c r="AR60" s="5">
        <f t="shared" si="145"/>
        <v>2.7407534636665723E-5</v>
      </c>
      <c r="AS60" s="5">
        <f t="shared" si="146"/>
        <v>3.3935045397970329E-5</v>
      </c>
      <c r="AT60" s="5">
        <f t="shared" si="147"/>
        <v>2.1008589817154105E-5</v>
      </c>
      <c r="AU60" s="5">
        <f t="shared" si="148"/>
        <v>8.6706989962620119E-6</v>
      </c>
      <c r="AV60" s="5">
        <f t="shared" si="149"/>
        <v>2.6839386319396733E-6</v>
      </c>
      <c r="AW60" s="5">
        <f t="shared" si="150"/>
        <v>1.0204394186225343E-8</v>
      </c>
      <c r="AX60" s="5">
        <f t="shared" si="151"/>
        <v>9.2840693588090598E-4</v>
      </c>
      <c r="AY60" s="5">
        <f t="shared" si="152"/>
        <v>4.1444661870304475E-4</v>
      </c>
      <c r="AZ60" s="5">
        <f t="shared" si="153"/>
        <v>9.250577150816372E-5</v>
      </c>
      <c r="BA60" s="5">
        <f t="shared" si="154"/>
        <v>1.3765050191666142E-5</v>
      </c>
      <c r="BB60" s="5">
        <f t="shared" si="155"/>
        <v>1.5362009609505816E-6</v>
      </c>
      <c r="BC60" s="5">
        <f t="shared" si="156"/>
        <v>1.371539288017573E-7</v>
      </c>
      <c r="BD60" s="5">
        <f t="shared" si="157"/>
        <v>2.0391489295899631E-6</v>
      </c>
      <c r="BE60" s="5">
        <f t="shared" si="158"/>
        <v>2.5248024828283642E-6</v>
      </c>
      <c r="BF60" s="5">
        <f t="shared" si="159"/>
        <v>1.5630608154202105E-6</v>
      </c>
      <c r="BG60" s="5">
        <f t="shared" si="160"/>
        <v>6.4510897501050906E-7</v>
      </c>
      <c r="BH60" s="5">
        <f t="shared" si="161"/>
        <v>1.9968781070455116E-7</v>
      </c>
      <c r="BI60" s="5">
        <f t="shared" si="162"/>
        <v>4.9449284742413704E-8</v>
      </c>
      <c r="BJ60" s="8">
        <f t="shared" si="163"/>
        <v>0.5629810159830837</v>
      </c>
      <c r="BK60" s="8">
        <f t="shared" si="164"/>
        <v>0.30355262923001886</v>
      </c>
      <c r="BL60" s="8">
        <f t="shared" si="165"/>
        <v>0.13082707726981957</v>
      </c>
      <c r="BM60" s="8">
        <f t="shared" si="166"/>
        <v>0.23840650451151835</v>
      </c>
      <c r="BN60" s="8">
        <f t="shared" si="167"/>
        <v>0.76129045806486606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1.24827586206897</v>
      </c>
      <c r="F61">
        <f>VLOOKUP(B61,home!$B$2:$E$405,3,FALSE)</f>
        <v>0.97</v>
      </c>
      <c r="G61">
        <f>VLOOKUP(C61,away!$B$2:$E$405,4,FALSE)</f>
        <v>1.03</v>
      </c>
      <c r="H61">
        <f>VLOOKUP(A61,away!$A$2:$E$405,3,FALSE)</f>
        <v>1.0965517241379299</v>
      </c>
      <c r="I61">
        <f>VLOOKUP(C61,away!$B$2:$E$405,3,FALSE)</f>
        <v>0.92</v>
      </c>
      <c r="J61">
        <f>VLOOKUP(B61,home!$B$2:$E$405,4,FALSE)</f>
        <v>1.17</v>
      </c>
      <c r="K61" s="3">
        <f t="shared" si="112"/>
        <v>1.247152413793108</v>
      </c>
      <c r="L61" s="3">
        <f t="shared" si="113"/>
        <v>1.1803282758620679</v>
      </c>
      <c r="M61" s="5">
        <f t="shared" si="114"/>
        <v>8.8258904301756827E-2</v>
      </c>
      <c r="N61" s="5">
        <f t="shared" si="115"/>
        <v>0.11007230553867095</v>
      </c>
      <c r="O61" s="5">
        <f t="shared" si="116"/>
        <v>0.10417448034396787</v>
      </c>
      <c r="P61" s="5">
        <f t="shared" si="117"/>
        <v>0.12992145461662222</v>
      </c>
      <c r="Q61" s="5">
        <f t="shared" si="118"/>
        <v>6.8638470772163007E-2</v>
      </c>
      <c r="R61" s="5">
        <f t="shared" si="119"/>
        <v>6.1480042386611262E-2</v>
      </c>
      <c r="S61" s="5">
        <f t="shared" si="120"/>
        <v>4.7812695226726959E-2</v>
      </c>
      <c r="T61" s="5">
        <f t="shared" si="121"/>
        <v>8.1015927864316092E-2</v>
      </c>
      <c r="U61" s="5">
        <f t="shared" si="122"/>
        <v>7.6674983262564833E-2</v>
      </c>
      <c r="V61" s="5">
        <f t="shared" si="123"/>
        <v>7.8202936162542255E-3</v>
      </c>
      <c r="W61" s="5">
        <f t="shared" si="124"/>
        <v>2.8534211500856929E-2</v>
      </c>
      <c r="X61" s="5">
        <f t="shared" si="125"/>
        <v>3.3679736663890042E-2</v>
      </c>
      <c r="Y61" s="5">
        <f t="shared" si="126"/>
        <v>1.9876572753988912E-2</v>
      </c>
      <c r="Z61" s="5">
        <f t="shared" si="127"/>
        <v>2.4188877476705232E-2</v>
      </c>
      <c r="AA61" s="5">
        <f t="shared" si="128"/>
        <v>3.0167216932018674E-2</v>
      </c>
      <c r="AB61" s="5">
        <f t="shared" si="129"/>
        <v>1.8811558707093709E-2</v>
      </c>
      <c r="AC61" s="5">
        <f t="shared" si="130"/>
        <v>7.1949108859816369E-4</v>
      </c>
      <c r="AD61" s="5">
        <f t="shared" si="131"/>
        <v>8.8966276872441998E-3</v>
      </c>
      <c r="AE61" s="5">
        <f t="shared" si="132"/>
        <v>1.0500941219071681E-2</v>
      </c>
      <c r="AF61" s="5">
        <f t="shared" si="133"/>
        <v>6.1972789220179018E-3</v>
      </c>
      <c r="AG61" s="5">
        <f t="shared" si="134"/>
        <v>2.4382745150205738E-3</v>
      </c>
      <c r="AH61" s="5">
        <f t="shared" si="135"/>
        <v>7.1377040117795764E-3</v>
      </c>
      <c r="AI61" s="5">
        <f t="shared" si="136"/>
        <v>8.9018047872316489E-3</v>
      </c>
      <c r="AJ61" s="5">
        <f t="shared" si="137"/>
        <v>5.5509536637554993E-3</v>
      </c>
      <c r="AK61" s="5">
        <f t="shared" si="138"/>
        <v>2.3076284202021226E-3</v>
      </c>
      <c r="AL61" s="5">
        <f t="shared" si="139"/>
        <v>4.236505293325275E-5</v>
      </c>
      <c r="AM61" s="5">
        <f t="shared" si="140"/>
        <v>2.21909013895304E-3</v>
      </c>
      <c r="AN61" s="5">
        <f t="shared" si="141"/>
        <v>2.6192548376929581E-3</v>
      </c>
      <c r="AO61" s="5">
        <f t="shared" si="142"/>
        <v>1.5457902733087556E-3</v>
      </c>
      <c r="AP61" s="5">
        <f t="shared" si="143"/>
        <v>6.0817998937962579E-4</v>
      </c>
      <c r="AQ61" s="5">
        <f t="shared" si="144"/>
        <v>1.7946300956956618E-4</v>
      </c>
      <c r="AR61" s="5">
        <f t="shared" si="145"/>
        <v>1.6849667739675096E-3</v>
      </c>
      <c r="AS61" s="5">
        <f t="shared" si="146"/>
        <v>2.101410379314766E-3</v>
      </c>
      <c r="AT61" s="5">
        <f t="shared" si="147"/>
        <v>1.3103895134661508E-3</v>
      </c>
      <c r="AU61" s="5">
        <f t="shared" si="148"/>
        <v>5.4475181490949546E-4</v>
      </c>
      <c r="AV61" s="5">
        <f t="shared" si="149"/>
        <v>1.6984713522063849E-4</v>
      </c>
      <c r="AW61" s="5">
        <f t="shared" si="150"/>
        <v>1.7323179096845303E-6</v>
      </c>
      <c r="AX61" s="5">
        <f t="shared" si="151"/>
        <v>4.6125727053662768E-4</v>
      </c>
      <c r="AY61" s="5">
        <f t="shared" si="152"/>
        <v>5.4443499886134108E-4</v>
      </c>
      <c r="AZ61" s="5">
        <f t="shared" si="153"/>
        <v>3.2130601176248697E-4</v>
      </c>
      <c r="BA61" s="5">
        <f t="shared" si="154"/>
        <v>1.2641552362924446E-4</v>
      </c>
      <c r="BB61" s="5">
        <f t="shared" si="155"/>
        <v>3.7302954261876667E-5</v>
      </c>
      <c r="BC61" s="5">
        <f t="shared" si="156"/>
        <v>8.8059463376964886E-6</v>
      </c>
      <c r="BD61" s="5">
        <f t="shared" si="157"/>
        <v>3.3146898786699005E-4</v>
      </c>
      <c r="BE61" s="5">
        <f t="shared" si="158"/>
        <v>4.1339234831587506E-4</v>
      </c>
      <c r="BF61" s="5">
        <f t="shared" si="159"/>
        <v>2.5778163252287252E-4</v>
      </c>
      <c r="BG61" s="5">
        <f t="shared" si="160"/>
        <v>1.0716432841080946E-4</v>
      </c>
      <c r="BH61" s="5">
        <f t="shared" si="161"/>
        <v>3.3412562712514603E-5</v>
      </c>
      <c r="BI61" s="5">
        <f t="shared" si="162"/>
        <v>8.3341116475852387E-6</v>
      </c>
      <c r="BJ61" s="8">
        <f t="shared" si="163"/>
        <v>0.37852164839153346</v>
      </c>
      <c r="BK61" s="8">
        <f t="shared" si="164"/>
        <v>0.27511963890175301</v>
      </c>
      <c r="BL61" s="8">
        <f t="shared" si="165"/>
        <v>0.32216929210358036</v>
      </c>
      <c r="BM61" s="8">
        <f t="shared" si="166"/>
        <v>0.4369110962328282</v>
      </c>
      <c r="BN61" s="8">
        <f t="shared" si="167"/>
        <v>0.56254565795979217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1.59183673469388</v>
      </c>
      <c r="F62">
        <f>VLOOKUP(B62,home!$B$2:$E$405,3,FALSE)</f>
        <v>1.19</v>
      </c>
      <c r="G62">
        <f>VLOOKUP(C62,away!$B$2:$E$405,4,FALSE)</f>
        <v>0.82</v>
      </c>
      <c r="H62">
        <f>VLOOKUP(A62,away!$A$2:$E$405,3,FALSE)</f>
        <v>1.28571428571429</v>
      </c>
      <c r="I62">
        <f>VLOOKUP(C62,away!$B$2:$E$405,3,FALSE)</f>
        <v>0.88</v>
      </c>
      <c r="J62">
        <f>VLOOKUP(B62,home!$B$2:$E$405,4,FALSE)</f>
        <v>1.01</v>
      </c>
      <c r="K62" s="3">
        <f t="shared" si="112"/>
        <v>1.5533142857142879</v>
      </c>
      <c r="L62" s="3">
        <f t="shared" si="113"/>
        <v>1.1427428571428611</v>
      </c>
      <c r="M62" s="5">
        <f t="shared" si="114"/>
        <v>6.7471017555510188E-2</v>
      </c>
      <c r="N62" s="5">
        <f t="shared" si="115"/>
        <v>0.10480369544065347</v>
      </c>
      <c r="O62" s="5">
        <f t="shared" si="116"/>
        <v>7.710202337571985E-2</v>
      </c>
      <c r="P62" s="5">
        <f t="shared" si="117"/>
        <v>0.11976367436698257</v>
      </c>
      <c r="Q62" s="5">
        <f t="shared" si="118"/>
        <v>8.1396538661808224E-2</v>
      </c>
      <c r="R62" s="5">
        <f t="shared" si="119"/>
        <v>4.4053893241932894E-2</v>
      </c>
      <c r="S62" s="5">
        <f t="shared" si="120"/>
        <v>5.3146292354639559E-2</v>
      </c>
      <c r="T62" s="5">
        <f t="shared" si="121"/>
        <v>9.3015313151934065E-2</v>
      </c>
      <c r="U62" s="5">
        <f t="shared" si="122"/>
        <v>6.8429541714026473E-2</v>
      </c>
      <c r="V62" s="5">
        <f t="shared" si="123"/>
        <v>1.0481859029548594E-2</v>
      </c>
      <c r="W62" s="5">
        <f t="shared" si="124"/>
        <v>4.2144802103694021E-2</v>
      </c>
      <c r="X62" s="5">
        <f t="shared" si="125"/>
        <v>4.8160671569695758E-2</v>
      </c>
      <c r="Y62" s="5">
        <f t="shared" si="126"/>
        <v>2.7517631715736554E-2</v>
      </c>
      <c r="Z62" s="5">
        <f t="shared" si="127"/>
        <v>1.6780757277184314E-2</v>
      </c>
      <c r="AA62" s="5">
        <f t="shared" si="128"/>
        <v>2.6065790003754388E-2</v>
      </c>
      <c r="AB62" s="5">
        <f t="shared" si="129"/>
        <v>2.0244181990630189E-2</v>
      </c>
      <c r="AC62" s="5">
        <f t="shared" si="130"/>
        <v>1.1628566578074321E-3</v>
      </c>
      <c r="AD62" s="5">
        <f t="shared" si="131"/>
        <v>1.6366030794067368E-2</v>
      </c>
      <c r="AE62" s="5">
        <f t="shared" si="132"/>
        <v>1.870216478970059E-2</v>
      </c>
      <c r="AF62" s="5">
        <f t="shared" si="133"/>
        <v>1.0685882613269537E-2</v>
      </c>
      <c r="AG62" s="5">
        <f t="shared" si="134"/>
        <v>4.0704053428602819E-3</v>
      </c>
      <c r="AH62" s="5">
        <f t="shared" si="135"/>
        <v>4.7940226289876183E-3</v>
      </c>
      <c r="AI62" s="5">
        <f t="shared" si="136"/>
        <v>7.4466238356440334E-3</v>
      </c>
      <c r="AJ62" s="5">
        <f t="shared" si="137"/>
        <v>5.7834735921232019E-3</v>
      </c>
      <c r="AK62" s="5">
        <f t="shared" si="138"/>
        <v>2.9945173838987664E-3</v>
      </c>
      <c r="AL62" s="5">
        <f t="shared" si="139"/>
        <v>8.2564627685685916E-5</v>
      </c>
      <c r="AM62" s="5">
        <f t="shared" si="140"/>
        <v>5.0843178865729545E-3</v>
      </c>
      <c r="AN62" s="5">
        <f t="shared" si="141"/>
        <v>5.8100679483249311E-3</v>
      </c>
      <c r="AO62" s="5">
        <f t="shared" si="142"/>
        <v>3.319706823731497E-3</v>
      </c>
      <c r="AP62" s="5">
        <f t="shared" si="143"/>
        <v>1.264523753542527E-3</v>
      </c>
      <c r="AQ62" s="5">
        <f t="shared" si="144"/>
        <v>3.6125637176205084E-4</v>
      </c>
      <c r="AR62" s="5">
        <f t="shared" si="145"/>
        <v>1.0956670232513683E-3</v>
      </c>
      <c r="AS62" s="5">
        <f t="shared" si="146"/>
        <v>1.7019152396023987E-3</v>
      </c>
      <c r="AT62" s="5">
        <f t="shared" si="147"/>
        <v>1.3218046273746308E-3</v>
      </c>
      <c r="AU62" s="5">
        <f t="shared" si="148"/>
        <v>6.8439267020808838E-4</v>
      </c>
      <c r="AV62" s="5">
        <f t="shared" si="149"/>
        <v>2.6576922791809267E-4</v>
      </c>
      <c r="AW62" s="5">
        <f t="shared" si="150"/>
        <v>4.0709838348346028E-6</v>
      </c>
      <c r="AX62" s="5">
        <f t="shared" si="151"/>
        <v>1.3162572677210766E-3</v>
      </c>
      <c r="AY62" s="5">
        <f t="shared" si="152"/>
        <v>1.5041435908506387E-3</v>
      </c>
      <c r="AZ62" s="5">
        <f t="shared" si="153"/>
        <v>8.5942467228089102E-4</v>
      </c>
      <c r="BA62" s="5">
        <f t="shared" si="154"/>
        <v>3.2736713516711064E-4</v>
      </c>
      <c r="BB62" s="5">
        <f t="shared" si="155"/>
        <v>9.352411384388436E-5</v>
      </c>
      <c r="BC62" s="5">
        <f t="shared" si="156"/>
        <v>2.1374802613142925E-5</v>
      </c>
      <c r="BD62" s="5">
        <f t="shared" si="157"/>
        <v>2.0867761077124686E-4</v>
      </c>
      <c r="BE62" s="5">
        <f t="shared" si="158"/>
        <v>3.2414191391970344E-4</v>
      </c>
      <c r="BF62" s="5">
        <f t="shared" si="159"/>
        <v>2.5174713274512324E-4</v>
      </c>
      <c r="BG62" s="5">
        <f t="shared" si="160"/>
        <v>1.303474725602037E-4</v>
      </c>
      <c r="BH62" s="5">
        <f t="shared" si="161"/>
        <v>5.061764780862887E-5</v>
      </c>
      <c r="BI62" s="5">
        <f t="shared" si="162"/>
        <v>1.5725023090079537E-5</v>
      </c>
      <c r="BJ62" s="8">
        <f t="shared" si="163"/>
        <v>0.46682510054983067</v>
      </c>
      <c r="BK62" s="8">
        <f t="shared" si="164"/>
        <v>0.25361240818302466</v>
      </c>
      <c r="BL62" s="8">
        <f t="shared" si="165"/>
        <v>0.26296487335596697</v>
      </c>
      <c r="BM62" s="8">
        <f t="shared" si="166"/>
        <v>0.50409222411638355</v>
      </c>
      <c r="BN62" s="8">
        <f t="shared" si="167"/>
        <v>0.49459084264260716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1.45333333333333</v>
      </c>
      <c r="F63">
        <f>VLOOKUP(B63,home!$B$2:$E$405,3,FALSE)</f>
        <v>1.24</v>
      </c>
      <c r="G63">
        <f>VLOOKUP(C63,away!$B$2:$E$405,4,FALSE)</f>
        <v>1.28</v>
      </c>
      <c r="H63">
        <f>VLOOKUP(A63,away!$A$2:$E$405,3,FALSE)</f>
        <v>1.16333333333333</v>
      </c>
      <c r="I63">
        <f>VLOOKUP(C63,away!$B$2:$E$405,3,FALSE)</f>
        <v>0.44</v>
      </c>
      <c r="J63">
        <f>VLOOKUP(B63,home!$B$2:$E$405,4,FALSE)</f>
        <v>0.74</v>
      </c>
      <c r="K63" s="3">
        <f t="shared" si="112"/>
        <v>2.3067306666666614</v>
      </c>
      <c r="L63" s="3">
        <f t="shared" si="113"/>
        <v>0.3787813333333323</v>
      </c>
      <c r="M63" s="5">
        <f t="shared" si="114"/>
        <v>6.8186273685354903E-2</v>
      </c>
      <c r="N63" s="5">
        <f t="shared" si="115"/>
        <v>0.15728736855573414</v>
      </c>
      <c r="O63" s="5">
        <f t="shared" si="116"/>
        <v>2.5827687661570238E-2</v>
      </c>
      <c r="P63" s="5">
        <f t="shared" si="117"/>
        <v>5.9577519178032216E-2</v>
      </c>
      <c r="Q63" s="5">
        <f t="shared" si="118"/>
        <v>0.18140979826340678</v>
      </c>
      <c r="R63" s="5">
        <f t="shared" si="119"/>
        <v>4.8915229846832149E-3</v>
      </c>
      <c r="S63" s="5">
        <f t="shared" si="120"/>
        <v>1.3013912476680618E-2</v>
      </c>
      <c r="T63" s="5">
        <f t="shared" si="121"/>
        <v>6.8714645265944049E-2</v>
      </c>
      <c r="U63" s="5">
        <f t="shared" si="122"/>
        <v>1.1283426075473607E-2</v>
      </c>
      <c r="V63" s="5">
        <f t="shared" si="123"/>
        <v>1.2634289673713155E-3</v>
      </c>
      <c r="W63" s="5">
        <f t="shared" si="124"/>
        <v>0.1394878482960043</v>
      </c>
      <c r="X63" s="5">
        <f t="shared" si="125"/>
        <v>5.2835393161358088E-2</v>
      </c>
      <c r="Y63" s="5">
        <f t="shared" si="126"/>
        <v>1.000653033442502E-2</v>
      </c>
      <c r="Z63" s="5">
        <f t="shared" si="127"/>
        <v>6.1760586605631663E-4</v>
      </c>
      <c r="AA63" s="5">
        <f t="shared" si="128"/>
        <v>1.4246503911453279E-3</v>
      </c>
      <c r="AB63" s="5">
        <f t="shared" si="129"/>
        <v>1.6431423732667914E-3</v>
      </c>
      <c r="AC63" s="5">
        <f t="shared" si="130"/>
        <v>6.899479127663941E-5</v>
      </c>
      <c r="AD63" s="5">
        <f t="shared" si="131"/>
        <v>8.0440224322935017E-2</v>
      </c>
      <c r="AE63" s="5">
        <f t="shared" si="132"/>
        <v>3.0469255422673668E-2</v>
      </c>
      <c r="AF63" s="5">
        <f t="shared" si="133"/>
        <v>5.7705925973370979E-3</v>
      </c>
      <c r="AG63" s="5">
        <f t="shared" si="134"/>
        <v>7.2859758604760128E-4</v>
      </c>
      <c r="AH63" s="5">
        <f t="shared" si="135"/>
        <v>5.8484393354824744E-5</v>
      </c>
      <c r="AI63" s="5">
        <f t="shared" si="136"/>
        <v>1.3490774367297013E-4</v>
      </c>
      <c r="AJ63" s="5">
        <f t="shared" si="137"/>
        <v>1.5559791475062276E-4</v>
      </c>
      <c r="AK63" s="5">
        <f t="shared" si="138"/>
        <v>1.1964082720821547E-4</v>
      </c>
      <c r="AL63" s="5">
        <f t="shared" si="139"/>
        <v>2.4113583443121537E-6</v>
      </c>
      <c r="AM63" s="5">
        <f t="shared" si="140"/>
        <v>3.7110786455851946E-2</v>
      </c>
      <c r="AN63" s="5">
        <f t="shared" si="141"/>
        <v>1.4056873174796168E-2</v>
      </c>
      <c r="AO63" s="5">
        <f t="shared" si="142"/>
        <v>2.6622405818234221E-3</v>
      </c>
      <c r="AP63" s="5">
        <f t="shared" si="143"/>
        <v>3.3613567907906083E-4</v>
      </c>
      <c r="AQ63" s="5">
        <f t="shared" si="144"/>
        <v>3.1830480175617928E-5</v>
      </c>
      <c r="AR63" s="5">
        <f t="shared" si="145"/>
        <v>4.4305592988263221E-6</v>
      </c>
      <c r="AS63" s="5">
        <f t="shared" si="146"/>
        <v>1.0220107005087817E-5</v>
      </c>
      <c r="AT63" s="5">
        <f t="shared" si="147"/>
        <v>1.1787517122625421E-5</v>
      </c>
      <c r="AU63" s="5">
        <f t="shared" si="148"/>
        <v>9.0635424102061407E-6</v>
      </c>
      <c r="AV63" s="5">
        <f t="shared" si="149"/>
        <v>5.2267878065640914E-6</v>
      </c>
      <c r="AW63" s="5">
        <f t="shared" si="150"/>
        <v>5.8525443220392297E-8</v>
      </c>
      <c r="AX63" s="5">
        <f t="shared" si="151"/>
        <v>1.426743153030524E-2</v>
      </c>
      <c r="AY63" s="5">
        <f t="shared" si="152"/>
        <v>5.4042367382910444E-3</v>
      </c>
      <c r="AZ63" s="5">
        <f t="shared" si="153"/>
        <v>1.0235119986894302E-3</v>
      </c>
      <c r="BA63" s="5">
        <f t="shared" si="154"/>
        <v>1.2922907984874878E-4</v>
      </c>
      <c r="BB63" s="5">
        <f t="shared" si="155"/>
        <v>1.2237390792637178E-5</v>
      </c>
      <c r="BC63" s="5">
        <f t="shared" si="156"/>
        <v>9.2705904019123151E-7</v>
      </c>
      <c r="BD63" s="5">
        <f t="shared" si="157"/>
        <v>2.7970219310363788E-7</v>
      </c>
      <c r="BE63" s="5">
        <f t="shared" si="158"/>
        <v>6.4519762636608187E-7</v>
      </c>
      <c r="BF63" s="5">
        <f t="shared" si="159"/>
        <v>7.4414857539958993E-7</v>
      </c>
      <c r="BG63" s="5">
        <f t="shared" si="160"/>
        <v>5.7218344647684745E-7</v>
      </c>
      <c r="BH63" s="5">
        <f t="shared" si="161"/>
        <v>3.2996827573679148E-7</v>
      </c>
      <c r="BI63" s="5">
        <f t="shared" si="162"/>
        <v>1.5222958813383559E-7</v>
      </c>
      <c r="BJ63" s="8">
        <f t="shared" si="163"/>
        <v>0.80218569397455941</v>
      </c>
      <c r="BK63" s="8">
        <f t="shared" si="164"/>
        <v>0.14751677719535106</v>
      </c>
      <c r="BL63" s="8">
        <f t="shared" si="165"/>
        <v>4.5582512308474356E-2</v>
      </c>
      <c r="BM63" s="8">
        <f t="shared" si="166"/>
        <v>0.49331824080281172</v>
      </c>
      <c r="BN63" s="8">
        <f t="shared" si="167"/>
        <v>0.49718017032878148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1.45333333333333</v>
      </c>
      <c r="F64">
        <f>VLOOKUP(B64,home!$B$2:$E$405,3,FALSE)</f>
        <v>0.88</v>
      </c>
      <c r="G64">
        <f>VLOOKUP(C64,away!$B$2:$E$405,4,FALSE)</f>
        <v>1.03</v>
      </c>
      <c r="H64">
        <f>VLOOKUP(A64,away!$A$2:$E$405,3,FALSE)</f>
        <v>1.16333333333333</v>
      </c>
      <c r="I64">
        <f>VLOOKUP(C64,away!$B$2:$E$405,3,FALSE)</f>
        <v>1.47</v>
      </c>
      <c r="J64">
        <f>VLOOKUP(B64,home!$B$2:$E$405,4,FALSE)</f>
        <v>0.98</v>
      </c>
      <c r="K64" s="3">
        <f t="shared" si="112"/>
        <v>1.3173013333333303</v>
      </c>
      <c r="L64" s="3">
        <f t="shared" si="113"/>
        <v>1.6758979999999952</v>
      </c>
      <c r="M64" s="5">
        <f t="shared" si="114"/>
        <v>5.0126807541196458E-2</v>
      </c>
      <c r="N64" s="5">
        <f t="shared" si="115"/>
        <v>6.6032110409761341E-2</v>
      </c>
      <c r="O64" s="5">
        <f t="shared" si="116"/>
        <v>8.4007416504675803E-2</v>
      </c>
      <c r="P64" s="5">
        <f t="shared" si="117"/>
        <v>0.11066308177149786</v>
      </c>
      <c r="Q64" s="5">
        <f t="shared" si="118"/>
        <v>4.3492093542796151E-2</v>
      </c>
      <c r="R64" s="5">
        <f t="shared" si="119"/>
        <v>7.0393930652676406E-2</v>
      </c>
      <c r="S64" s="5">
        <f t="shared" si="120"/>
        <v>6.1076688641604877E-2</v>
      </c>
      <c r="T64" s="5">
        <f t="shared" si="121"/>
        <v>7.2888312584184753E-2</v>
      </c>
      <c r="U64" s="5">
        <f t="shared" si="122"/>
        <v>9.2730018707344625E-2</v>
      </c>
      <c r="V64" s="5">
        <f t="shared" si="123"/>
        <v>1.4981858390783196E-2</v>
      </c>
      <c r="W64" s="5">
        <f t="shared" si="124"/>
        <v>1.9097397604461101E-2</v>
      </c>
      <c r="X64" s="5">
        <f t="shared" si="125"/>
        <v>3.200529045052105E-2</v>
      </c>
      <c r="Y64" s="5">
        <f t="shared" si="126"/>
        <v>2.6818801127723595E-2</v>
      </c>
      <c r="Z64" s="5">
        <f t="shared" si="127"/>
        <v>3.9324349197652916E-2</v>
      </c>
      <c r="AA64" s="5">
        <f t="shared" si="128"/>
        <v>5.1802017630533666E-2</v>
      </c>
      <c r="AB64" s="5">
        <f t="shared" si="129"/>
        <v>3.4119433447029342E-2</v>
      </c>
      <c r="AC64" s="5">
        <f t="shared" si="130"/>
        <v>2.0671805934699655E-3</v>
      </c>
      <c r="AD64" s="5">
        <f t="shared" si="131"/>
        <v>6.2892568318883403E-3</v>
      </c>
      <c r="AE64" s="5">
        <f t="shared" si="132"/>
        <v>1.0540152946047973E-2</v>
      </c>
      <c r="AF64" s="5">
        <f t="shared" si="133"/>
        <v>8.8321106209879319E-3</v>
      </c>
      <c r="AG64" s="5">
        <f t="shared" si="134"/>
        <v>4.9339055084974626E-3</v>
      </c>
      <c r="AH64" s="5">
        <f t="shared" si="135"/>
        <v>1.6475899542911995E-2</v>
      </c>
      <c r="AI64" s="5">
        <f t="shared" si="136"/>
        <v>2.1703724435743976E-2</v>
      </c>
      <c r="AJ64" s="5">
        <f t="shared" si="137"/>
        <v>1.4295172568752363E-2</v>
      </c>
      <c r="AK64" s="5">
        <f t="shared" si="138"/>
        <v>6.2770166283491798E-3</v>
      </c>
      <c r="AL64" s="5">
        <f t="shared" si="139"/>
        <v>1.8254549712834928E-4</v>
      </c>
      <c r="AM64" s="5">
        <f t="shared" si="140"/>
        <v>1.6569692820644518E-3</v>
      </c>
      <c r="AN64" s="5">
        <f t="shared" si="141"/>
        <v>2.7769115058732421E-3</v>
      </c>
      <c r="AO64" s="5">
        <f t="shared" si="142"/>
        <v>2.3269102194349712E-3</v>
      </c>
      <c r="AP64" s="5">
        <f t="shared" si="143"/>
        <v>1.2998880609768728E-3</v>
      </c>
      <c r="AQ64" s="5">
        <f t="shared" si="144"/>
        <v>5.4461995040375351E-4</v>
      </c>
      <c r="AR64" s="5">
        <f t="shared" si="145"/>
        <v>5.5223854184334046E-3</v>
      </c>
      <c r="AS64" s="5">
        <f t="shared" si="146"/>
        <v>7.2746456748828655E-3</v>
      </c>
      <c r="AT64" s="5">
        <f t="shared" si="147"/>
        <v>4.7914502235253719E-3</v>
      </c>
      <c r="AU64" s="5">
        <f t="shared" si="148"/>
        <v>2.103927922683419E-3</v>
      </c>
      <c r="AV64" s="5">
        <f t="shared" si="149"/>
        <v>6.9287676444702308E-4</v>
      </c>
      <c r="AW64" s="5">
        <f t="shared" si="150"/>
        <v>1.1194413321505316E-5</v>
      </c>
      <c r="AX64" s="5">
        <f t="shared" si="151"/>
        <v>3.6378797409264586E-4</v>
      </c>
      <c r="AY64" s="5">
        <f t="shared" si="152"/>
        <v>6.0967153820591505E-4</v>
      </c>
      <c r="AZ64" s="5">
        <f t="shared" si="153"/>
        <v>5.1087365576810704E-4</v>
      </c>
      <c r="BA64" s="5">
        <f t="shared" si="154"/>
        <v>2.8539071265148552E-4</v>
      </c>
      <c r="BB64" s="5">
        <f t="shared" si="155"/>
        <v>1.1957143113779956E-4</v>
      </c>
      <c r="BC64" s="5">
        <f t="shared" si="156"/>
        <v>4.0077904460195049E-5</v>
      </c>
      <c r="BD64" s="5">
        <f t="shared" si="157"/>
        <v>1.5424924463302828E-3</v>
      </c>
      <c r="BE64" s="5">
        <f t="shared" si="158"/>
        <v>2.0319273562074722E-3</v>
      </c>
      <c r="BF64" s="5">
        <f t="shared" si="159"/>
        <v>1.3383303077842859E-3</v>
      </c>
      <c r="BG64" s="5">
        <f t="shared" si="160"/>
        <v>5.8766143296154884E-4</v>
      </c>
      <c r="BH64" s="5">
        <f t="shared" si="161"/>
        <v>1.93531797297206E-4</v>
      </c>
      <c r="BI64" s="5">
        <f t="shared" si="162"/>
        <v>5.0987938924400995E-5</v>
      </c>
      <c r="BJ64" s="8">
        <f t="shared" si="163"/>
        <v>0.30146410386193917</v>
      </c>
      <c r="BK64" s="8">
        <f t="shared" si="164"/>
        <v>0.23970783397388662</v>
      </c>
      <c r="BL64" s="8">
        <f t="shared" si="165"/>
        <v>0.41793484740149467</v>
      </c>
      <c r="BM64" s="8">
        <f t="shared" si="166"/>
        <v>0.57311721688748518</v>
      </c>
      <c r="BN64" s="8">
        <f t="shared" si="167"/>
        <v>0.42471544042260401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1.3216783216783199</v>
      </c>
      <c r="F65">
        <f>VLOOKUP(B65,home!$B$2:$E$405,3,FALSE)</f>
        <v>0.61</v>
      </c>
      <c r="G65">
        <f>VLOOKUP(C65,away!$B$2:$E$405,4,FALSE)</f>
        <v>0.66</v>
      </c>
      <c r="H65">
        <f>VLOOKUP(A65,away!$A$2:$E$405,3,FALSE)</f>
        <v>1.28321678321678</v>
      </c>
      <c r="I65">
        <f>VLOOKUP(C65,away!$B$2:$E$405,3,FALSE)</f>
        <v>1.41</v>
      </c>
      <c r="J65">
        <f>VLOOKUP(B65,home!$B$2:$E$405,4,FALSE)</f>
        <v>0.83</v>
      </c>
      <c r="K65" s="3">
        <f t="shared" si="112"/>
        <v>0.53210769230769162</v>
      </c>
      <c r="L65" s="3">
        <f t="shared" si="113"/>
        <v>1.5017486013985974</v>
      </c>
      <c r="M65" s="5">
        <f t="shared" si="114"/>
        <v>0.13083002809614627</v>
      </c>
      <c r="N65" s="5">
        <f t="shared" si="115"/>
        <v>6.9615664334790855E-2</v>
      </c>
      <c r="O65" s="5">
        <f t="shared" si="116"/>
        <v>0.19647381171432685</v>
      </c>
      <c r="P65" s="5">
        <f t="shared" si="117"/>
        <v>0.10454522655020637</v>
      </c>
      <c r="Q65" s="5">
        <f t="shared" si="118"/>
        <v>1.8521515248826215E-2</v>
      </c>
      <c r="R65" s="5">
        <f t="shared" si="119"/>
        <v>0.1475271359767209</v>
      </c>
      <c r="S65" s="5">
        <f t="shared" si="120"/>
        <v>2.0885313091887816E-2</v>
      </c>
      <c r="T65" s="5">
        <f t="shared" si="121"/>
        <v>2.781465962070756E-2</v>
      </c>
      <c r="U65" s="5">
        <f t="shared" si="122"/>
        <v>7.8500323877335992E-2</v>
      </c>
      <c r="V65" s="5">
        <f t="shared" si="123"/>
        <v>1.8543651386946384E-3</v>
      </c>
      <c r="W65" s="5">
        <f t="shared" si="124"/>
        <v>3.2851469123648799E-3</v>
      </c>
      <c r="X65" s="5">
        <f t="shared" si="125"/>
        <v>4.9334647810328784E-3</v>
      </c>
      <c r="Y65" s="5">
        <f t="shared" si="126"/>
        <v>3.7044119174826826E-3</v>
      </c>
      <c r="Z65" s="5">
        <f t="shared" si="127"/>
        <v>7.3849556707127104E-2</v>
      </c>
      <c r="AA65" s="5">
        <f t="shared" si="128"/>
        <v>3.9295917197375414E-2</v>
      </c>
      <c r="AB65" s="5">
        <f t="shared" si="129"/>
        <v>1.0454829908504782E-2</v>
      </c>
      <c r="AC65" s="5">
        <f t="shared" si="130"/>
        <v>9.2613019709992226E-5</v>
      </c>
      <c r="AD65" s="5">
        <f t="shared" si="131"/>
        <v>4.3701298560755355E-4</v>
      </c>
      <c r="AE65" s="5">
        <f t="shared" si="132"/>
        <v>6.5628363992916892E-4</v>
      </c>
      <c r="AF65" s="5">
        <f t="shared" si="133"/>
        <v>4.9278651919220523E-4</v>
      </c>
      <c r="AG65" s="5">
        <f t="shared" si="134"/>
        <v>2.4668048866165909E-4</v>
      </c>
      <c r="AH65" s="5">
        <f t="shared" si="135"/>
        <v>2.772586712470862E-2</v>
      </c>
      <c r="AI65" s="5">
        <f t="shared" si="136"/>
        <v>1.4753147172958397E-2</v>
      </c>
      <c r="AJ65" s="5">
        <f t="shared" si="137"/>
        <v>3.9251315482393186E-3</v>
      </c>
      <c r="AK65" s="5">
        <f t="shared" si="138"/>
        <v>6.9619756337924697E-4</v>
      </c>
      <c r="AL65" s="5">
        <f t="shared" si="139"/>
        <v>2.9602528618168416E-6</v>
      </c>
      <c r="AM65" s="5">
        <f t="shared" si="140"/>
        <v>4.6507594256025959E-5</v>
      </c>
      <c r="AN65" s="5">
        <f t="shared" si="141"/>
        <v>6.9842714628400428E-5</v>
      </c>
      <c r="AO65" s="5">
        <f t="shared" si="142"/>
        <v>5.2443099505540864E-5</v>
      </c>
      <c r="AP65" s="5">
        <f t="shared" si="143"/>
        <v>2.6252117111817824E-5</v>
      </c>
      <c r="AQ65" s="5">
        <f t="shared" si="144"/>
        <v>9.8560200391061456E-6</v>
      </c>
      <c r="AR65" s="5">
        <f t="shared" si="145"/>
        <v>8.327456435418908E-3</v>
      </c>
      <c r="AS65" s="5">
        <f t="shared" si="146"/>
        <v>4.4311036266435908E-3</v>
      </c>
      <c r="AT65" s="5">
        <f t="shared" si="147"/>
        <v>1.178912162574782E-3</v>
      </c>
      <c r="AU65" s="5">
        <f t="shared" si="148"/>
        <v>2.0910274342037918E-4</v>
      </c>
      <c r="AV65" s="5">
        <f t="shared" si="149"/>
        <v>2.781629456415632E-5</v>
      </c>
      <c r="AW65" s="5">
        <f t="shared" si="150"/>
        <v>6.5708731352540195E-8</v>
      </c>
      <c r="AX65" s="5">
        <f t="shared" si="151"/>
        <v>4.1245081090594047E-6</v>
      </c>
      <c r="AY65" s="5">
        <f t="shared" si="152"/>
        <v>6.1939742842371334E-6</v>
      </c>
      <c r="AZ65" s="5">
        <f t="shared" si="153"/>
        <v>4.6508961092259985E-6</v>
      </c>
      <c r="BA65" s="5">
        <f t="shared" si="154"/>
        <v>2.3281589090934404E-6</v>
      </c>
      <c r="BB65" s="5">
        <f t="shared" si="155"/>
        <v>8.7407734639118915E-7</v>
      </c>
      <c r="BC65" s="5">
        <f t="shared" si="156"/>
        <v>2.6252888649143326E-7</v>
      </c>
      <c r="BD65" s="5">
        <f t="shared" si="157"/>
        <v>2.0842910091830166E-3</v>
      </c>
      <c r="BE65" s="5">
        <f t="shared" si="158"/>
        <v>1.1090672789940447E-3</v>
      </c>
      <c r="BF65" s="5">
        <f t="shared" si="159"/>
        <v>2.9507161521974591E-4</v>
      </c>
      <c r="BG65" s="5">
        <f t="shared" si="160"/>
        <v>5.2336625413360723E-5</v>
      </c>
      <c r="BH65" s="5">
        <f t="shared" si="161"/>
        <v>6.9621802429688635E-6</v>
      </c>
      <c r="BI65" s="5">
        <f t="shared" si="162"/>
        <v>7.4092593250327322E-7</v>
      </c>
      <c r="BJ65" s="8">
        <f t="shared" si="163"/>
        <v>0.12993096213778108</v>
      </c>
      <c r="BK65" s="8">
        <f t="shared" si="164"/>
        <v>0.25821670012379117</v>
      </c>
      <c r="BL65" s="8">
        <f t="shared" si="165"/>
        <v>0.53707522298115706</v>
      </c>
      <c r="BM65" s="8">
        <f t="shared" si="166"/>
        <v>0.33155293176328599</v>
      </c>
      <c r="BN65" s="8">
        <f t="shared" si="167"/>
        <v>0.6675133819210175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1.3216783216783199</v>
      </c>
      <c r="F66">
        <f>VLOOKUP(B66,home!$B$2:$E$405,3,FALSE)</f>
        <v>0.5</v>
      </c>
      <c r="G66">
        <f>VLOOKUP(C66,away!$B$2:$E$405,4,FALSE)</f>
        <v>0.61</v>
      </c>
      <c r="H66">
        <f>VLOOKUP(A66,away!$A$2:$E$405,3,FALSE)</f>
        <v>1.28321678321678</v>
      </c>
      <c r="I66">
        <f>VLOOKUP(C66,away!$B$2:$E$405,3,FALSE)</f>
        <v>0.96</v>
      </c>
      <c r="J66">
        <f>VLOOKUP(B66,home!$B$2:$E$405,4,FALSE)</f>
        <v>1.1399999999999999</v>
      </c>
      <c r="K66" s="3">
        <f t="shared" si="112"/>
        <v>0.40311188811188758</v>
      </c>
      <c r="L66" s="3">
        <f t="shared" si="113"/>
        <v>1.404352447552444</v>
      </c>
      <c r="M66" s="5">
        <f t="shared" si="114"/>
        <v>0.16406963532054203</v>
      </c>
      <c r="N66" s="5">
        <f t="shared" si="115"/>
        <v>6.6138420475892523E-2</v>
      </c>
      <c r="O66" s="5">
        <f t="shared" si="116"/>
        <v>0.23041159393144009</v>
      </c>
      <c r="P66" s="5">
        <f t="shared" si="117"/>
        <v>9.288165267257234E-2</v>
      </c>
      <c r="Q66" s="5">
        <f t="shared" si="118"/>
        <v>1.3330591777387482E-2</v>
      </c>
      <c r="R66" s="5">
        <f t="shared" si="119"/>
        <v>0.16178954294103889</v>
      </c>
      <c r="S66" s="5">
        <f t="shared" si="120"/>
        <v>1.3145335190045737E-2</v>
      </c>
      <c r="T66" s="5">
        <f t="shared" si="121"/>
        <v>1.8720849189896593E-2</v>
      </c>
      <c r="U66" s="5">
        <f t="shared" si="122"/>
        <v>6.5219288131721495E-2</v>
      </c>
      <c r="V66" s="5">
        <f t="shared" si="123"/>
        <v>8.268578934663163E-4</v>
      </c>
      <c r="W66" s="5">
        <f t="shared" si="124"/>
        <v>1.7912400070104902E-3</v>
      </c>
      <c r="X66" s="5">
        <f t="shared" si="125"/>
        <v>2.5155322879990387E-3</v>
      </c>
      <c r="Y66" s="5">
        <f t="shared" si="126"/>
        <v>1.7663469627743251E-3</v>
      </c>
      <c r="Z66" s="5">
        <f t="shared" si="127"/>
        <v>7.5736513539213068E-2</v>
      </c>
      <c r="AA66" s="5">
        <f t="shared" si="128"/>
        <v>3.0530288971803713E-2</v>
      </c>
      <c r="AB66" s="5">
        <f t="shared" si="129"/>
        <v>6.1535612160126662E-3</v>
      </c>
      <c r="AC66" s="5">
        <f t="shared" si="130"/>
        <v>2.9255842923215792E-5</v>
      </c>
      <c r="AD66" s="5">
        <f t="shared" si="131"/>
        <v>1.8051753532188734E-4</v>
      </c>
      <c r="AE66" s="5">
        <f t="shared" si="132"/>
        <v>2.5351024255542722E-4</v>
      </c>
      <c r="AF66" s="5">
        <f t="shared" si="133"/>
        <v>1.7800886480616403E-4</v>
      </c>
      <c r="AG66" s="5">
        <f t="shared" si="134"/>
        <v>8.3329061658856177E-5</v>
      </c>
      <c r="AH66" s="5">
        <f t="shared" si="135"/>
        <v>2.6590189539470663E-2</v>
      </c>
      <c r="AI66" s="5">
        <f t="shared" si="136"/>
        <v>1.071882151050898E-2</v>
      </c>
      <c r="AJ66" s="5">
        <f t="shared" si="137"/>
        <v>2.1604421887177951E-3</v>
      </c>
      <c r="AK66" s="5">
        <f t="shared" si="138"/>
        <v>2.9029997661686972E-4</v>
      </c>
      <c r="AL66" s="5">
        <f t="shared" si="139"/>
        <v>6.624823748108239E-7</v>
      </c>
      <c r="AM66" s="5">
        <f t="shared" si="140"/>
        <v>1.4553752900182077E-5</v>
      </c>
      <c r="AN66" s="5">
        <f t="shared" si="141"/>
        <v>2.043859850644418E-5</v>
      </c>
      <c r="AO66" s="5">
        <f t="shared" si="142"/>
        <v>1.4351497918533309E-5</v>
      </c>
      <c r="AP66" s="5">
        <f t="shared" si="143"/>
        <v>6.7181870759786849E-6</v>
      </c>
      <c r="AQ66" s="5">
        <f t="shared" si="144"/>
        <v>2.3586756158164654E-6</v>
      </c>
      <c r="AR66" s="5">
        <f t="shared" si="145"/>
        <v>7.4683995521278006E-3</v>
      </c>
      <c r="AS66" s="5">
        <f t="shared" si="146"/>
        <v>3.0106006446322131E-3</v>
      </c>
      <c r="AT66" s="5">
        <f t="shared" si="147"/>
        <v>6.0680445510427866E-4</v>
      </c>
      <c r="AU66" s="5">
        <f t="shared" si="148"/>
        <v>8.1536696537263617E-5</v>
      </c>
      <c r="AV66" s="5">
        <f t="shared" si="149"/>
        <v>8.2171029228855847E-6</v>
      </c>
      <c r="AW66" s="5">
        <f t="shared" si="150"/>
        <v>1.041774083686819E-8</v>
      </c>
      <c r="AX66" s="5">
        <f t="shared" si="151"/>
        <v>9.7779846845104222E-7</v>
      </c>
      <c r="AY66" s="5">
        <f t="shared" si="152"/>
        <v>1.3731736723822522E-6</v>
      </c>
      <c r="AZ66" s="5">
        <f t="shared" si="153"/>
        <v>9.6420990386229716E-7</v>
      </c>
      <c r="BA66" s="5">
        <f t="shared" si="154"/>
        <v>4.513635128144412E-7</v>
      </c>
      <c r="BB66" s="5">
        <f t="shared" si="155"/>
        <v>1.5846836348920733E-7</v>
      </c>
      <c r="BC66" s="5">
        <f t="shared" si="156"/>
        <v>4.4509086825139706E-8</v>
      </c>
      <c r="BD66" s="5">
        <f t="shared" si="157"/>
        <v>1.7480441983883743E-3</v>
      </c>
      <c r="BE66" s="5">
        <f t="shared" si="158"/>
        <v>7.0465739731536857E-4</v>
      </c>
      <c r="BF66" s="5">
        <f t="shared" si="159"/>
        <v>1.4202788695190336E-4</v>
      </c>
      <c r="BG66" s="5">
        <f t="shared" si="160"/>
        <v>1.908437655790783E-5</v>
      </c>
      <c r="BH66" s="5">
        <f t="shared" si="161"/>
        <v>1.9232847669241175E-6</v>
      </c>
      <c r="BI66" s="5">
        <f t="shared" si="162"/>
        <v>1.5505979075432259E-7</v>
      </c>
      <c r="BJ66" s="8">
        <f t="shared" si="163"/>
        <v>0.10502073664032759</v>
      </c>
      <c r="BK66" s="8">
        <f t="shared" si="164"/>
        <v>0.27095477257559686</v>
      </c>
      <c r="BL66" s="8">
        <f t="shared" si="165"/>
        <v>0.54765547906242684</v>
      </c>
      <c r="BM66" s="8">
        <f t="shared" si="166"/>
        <v>0.27074470194275924</v>
      </c>
      <c r="BN66" s="8">
        <f t="shared" si="167"/>
        <v>0.72862143711887328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1.3216783216783199</v>
      </c>
      <c r="F67">
        <f>VLOOKUP(B67,home!$B$2:$E$405,3,FALSE)</f>
        <v>0.76</v>
      </c>
      <c r="G67">
        <f>VLOOKUP(C67,away!$B$2:$E$405,4,FALSE)</f>
        <v>0.66</v>
      </c>
      <c r="H67">
        <f>VLOOKUP(A67,away!$A$2:$E$405,3,FALSE)</f>
        <v>1.28321678321678</v>
      </c>
      <c r="I67">
        <f>VLOOKUP(C67,away!$B$2:$E$405,3,FALSE)</f>
        <v>1.36</v>
      </c>
      <c r="J67">
        <f>VLOOKUP(B67,home!$B$2:$E$405,4,FALSE)</f>
        <v>1.0900000000000001</v>
      </c>
      <c r="K67" s="3">
        <f t="shared" si="112"/>
        <v>0.66295384615384523</v>
      </c>
      <c r="L67" s="3">
        <f t="shared" si="113"/>
        <v>1.9022405594405549</v>
      </c>
      <c r="M67" s="5">
        <f t="shared" si="114"/>
        <v>7.6904229376075231E-2</v>
      </c>
      <c r="N67" s="5">
        <f t="shared" si="115"/>
        <v>5.0983954650366599E-2</v>
      </c>
      <c r="O67" s="5">
        <f t="shared" si="116"/>
        <v>0.14629034431169011</v>
      </c>
      <c r="P67" s="5">
        <f t="shared" si="117"/>
        <v>9.6983746416605232E-2</v>
      </c>
      <c r="Q67" s="5">
        <f t="shared" si="118"/>
        <v>1.6900004413796878E-2</v>
      </c>
      <c r="R67" s="5">
        <f t="shared" si="119"/>
        <v>0.13913971320211041</v>
      </c>
      <c r="S67" s="5">
        <f t="shared" si="120"/>
        <v>3.0576494769241305E-2</v>
      </c>
      <c r="T67" s="5">
        <f t="shared" si="121"/>
        <v>3.2147873850648823E-2</v>
      </c>
      <c r="U67" s="5">
        <f t="shared" si="122"/>
        <v>9.2243208020082026E-2</v>
      </c>
      <c r="V67" s="5">
        <f t="shared" si="123"/>
        <v>4.2844385645009553E-3</v>
      </c>
      <c r="W67" s="5">
        <f t="shared" si="124"/>
        <v>3.7346409753812012E-3</v>
      </c>
      <c r="X67" s="5">
        <f t="shared" si="125"/>
        <v>7.1041855383187549E-3</v>
      </c>
      <c r="Y67" s="5">
        <f t="shared" si="126"/>
        <v>6.7569349363904851E-3</v>
      </c>
      <c r="Z67" s="5">
        <f t="shared" si="127"/>
        <v>8.8225735293993621E-2</v>
      </c>
      <c r="AA67" s="5">
        <f t="shared" si="128"/>
        <v>5.8489590542904112E-2</v>
      </c>
      <c r="AB67" s="5">
        <f t="shared" si="129"/>
        <v>1.9387949505190925E-2</v>
      </c>
      <c r="AC67" s="5">
        <f t="shared" si="130"/>
        <v>3.3769347492996322E-4</v>
      </c>
      <c r="AD67" s="5">
        <f t="shared" si="131"/>
        <v>6.1897364965817869E-4</v>
      </c>
      <c r="AE67" s="5">
        <f t="shared" si="132"/>
        <v>1.1774367816047358E-3</v>
      </c>
      <c r="AF67" s="5">
        <f t="shared" si="133"/>
        <v>1.1198840010728395E-3</v>
      </c>
      <c r="AG67" s="5">
        <f t="shared" si="134"/>
        <v>7.100962562364418E-4</v>
      </c>
      <c r="AH67" s="5">
        <f t="shared" si="135"/>
        <v>4.1956643015675185E-2</v>
      </c>
      <c r="AI67" s="5">
        <f t="shared" si="136"/>
        <v>2.7815317858945726E-2</v>
      </c>
      <c r="AJ67" s="5">
        <f t="shared" si="137"/>
        <v>9.2201359782899048E-3</v>
      </c>
      <c r="AK67" s="5">
        <f t="shared" si="138"/>
        <v>2.0375082029562464E-3</v>
      </c>
      <c r="AL67" s="5">
        <f t="shared" si="139"/>
        <v>1.7034578516608082E-5</v>
      </c>
      <c r="AM67" s="5">
        <f t="shared" si="140"/>
        <v>8.2070192341754467E-5</v>
      </c>
      <c r="AN67" s="5">
        <f t="shared" si="141"/>
        <v>1.5611724859357297E-4</v>
      </c>
      <c r="AO67" s="5">
        <f t="shared" si="142"/>
        <v>1.4848628115147921E-4</v>
      </c>
      <c r="AP67" s="5">
        <f t="shared" si="143"/>
        <v>9.4152208842279125E-5</v>
      </c>
      <c r="AQ67" s="5">
        <f t="shared" si="144"/>
        <v>4.4775037605175251E-5</v>
      </c>
      <c r="AR67" s="5">
        <f t="shared" si="145"/>
        <v>1.5962325616477115E-2</v>
      </c>
      <c r="AS67" s="5">
        <f t="shared" si="146"/>
        <v>1.0582285161003549E-2</v>
      </c>
      <c r="AT67" s="5">
        <f t="shared" si="147"/>
        <v>3.5077833242920333E-3</v>
      </c>
      <c r="AU67" s="5">
        <f t="shared" si="148"/>
        <v>7.7516614877124151E-4</v>
      </c>
      <c r="AV67" s="5">
        <f t="shared" si="149"/>
        <v>1.2847484493403957E-4</v>
      </c>
      <c r="AW67" s="5">
        <f t="shared" si="150"/>
        <v>5.9672965849566309E-7</v>
      </c>
      <c r="AX67" s="5">
        <f t="shared" si="151"/>
        <v>9.0681249445919942E-6</v>
      </c>
      <c r="AY67" s="5">
        <f t="shared" si="152"/>
        <v>1.7249755067677528E-5</v>
      </c>
      <c r="AZ67" s="5">
        <f t="shared" si="153"/>
        <v>1.6406591865075723E-5</v>
      </c>
      <c r="BA67" s="5">
        <f t="shared" si="154"/>
        <v>1.0403094829311501E-5</v>
      </c>
      <c r="BB67" s="5">
        <f t="shared" si="155"/>
        <v>4.9472972320056634E-6</v>
      </c>
      <c r="BC67" s="5">
        <f t="shared" si="156"/>
        <v>1.8821898908658315E-6</v>
      </c>
      <c r="BD67" s="5">
        <f t="shared" si="157"/>
        <v>5.0606972017766243E-3</v>
      </c>
      <c r="BE67" s="5">
        <f t="shared" si="158"/>
        <v>3.3550086741378146E-3</v>
      </c>
      <c r="BF67" s="5">
        <f t="shared" si="159"/>
        <v>1.1121079521995885E-3</v>
      </c>
      <c r="BG67" s="5">
        <f t="shared" si="160"/>
        <v>2.45758748082998E-4</v>
      </c>
      <c r="BH67" s="5">
        <f t="shared" si="161"/>
        <v>4.0731676816894352E-5</v>
      </c>
      <c r="BI67" s="5">
        <f t="shared" si="162"/>
        <v>5.4006443612111059E-6</v>
      </c>
      <c r="BJ67" s="8">
        <f t="shared" si="163"/>
        <v>0.12183954307583873</v>
      </c>
      <c r="BK67" s="8">
        <f t="shared" si="164"/>
        <v>0.20912088693493691</v>
      </c>
      <c r="BL67" s="8">
        <f t="shared" si="165"/>
        <v>0.57735615063069767</v>
      </c>
      <c r="BM67" s="8">
        <f t="shared" si="166"/>
        <v>0.46932367053941343</v>
      </c>
      <c r="BN67" s="8">
        <f t="shared" si="167"/>
        <v>0.52720199237064447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1.2186788154897501</v>
      </c>
      <c r="F68">
        <f>VLOOKUP(B68,home!$B$2:$E$405,3,FALSE)</f>
        <v>1.19</v>
      </c>
      <c r="G68">
        <f>VLOOKUP(C68,away!$B$2:$E$405,4,FALSE)</f>
        <v>0.86</v>
      </c>
      <c r="H68">
        <f>VLOOKUP(A68,away!$A$2:$E$405,3,FALSE)</f>
        <v>1.0296127562642401</v>
      </c>
      <c r="I68">
        <f>VLOOKUP(C68,away!$B$2:$E$405,3,FALSE)</f>
        <v>1.3</v>
      </c>
      <c r="J68">
        <f>VLOOKUP(B68,home!$B$2:$E$405,4,FALSE)</f>
        <v>0.49</v>
      </c>
      <c r="K68" s="3">
        <f t="shared" si="112"/>
        <v>1.2471958997722101</v>
      </c>
      <c r="L68" s="3">
        <f t="shared" si="113"/>
        <v>0.65586332574032102</v>
      </c>
      <c r="M68" s="5">
        <f t="shared" si="114"/>
        <v>0.14911175426960638</v>
      </c>
      <c r="N68" s="5">
        <f t="shared" si="115"/>
        <v>0.1859715685328944</v>
      </c>
      <c r="O68" s="5">
        <f t="shared" si="116"/>
        <v>9.7796931062237552E-2</v>
      </c>
      <c r="P68" s="5">
        <f t="shared" si="117"/>
        <v>0.12197193143112815</v>
      </c>
      <c r="Q68" s="5">
        <f t="shared" si="118"/>
        <v>0.11597148887421628</v>
      </c>
      <c r="R68" s="5">
        <f t="shared" si="119"/>
        <v>3.2070710226838016E-2</v>
      </c>
      <c r="S68" s="5">
        <f t="shared" si="120"/>
        <v>2.4942956593047513E-2</v>
      </c>
      <c r="T68" s="5">
        <f t="shared" si="121"/>
        <v>7.6061446384100118E-2</v>
      </c>
      <c r="U68" s="5">
        <f t="shared" si="122"/>
        <v>3.9998458297695057E-2</v>
      </c>
      <c r="V68" s="5">
        <f t="shared" si="123"/>
        <v>2.2670100363904053E-3</v>
      </c>
      <c r="W68" s="5">
        <f t="shared" si="124"/>
        <v>4.8213055138133676E-2</v>
      </c>
      <c r="X68" s="5">
        <f t="shared" si="125"/>
        <v>3.1621174686997822E-2</v>
      </c>
      <c r="Y68" s="5">
        <f t="shared" si="126"/>
        <v>1.0369584397015023E-2</v>
      </c>
      <c r="Z68" s="5">
        <f t="shared" si="127"/>
        <v>7.0113342227427029E-3</v>
      </c>
      <c r="AA68" s="5">
        <f t="shared" si="128"/>
        <v>8.7445072945372734E-3</v>
      </c>
      <c r="AB68" s="5">
        <f t="shared" si="129"/>
        <v>5.4530568216375362E-3</v>
      </c>
      <c r="AC68" s="5">
        <f t="shared" si="130"/>
        <v>1.1589947840913247E-4</v>
      </c>
      <c r="AD68" s="5">
        <f t="shared" si="131"/>
        <v>1.5032781170942948E-2</v>
      </c>
      <c r="AE68" s="5">
        <f t="shared" si="132"/>
        <v>9.8594498539011192E-3</v>
      </c>
      <c r="AF68" s="5">
        <f t="shared" si="133"/>
        <v>3.2332257855747551E-3</v>
      </c>
      <c r="AG68" s="5">
        <f t="shared" si="134"/>
        <v>7.0685140553214041E-4</v>
      </c>
      <c r="AH68" s="5">
        <f t="shared" si="135"/>
        <v>1.1496192453012393E-3</v>
      </c>
      <c r="AI68" s="5">
        <f t="shared" si="136"/>
        <v>1.4338004090389282E-3</v>
      </c>
      <c r="AJ68" s="5">
        <f t="shared" si="137"/>
        <v>8.9411499562253472E-4</v>
      </c>
      <c r="AK68" s="5">
        <f t="shared" si="138"/>
        <v>3.7171218548842427E-4</v>
      </c>
      <c r="AL68" s="5">
        <f t="shared" si="139"/>
        <v>3.7921848086804218E-6</v>
      </c>
      <c r="AM68" s="5">
        <f t="shared" si="140"/>
        <v>3.7497646077145879E-3</v>
      </c>
      <c r="AN68" s="5">
        <f t="shared" si="141"/>
        <v>2.4593330863590395E-3</v>
      </c>
      <c r="AO68" s="5">
        <f t="shared" si="142"/>
        <v>8.0649318856132392E-4</v>
      </c>
      <c r="AP68" s="5">
        <f t="shared" si="143"/>
        <v>1.7631643494558195E-4</v>
      </c>
      <c r="AQ68" s="5">
        <f t="shared" si="144"/>
        <v>2.8909870851521579E-5</v>
      </c>
      <c r="AR68" s="5">
        <f t="shared" si="145"/>
        <v>1.5079862031166973E-4</v>
      </c>
      <c r="AS68" s="5">
        <f t="shared" si="146"/>
        <v>1.880754209440208E-4</v>
      </c>
      <c r="AT68" s="5">
        <f t="shared" si="147"/>
        <v>1.1728344692465764E-4</v>
      </c>
      <c r="AU68" s="5">
        <f t="shared" si="148"/>
        <v>4.8758478038528206E-5</v>
      </c>
      <c r="AV68" s="5">
        <f t="shared" si="149"/>
        <v>1.520284347219643E-5</v>
      </c>
      <c r="AW68" s="5">
        <f t="shared" si="150"/>
        <v>8.6165817883855114E-8</v>
      </c>
      <c r="AX68" s="5">
        <f t="shared" si="151"/>
        <v>7.7944850730876365E-4</v>
      </c>
      <c r="AY68" s="5">
        <f t="shared" si="152"/>
        <v>5.112116902468546E-4</v>
      </c>
      <c r="AZ68" s="5">
        <f t="shared" si="153"/>
        <v>1.6764249966131646E-4</v>
      </c>
      <c r="BA68" s="5">
        <f t="shared" si="154"/>
        <v>3.6650189121097224E-5</v>
      </c>
      <c r="BB68" s="5">
        <f t="shared" si="155"/>
        <v>6.0093787314936386E-6</v>
      </c>
      <c r="BC68" s="5">
        <f t="shared" si="156"/>
        <v>7.8826622409411395E-7</v>
      </c>
      <c r="BD68" s="5">
        <f t="shared" si="157"/>
        <v>1.6483880772443939E-5</v>
      </c>
      <c r="BE68" s="5">
        <f t="shared" si="158"/>
        <v>2.0558628511726051E-5</v>
      </c>
      <c r="BF68" s="5">
        <f t="shared" si="159"/>
        <v>1.2820318592382396E-5</v>
      </c>
      <c r="BG68" s="5">
        <f t="shared" si="160"/>
        <v>5.3298162607309186E-6</v>
      </c>
      <c r="BH68" s="5">
        <f t="shared" si="161"/>
        <v>1.6618312467307133E-6</v>
      </c>
      <c r="BI68" s="5">
        <f t="shared" si="162"/>
        <v>4.1452582340717735E-7</v>
      </c>
      <c r="BJ68" s="8">
        <f t="shared" si="163"/>
        <v>0.50576319394903368</v>
      </c>
      <c r="BK68" s="8">
        <f t="shared" si="164"/>
        <v>0.29892455568363713</v>
      </c>
      <c r="BL68" s="8">
        <f t="shared" si="165"/>
        <v>0.18849029834929504</v>
      </c>
      <c r="BM68" s="8">
        <f t="shared" si="166"/>
        <v>0.29678387228335895</v>
      </c>
      <c r="BN68" s="8">
        <f t="shared" si="167"/>
        <v>0.70289438439692076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1.2186788154897501</v>
      </c>
      <c r="F69">
        <f>VLOOKUP(B69,home!$B$2:$E$405,3,FALSE)</f>
        <v>0.91</v>
      </c>
      <c r="G69">
        <f>VLOOKUP(C69,away!$B$2:$E$405,4,FALSE)</f>
        <v>0.99</v>
      </c>
      <c r="H69">
        <f>VLOOKUP(A69,away!$A$2:$E$405,3,FALSE)</f>
        <v>1.0296127562642401</v>
      </c>
      <c r="I69">
        <f>VLOOKUP(C69,away!$B$2:$E$405,3,FALSE)</f>
        <v>1.08</v>
      </c>
      <c r="J69">
        <f>VLOOKUP(B69,home!$B$2:$E$405,4,FALSE)</f>
        <v>1.1200000000000001</v>
      </c>
      <c r="K69" s="3">
        <f t="shared" si="112"/>
        <v>1.0979077448747159</v>
      </c>
      <c r="L69" s="3">
        <f t="shared" si="113"/>
        <v>1.2454195899772251</v>
      </c>
      <c r="M69" s="5">
        <f t="shared" si="114"/>
        <v>9.6007656560898047E-2</v>
      </c>
      <c r="N69" s="5">
        <f t="shared" si="115"/>
        <v>0.10540754970548179</v>
      </c>
      <c r="O69" s="5">
        <f t="shared" si="116"/>
        <v>0.11956981626874789</v>
      </c>
      <c r="P69" s="5">
        <f t="shared" si="117"/>
        <v>0.1312766273347051</v>
      </c>
      <c r="Q69" s="5">
        <f t="shared" si="118"/>
        <v>5.7863882594957505E-2</v>
      </c>
      <c r="R69" s="5">
        <f t="shared" si="119"/>
        <v>7.4457295775538099E-2</v>
      </c>
      <c r="S69" s="5">
        <f t="shared" si="120"/>
        <v>4.4875464889208433E-2</v>
      </c>
      <c r="T69" s="5">
        <f t="shared" si="121"/>
        <v>7.2064812935902278E-2</v>
      </c>
      <c r="U69" s="5">
        <f t="shared" si="122"/>
        <v>8.1747241694390738E-2</v>
      </c>
      <c r="V69" s="5">
        <f t="shared" si="123"/>
        <v>6.8178586441934351E-3</v>
      </c>
      <c r="W69" s="5">
        <f t="shared" si="124"/>
        <v>2.117640161650838E-2</v>
      </c>
      <c r="X69" s="5">
        <f t="shared" si="125"/>
        <v>2.6373505418424915E-2</v>
      </c>
      <c r="Y69" s="5">
        <f t="shared" si="126"/>
        <v>1.6423040152238447E-2</v>
      </c>
      <c r="Z69" s="5">
        <f t="shared" si="127"/>
        <v>3.0910191591861206E-2</v>
      </c>
      <c r="AA69" s="5">
        <f t="shared" si="128"/>
        <v>3.3936538744265735E-2</v>
      </c>
      <c r="AB69" s="5">
        <f t="shared" si="129"/>
        <v>1.8629594360785106E-2</v>
      </c>
      <c r="AC69" s="5">
        <f t="shared" si="130"/>
        <v>5.8265241577813676E-4</v>
      </c>
      <c r="AD69" s="5">
        <f t="shared" si="131"/>
        <v>5.8124338358354994E-3</v>
      </c>
      <c r="AE69" s="5">
        <f t="shared" si="132"/>
        <v>7.2389189645959973E-3</v>
      </c>
      <c r="AF69" s="5">
        <f t="shared" si="133"/>
        <v>4.5077457443827547E-3</v>
      </c>
      <c r="AG69" s="5">
        <f t="shared" si="134"/>
        <v>1.87134495223025E-3</v>
      </c>
      <c r="AH69" s="5">
        <f t="shared" si="135"/>
        <v>9.6240395346133094E-3</v>
      </c>
      <c r="AI69" s="5">
        <f t="shared" si="136"/>
        <v>1.0566307542032409E-2</v>
      </c>
      <c r="AJ69" s="5">
        <f t="shared" si="137"/>
        <v>5.8004154425627509E-3</v>
      </c>
      <c r="AK69" s="5">
        <f t="shared" si="138"/>
        <v>2.1227736792935165E-3</v>
      </c>
      <c r="AL69" s="5">
        <f t="shared" si="139"/>
        <v>3.1867726717506157E-5</v>
      </c>
      <c r="AM69" s="5">
        <f t="shared" si="140"/>
        <v>1.27630322498713E-3</v>
      </c>
      <c r="AN69" s="5">
        <f t="shared" si="141"/>
        <v>1.5895330391500816E-3</v>
      </c>
      <c r="AO69" s="5">
        <f t="shared" si="142"/>
        <v>9.8981779293677379E-4</v>
      </c>
      <c r="AP69" s="5">
        <f t="shared" si="143"/>
        <v>4.1091282327715948E-4</v>
      </c>
      <c r="AQ69" s="5">
        <f t="shared" si="144"/>
        <v>1.2793971997055595E-4</v>
      </c>
      <c r="AR69" s="5">
        <f t="shared" si="145"/>
        <v>2.3971934742245426E-3</v>
      </c>
      <c r="AS69" s="5">
        <f t="shared" si="146"/>
        <v>2.6318972813142525E-3</v>
      </c>
      <c r="AT69" s="5">
        <f t="shared" si="147"/>
        <v>1.4447902044348131E-3</v>
      </c>
      <c r="AU69" s="5">
        <f t="shared" si="148"/>
        <v>5.2874878505603537E-4</v>
      </c>
      <c r="AV69" s="5">
        <f t="shared" si="149"/>
        <v>1.4512934655152936E-4</v>
      </c>
      <c r="AW69" s="5">
        <f t="shared" si="150"/>
        <v>1.2104033719102025E-6</v>
      </c>
      <c r="AX69" s="5">
        <f t="shared" si="151"/>
        <v>2.3354386592032439E-4</v>
      </c>
      <c r="AY69" s="5">
        <f t="shared" si="152"/>
        <v>2.9086010573618645E-4</v>
      </c>
      <c r="AZ69" s="5">
        <f t="shared" si="153"/>
        <v>1.8112143681334688E-4</v>
      </c>
      <c r="BA69" s="5">
        <f t="shared" si="154"/>
        <v>7.5190728524054766E-5</v>
      </c>
      <c r="BB69" s="5">
        <f t="shared" si="155"/>
        <v>2.3411001572129278E-5</v>
      </c>
      <c r="BC69" s="5">
        <f t="shared" si="156"/>
        <v>5.8313039957834832E-6</v>
      </c>
      <c r="BD69" s="5">
        <f t="shared" si="157"/>
        <v>4.975852856274679E-4</v>
      </c>
      <c r="BE69" s="5">
        <f t="shared" si="158"/>
        <v>5.4630273882609452E-4</v>
      </c>
      <c r="BF69" s="5">
        <f t="shared" si="159"/>
        <v>2.9989500400171915E-4</v>
      </c>
      <c r="BG69" s="5">
        <f t="shared" si="160"/>
        <v>1.0975234918090716E-4</v>
      </c>
      <c r="BH69" s="5">
        <f t="shared" si="161"/>
        <v>3.0124488545978027E-5</v>
      </c>
      <c r="BI69" s="5">
        <f t="shared" si="162"/>
        <v>6.6147818570037916E-6</v>
      </c>
      <c r="BJ69" s="8">
        <f t="shared" si="163"/>
        <v>0.32394410096344134</v>
      </c>
      <c r="BK69" s="8">
        <f t="shared" si="164"/>
        <v>0.27988298767723685</v>
      </c>
      <c r="BL69" s="8">
        <f t="shared" si="165"/>
        <v>0.36509205678185008</v>
      </c>
      <c r="BM69" s="8">
        <f t="shared" si="166"/>
        <v>0.41495685907169677</v>
      </c>
      <c r="BN69" s="8">
        <f t="shared" si="167"/>
        <v>0.58458282824032848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1.2186788154897501</v>
      </c>
      <c r="F70">
        <f>VLOOKUP(B70,home!$B$2:$E$405,3,FALSE)</f>
        <v>1.6</v>
      </c>
      <c r="G70">
        <f>VLOOKUP(C70,away!$B$2:$E$405,4,FALSE)</f>
        <v>1.69</v>
      </c>
      <c r="H70">
        <f>VLOOKUP(A70,away!$A$2:$E$405,3,FALSE)</f>
        <v>1.0296127562642401</v>
      </c>
      <c r="I70">
        <f>VLOOKUP(C70,away!$B$2:$E$405,3,FALSE)</f>
        <v>0.59</v>
      </c>
      <c r="J70">
        <f>VLOOKUP(B70,home!$B$2:$E$405,4,FALSE)</f>
        <v>0.65</v>
      </c>
      <c r="K70" s="3">
        <f t="shared" si="112"/>
        <v>3.2953075170842845</v>
      </c>
      <c r="L70" s="3">
        <f t="shared" si="113"/>
        <v>0.39485649202733608</v>
      </c>
      <c r="M70" s="5">
        <f t="shared" si="114"/>
        <v>2.4967906742248254E-2</v>
      </c>
      <c r="N70" s="5">
        <f t="shared" si="115"/>
        <v>8.2276930773590065E-2</v>
      </c>
      <c r="O70" s="5">
        <f t="shared" si="116"/>
        <v>9.8587400695098176E-3</v>
      </c>
      <c r="P70" s="5">
        <f t="shared" si="117"/>
        <v>3.2487580260035745E-2</v>
      </c>
      <c r="Q70" s="5">
        <f t="shared" si="118"/>
        <v>0.13556389423041734</v>
      </c>
      <c r="R70" s="5">
        <f t="shared" si="119"/>
        <v>1.9463937598279909E-3</v>
      </c>
      <c r="S70" s="5">
        <f t="shared" si="120"/>
        <v>1.0567995167235498E-2</v>
      </c>
      <c r="T70" s="5">
        <f t="shared" si="121"/>
        <v>5.3528283721387418E-2</v>
      </c>
      <c r="U70" s="5">
        <f t="shared" si="122"/>
        <v>6.4139659879671228E-3</v>
      </c>
      <c r="V70" s="5">
        <f t="shared" si="123"/>
        <v>1.5278662178768788E-3</v>
      </c>
      <c r="W70" s="5">
        <f t="shared" si="124"/>
        <v>0.14890823990090435</v>
      </c>
      <c r="X70" s="5">
        <f t="shared" si="125"/>
        <v>5.8797385241236087E-2</v>
      </c>
      <c r="Y70" s="5">
        <f t="shared" si="126"/>
        <v>1.1608264638367172E-2</v>
      </c>
      <c r="Z70" s="5">
        <f t="shared" si="127"/>
        <v>2.5618207070319268E-4</v>
      </c>
      <c r="AA70" s="5">
        <f t="shared" si="128"/>
        <v>8.4419870333044857E-4</v>
      </c>
      <c r="AB70" s="5">
        <f t="shared" si="129"/>
        <v>1.3909471664988169E-3</v>
      </c>
      <c r="AC70" s="5">
        <f t="shared" si="130"/>
        <v>1.2425119597601769E-4</v>
      </c>
      <c r="AD70" s="5">
        <f t="shared" si="131"/>
        <v>0.12267461057531004</v>
      </c>
      <c r="AE70" s="5">
        <f t="shared" si="132"/>
        <v>4.8438866392586467E-2</v>
      </c>
      <c r="AF70" s="5">
        <f t="shared" si="133"/>
        <v>9.5632004307787573E-3</v>
      </c>
      <c r="AG70" s="5">
        <f t="shared" si="134"/>
        <v>1.2586972582172035E-3</v>
      </c>
      <c r="AH70" s="5">
        <f t="shared" si="135"/>
        <v>2.52887884395404E-5</v>
      </c>
      <c r="AI70" s="5">
        <f t="shared" si="136"/>
        <v>8.3334334642771649E-5</v>
      </c>
      <c r="AJ70" s="5">
        <f t="shared" si="137"/>
        <v>1.3730612968977139E-4</v>
      </c>
      <c r="AK70" s="5">
        <f t="shared" si="138"/>
        <v>1.5082197376948441E-4</v>
      </c>
      <c r="AL70" s="5">
        <f t="shared" si="139"/>
        <v>6.4668948716408512E-6</v>
      </c>
      <c r="AM70" s="5">
        <f t="shared" si="140"/>
        <v>8.0850113276841301E-2</v>
      </c>
      <c r="AN70" s="5">
        <f t="shared" si="141"/>
        <v>3.1924192108506305E-2</v>
      </c>
      <c r="AO70" s="5">
        <f t="shared" si="142"/>
        <v>6.3027372533857821E-3</v>
      </c>
      <c r="AP70" s="5">
        <f t="shared" si="143"/>
        <v>8.29558907347306E-4</v>
      </c>
      <c r="AQ70" s="5">
        <f t="shared" si="144"/>
        <v>8.1889180021296753E-5</v>
      </c>
      <c r="AR70" s="5">
        <f t="shared" si="145"/>
        <v>1.9970884581716751E-6</v>
      </c>
      <c r="AS70" s="5">
        <f t="shared" si="146"/>
        <v>6.5810206084953851E-6</v>
      </c>
      <c r="AT70" s="5">
        <f t="shared" si="147"/>
        <v>1.0843243340630719E-5</v>
      </c>
      <c r="AU70" s="5">
        <f t="shared" si="148"/>
        <v>1.1910607096651504E-5</v>
      </c>
      <c r="AV70" s="5">
        <f t="shared" si="149"/>
        <v>9.8122782746582825E-6</v>
      </c>
      <c r="AW70" s="5">
        <f t="shared" si="150"/>
        <v>2.3373757398126148E-7</v>
      </c>
      <c r="AX70" s="5">
        <f t="shared" si="151"/>
        <v>4.4404331006381803E-2</v>
      </c>
      <c r="AY70" s="5">
        <f t="shared" si="152"/>
        <v>1.7533338372000589E-2</v>
      </c>
      <c r="AZ70" s="5">
        <f t="shared" si="153"/>
        <v>3.4615762415482181E-3</v>
      </c>
      <c r="BA70" s="5">
        <f t="shared" si="154"/>
        <v>4.5560861720763345E-4</v>
      </c>
      <c r="BB70" s="5">
        <f t="shared" si="155"/>
        <v>4.4975005082007862E-5</v>
      </c>
      <c r="BC70" s="5">
        <f t="shared" si="156"/>
        <v>3.551734547118648E-6</v>
      </c>
      <c r="BD70" s="5">
        <f t="shared" si="157"/>
        <v>1.3142722381032483E-7</v>
      </c>
      <c r="BE70" s="5">
        <f t="shared" si="158"/>
        <v>4.3309311857168213E-7</v>
      </c>
      <c r="BF70" s="5">
        <f t="shared" si="159"/>
        <v>7.1358750461336993E-7</v>
      </c>
      <c r="BG70" s="5">
        <f t="shared" si="160"/>
        <v>7.8383008934995135E-7</v>
      </c>
      <c r="BH70" s="5">
        <f t="shared" si="161"/>
        <v>6.4574029638793534E-7</v>
      </c>
      <c r="BI70" s="5">
        <f t="shared" si="162"/>
        <v>4.2558257055427944E-7</v>
      </c>
      <c r="BJ70" s="8">
        <f t="shared" si="163"/>
        <v>0.8585102448656643</v>
      </c>
      <c r="BK70" s="8">
        <f t="shared" si="164"/>
        <v>8.7215404850244621E-2</v>
      </c>
      <c r="BL70" s="8">
        <f t="shared" si="165"/>
        <v>2.0895274412257664E-2</v>
      </c>
      <c r="BM70" s="8">
        <f t="shared" si="166"/>
        <v>0.66224255572881363</v>
      </c>
      <c r="BN70" s="8">
        <f t="shared" si="167"/>
        <v>0.28710144583562924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1.2186788154897501</v>
      </c>
      <c r="F71">
        <f>VLOOKUP(B71,home!$B$2:$E$405,3,FALSE)</f>
        <v>0.68</v>
      </c>
      <c r="G71">
        <f>VLOOKUP(C71,away!$B$2:$E$405,4,FALSE)</f>
        <v>0.82</v>
      </c>
      <c r="H71">
        <f>VLOOKUP(A71,away!$A$2:$E$405,3,FALSE)</f>
        <v>1.0296127562642401</v>
      </c>
      <c r="I71">
        <f>VLOOKUP(C71,away!$B$2:$E$405,3,FALSE)</f>
        <v>1</v>
      </c>
      <c r="J71">
        <f>VLOOKUP(B71,home!$B$2:$E$405,4,FALSE)</f>
        <v>1.08</v>
      </c>
      <c r="K71" s="3">
        <f t="shared" si="112"/>
        <v>0.67953530751708469</v>
      </c>
      <c r="L71" s="3">
        <f t="shared" si="113"/>
        <v>1.1119817767653795</v>
      </c>
      <c r="M71" s="5">
        <f t="shared" si="114"/>
        <v>0.16670706905386587</v>
      </c>
      <c r="N71" s="5">
        <f t="shared" si="115"/>
        <v>0.11328333943479062</v>
      </c>
      <c r="O71" s="5">
        <f t="shared" si="116"/>
        <v>0.18537522284586658</v>
      </c>
      <c r="P71" s="5">
        <f t="shared" si="117"/>
        <v>0.12596900906261405</v>
      </c>
      <c r="Q71" s="5">
        <f t="shared" si="118"/>
        <v>3.8490014449691357E-2</v>
      </c>
      <c r="R71" s="5">
        <f t="shared" si="119"/>
        <v>0.10306693483421245</v>
      </c>
      <c r="S71" s="5">
        <f t="shared" si="120"/>
        <v>2.3796518249459563E-2</v>
      </c>
      <c r="T71" s="5">
        <f t="shared" si="121"/>
        <v>4.2800194655492924E-2</v>
      </c>
      <c r="U71" s="5">
        <f t="shared" si="122"/>
        <v>7.0037621257409879E-2</v>
      </c>
      <c r="V71" s="5">
        <f t="shared" si="123"/>
        <v>1.9979315547909099E-3</v>
      </c>
      <c r="W71" s="5">
        <f t="shared" si="124"/>
        <v>8.718441268469353E-3</v>
      </c>
      <c r="X71" s="5">
        <f t="shared" si="125"/>
        <v>9.6947478123371577E-3</v>
      </c>
      <c r="Y71" s="5">
        <f t="shared" si="126"/>
        <v>5.3901914488274751E-3</v>
      </c>
      <c r="Z71" s="5">
        <f t="shared" si="127"/>
        <v>3.8202851107569713E-2</v>
      </c>
      <c r="AA71" s="5">
        <f t="shared" si="128"/>
        <v>2.5960186175411782E-2</v>
      </c>
      <c r="AB71" s="5">
        <f t="shared" si="129"/>
        <v>8.8204315479546071E-3</v>
      </c>
      <c r="AC71" s="5">
        <f t="shared" si="130"/>
        <v>9.4356173511535952E-5</v>
      </c>
      <c r="AD71" s="5">
        <f t="shared" si="131"/>
        <v>1.4811221671097406E-3</v>
      </c>
      <c r="AE71" s="5">
        <f t="shared" si="132"/>
        <v>1.6469808589892785E-3</v>
      </c>
      <c r="AF71" s="5">
        <f t="shared" si="133"/>
        <v>9.1570635093873442E-4</v>
      </c>
      <c r="AG71" s="5">
        <f t="shared" si="134"/>
        <v>3.3941625837073197E-4</v>
      </c>
      <c r="AH71" s="5">
        <f t="shared" si="135"/>
        <v>1.0620218563024657E-2</v>
      </c>
      <c r="AI71" s="5">
        <f t="shared" si="136"/>
        <v>7.2168134871236113E-3</v>
      </c>
      <c r="AJ71" s="5">
        <f t="shared" si="137"/>
        <v>2.4520397861329934E-3</v>
      </c>
      <c r="AK71" s="5">
        <f t="shared" si="138"/>
        <v>5.5541587003800352E-4</v>
      </c>
      <c r="AL71" s="5">
        <f t="shared" si="139"/>
        <v>2.8519375317786211E-6</v>
      </c>
      <c r="AM71" s="5">
        <f t="shared" si="140"/>
        <v>2.0129496145945773E-4</v>
      </c>
      <c r="AN71" s="5">
        <f t="shared" si="141"/>
        <v>2.2383632889760638E-4</v>
      </c>
      <c r="AO71" s="5">
        <f t="shared" si="142"/>
        <v>1.2445095935610011E-4</v>
      </c>
      <c r="AP71" s="5">
        <f t="shared" si="143"/>
        <v>4.6129066301650739E-5</v>
      </c>
      <c r="AQ71" s="5">
        <f t="shared" si="144"/>
        <v>1.2823670276659401E-5</v>
      </c>
      <c r="AR71" s="5">
        <f t="shared" si="145"/>
        <v>2.3618979014697647E-3</v>
      </c>
      <c r="AS71" s="5">
        <f t="shared" si="146"/>
        <v>1.6049930167992136E-3</v>
      </c>
      <c r="AT71" s="5">
        <f t="shared" si="147"/>
        <v>5.4532471161671339E-4</v>
      </c>
      <c r="AU71" s="5">
        <f t="shared" si="148"/>
        <v>1.2352246520170966E-4</v>
      </c>
      <c r="AV71" s="5">
        <f t="shared" si="149"/>
        <v>2.0984469094028037E-5</v>
      </c>
      <c r="AW71" s="5">
        <f t="shared" si="150"/>
        <v>5.9861446192474088E-8</v>
      </c>
      <c r="AX71" s="5">
        <f t="shared" si="151"/>
        <v>2.2797838922832046E-5</v>
      </c>
      <c r="AY71" s="5">
        <f t="shared" si="152"/>
        <v>2.5350781431821702E-5</v>
      </c>
      <c r="AZ71" s="5">
        <f t="shared" si="153"/>
        <v>1.4094803489473946E-5</v>
      </c>
      <c r="BA71" s="5">
        <f t="shared" si="154"/>
        <v>5.224388209128036E-6</v>
      </c>
      <c r="BB71" s="5">
        <f t="shared" si="155"/>
        <v>1.4523561208245736E-6</v>
      </c>
      <c r="BC71" s="5">
        <f t="shared" si="156"/>
        <v>3.2299870794611673E-7</v>
      </c>
      <c r="BD71" s="5">
        <f t="shared" si="157"/>
        <v>4.377312375024614E-4</v>
      </c>
      <c r="BE71" s="5">
        <f t="shared" si="158"/>
        <v>2.9745383108606915E-4</v>
      </c>
      <c r="BF71" s="5">
        <f t="shared" si="159"/>
        <v>1.0106519028960346E-4</v>
      </c>
      <c r="BG71" s="5">
        <f t="shared" si="160"/>
        <v>2.2892455054239462E-5</v>
      </c>
      <c r="BH71" s="5">
        <f t="shared" si="161"/>
        <v>3.8890578712759124E-6</v>
      </c>
      <c r="BI71" s="5">
        <f t="shared" si="162"/>
        <v>5.2855042730184333E-7</v>
      </c>
      <c r="BJ71" s="8">
        <f t="shared" si="163"/>
        <v>0.22343793285819086</v>
      </c>
      <c r="BK71" s="8">
        <f t="shared" si="164"/>
        <v>0.31859308681320553</v>
      </c>
      <c r="BL71" s="8">
        <f t="shared" si="165"/>
        <v>0.41962516725358701</v>
      </c>
      <c r="BM71" s="8">
        <f t="shared" si="166"/>
        <v>0.26694215743152655</v>
      </c>
      <c r="BN71" s="8">
        <f t="shared" si="167"/>
        <v>0.73289158968104096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1.2186788154897501</v>
      </c>
      <c r="F72">
        <f>VLOOKUP(B72,home!$B$2:$E$405,3,FALSE)</f>
        <v>0.68</v>
      </c>
      <c r="G72">
        <f>VLOOKUP(C72,away!$B$2:$E$405,4,FALSE)</f>
        <v>1.08</v>
      </c>
      <c r="H72">
        <f>VLOOKUP(A72,away!$A$2:$E$405,3,FALSE)</f>
        <v>1.0296127562642401</v>
      </c>
      <c r="I72">
        <f>VLOOKUP(C72,away!$B$2:$E$405,3,FALSE)</f>
        <v>0.77</v>
      </c>
      <c r="J72">
        <f>VLOOKUP(B72,home!$B$2:$E$405,4,FALSE)</f>
        <v>0.76</v>
      </c>
      <c r="K72" s="3">
        <f t="shared" si="112"/>
        <v>0.89499772209567263</v>
      </c>
      <c r="L72" s="3">
        <f t="shared" si="113"/>
        <v>0.6025293849658333</v>
      </c>
      <c r="M72" s="5">
        <f t="shared" si="114"/>
        <v>0.22368261995126507</v>
      </c>
      <c r="N72" s="5">
        <f t="shared" si="115"/>
        <v>0.20019543532877432</v>
      </c>
      <c r="O72" s="5">
        <f t="shared" si="116"/>
        <v>0.13477535142678196</v>
      </c>
      <c r="P72" s="5">
        <f t="shared" si="117"/>
        <v>0.12062363252161364</v>
      </c>
      <c r="Q72" s="5">
        <f t="shared" si="118"/>
        <v>8.9587229296602275E-2</v>
      </c>
      <c r="R72" s="5">
        <f t="shared" si="119"/>
        <v>4.0603054801866489E-2</v>
      </c>
      <c r="S72" s="5">
        <f t="shared" si="120"/>
        <v>1.6261948208000452E-2</v>
      </c>
      <c r="T72" s="5">
        <f t="shared" si="121"/>
        <v>5.3978938168874842E-2</v>
      </c>
      <c r="U72" s="5">
        <f t="shared" si="122"/>
        <v>3.6339641557796273E-2</v>
      </c>
      <c r="V72" s="5">
        <f t="shared" si="123"/>
        <v>9.7438418433857491E-4</v>
      </c>
      <c r="W72" s="5">
        <f t="shared" si="124"/>
        <v>2.6726788716440578E-2</v>
      </c>
      <c r="X72" s="5">
        <f t="shared" si="125"/>
        <v>1.6103675567428713E-2</v>
      </c>
      <c r="Y72" s="5">
        <f t="shared" si="126"/>
        <v>4.8514688676660695E-3</v>
      </c>
      <c r="Z72" s="5">
        <f t="shared" si="127"/>
        <v>8.1548445458342125E-3</v>
      </c>
      <c r="AA72" s="5">
        <f t="shared" si="128"/>
        <v>7.2985672925659417E-3</v>
      </c>
      <c r="AB72" s="5">
        <f t="shared" si="129"/>
        <v>3.2661005507042488E-3</v>
      </c>
      <c r="AC72" s="5">
        <f t="shared" si="130"/>
        <v>3.2840548757245927E-5</v>
      </c>
      <c r="AD72" s="5">
        <f t="shared" si="131"/>
        <v>5.9801037550366604E-3</v>
      </c>
      <c r="AE72" s="5">
        <f t="shared" si="132"/>
        <v>3.603188237554109E-3</v>
      </c>
      <c r="AF72" s="5">
        <f t="shared" si="133"/>
        <v>1.0855133963448009E-3</v>
      </c>
      <c r="AG72" s="5">
        <f t="shared" si="134"/>
        <v>2.180179063572686E-4</v>
      </c>
      <c r="AH72" s="5">
        <f t="shared" si="135"/>
        <v>1.2283833671733674E-3</v>
      </c>
      <c r="AI72" s="5">
        <f t="shared" si="136"/>
        <v>1.0994003154803761E-3</v>
      </c>
      <c r="AJ72" s="5">
        <f t="shared" si="137"/>
        <v>4.919803890131002E-4</v>
      </c>
      <c r="AK72" s="5">
        <f t="shared" si="138"/>
        <v>1.4677377582748919E-4</v>
      </c>
      <c r="AL72" s="5">
        <f t="shared" si="139"/>
        <v>7.083869611264834E-7</v>
      </c>
      <c r="AM72" s="5">
        <f t="shared" si="140"/>
        <v>1.0704358477307181E-3</v>
      </c>
      <c r="AN72" s="5">
        <f t="shared" si="141"/>
        <v>6.4496905297856989E-4</v>
      </c>
      <c r="AO72" s="5">
        <f t="shared" si="142"/>
        <v>1.9430640340658683E-4</v>
      </c>
      <c r="AP72" s="5">
        <f t="shared" si="143"/>
        <v>3.9025105913164618E-5</v>
      </c>
      <c r="AQ72" s="5">
        <f t="shared" si="144"/>
        <v>5.8784432660213964E-6</v>
      </c>
      <c r="AR72" s="5">
        <f t="shared" si="145"/>
        <v>1.480274149450457E-4</v>
      </c>
      <c r="AS72" s="5">
        <f t="shared" si="146"/>
        <v>1.3248419918352686E-4</v>
      </c>
      <c r="AT72" s="5">
        <f t="shared" si="147"/>
        <v>5.9286528241462949E-5</v>
      </c>
      <c r="AU72" s="5">
        <f t="shared" si="148"/>
        <v>1.7687102575690033E-5</v>
      </c>
      <c r="AV72" s="5">
        <f t="shared" si="149"/>
        <v>3.9574791289287703E-6</v>
      </c>
      <c r="AW72" s="5">
        <f t="shared" si="150"/>
        <v>1.0611290887240208E-8</v>
      </c>
      <c r="AX72" s="5">
        <f t="shared" si="151"/>
        <v>1.5967294089475712E-4</v>
      </c>
      <c r="AY72" s="5">
        <f t="shared" si="152"/>
        <v>9.6207638873003852E-5</v>
      </c>
      <c r="AZ72" s="5">
        <f t="shared" si="153"/>
        <v>2.8983964739583E-5</v>
      </c>
      <c r="BA72" s="5">
        <f t="shared" si="154"/>
        <v>5.8212301494707812E-6</v>
      </c>
      <c r="BB72" s="5">
        <f t="shared" si="155"/>
        <v>8.7686555542629909E-7</v>
      </c>
      <c r="BC72" s="5">
        <f t="shared" si="156"/>
        <v>1.0566745276174638E-7</v>
      </c>
      <c r="BD72" s="5">
        <f t="shared" si="157"/>
        <v>1.4865144547486755E-5</v>
      </c>
      <c r="BE72" s="5">
        <f t="shared" si="158"/>
        <v>1.3304270508623556E-5</v>
      </c>
      <c r="BF72" s="5">
        <f t="shared" si="159"/>
        <v>5.953645899681359E-6</v>
      </c>
      <c r="BG72" s="5">
        <f t="shared" si="160"/>
        <v>1.7761665061263524E-6</v>
      </c>
      <c r="BH72" s="5">
        <f t="shared" si="161"/>
        <v>3.9741624426142873E-7</v>
      </c>
      <c r="BI72" s="5">
        <f t="shared" si="162"/>
        <v>7.1137326667559241E-8</v>
      </c>
      <c r="BJ72" s="8">
        <f t="shared" si="163"/>
        <v>0.40457664240203972</v>
      </c>
      <c r="BK72" s="8">
        <f t="shared" si="164"/>
        <v>0.3616723414398092</v>
      </c>
      <c r="BL72" s="8">
        <f t="shared" si="165"/>
        <v>0.22564706398231676</v>
      </c>
      <c r="BM72" s="8">
        <f t="shared" si="166"/>
        <v>0.19048737201551394</v>
      </c>
      <c r="BN72" s="8">
        <f t="shared" si="167"/>
        <v>0.80946732332690385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1.2186788154897501</v>
      </c>
      <c r="F73">
        <f>VLOOKUP(B73,home!$B$2:$E$405,3,FALSE)</f>
        <v>1.1399999999999999</v>
      </c>
      <c r="G73">
        <f>VLOOKUP(C73,away!$B$2:$E$405,4,FALSE)</f>
        <v>0.82</v>
      </c>
      <c r="H73">
        <f>VLOOKUP(A73,away!$A$2:$E$405,3,FALSE)</f>
        <v>1.0296127562642401</v>
      </c>
      <c r="I73">
        <f>VLOOKUP(C73,away!$B$2:$E$405,3,FALSE)</f>
        <v>1</v>
      </c>
      <c r="J73">
        <f>VLOOKUP(B73,home!$B$2:$E$405,4,FALSE)</f>
        <v>1.1299999999999999</v>
      </c>
      <c r="K73" s="3">
        <f t="shared" si="112"/>
        <v>1.1392209567198182</v>
      </c>
      <c r="L73" s="3">
        <f t="shared" si="113"/>
        <v>1.1634624145785912</v>
      </c>
      <c r="M73" s="5">
        <f t="shared" si="114"/>
        <v>9.9990172652479073E-2</v>
      </c>
      <c r="N73" s="5">
        <f t="shared" si="115"/>
        <v>0.11391090015173699</v>
      </c>
      <c r="O73" s="5">
        <f t="shared" si="116"/>
        <v>0.11633480770838352</v>
      </c>
      <c r="P73" s="5">
        <f t="shared" si="117"/>
        <v>0.13253105093736073</v>
      </c>
      <c r="Q73" s="5">
        <f t="shared" si="118"/>
        <v>6.4884842325838757E-2</v>
      </c>
      <c r="R73" s="5">
        <f t="shared" si="119"/>
        <v>6.7675588137965995E-2</v>
      </c>
      <c r="S73" s="5">
        <f t="shared" si="120"/>
        <v>4.391551438661765E-2</v>
      </c>
      <c r="T73" s="5">
        <f t="shared" si="121"/>
        <v>7.5491075321971537E-2</v>
      </c>
      <c r="U73" s="5">
        <f t="shared" si="122"/>
        <v>7.7097448265109988E-2</v>
      </c>
      <c r="V73" s="5">
        <f t="shared" si="123"/>
        <v>6.4674903317654764E-3</v>
      </c>
      <c r="W73" s="5">
        <f t="shared" si="124"/>
        <v>2.4639390717018858E-2</v>
      </c>
      <c r="X73" s="5">
        <f t="shared" si="125"/>
        <v>2.8667005017368085E-2</v>
      </c>
      <c r="Y73" s="5">
        <f t="shared" si="126"/>
        <v>1.6676491438121832E-2</v>
      </c>
      <c r="Z73" s="5">
        <f t="shared" si="127"/>
        <v>2.6246001061008065E-2</v>
      </c>
      <c r="AA73" s="5">
        <f t="shared" si="128"/>
        <v>2.9899994438790965E-2</v>
      </c>
      <c r="AB73" s="5">
        <f t="shared" si="129"/>
        <v>1.7031350135238345E-2</v>
      </c>
      <c r="AC73" s="5">
        <f t="shared" si="130"/>
        <v>5.3576720832802761E-4</v>
      </c>
      <c r="AD73" s="5">
        <f t="shared" si="131"/>
        <v>7.0174275664089099E-3</v>
      </c>
      <c r="AE73" s="5">
        <f t="shared" si="132"/>
        <v>8.1645132205444768E-3</v>
      </c>
      <c r="AF73" s="5">
        <f t="shared" si="133"/>
        <v>4.749552132716754E-3</v>
      </c>
      <c r="AG73" s="5">
        <f t="shared" si="134"/>
        <v>1.8419751308325107E-3</v>
      </c>
      <c r="AH73" s="5">
        <f t="shared" si="135"/>
        <v>7.6340589418681807E-3</v>
      </c>
      <c r="AI73" s="5">
        <f t="shared" si="136"/>
        <v>8.6968799314105505E-3</v>
      </c>
      <c r="AJ73" s="5">
        <f t="shared" si="137"/>
        <v>4.9538339379694577E-3</v>
      </c>
      <c r="AK73" s="5">
        <f t="shared" si="138"/>
        <v>1.8811704794148897E-3</v>
      </c>
      <c r="AL73" s="5">
        <f t="shared" si="139"/>
        <v>2.8405107939666645E-5</v>
      </c>
      <c r="AM73" s="5">
        <f t="shared" si="140"/>
        <v>1.5988801091832757E-3</v>
      </c>
      <c r="AN73" s="5">
        <f t="shared" si="141"/>
        <v>1.8602369124520555E-3</v>
      </c>
      <c r="AO73" s="5">
        <f t="shared" si="142"/>
        <v>1.082157864924846E-3</v>
      </c>
      <c r="AP73" s="5">
        <f t="shared" si="143"/>
        <v>4.1968333416022473E-4</v>
      </c>
      <c r="AQ73" s="5">
        <f t="shared" si="144"/>
        <v>1.2207144633011226E-4</v>
      </c>
      <c r="AR73" s="5">
        <f t="shared" si="145"/>
        <v>1.7763881299082465E-3</v>
      </c>
      <c r="AS73" s="5">
        <f t="shared" si="146"/>
        <v>2.0236985848598008E-3</v>
      </c>
      <c r="AT73" s="5">
        <f t="shared" si="147"/>
        <v>1.1527199189782624E-3</v>
      </c>
      <c r="AU73" s="5">
        <f t="shared" si="148"/>
        <v>4.3773422964280239E-4</v>
      </c>
      <c r="AV73" s="5">
        <f t="shared" si="149"/>
        <v>1.2466900197067153E-4</v>
      </c>
      <c r="AW73" s="5">
        <f t="shared" si="150"/>
        <v>1.0458135555195183E-6</v>
      </c>
      <c r="AX73" s="5">
        <f t="shared" si="151"/>
        <v>3.03579621277343E-4</v>
      </c>
      <c r="AY73" s="5">
        <f t="shared" si="152"/>
        <v>3.5320347918819169E-4</v>
      </c>
      <c r="AZ73" s="5">
        <f t="shared" si="153"/>
        <v>2.0546948636692634E-4</v>
      </c>
      <c r="BA73" s="5">
        <f t="shared" si="154"/>
        <v>7.9685341576895695E-5</v>
      </c>
      <c r="BB73" s="5">
        <f t="shared" si="155"/>
        <v>2.3177724979393726E-5</v>
      </c>
      <c r="BC73" s="5">
        <f t="shared" si="156"/>
        <v>5.3932823737927873E-6</v>
      </c>
      <c r="BD73" s="5">
        <f t="shared" si="157"/>
        <v>3.4446013714196596E-4</v>
      </c>
      <c r="BE73" s="5">
        <f t="shared" si="158"/>
        <v>3.9241620698671014E-4</v>
      </c>
      <c r="BF73" s="5">
        <f t="shared" si="159"/>
        <v>2.235243833778811E-4</v>
      </c>
      <c r="BG73" s="5">
        <f t="shared" si="160"/>
        <v>8.4881220627319043E-5</v>
      </c>
      <c r="BH73" s="5">
        <f t="shared" si="161"/>
        <v>2.4174616342650097E-5</v>
      </c>
      <c r="BI73" s="5">
        <f t="shared" si="162"/>
        <v>5.5080459116416756E-6</v>
      </c>
      <c r="BJ73" s="8">
        <f t="shared" si="163"/>
        <v>0.35209671162537171</v>
      </c>
      <c r="BK73" s="8">
        <f t="shared" si="164"/>
        <v>0.28382160410367885</v>
      </c>
      <c r="BL73" s="8">
        <f t="shared" si="165"/>
        <v>0.33779530645189981</v>
      </c>
      <c r="BM73" s="8">
        <f t="shared" si="166"/>
        <v>0.40428010366256073</v>
      </c>
      <c r="BN73" s="8">
        <f t="shared" si="167"/>
        <v>0.59532736191376512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1.36551724137931</v>
      </c>
      <c r="F74">
        <f>VLOOKUP(B74,home!$B$2:$E$405,3,FALSE)</f>
        <v>1.52</v>
      </c>
      <c r="G74">
        <f>VLOOKUP(C74,away!$B$2:$E$405,4,FALSE)</f>
        <v>1.52</v>
      </c>
      <c r="H74">
        <f>VLOOKUP(A74,away!$A$2:$E$405,3,FALSE)</f>
        <v>1.3172413793103399</v>
      </c>
      <c r="I74">
        <f>VLOOKUP(C74,away!$B$2:$E$405,3,FALSE)</f>
        <v>0.78</v>
      </c>
      <c r="J74">
        <f>VLOOKUP(B74,home!$B$2:$E$405,4,FALSE)</f>
        <v>1.36</v>
      </c>
      <c r="K74" s="3">
        <f t="shared" si="112"/>
        <v>3.1548910344827581</v>
      </c>
      <c r="L74" s="3">
        <f t="shared" si="113"/>
        <v>1.3973296551724086</v>
      </c>
      <c r="M74" s="5">
        <f t="shared" si="114"/>
        <v>1.0543763939003067E-2</v>
      </c>
      <c r="N74" s="5">
        <f t="shared" si="115"/>
        <v>3.3264426320863391E-2</v>
      </c>
      <c r="O74" s="5">
        <f t="shared" si="116"/>
        <v>1.4733114029106433E-2</v>
      </c>
      <c r="P74" s="5">
        <f t="shared" si="117"/>
        <v>4.6481369360440034E-2</v>
      </c>
      <c r="Q74" s="5">
        <f t="shared" si="118"/>
        <v>5.2472820183452104E-2</v>
      </c>
      <c r="R74" s="5">
        <f t="shared" si="119"/>
        <v>1.0293508572953533E-2</v>
      </c>
      <c r="S74" s="5">
        <f t="shared" si="120"/>
        <v>5.122738213128885E-2</v>
      </c>
      <c r="T74" s="5">
        <f t="shared" si="121"/>
        <v>7.3321827732866926E-2</v>
      </c>
      <c r="U74" s="5">
        <f t="shared" si="122"/>
        <v>3.2474897910182515E-2</v>
      </c>
      <c r="V74" s="5">
        <f t="shared" si="123"/>
        <v>2.5092439937724736E-2</v>
      </c>
      <c r="W74" s="5">
        <f t="shared" si="124"/>
        <v>5.5182009983599643E-2</v>
      </c>
      <c r="X74" s="5">
        <f t="shared" si="125"/>
        <v>7.7107458982103708E-2</v>
      </c>
      <c r="Y74" s="5">
        <f t="shared" si="126"/>
        <v>5.3872269535341806E-2</v>
      </c>
      <c r="Z74" s="5">
        <f t="shared" si="127"/>
        <v>4.7944749282531306E-3</v>
      </c>
      <c r="AA74" s="5">
        <f t="shared" si="128"/>
        <v>1.5126045966198168E-2</v>
      </c>
      <c r="AB74" s="5">
        <f t="shared" si="129"/>
        <v>2.3860513402966348E-2</v>
      </c>
      <c r="AC74" s="5">
        <f t="shared" si="130"/>
        <v>6.9136302726391374E-3</v>
      </c>
      <c r="AD74" s="5">
        <f t="shared" si="131"/>
        <v>4.3523307140499144E-2</v>
      </c>
      <c r="AE74" s="5">
        <f t="shared" si="132"/>
        <v>6.0816407758596501E-2</v>
      </c>
      <c r="AF74" s="5">
        <f t="shared" si="133"/>
        <v>4.2490285041072121E-2</v>
      </c>
      <c r="AG74" s="5">
        <f t="shared" si="134"/>
        <v>1.9790978448206219E-2</v>
      </c>
      <c r="AH74" s="5">
        <f t="shared" si="135"/>
        <v>1.6748654995571753E-3</v>
      </c>
      <c r="AI74" s="5">
        <f t="shared" si="136"/>
        <v>5.2840181485174194E-3</v>
      </c>
      <c r="AJ74" s="5">
        <f t="shared" si="137"/>
        <v>8.3352507414008962E-3</v>
      </c>
      <c r="AK74" s="5">
        <f t="shared" si="138"/>
        <v>8.7656026114038155E-3</v>
      </c>
      <c r="AL74" s="5">
        <f t="shared" si="139"/>
        <v>1.2191282133520319E-3</v>
      </c>
      <c r="AM74" s="5">
        <f t="shared" si="140"/>
        <v>2.7462258297720029E-2</v>
      </c>
      <c r="AN74" s="5">
        <f t="shared" si="141"/>
        <v>3.8373827917408745E-2</v>
      </c>
      <c r="AO74" s="5">
        <f t="shared" si="142"/>
        <v>2.6810443865739053E-2</v>
      </c>
      <c r="AP74" s="5">
        <f t="shared" si="143"/>
        <v>1.2487676093977456E-2</v>
      </c>
      <c r="AQ74" s="5">
        <f t="shared" si="144"/>
        <v>4.3623500325755595E-3</v>
      </c>
      <c r="AR74" s="5">
        <f t="shared" si="145"/>
        <v>4.6806784619127896E-4</v>
      </c>
      <c r="AS74" s="5">
        <f t="shared" si="146"/>
        <v>1.4767030514785207E-3</v>
      </c>
      <c r="AT74" s="5">
        <f t="shared" si="147"/>
        <v>2.3294186088514582E-3</v>
      </c>
      <c r="AU74" s="5">
        <f t="shared" si="148"/>
        <v>2.4496872948742547E-3</v>
      </c>
      <c r="AV74" s="5">
        <f t="shared" si="149"/>
        <v>1.9321241209712767E-3</v>
      </c>
      <c r="AW74" s="5">
        <f t="shared" si="150"/>
        <v>1.49289794818722E-4</v>
      </c>
      <c r="AX74" s="5">
        <f t="shared" si="151"/>
        <v>1.444007208168778E-2</v>
      </c>
      <c r="AY74" s="5">
        <f t="shared" si="152"/>
        <v>2.0177540942569509E-2</v>
      </c>
      <c r="AZ74" s="5">
        <f t="shared" si="153"/>
        <v>1.4097338163753905E-2</v>
      </c>
      <c r="BA74" s="5">
        <f t="shared" si="154"/>
        <v>6.566209558402359E-3</v>
      </c>
      <c r="BB74" s="5">
        <f t="shared" si="155"/>
        <v>2.2937898345080344E-3</v>
      </c>
      <c r="BC74" s="5">
        <f t="shared" si="156"/>
        <v>6.4103611169821838E-4</v>
      </c>
      <c r="BD74" s="5">
        <f t="shared" si="157"/>
        <v>1.090075136859585E-4</v>
      </c>
      <c r="BE74" s="5">
        <f t="shared" si="158"/>
        <v>3.4390682761908708E-4</v>
      </c>
      <c r="BF74" s="5">
        <f t="shared" si="159"/>
        <v>5.4249428357643265E-4</v>
      </c>
      <c r="BG74" s="5">
        <f t="shared" si="160"/>
        <v>5.7050345050447811E-4</v>
      </c>
      <c r="BH74" s="5">
        <f t="shared" si="161"/>
        <v>4.4996905528451399E-4</v>
      </c>
      <c r="BI74" s="5">
        <f t="shared" si="162"/>
        <v>2.8392066766235791E-4</v>
      </c>
      <c r="BJ74" s="8">
        <f t="shared" si="163"/>
        <v>0.67955433402664212</v>
      </c>
      <c r="BK74" s="8">
        <f t="shared" si="164"/>
        <v>0.16165525479701737</v>
      </c>
      <c r="BL74" s="8">
        <f t="shared" si="165"/>
        <v>0.13150361960298593</v>
      </c>
      <c r="BM74" s="8">
        <f t="shared" si="166"/>
        <v>0.78969042980132909</v>
      </c>
      <c r="BN74" s="8">
        <f t="shared" si="167"/>
        <v>0.16778900240581857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1.36551724137931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1.3172413793103399</v>
      </c>
      <c r="I75">
        <f>VLOOKUP(C75,away!$B$2:$E$405,3,FALSE)</f>
        <v>0.89</v>
      </c>
      <c r="J75">
        <f>VLOOKUP(B75,home!$B$2:$E$405,4,FALSE)</f>
        <v>0.65</v>
      </c>
      <c r="K75" s="3">
        <f t="shared" si="112"/>
        <v>1.4113986206896549</v>
      </c>
      <c r="L75" s="3">
        <f t="shared" si="113"/>
        <v>0.76202413793103163</v>
      </c>
      <c r="M75" s="5">
        <f t="shared" si="114"/>
        <v>0.11378748253703865</v>
      </c>
      <c r="N75" s="5">
        <f t="shared" si="115"/>
        <v>0.16059949590452455</v>
      </c>
      <c r="O75" s="5">
        <f t="shared" si="116"/>
        <v>8.6708808287629183E-2</v>
      </c>
      <c r="P75" s="5">
        <f t="shared" si="117"/>
        <v>0.12238069241880356</v>
      </c>
      <c r="Q75" s="5">
        <f t="shared" si="118"/>
        <v>0.11333495350154994</v>
      </c>
      <c r="R75" s="5">
        <f t="shared" si="119"/>
        <v>3.3037102443203861E-2</v>
      </c>
      <c r="S75" s="5">
        <f t="shared" si="120"/>
        <v>3.2905714985017515E-2</v>
      </c>
      <c r="T75" s="5">
        <f t="shared" si="121"/>
        <v>8.6363970239472149E-2</v>
      </c>
      <c r="U75" s="5">
        <f t="shared" si="122"/>
        <v>4.6628520819920756E-2</v>
      </c>
      <c r="V75" s="5">
        <f t="shared" si="123"/>
        <v>3.9323053961985857E-3</v>
      </c>
      <c r="W75" s="5">
        <f t="shared" si="124"/>
        <v>5.3320265682671258E-2</v>
      </c>
      <c r="X75" s="5">
        <f t="shared" si="125"/>
        <v>4.0631329491091134E-2</v>
      </c>
      <c r="Y75" s="5">
        <f t="shared" si="126"/>
        <v>1.5481026914220212E-2</v>
      </c>
      <c r="Z75" s="5">
        <f t="shared" si="127"/>
        <v>8.3916898363405341E-3</v>
      </c>
      <c r="AA75" s="5">
        <f t="shared" si="128"/>
        <v>1.1844019460266426E-2</v>
      </c>
      <c r="AB75" s="5">
        <f t="shared" si="129"/>
        <v>8.3583163648207354E-3</v>
      </c>
      <c r="AC75" s="5">
        <f t="shared" si="130"/>
        <v>2.6432952380786589E-4</v>
      </c>
      <c r="AD75" s="5">
        <f t="shared" si="131"/>
        <v>1.8814037359832041E-2</v>
      </c>
      <c r="AE75" s="5">
        <f t="shared" si="132"/>
        <v>1.4336750600128232E-2</v>
      </c>
      <c r="AF75" s="5">
        <f t="shared" si="133"/>
        <v>5.4624750083974577E-3</v>
      </c>
      <c r="AG75" s="5">
        <f t="shared" si="134"/>
        <v>1.3875126030812928E-3</v>
      </c>
      <c r="AH75" s="5">
        <f t="shared" si="135"/>
        <v>1.5986675533304984E-3</v>
      </c>
      <c r="AI75" s="5">
        <f t="shared" si="136"/>
        <v>2.2563571797119711E-3</v>
      </c>
      <c r="AJ75" s="5">
        <f t="shared" si="137"/>
        <v>1.5923097056143381E-3</v>
      </c>
      <c r="AK75" s="5">
        <f t="shared" si="138"/>
        <v>7.4912790740494257E-4</v>
      </c>
      <c r="AL75" s="5">
        <f t="shared" si="139"/>
        <v>1.1371665645141414E-5</v>
      </c>
      <c r="AM75" s="5">
        <f t="shared" si="140"/>
        <v>5.3108212758541185E-3</v>
      </c>
      <c r="AN75" s="5">
        <f t="shared" si="141"/>
        <v>4.0469740044385156E-3</v>
      </c>
      <c r="AO75" s="5">
        <f t="shared" si="142"/>
        <v>1.5419459384807773E-3</v>
      </c>
      <c r="AP75" s="5">
        <f t="shared" si="143"/>
        <v>3.9166667483569003E-4</v>
      </c>
      <c r="AQ75" s="5">
        <f t="shared" si="144"/>
        <v>7.4614865061995074E-5</v>
      </c>
      <c r="AR75" s="5">
        <f t="shared" si="145"/>
        <v>2.4364465283299703E-4</v>
      </c>
      <c r="AS75" s="5">
        <f t="shared" si="146"/>
        <v>3.4387972694690182E-4</v>
      </c>
      <c r="AT75" s="5">
        <f t="shared" si="147"/>
        <v>2.4267568614799625E-4</v>
      </c>
      <c r="AU75" s="5">
        <f t="shared" si="148"/>
        <v>1.1417070956806586E-4</v>
      </c>
      <c r="AV75" s="5">
        <f t="shared" si="149"/>
        <v>4.0285095501881839E-5</v>
      </c>
      <c r="AW75" s="5">
        <f t="shared" si="150"/>
        <v>3.3973477100038602E-7</v>
      </c>
      <c r="AX75" s="5">
        <f t="shared" si="151"/>
        <v>1.2492809705782948E-3</v>
      </c>
      <c r="AY75" s="5">
        <f t="shared" si="152"/>
        <v>9.5198225463856748E-4</v>
      </c>
      <c r="AZ75" s="5">
        <f t="shared" si="153"/>
        <v>3.6271672845829712E-4</v>
      </c>
      <c r="BA75" s="5">
        <f t="shared" si="154"/>
        <v>9.2132967438865988E-5</v>
      </c>
      <c r="BB75" s="5">
        <f t="shared" si="155"/>
        <v>1.7551886271907411E-5</v>
      </c>
      <c r="BC75" s="5">
        <f t="shared" si="156"/>
        <v>2.6749922010827519E-6</v>
      </c>
      <c r="BD75" s="5">
        <f t="shared" si="157"/>
        <v>3.0943851089428329E-5</v>
      </c>
      <c r="BE75" s="5">
        <f t="shared" si="158"/>
        <v>4.3674108746445221E-5</v>
      </c>
      <c r="BF75" s="5">
        <f t="shared" si="159"/>
        <v>3.0820788422291395E-5</v>
      </c>
      <c r="BG75" s="5">
        <f t="shared" si="160"/>
        <v>1.4500139422596589E-5</v>
      </c>
      <c r="BH75" s="5">
        <f t="shared" si="161"/>
        <v>5.1163691952151294E-6</v>
      </c>
      <c r="BI75" s="5">
        <f t="shared" si="162"/>
        <v>1.4442472850131353E-6</v>
      </c>
      <c r="BJ75" s="8">
        <f t="shared" si="163"/>
        <v>0.5237741798632265</v>
      </c>
      <c r="BK75" s="8">
        <f t="shared" si="164"/>
        <v>0.27423387878114985</v>
      </c>
      <c r="BL75" s="8">
        <f t="shared" si="165"/>
        <v>0.19388438509706152</v>
      </c>
      <c r="BM75" s="8">
        <f t="shared" si="166"/>
        <v>0.36948395596516104</v>
      </c>
      <c r="BN75" s="8">
        <f t="shared" si="167"/>
        <v>0.62984853509274974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1.36551724137931</v>
      </c>
      <c r="F76">
        <f>VLOOKUP(B76,home!$B$2:$E$405,3,FALSE)</f>
        <v>0.84</v>
      </c>
      <c r="G76">
        <f>VLOOKUP(C76,away!$B$2:$E$405,4,FALSE)</f>
        <v>1.1200000000000001</v>
      </c>
      <c r="H76">
        <f>VLOOKUP(A76,away!$A$2:$E$405,3,FALSE)</f>
        <v>1.3172413793103399</v>
      </c>
      <c r="I76">
        <f>VLOOKUP(C76,away!$B$2:$E$405,3,FALSE)</f>
        <v>0.88</v>
      </c>
      <c r="J76">
        <f>VLOOKUP(B76,home!$B$2:$E$405,4,FALSE)</f>
        <v>0.76</v>
      </c>
      <c r="K76" s="3">
        <f t="shared" si="112"/>
        <v>1.2846786206896548</v>
      </c>
      <c r="L76" s="3">
        <f t="shared" si="113"/>
        <v>0.88097103448275538</v>
      </c>
      <c r="M76" s="5">
        <f t="shared" si="114"/>
        <v>0.11467541091870161</v>
      </c>
      <c r="N76" s="5">
        <f t="shared" si="115"/>
        <v>0.14732104872605695</v>
      </c>
      <c r="O76" s="5">
        <f t="shared" si="116"/>
        <v>0.10102571538678362</v>
      </c>
      <c r="P76" s="5">
        <f t="shared" si="117"/>
        <v>0.1297855766972788</v>
      </c>
      <c r="Q76" s="5">
        <f t="shared" si="118"/>
        <v>9.4630100837972145E-2</v>
      </c>
      <c r="R76" s="5">
        <f t="shared" si="119"/>
        <v>4.4500364496827587E-2</v>
      </c>
      <c r="S76" s="5">
        <f t="shared" si="120"/>
        <v>3.6721682058298656E-2</v>
      </c>
      <c r="T76" s="5">
        <f t="shared" si="121"/>
        <v>8.336637782843577E-2</v>
      </c>
      <c r="U76" s="5">
        <f t="shared" si="122"/>
        <v>5.716866688197135E-2</v>
      </c>
      <c r="V76" s="5">
        <f t="shared" si="123"/>
        <v>4.6178113076328449E-3</v>
      </c>
      <c r="W76" s="5">
        <f t="shared" si="124"/>
        <v>4.052308914008302E-2</v>
      </c>
      <c r="X76" s="5">
        <f t="shared" si="125"/>
        <v>3.5699667760175843E-2</v>
      </c>
      <c r="Y76" s="5">
        <f t="shared" si="126"/>
        <v>1.5725186618686392E-2</v>
      </c>
      <c r="Z76" s="5">
        <f t="shared" si="127"/>
        <v>1.3067844048543296E-2</v>
      </c>
      <c r="AA76" s="5">
        <f t="shared" si="128"/>
        <v>1.6787979867670114E-2</v>
      </c>
      <c r="AB76" s="5">
        <f t="shared" si="129"/>
        <v>1.078357941028207E-2</v>
      </c>
      <c r="AC76" s="5">
        <f t="shared" si="130"/>
        <v>3.266422258916251E-4</v>
      </c>
      <c r="AD76" s="5">
        <f t="shared" si="131"/>
        <v>1.3014786565641437E-2</v>
      </c>
      <c r="AE76" s="5">
        <f t="shared" si="132"/>
        <v>1.1465649984305402E-2</v>
      </c>
      <c r="AF76" s="5">
        <f t="shared" si="133"/>
        <v>5.0504527638453589E-3</v>
      </c>
      <c r="AG76" s="5">
        <f t="shared" si="134"/>
        <v>1.4831008653237126E-3</v>
      </c>
      <c r="AH76" s="5">
        <f t="shared" si="135"/>
        <v>2.8780980224761259E-3</v>
      </c>
      <c r="AI76" s="5">
        <f t="shared" si="136"/>
        <v>3.697430997724252E-3</v>
      </c>
      <c r="AJ76" s="5">
        <f t="shared" si="137"/>
        <v>2.3750052771257832E-3</v>
      </c>
      <c r="AK76" s="5">
        <f t="shared" si="138"/>
        <v>1.017039501182868E-3</v>
      </c>
      <c r="AL76" s="5">
        <f t="shared" si="139"/>
        <v>1.478728502349365E-5</v>
      </c>
      <c r="AM76" s="5">
        <f t="shared" si="140"/>
        <v>3.3439636107436992E-3</v>
      </c>
      <c r="AN76" s="5">
        <f t="shared" si="141"/>
        <v>2.9459350814295664E-3</v>
      </c>
      <c r="AO76" s="5">
        <f t="shared" si="142"/>
        <v>1.2976417381030227E-3</v>
      </c>
      <c r="AP76" s="5">
        <f t="shared" si="143"/>
        <v>3.8106159480154025E-4</v>
      </c>
      <c r="AQ76" s="5">
        <f t="shared" si="144"/>
        <v>8.3926056843490346E-5</v>
      </c>
      <c r="AR76" s="5">
        <f t="shared" si="145"/>
        <v>5.0710419844071316E-4</v>
      </c>
      <c r="AS76" s="5">
        <f t="shared" si="146"/>
        <v>6.5146592219874841E-4</v>
      </c>
      <c r="AT76" s="5">
        <f t="shared" si="147"/>
        <v>4.1846217117830106E-4</v>
      </c>
      <c r="AU76" s="5">
        <f t="shared" si="148"/>
        <v>1.791964682933794E-4</v>
      </c>
      <c r="AV76" s="5">
        <f t="shared" si="149"/>
        <v>5.7552467929898992E-5</v>
      </c>
      <c r="AW76" s="5">
        <f t="shared" si="150"/>
        <v>4.648812919453886E-7</v>
      </c>
      <c r="AX76" s="5">
        <f t="shared" si="151"/>
        <v>7.1598642651443515E-4</v>
      </c>
      <c r="AY76" s="5">
        <f t="shared" si="152"/>
        <v>6.3076330284203325E-4</v>
      </c>
      <c r="AZ76" s="5">
        <f t="shared" si="153"/>
        <v>2.7784209970925278E-4</v>
      </c>
      <c r="BA76" s="5">
        <f t="shared" si="154"/>
        <v>8.1590280667907111E-5</v>
      </c>
      <c r="BB76" s="5">
        <f t="shared" si="155"/>
        <v>1.7969668490936116E-5</v>
      </c>
      <c r="BC76" s="5">
        <f t="shared" si="156"/>
        <v>3.1661514879544339E-6</v>
      </c>
      <c r="BD76" s="5">
        <f t="shared" si="157"/>
        <v>7.4457351715143902E-5</v>
      </c>
      <c r="BE76" s="5">
        <f t="shared" si="158"/>
        <v>9.5653767901615559E-5</v>
      </c>
      <c r="BF76" s="5">
        <f t="shared" si="159"/>
        <v>6.1442175305807928E-5</v>
      </c>
      <c r="BG76" s="5">
        <f t="shared" si="160"/>
        <v>2.631114967467911E-5</v>
      </c>
      <c r="BH76" s="5">
        <f t="shared" si="161"/>
        <v>8.4503428682064493E-6</v>
      </c>
      <c r="BI76" s="5">
        <f t="shared" si="162"/>
        <v>2.1711949640564251E-6</v>
      </c>
      <c r="BJ76" s="8">
        <f t="shared" si="163"/>
        <v>0.45805930710215975</v>
      </c>
      <c r="BK76" s="8">
        <f t="shared" si="164"/>
        <v>0.28677267379566906</v>
      </c>
      <c r="BL76" s="8">
        <f t="shared" si="165"/>
        <v>0.24231614705251436</v>
      </c>
      <c r="BM76" s="8">
        <f t="shared" si="166"/>
        <v>0.36764745651371561</v>
      </c>
      <c r="BN76" s="8">
        <f t="shared" si="167"/>
        <v>0.63193821706362074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1.36551724137931</v>
      </c>
      <c r="F77">
        <f>VLOOKUP(B77,home!$B$2:$E$405,3,FALSE)</f>
        <v>0.84</v>
      </c>
      <c r="G77">
        <f>VLOOKUP(C77,away!$B$2:$E$405,4,FALSE)</f>
        <v>1.36</v>
      </c>
      <c r="H77">
        <f>VLOOKUP(A77,away!$A$2:$E$405,3,FALSE)</f>
        <v>1.3172413793103399</v>
      </c>
      <c r="I77">
        <f>VLOOKUP(C77,away!$B$2:$E$405,3,FALSE)</f>
        <v>0.57999999999999996</v>
      </c>
      <c r="J77">
        <f>VLOOKUP(B77,home!$B$2:$E$405,4,FALSE)</f>
        <v>1.36</v>
      </c>
      <c r="K77" s="3">
        <f t="shared" si="112"/>
        <v>1.5599668965517237</v>
      </c>
      <c r="L77" s="3">
        <f t="shared" si="113"/>
        <v>1.0390399999999962</v>
      </c>
      <c r="M77" s="5">
        <f t="shared" si="114"/>
        <v>7.434737619942608E-2</v>
      </c>
      <c r="N77" s="5">
        <f t="shared" si="115"/>
        <v>0.11597944571658217</v>
      </c>
      <c r="O77" s="5">
        <f t="shared" si="116"/>
        <v>7.7249897766251394E-2</v>
      </c>
      <c r="P77" s="5">
        <f t="shared" si="117"/>
        <v>0.1205072832773571</v>
      </c>
      <c r="Q77" s="5">
        <f t="shared" si="118"/>
        <v>9.0462047999142911E-2</v>
      </c>
      <c r="R77" s="5">
        <f t="shared" si="119"/>
        <v>4.0132866887522767E-2</v>
      </c>
      <c r="S77" s="5">
        <f t="shared" si="120"/>
        <v>4.8831599934125496E-2</v>
      </c>
      <c r="T77" s="5">
        <f t="shared" si="121"/>
        <v>9.3993686353029099E-2</v>
      </c>
      <c r="U77" s="5">
        <f t="shared" si="122"/>
        <v>6.2605943808252323E-2</v>
      </c>
      <c r="V77" s="5">
        <f t="shared" si="123"/>
        <v>8.7943975474202001E-3</v>
      </c>
      <c r="W77" s="5">
        <f t="shared" si="124"/>
        <v>4.7039266757645359E-2</v>
      </c>
      <c r="X77" s="5">
        <f t="shared" si="125"/>
        <v>4.8875679731863651E-2</v>
      </c>
      <c r="Y77" s="5">
        <f t="shared" si="126"/>
        <v>2.5391893134297707E-2</v>
      </c>
      <c r="Z77" s="5">
        <f t="shared" si="127"/>
        <v>1.3899884670270504E-2</v>
      </c>
      <c r="AA77" s="5">
        <f t="shared" si="128"/>
        <v>2.1683359951508753E-2</v>
      </c>
      <c r="AB77" s="5">
        <f t="shared" si="129"/>
        <v>1.6912661865184527E-2</v>
      </c>
      <c r="AC77" s="5">
        <f t="shared" si="130"/>
        <v>8.9090985004797749E-4</v>
      </c>
      <c r="AD77" s="5">
        <f t="shared" si="131"/>
        <v>1.8344924744998166E-2</v>
      </c>
      <c r="AE77" s="5">
        <f t="shared" si="132"/>
        <v>1.9061110607042825E-2</v>
      </c>
      <c r="AF77" s="5">
        <f t="shared" si="133"/>
        <v>9.9026281825708509E-3</v>
      </c>
      <c r="AG77" s="5">
        <f t="shared" si="134"/>
        <v>3.4297422622727933E-3</v>
      </c>
      <c r="AH77" s="5">
        <f t="shared" si="135"/>
        <v>3.6106340419494523E-3</v>
      </c>
      <c r="AI77" s="5">
        <f t="shared" si="136"/>
        <v>5.6324695810038928E-3</v>
      </c>
      <c r="AJ77" s="5">
        <f t="shared" si="137"/>
        <v>4.3932330461003161E-3</v>
      </c>
      <c r="AK77" s="5">
        <f t="shared" si="138"/>
        <v>2.2844327069178627E-3</v>
      </c>
      <c r="AL77" s="5">
        <f t="shared" si="139"/>
        <v>5.776189082252949E-5</v>
      </c>
      <c r="AM77" s="5">
        <f t="shared" si="140"/>
        <v>5.7234950643859431E-3</v>
      </c>
      <c r="AN77" s="5">
        <f t="shared" si="141"/>
        <v>5.9469403116995485E-3</v>
      </c>
      <c r="AO77" s="5">
        <f t="shared" si="142"/>
        <v>3.0895544307341376E-3</v>
      </c>
      <c r="AP77" s="5">
        <f t="shared" si="143"/>
        <v>1.0700568785699956E-3</v>
      </c>
      <c r="AQ77" s="5">
        <f t="shared" si="144"/>
        <v>2.7795797477734105E-4</v>
      </c>
      <c r="AR77" s="5">
        <f t="shared" si="145"/>
        <v>7.5031863898942933E-4</v>
      </c>
      <c r="AS77" s="5">
        <f t="shared" si="146"/>
        <v>1.1704722386892531E-3</v>
      </c>
      <c r="AT77" s="5">
        <f t="shared" si="147"/>
        <v>9.1294897284401131E-4</v>
      </c>
      <c r="AU77" s="5">
        <f t="shared" si="148"/>
        <v>4.7472339195918557E-4</v>
      </c>
      <c r="AV77" s="5">
        <f t="shared" si="149"/>
        <v>1.8513819411876948E-4</v>
      </c>
      <c r="AW77" s="5">
        <f t="shared" si="150"/>
        <v>2.6006777971092492E-6</v>
      </c>
      <c r="AX77" s="5">
        <f t="shared" si="151"/>
        <v>1.4880771388365425E-3</v>
      </c>
      <c r="AY77" s="5">
        <f t="shared" si="152"/>
        <v>1.5461716703367154E-3</v>
      </c>
      <c r="AZ77" s="5">
        <f t="shared" si="153"/>
        <v>8.0326710617332738E-4</v>
      </c>
      <c r="BA77" s="5">
        <f t="shared" si="154"/>
        <v>2.7820888466611039E-4</v>
      </c>
      <c r="BB77" s="5">
        <f t="shared" si="155"/>
        <v>7.2267539880868558E-5</v>
      </c>
      <c r="BC77" s="5">
        <f t="shared" si="156"/>
        <v>1.5017772927563484E-5</v>
      </c>
      <c r="BD77" s="5">
        <f t="shared" si="157"/>
        <v>1.2993517977592889E-4</v>
      </c>
      <c r="BE77" s="5">
        <f t="shared" si="158"/>
        <v>2.0269457914794605E-4</v>
      </c>
      <c r="BF77" s="5">
        <f t="shared" si="159"/>
        <v>1.5809841679063959E-4</v>
      </c>
      <c r="BG77" s="5">
        <f t="shared" si="160"/>
        <v>8.2209432196878355E-5</v>
      </c>
      <c r="BH77" s="5">
        <f t="shared" si="161"/>
        <v>3.2060998202860906E-5</v>
      </c>
      <c r="BI77" s="5">
        <f t="shared" si="162"/>
        <v>1.0002819173373465E-5</v>
      </c>
      <c r="BJ77" s="8">
        <f t="shared" si="163"/>
        <v>0.4927914402624336</v>
      </c>
      <c r="BK77" s="8">
        <f t="shared" si="164"/>
        <v>0.25497550036953609</v>
      </c>
      <c r="BL77" s="8">
        <f t="shared" si="165"/>
        <v>0.23861410251657958</v>
      </c>
      <c r="BM77" s="8">
        <f t="shared" si="166"/>
        <v>0.48005843897999789</v>
      </c>
      <c r="BN77" s="8">
        <f t="shared" si="167"/>
        <v>0.51867891784628251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1.36551724137931</v>
      </c>
      <c r="F78">
        <f>VLOOKUP(B78,home!$B$2:$E$405,3,FALSE)</f>
        <v>0.73</v>
      </c>
      <c r="G78">
        <f>VLOOKUP(C78,away!$B$2:$E$405,4,FALSE)</f>
        <v>1.03</v>
      </c>
      <c r="H78">
        <f>VLOOKUP(A78,away!$A$2:$E$405,3,FALSE)</f>
        <v>1.3172413793103399</v>
      </c>
      <c r="I78">
        <f>VLOOKUP(C78,away!$B$2:$E$405,3,FALSE)</f>
        <v>1.1200000000000001</v>
      </c>
      <c r="J78">
        <f>VLOOKUP(B78,home!$B$2:$E$405,4,FALSE)</f>
        <v>1.1399999999999999</v>
      </c>
      <c r="K78" s="3">
        <f t="shared" si="112"/>
        <v>1.0267324137931031</v>
      </c>
      <c r="L78" s="3">
        <f t="shared" si="113"/>
        <v>1.6818537931034421</v>
      </c>
      <c r="M78" s="5">
        <f t="shared" si="114"/>
        <v>6.6630942522073883E-2</v>
      </c>
      <c r="N78" s="5">
        <f t="shared" si="115"/>
        <v>6.8412148448998428E-2</v>
      </c>
      <c r="O78" s="5">
        <f t="shared" si="116"/>
        <v>0.1120635034188074</v>
      </c>
      <c r="P78" s="5">
        <f t="shared" si="117"/>
        <v>0.11505923136330377</v>
      </c>
      <c r="Q78" s="5">
        <f t="shared" si="118"/>
        <v>3.5120485154906123E-2</v>
      </c>
      <c r="R78" s="5">
        <f t="shared" si="119"/>
        <v>9.4237214146690881E-2</v>
      </c>
      <c r="S78" s="5">
        <f t="shared" si="120"/>
        <v>4.9671467267360415E-2</v>
      </c>
      <c r="T78" s="5">
        <f t="shared" si="121"/>
        <v>5.9067521173411991E-2</v>
      </c>
      <c r="U78" s="5">
        <f t="shared" si="122"/>
        <v>9.6756402349969489E-2</v>
      </c>
      <c r="V78" s="5">
        <f t="shared" si="123"/>
        <v>9.5303750415567795E-3</v>
      </c>
      <c r="W78" s="5">
        <f t="shared" si="124"/>
        <v>1.2019780165560537E-2</v>
      </c>
      <c r="X78" s="5">
        <f t="shared" si="125"/>
        <v>2.0215512863717509E-2</v>
      </c>
      <c r="Y78" s="5">
        <f t="shared" si="126"/>
        <v>1.6999768494687359E-2</v>
      </c>
      <c r="Z78" s="5">
        <f t="shared" si="127"/>
        <v>5.2831072021371162E-2</v>
      </c>
      <c r="AA78" s="5">
        <f t="shared" si="128"/>
        <v>5.4243374099779688E-2</v>
      </c>
      <c r="AB78" s="5">
        <f t="shared" si="129"/>
        <v>2.7846715210874541E-2</v>
      </c>
      <c r="AC78" s="5">
        <f t="shared" si="130"/>
        <v>1.0285739490724062E-3</v>
      </c>
      <c r="AD78" s="5">
        <f t="shared" si="131"/>
        <v>3.0852744756621089E-3</v>
      </c>
      <c r="AE78" s="5">
        <f t="shared" si="132"/>
        <v>5.1889805796575513E-3</v>
      </c>
      <c r="AF78" s="5">
        <f t="shared" si="133"/>
        <v>4.3635533351185744E-3</v>
      </c>
      <c r="AG78" s="5">
        <f t="shared" si="134"/>
        <v>2.4462862426927845E-3</v>
      </c>
      <c r="AH78" s="5">
        <f t="shared" si="135"/>
        <v>2.2213534718216042E-2</v>
      </c>
      <c r="AI78" s="5">
        <f t="shared" si="136"/>
        <v>2.2807356120110856E-2</v>
      </c>
      <c r="AJ78" s="5">
        <f t="shared" si="137"/>
        <v>1.1708525900720159E-2</v>
      </c>
      <c r="AK78" s="5">
        <f t="shared" si="138"/>
        <v>4.0071743533351585E-3</v>
      </c>
      <c r="AL78" s="5">
        <f t="shared" si="139"/>
        <v>7.104622777406004E-5</v>
      </c>
      <c r="AM78" s="5">
        <f t="shared" si="140"/>
        <v>6.3355026192216156E-4</v>
      </c>
      <c r="AN78" s="5">
        <f t="shared" si="141"/>
        <v>1.0655389111354668E-3</v>
      </c>
      <c r="AO78" s="5">
        <f t="shared" si="142"/>
        <v>8.9604032969624802E-4</v>
      </c>
      <c r="AP78" s="5">
        <f t="shared" si="143"/>
        <v>5.0233627575776475E-4</v>
      </c>
      <c r="AQ78" s="5">
        <f t="shared" si="144"/>
        <v>2.1121404269916323E-4</v>
      </c>
      <c r="AR78" s="5">
        <f t="shared" si="145"/>
        <v>7.4719835248133332E-3</v>
      </c>
      <c r="AS78" s="5">
        <f t="shared" si="146"/>
        <v>7.671727680253892E-3</v>
      </c>
      <c r="AT78" s="5">
        <f t="shared" si="147"/>
        <v>3.9384057395552207E-3</v>
      </c>
      <c r="AU78" s="5">
        <f t="shared" si="148"/>
        <v>1.3478962771567146E-3</v>
      </c>
      <c r="AV78" s="5">
        <f t="shared" si="149"/>
        <v>3.4598219954696277E-4</v>
      </c>
      <c r="AW78" s="5">
        <f t="shared" si="150"/>
        <v>3.4078779691071569E-6</v>
      </c>
      <c r="AX78" s="5">
        <f t="shared" si="151"/>
        <v>1.0841443161376556E-4</v>
      </c>
      <c r="AY78" s="5">
        <f t="shared" si="152"/>
        <v>1.8233722303676533E-4</v>
      </c>
      <c r="AZ78" s="5">
        <f t="shared" si="153"/>
        <v>1.5333227509416604E-4</v>
      </c>
      <c r="BA78" s="5">
        <f t="shared" si="154"/>
        <v>8.5960822824101237E-5</v>
      </c>
      <c r="BB78" s="5">
        <f t="shared" si="155"/>
        <v>3.6143383981251881E-5</v>
      </c>
      <c r="BC78" s="5">
        <f t="shared" si="156"/>
        <v>1.2157577488892537E-5</v>
      </c>
      <c r="BD78" s="5">
        <f t="shared" si="157"/>
        <v>2.0944639722022896E-3</v>
      </c>
      <c r="BE78" s="5">
        <f t="shared" si="158"/>
        <v>2.1504540497819472E-3</v>
      </c>
      <c r="BF78" s="5">
        <f t="shared" si="159"/>
        <v>1.1039704386418862E-3</v>
      </c>
      <c r="BG78" s="5">
        <f t="shared" si="160"/>
        <v>3.7782741107433826E-4</v>
      </c>
      <c r="BH78" s="5">
        <f t="shared" si="161"/>
        <v>9.6981912442388585E-5</v>
      </c>
      <c r="BI78" s="5">
        <f t="shared" si="162"/>
        <v>1.9914894611249005E-5</v>
      </c>
      <c r="BJ78" s="8">
        <f t="shared" si="163"/>
        <v>0.23080633646966275</v>
      </c>
      <c r="BK78" s="8">
        <f t="shared" si="164"/>
        <v>0.24217397359417808</v>
      </c>
      <c r="BL78" s="8">
        <f t="shared" si="165"/>
        <v>0.4725034084185844</v>
      </c>
      <c r="BM78" s="8">
        <f t="shared" si="166"/>
        <v>0.50661233610394807</v>
      </c>
      <c r="BN78" s="8">
        <f t="shared" si="167"/>
        <v>0.49152352505478047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1.36551724137931</v>
      </c>
      <c r="F79">
        <f>VLOOKUP(B79,home!$B$2:$E$405,3,FALSE)</f>
        <v>0.63</v>
      </c>
      <c r="G79">
        <f>VLOOKUP(C79,away!$B$2:$E$405,4,FALSE)</f>
        <v>0.47</v>
      </c>
      <c r="H79">
        <f>VLOOKUP(A79,away!$A$2:$E$405,3,FALSE)</f>
        <v>1.3172413793103399</v>
      </c>
      <c r="I79">
        <f>VLOOKUP(C79,away!$B$2:$E$405,3,FALSE)</f>
        <v>1.46</v>
      </c>
      <c r="J79">
        <f>VLOOKUP(B79,home!$B$2:$E$405,4,FALSE)</f>
        <v>0.76</v>
      </c>
      <c r="K79" s="3">
        <f t="shared" si="112"/>
        <v>0.4043296551724137</v>
      </c>
      <c r="L79" s="3">
        <f t="shared" si="113"/>
        <v>1.4616110344827531</v>
      </c>
      <c r="M79" s="5">
        <f t="shared" si="114"/>
        <v>0.15475056913475704</v>
      </c>
      <c r="N79" s="5">
        <f t="shared" si="115"/>
        <v>6.2570244255991087E-2</v>
      </c>
      <c r="O79" s="5">
        <f t="shared" si="116"/>
        <v>0.22618513943984705</v>
      </c>
      <c r="P79" s="5">
        <f t="shared" si="117"/>
        <v>9.1453359434837664E-2</v>
      </c>
      <c r="Q79" s="5">
        <f t="shared" si="118"/>
        <v>1.2649502642039286E-2</v>
      </c>
      <c r="R79" s="5">
        <f t="shared" si="119"/>
        <v>0.16529734782065034</v>
      </c>
      <c r="S79" s="5">
        <f t="shared" si="120"/>
        <v>1.3511609357369269E-2</v>
      </c>
      <c r="T79" s="5">
        <f t="shared" si="121"/>
        <v>1.8488652642323359E-2</v>
      </c>
      <c r="U79" s="5">
        <f t="shared" si="122"/>
        <v>6.6834619645238083E-2</v>
      </c>
      <c r="V79" s="5">
        <f t="shared" si="123"/>
        <v>8.8722134091982546E-4</v>
      </c>
      <c r="W79" s="5">
        <f t="shared" si="124"/>
        <v>1.7048563471194268E-3</v>
      </c>
      <c r="X79" s="5">
        <f t="shared" si="125"/>
        <v>2.4918368491577128E-3</v>
      </c>
      <c r="Y79" s="5">
        <f t="shared" si="126"/>
        <v>1.8210481174298248E-3</v>
      </c>
      <c r="Z79" s="5">
        <f t="shared" si="127"/>
        <v>8.0533475848465402E-2</v>
      </c>
      <c r="AA79" s="5">
        <f t="shared" si="128"/>
        <v>3.2562072519645921E-2</v>
      </c>
      <c r="AB79" s="5">
        <f t="shared" si="129"/>
        <v>6.5829057767837814E-3</v>
      </c>
      <c r="AC79" s="5">
        <f t="shared" si="130"/>
        <v>3.277022365857308E-5</v>
      </c>
      <c r="AD79" s="5">
        <f t="shared" si="131"/>
        <v>1.7233099473732468E-4</v>
      </c>
      <c r="AE79" s="5">
        <f t="shared" si="132"/>
        <v>2.5188088349146299E-4</v>
      </c>
      <c r="AF79" s="5">
        <f t="shared" si="133"/>
        <v>1.8407593934319358E-4</v>
      </c>
      <c r="AG79" s="5">
        <f t="shared" si="134"/>
        <v>8.9682474708929893E-5</v>
      </c>
      <c r="AH79" s="5">
        <f t="shared" si="135"/>
        <v>2.9427154236341825E-2</v>
      </c>
      <c r="AI79" s="5">
        <f t="shared" si="136"/>
        <v>1.1898271125085522E-2</v>
      </c>
      <c r="AJ79" s="5">
        <f t="shared" si="137"/>
        <v>2.4054119305768579E-3</v>
      </c>
      <c r="AK79" s="5">
        <f t="shared" si="138"/>
        <v>3.2419312547925027E-4</v>
      </c>
      <c r="AL79" s="5">
        <f t="shared" si="139"/>
        <v>7.7465228328763268E-7</v>
      </c>
      <c r="AM79" s="5">
        <f t="shared" si="140"/>
        <v>1.3935706335532303E-5</v>
      </c>
      <c r="AN79" s="5">
        <f t="shared" si="141"/>
        <v>2.0368582153325223E-5</v>
      </c>
      <c r="AO79" s="5">
        <f t="shared" si="142"/>
        <v>1.4885472216034315E-5</v>
      </c>
      <c r="AP79" s="5">
        <f t="shared" si="143"/>
        <v>7.2522568148140658E-6</v>
      </c>
      <c r="AQ79" s="5">
        <f t="shared" si="144"/>
        <v>2.649994646358745E-6</v>
      </c>
      <c r="AR79" s="5">
        <f t="shared" si="145"/>
        <v>8.6022106690526231E-3</v>
      </c>
      <c r="AS79" s="5">
        <f t="shared" si="146"/>
        <v>3.478128873538505E-3</v>
      </c>
      <c r="AT79" s="5">
        <f t="shared" si="147"/>
        <v>7.0315532404151965E-4</v>
      </c>
      <c r="AU79" s="5">
        <f t="shared" si="148"/>
        <v>9.4768849900784811E-5</v>
      </c>
      <c r="AV79" s="5">
        <f t="shared" si="149"/>
        <v>9.5794641003676396E-6</v>
      </c>
      <c r="AW79" s="5">
        <f t="shared" si="150"/>
        <v>1.2716620562120692E-8</v>
      </c>
      <c r="AX79" s="5">
        <f t="shared" si="151"/>
        <v>9.3910322287163266E-7</v>
      </c>
      <c r="AY79" s="5">
        <f t="shared" si="152"/>
        <v>1.3726036330674943E-6</v>
      </c>
      <c r="AZ79" s="5">
        <f t="shared" si="153"/>
        <v>1.003106308031283E-6</v>
      </c>
      <c r="BA79" s="5">
        <f t="shared" si="154"/>
        <v>4.8871708285925966E-7</v>
      </c>
      <c r="BB79" s="5">
        <f t="shared" si="155"/>
        <v>1.7857857026182892E-7</v>
      </c>
      <c r="BC79" s="5">
        <f t="shared" si="156"/>
        <v>5.2202481763368563E-8</v>
      </c>
      <c r="BD79" s="5">
        <f t="shared" si="157"/>
        <v>2.0955143391387624E-3</v>
      </c>
      <c r="BE79" s="5">
        <f t="shared" si="158"/>
        <v>8.4727859015282421E-4</v>
      </c>
      <c r="BF79" s="5">
        <f t="shared" si="159"/>
        <v>1.7128993009573012E-4</v>
      </c>
      <c r="BG79" s="5">
        <f t="shared" si="160"/>
        <v>2.3085866123371134E-5</v>
      </c>
      <c r="BH79" s="5">
        <f t="shared" si="161"/>
        <v>2.3335750722547894E-6</v>
      </c>
      <c r="BI79" s="5">
        <f t="shared" si="162"/>
        <v>1.8870672085674385E-7</v>
      </c>
      <c r="BJ79" s="8">
        <f t="shared" si="163"/>
        <v>0.10048723746980652</v>
      </c>
      <c r="BK79" s="8">
        <f t="shared" si="164"/>
        <v>0.26063767674745875</v>
      </c>
      <c r="BL79" s="8">
        <f t="shared" si="165"/>
        <v>0.55754464980758633</v>
      </c>
      <c r="BM79" s="8">
        <f t="shared" si="166"/>
        <v>0.28629551725818181</v>
      </c>
      <c r="BN79" s="8">
        <f t="shared" si="167"/>
        <v>0.71290616272812235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1.36551724137931</v>
      </c>
      <c r="F80">
        <f>VLOOKUP(B80,home!$B$2:$E$405,3,FALSE)</f>
        <v>1.17</v>
      </c>
      <c r="G80">
        <f>VLOOKUP(C80,away!$B$2:$E$405,4,FALSE)</f>
        <v>0.78</v>
      </c>
      <c r="H80">
        <f>VLOOKUP(A80,away!$A$2:$E$405,3,FALSE)</f>
        <v>1.3172413793103399</v>
      </c>
      <c r="I80">
        <f>VLOOKUP(C80,away!$B$2:$E$405,3,FALSE)</f>
        <v>0.78</v>
      </c>
      <c r="J80">
        <f>VLOOKUP(B80,home!$B$2:$E$405,4,FALSE)</f>
        <v>0.4</v>
      </c>
      <c r="K80" s="3">
        <f t="shared" si="112"/>
        <v>1.2461710344827583</v>
      </c>
      <c r="L80" s="3">
        <f t="shared" si="113"/>
        <v>0.41097931034482604</v>
      </c>
      <c r="M80" s="5">
        <f t="shared" si="114"/>
        <v>0.19068158337857652</v>
      </c>
      <c r="N80" s="5">
        <f t="shared" si="115"/>
        <v>0.23762186601569102</v>
      </c>
      <c r="O80" s="5">
        <f t="shared" si="116"/>
        <v>7.8366185632386814E-2</v>
      </c>
      <c r="P80" s="5">
        <f t="shared" si="117"/>
        <v>9.7657670617979336E-2</v>
      </c>
      <c r="Q80" s="5">
        <f t="shared" si="118"/>
        <v>0.14805874329424856</v>
      </c>
      <c r="R80" s="5">
        <f t="shared" si="119"/>
        <v>1.6103440462776474E-2</v>
      </c>
      <c r="S80" s="5">
        <f t="shared" si="120"/>
        <v>1.2503856509827544E-2</v>
      </c>
      <c r="T80" s="5">
        <f t="shared" si="121"/>
        <v>6.0849080209591913E-2</v>
      </c>
      <c r="U80" s="5">
        <f t="shared" si="122"/>
        <v>2.0067641060229666E-2</v>
      </c>
      <c r="V80" s="5">
        <f t="shared" si="123"/>
        <v>7.1153961305852644E-4</v>
      </c>
      <c r="W80" s="5">
        <f t="shared" si="124"/>
        <v>6.1502172431736953E-2</v>
      </c>
      <c r="X80" s="5">
        <f t="shared" si="125"/>
        <v>2.5276120410703824E-2</v>
      </c>
      <c r="Y80" s="5">
        <f t="shared" si="126"/>
        <v>5.1939812672919189E-3</v>
      </c>
      <c r="Z80" s="5">
        <f t="shared" si="127"/>
        <v>2.2060602851902813E-3</v>
      </c>
      <c r="AA80" s="5">
        <f t="shared" si="128"/>
        <v>2.7491284277269012E-3</v>
      </c>
      <c r="AB80" s="5">
        <f t="shared" si="129"/>
        <v>1.7129421083531963E-3</v>
      </c>
      <c r="AC80" s="5">
        <f t="shared" si="130"/>
        <v>2.277596108539587E-5</v>
      </c>
      <c r="AD80" s="5">
        <f t="shared" si="131"/>
        <v>1.9160556460548653E-2</v>
      </c>
      <c r="AE80" s="5">
        <f t="shared" si="132"/>
        <v>7.8745922799793866E-3</v>
      </c>
      <c r="AF80" s="5">
        <f t="shared" si="133"/>
        <v>1.6181472522363096E-3</v>
      </c>
      <c r="AG80" s="5">
        <f t="shared" si="134"/>
        <v>2.2167501392015134E-4</v>
      </c>
      <c r="AH80" s="5">
        <f t="shared" si="135"/>
        <v>2.2666128364665292E-4</v>
      </c>
      <c r="AI80" s="5">
        <f t="shared" si="136"/>
        <v>2.8245872631913935E-4</v>
      </c>
      <c r="AJ80" s="5">
        <f t="shared" si="137"/>
        <v>1.7599594158790216E-4</v>
      </c>
      <c r="AK80" s="5">
        <f t="shared" si="138"/>
        <v>7.310701486445437E-5</v>
      </c>
      <c r="AL80" s="5">
        <f t="shared" si="139"/>
        <v>4.6658880554175354E-7</v>
      </c>
      <c r="AM80" s="5">
        <f t="shared" si="140"/>
        <v>4.7754660931414441E-3</v>
      </c>
      <c r="AN80" s="5">
        <f t="shared" si="141"/>
        <v>1.9626177615343714E-3</v>
      </c>
      <c r="AO80" s="5">
        <f t="shared" si="142"/>
        <v>4.0329764705295109E-4</v>
      </c>
      <c r="AP80" s="5">
        <f t="shared" si="143"/>
        <v>5.5248996283170983E-5</v>
      </c>
      <c r="AQ80" s="5">
        <f t="shared" si="144"/>
        <v>5.6765485974253653E-6</v>
      </c>
      <c r="AR80" s="5">
        <f t="shared" si="145"/>
        <v>1.8630619606994895E-5</v>
      </c>
      <c r="AS80" s="5">
        <f t="shared" si="146"/>
        <v>2.3216938508703589E-5</v>
      </c>
      <c r="AT80" s="5">
        <f t="shared" si="147"/>
        <v>1.4466138139456874E-5</v>
      </c>
      <c r="AU80" s="5">
        <f t="shared" si="148"/>
        <v>6.0090941100724838E-6</v>
      </c>
      <c r="AV80" s="5">
        <f t="shared" si="149"/>
        <v>1.8720897558633193E-6</v>
      </c>
      <c r="AW80" s="5">
        <f t="shared" si="150"/>
        <v>6.6378804389606225E-9</v>
      </c>
      <c r="AX80" s="5">
        <f t="shared" si="151"/>
        <v>9.9184125357123349E-4</v>
      </c>
      <c r="AY80" s="5">
        <f t="shared" si="152"/>
        <v>4.0762623436425328E-4</v>
      </c>
      <c r="AZ80" s="5">
        <f t="shared" si="153"/>
        <v>8.3762974338739615E-5</v>
      </c>
      <c r="BA80" s="5">
        <f t="shared" si="154"/>
        <v>1.1474949808722192E-5</v>
      </c>
      <c r="BB80" s="5">
        <f t="shared" si="155"/>
        <v>1.1789917396575348E-6</v>
      </c>
      <c r="BC80" s="5">
        <f t="shared" si="156"/>
        <v>9.6908242413340128E-8</v>
      </c>
      <c r="BD80" s="5">
        <f t="shared" si="157"/>
        <v>1.2761331995632589E-6</v>
      </c>
      <c r="BE80" s="5">
        <f t="shared" si="158"/>
        <v>1.5902802294375387E-6</v>
      </c>
      <c r="BF80" s="5">
        <f t="shared" si="159"/>
        <v>9.9088057931782823E-7</v>
      </c>
      <c r="BG80" s="5">
        <f t="shared" si="160"/>
        <v>4.1160222552579081E-7</v>
      </c>
      <c r="BH80" s="5">
        <f t="shared" si="161"/>
        <v>1.2823169279472009E-7</v>
      </c>
      <c r="BI80" s="5">
        <f t="shared" si="162"/>
        <v>3.1959724252694328E-8</v>
      </c>
      <c r="BJ80" s="8">
        <f t="shared" si="163"/>
        <v>0.5760752229946231</v>
      </c>
      <c r="BK80" s="8">
        <f t="shared" si="164"/>
        <v>0.30198551890369713</v>
      </c>
      <c r="BL80" s="8">
        <f t="shared" si="165"/>
        <v>0.1198261846256632</v>
      </c>
      <c r="BM80" s="8">
        <f t="shared" si="166"/>
        <v>0.23119587781103107</v>
      </c>
      <c r="BN80" s="8">
        <f t="shared" si="167"/>
        <v>0.76848948940165873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1.36551724137931</v>
      </c>
      <c r="F81">
        <f>VLOOKUP(B81,home!$B$2:$E$405,3,FALSE)</f>
        <v>1.32</v>
      </c>
      <c r="G81">
        <f>VLOOKUP(C81,away!$B$2:$E$405,4,FALSE)</f>
        <v>1.36</v>
      </c>
      <c r="H81">
        <f>VLOOKUP(A81,away!$A$2:$E$405,3,FALSE)</f>
        <v>1.3172413793103399</v>
      </c>
      <c r="I81">
        <f>VLOOKUP(C81,away!$B$2:$E$405,3,FALSE)</f>
        <v>0.68</v>
      </c>
      <c r="J81">
        <f>VLOOKUP(B81,home!$B$2:$E$405,4,FALSE)</f>
        <v>1.47</v>
      </c>
      <c r="K81" s="3">
        <f t="shared" si="112"/>
        <v>2.4513765517241377</v>
      </c>
      <c r="L81" s="3">
        <f t="shared" si="113"/>
        <v>1.3167144827586159</v>
      </c>
      <c r="M81" s="5">
        <f t="shared" si="114"/>
        <v>2.3096110910462857E-2</v>
      </c>
      <c r="N81" s="5">
        <f t="shared" si="115"/>
        <v>5.6617264721928677E-2</v>
      </c>
      <c r="O81" s="5">
        <f t="shared" si="116"/>
        <v>3.0410983731205734E-2</v>
      </c>
      <c r="P81" s="5">
        <f t="shared" si="117"/>
        <v>7.4548772433541965E-2</v>
      </c>
      <c r="Q81" s="5">
        <f t="shared" si="118"/>
        <v>6.9395117581047105E-2</v>
      </c>
      <c r="R81" s="5">
        <f t="shared" si="119"/>
        <v>2.0021291356907625E-2</v>
      </c>
      <c r="S81" s="5">
        <f t="shared" si="120"/>
        <v>6.0156442494723149E-2</v>
      </c>
      <c r="T81" s="5">
        <f t="shared" si="121"/>
        <v>9.1373556351701801E-2</v>
      </c>
      <c r="U81" s="5">
        <f t="shared" si="122"/>
        <v>4.9079724167560491E-2</v>
      </c>
      <c r="V81" s="5">
        <f t="shared" si="123"/>
        <v>2.1574526644267119E-2</v>
      </c>
      <c r="W81" s="5">
        <f t="shared" si="124"/>
        <v>5.6704521347439446E-2</v>
      </c>
      <c r="X81" s="5">
        <f t="shared" si="125"/>
        <v>7.4663664496068635E-2</v>
      </c>
      <c r="Y81" s="5">
        <f t="shared" si="126"/>
        <v>4.9155364188901936E-2</v>
      </c>
      <c r="Z81" s="5">
        <f t="shared" si="127"/>
        <v>8.7874414310567181E-3</v>
      </c>
      <c r="AA81" s="5">
        <f t="shared" si="128"/>
        <v>2.1541327873741637E-2</v>
      </c>
      <c r="AB81" s="5">
        <f t="shared" si="129"/>
        <v>2.6402953021345921E-2</v>
      </c>
      <c r="AC81" s="5">
        <f t="shared" si="130"/>
        <v>4.3523411890642487E-3</v>
      </c>
      <c r="AD81" s="5">
        <f t="shared" si="131"/>
        <v>3.4751033501963471E-2</v>
      </c>
      <c r="AE81" s="5">
        <f t="shared" si="132"/>
        <v>4.5757189102865171E-2</v>
      </c>
      <c r="AF81" s="5">
        <f t="shared" si="133"/>
        <v>3.0124576791033652E-2</v>
      </c>
      <c r="AG81" s="5">
        <f t="shared" si="134"/>
        <v>1.3221822182576016E-2</v>
      </c>
      <c r="AH81" s="5">
        <f t="shared" si="135"/>
        <v>2.8926378496663728E-3</v>
      </c>
      <c r="AI81" s="5">
        <f t="shared" si="136"/>
        <v>7.0909445973018764E-3</v>
      </c>
      <c r="AJ81" s="5">
        <f t="shared" si="137"/>
        <v>8.6912876577003913E-3</v>
      </c>
      <c r="AK81" s="5">
        <f t="shared" si="138"/>
        <v>7.1018729227920472E-3</v>
      </c>
      <c r="AL81" s="5">
        <f t="shared" si="139"/>
        <v>5.6193303559119322E-4</v>
      </c>
      <c r="AM81" s="5">
        <f t="shared" si="140"/>
        <v>1.7037573734978641E-2</v>
      </c>
      <c r="AN81" s="5">
        <f t="shared" si="141"/>
        <v>2.2433620087914184E-2</v>
      </c>
      <c r="AO81" s="5">
        <f t="shared" si="142"/>
        <v>1.4769336235230614E-2</v>
      </c>
      <c r="AP81" s="5">
        <f t="shared" si="143"/>
        <v>6.4823329738865829E-3</v>
      </c>
      <c r="AQ81" s="5">
        <f t="shared" si="144"/>
        <v>2.1338454271950503E-3</v>
      </c>
      <c r="AR81" s="5">
        <f t="shared" si="145"/>
        <v>7.6175563000628979E-4</v>
      </c>
      <c r="AS81" s="5">
        <f t="shared" si="146"/>
        <v>1.8673498895412667E-3</v>
      </c>
      <c r="AT81" s="5">
        <f t="shared" si="147"/>
        <v>2.2887888665430608E-3</v>
      </c>
      <c r="AU81" s="5">
        <f t="shared" si="148"/>
        <v>1.8702277864303084E-3</v>
      </c>
      <c r="AV81" s="5">
        <f t="shared" si="149"/>
        <v>1.1461581355095491E-3</v>
      </c>
      <c r="AW81" s="5">
        <f t="shared" si="150"/>
        <v>5.0382962929197242E-5</v>
      </c>
      <c r="AX81" s="5">
        <f t="shared" si="151"/>
        <v>6.9609181253662755E-3</v>
      </c>
      <c r="AY81" s="5">
        <f t="shared" si="152"/>
        <v>9.1655417089667318E-3</v>
      </c>
      <c r="AZ81" s="5">
        <f t="shared" si="153"/>
        <v>6.0342007552623266E-3</v>
      </c>
      <c r="BA81" s="5">
        <f t="shared" si="154"/>
        <v>2.6484398421089592E-3</v>
      </c>
      <c r="BB81" s="5">
        <f t="shared" si="155"/>
        <v>8.7180977420495316E-4</v>
      </c>
      <c r="BC81" s="5">
        <f t="shared" si="156"/>
        <v>2.2958491118123589E-4</v>
      </c>
      <c r="BD81" s="5">
        <f t="shared" si="157"/>
        <v>1.6716911172536572E-4</v>
      </c>
      <c r="BE81" s="5">
        <f t="shared" si="158"/>
        <v>4.0979444065611408E-4</v>
      </c>
      <c r="BF81" s="5">
        <f t="shared" si="159"/>
        <v>5.0228024142565347E-4</v>
      </c>
      <c r="BG81" s="5">
        <f t="shared" si="160"/>
        <v>4.1042600207506194E-4</v>
      </c>
      <c r="BH81" s="5">
        <f t="shared" si="161"/>
        <v>2.5152716942617229E-4</v>
      </c>
      <c r="BI81" s="5">
        <f t="shared" si="162"/>
        <v>1.2331756105057266E-4</v>
      </c>
      <c r="BJ81" s="8">
        <f t="shared" si="163"/>
        <v>0.61053131384182135</v>
      </c>
      <c r="BK81" s="8">
        <f t="shared" si="164"/>
        <v>0.19345566841661727</v>
      </c>
      <c r="BL81" s="8">
        <f t="shared" si="165"/>
        <v>0.18303181801261156</v>
      </c>
      <c r="BM81" s="8">
        <f t="shared" si="166"/>
        <v>0.71260154222097538</v>
      </c>
      <c r="BN81" s="8">
        <f t="shared" si="167"/>
        <v>0.27408954073509395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1.36551724137931</v>
      </c>
      <c r="F82">
        <f>VLOOKUP(B82,home!$B$2:$E$405,3,FALSE)</f>
        <v>0.73</v>
      </c>
      <c r="G82">
        <f>VLOOKUP(C82,away!$B$2:$E$405,4,FALSE)</f>
        <v>1.1200000000000001</v>
      </c>
      <c r="H82">
        <f>VLOOKUP(A82,away!$A$2:$E$405,3,FALSE)</f>
        <v>1.3172413793103399</v>
      </c>
      <c r="I82">
        <f>VLOOKUP(C82,away!$B$2:$E$405,3,FALSE)</f>
        <v>1.1200000000000001</v>
      </c>
      <c r="J82">
        <f>VLOOKUP(B82,home!$B$2:$E$405,4,FALSE)</f>
        <v>1.19</v>
      </c>
      <c r="K82" s="3">
        <f t="shared" ref="K82:K104" si="168">E82*F82*G82</f>
        <v>1.116446896551724</v>
      </c>
      <c r="L82" s="3">
        <f t="shared" ref="L82:L104" si="169">H82*I82*J82</f>
        <v>1.7556193103448212</v>
      </c>
      <c r="M82" s="5">
        <f t="shared" si="114"/>
        <v>5.65818958132452E-2</v>
      </c>
      <c r="N82" s="5">
        <f t="shared" si="115"/>
        <v>6.3170681981710594E-2</v>
      </c>
      <c r="O82" s="5">
        <f t="shared" si="116"/>
        <v>9.9336268905652073E-2</v>
      </c>
      <c r="P82" s="5">
        <f t="shared" si="117"/>
        <v>0.11090366913474277</v>
      </c>
      <c r="Q82" s="5">
        <f t="shared" si="118"/>
        <v>3.5263355925768354E-2</v>
      </c>
      <c r="R82" s="5">
        <f t="shared" si="119"/>
        <v>8.7198335954184303E-2</v>
      </c>
      <c r="S82" s="5">
        <f t="shared" si="120"/>
        <v>5.4344343056941594E-2</v>
      </c>
      <c r="T82" s="5">
        <f t="shared" si="121"/>
        <v>6.1909028610841403E-2</v>
      </c>
      <c r="U82" s="5">
        <f t="shared" si="122"/>
        <v>9.7352311560523666E-2</v>
      </c>
      <c r="V82" s="5">
        <f t="shared" si="123"/>
        <v>1.1835326781368656E-2</v>
      </c>
      <c r="W82" s="5">
        <f t="shared" si="124"/>
        <v>1.3123221428440975E-2</v>
      </c>
      <c r="X82" s="5">
        <f t="shared" si="125"/>
        <v>2.3039380953701921E-2</v>
      </c>
      <c r="Y82" s="5">
        <f t="shared" si="126"/>
        <v>2.0224191050354889E-2</v>
      </c>
      <c r="Z82" s="5">
        <f t="shared" si="127"/>
        <v>5.1029027477033695E-2</v>
      </c>
      <c r="AA82" s="5">
        <f t="shared" si="128"/>
        <v>5.6971199360786921E-2</v>
      </c>
      <c r="AB82" s="5">
        <f t="shared" si="129"/>
        <v>3.1802659359590063E-2</v>
      </c>
      <c r="AC82" s="5">
        <f t="shared" si="130"/>
        <v>1.4498687550550486E-3</v>
      </c>
      <c r="AD82" s="5">
        <f t="shared" si="131"/>
        <v>3.6628449591360021E-3</v>
      </c>
      <c r="AE82" s="5">
        <f t="shared" si="132"/>
        <v>6.4305613410583521E-3</v>
      </c>
      <c r="AF82" s="5">
        <f t="shared" si="133"/>
        <v>5.6448088333594668E-3</v>
      </c>
      <c r="AG82" s="5">
        <f t="shared" si="134"/>
        <v>3.3033784636836345E-3</v>
      </c>
      <c r="AH82" s="5">
        <f t="shared" si="135"/>
        <v>2.2396886506699198E-2</v>
      </c>
      <c r="AI82" s="5">
        <f t="shared" si="136"/>
        <v>2.5004934432825501E-2</v>
      </c>
      <c r="AJ82" s="5">
        <f t="shared" si="137"/>
        <v>1.395834072300369E-2</v>
      </c>
      <c r="AK82" s="5">
        <f t="shared" si="138"/>
        <v>5.1945820604030052E-3</v>
      </c>
      <c r="AL82" s="5">
        <f t="shared" si="139"/>
        <v>1.1367294247626532E-4</v>
      </c>
      <c r="AM82" s="5">
        <f t="shared" si="140"/>
        <v>8.1787437743550268E-4</v>
      </c>
      <c r="AN82" s="5">
        <f t="shared" si="141"/>
        <v>1.4358760504620172E-3</v>
      </c>
      <c r="AO82" s="5">
        <f t="shared" si="142"/>
        <v>1.2604258607263861E-3</v>
      </c>
      <c r="AP82" s="5">
        <f t="shared" si="143"/>
        <v>7.3760932678307875E-4</v>
      </c>
      <c r="AQ82" s="5">
        <f t="shared" si="144"/>
        <v>3.2374029439770396E-4</v>
      </c>
      <c r="AR82" s="5">
        <f t="shared" si="145"/>
        <v>7.8640812885524981E-3</v>
      </c>
      <c r="AS82" s="5">
        <f t="shared" si="146"/>
        <v>8.7798291488349195E-3</v>
      </c>
      <c r="AT82" s="5">
        <f t="shared" si="147"/>
        <v>4.901106502735556E-3</v>
      </c>
      <c r="AU82" s="5">
        <f t="shared" si="148"/>
        <v>1.8239417148828614E-3</v>
      </c>
      <c r="AV82" s="5">
        <f t="shared" si="149"/>
        <v>5.0908351676805003E-4</v>
      </c>
      <c r="AW82" s="5">
        <f t="shared" si="150"/>
        <v>6.1890361752862971E-6</v>
      </c>
      <c r="AX82" s="5">
        <f t="shared" si="151"/>
        <v>1.5218555174283997E-4</v>
      </c>
      <c r="AY82" s="5">
        <f t="shared" si="152"/>
        <v>2.6717989339521082E-4</v>
      </c>
      <c r="AZ82" s="5">
        <f t="shared" si="153"/>
        <v>2.3453309009025143E-4</v>
      </c>
      <c r="BA82" s="5">
        <f t="shared" si="154"/>
        <v>1.372502739590957E-4</v>
      </c>
      <c r="BB82" s="5">
        <f t="shared" si="155"/>
        <v>6.0239807828176318E-5</v>
      </c>
      <c r="BC82" s="5">
        <f t="shared" si="156"/>
        <v>2.1151633974921501E-5</v>
      </c>
      <c r="BD82" s="5">
        <f t="shared" si="157"/>
        <v>2.3010554947173589E-3</v>
      </c>
      <c r="BE82" s="5">
        <f t="shared" si="158"/>
        <v>2.5690062658704871E-3</v>
      </c>
      <c r="BF82" s="5">
        <f t="shared" si="159"/>
        <v>1.4340795363765196E-3</v>
      </c>
      <c r="BG82" s="5">
        <f t="shared" si="160"/>
        <v>5.3369121593196673E-4</v>
      </c>
      <c r="BH82" s="5">
        <f t="shared" si="161"/>
        <v>1.4895947543604006E-4</v>
      </c>
      <c r="BI82" s="5">
        <f t="shared" si="162"/>
        <v>3.3261068812507916E-5</v>
      </c>
      <c r="BJ82" s="8">
        <f t="shared" si="163"/>
        <v>0.24121951970885078</v>
      </c>
      <c r="BK82" s="8">
        <f t="shared" si="164"/>
        <v>0.23549595637722473</v>
      </c>
      <c r="BL82" s="8">
        <f t="shared" si="165"/>
        <v>0.47011361409258712</v>
      </c>
      <c r="BM82" s="8">
        <f t="shared" si="166"/>
        <v>0.54514291908317314</v>
      </c>
      <c r="BN82" s="8">
        <f t="shared" si="167"/>
        <v>0.45245420771530326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1.36551724137931</v>
      </c>
      <c r="F83">
        <f>VLOOKUP(B83,home!$B$2:$E$405,3,FALSE)</f>
        <v>0.78</v>
      </c>
      <c r="G83">
        <f>VLOOKUP(C83,away!$B$2:$E$405,4,FALSE)</f>
        <v>1.1000000000000001</v>
      </c>
      <c r="H83">
        <f>VLOOKUP(A83,away!$A$2:$E$405,3,FALSE)</f>
        <v>1.3172413793103399</v>
      </c>
      <c r="I83">
        <f>VLOOKUP(C83,away!$B$2:$E$405,3,FALSE)</f>
        <v>1.26</v>
      </c>
      <c r="J83">
        <f>VLOOKUP(B83,home!$B$2:$E$405,4,FALSE)</f>
        <v>0.92</v>
      </c>
      <c r="K83" s="3">
        <f t="shared" si="168"/>
        <v>1.1716137931034483</v>
      </c>
      <c r="L83" s="3">
        <f t="shared" si="169"/>
        <v>1.5269462068965463</v>
      </c>
      <c r="M83" s="5">
        <f t="shared" si="114"/>
        <v>6.73023583902288E-2</v>
      </c>
      <c r="N83" s="5">
        <f t="shared" si="115"/>
        <v>7.8852371398383636E-2</v>
      </c>
      <c r="O83" s="5">
        <f t="shared" si="116"/>
        <v>0.1027670808591518</v>
      </c>
      <c r="P83" s="5">
        <f t="shared" si="117"/>
        <v>0.12040332941155961</v>
      </c>
      <c r="Q83" s="5">
        <f t="shared" si="118"/>
        <v>4.6192262974631061E-2</v>
      </c>
      <c r="R83" s="5">
        <f t="shared" si="119"/>
        <v>7.845990215585627E-2</v>
      </c>
      <c r="S83" s="5">
        <f t="shared" si="120"/>
        <v>5.3850125315568674E-2</v>
      </c>
      <c r="T83" s="5">
        <f t="shared" si="121"/>
        <v>7.0533100737080676E-2</v>
      </c>
      <c r="U83" s="5">
        <f t="shared" si="122"/>
        <v>9.1924703571348174E-2</v>
      </c>
      <c r="V83" s="5">
        <f t="shared" si="123"/>
        <v>1.0704155813168038E-2</v>
      </c>
      <c r="W83" s="5">
        <f t="shared" si="124"/>
        <v>1.8039830811913148E-2</v>
      </c>
      <c r="X83" s="5">
        <f t="shared" si="125"/>
        <v>2.7545851231306224E-2</v>
      </c>
      <c r="Y83" s="5">
        <f t="shared" si="126"/>
        <v>2.1030516526689802E-2</v>
      </c>
      <c r="Z83" s="5">
        <f t="shared" si="127"/>
        <v>3.9934683330119618E-2</v>
      </c>
      <c r="AA83" s="5">
        <f t="shared" si="128"/>
        <v>4.6788025812786488E-2</v>
      </c>
      <c r="AB83" s="5">
        <f t="shared" si="129"/>
        <v>2.7408748197170419E-2</v>
      </c>
      <c r="AC83" s="5">
        <f t="shared" si="130"/>
        <v>1.1968525595462724E-3</v>
      </c>
      <c r="AD83" s="5">
        <f t="shared" si="131"/>
        <v>5.2839286511225094E-3</v>
      </c>
      <c r="AE83" s="5">
        <f t="shared" si="132"/>
        <v>8.0682748113434996E-3</v>
      </c>
      <c r="AF83" s="5">
        <f t="shared" si="133"/>
        <v>6.1599108096899542E-3</v>
      </c>
      <c r="AG83" s="5">
        <f t="shared" si="134"/>
        <v>3.1352841485590352E-3</v>
      </c>
      <c r="AH83" s="5">
        <f t="shared" si="135"/>
        <v>1.5244528308635232E-2</v>
      </c>
      <c r="AI83" s="5">
        <f t="shared" si="136"/>
        <v>1.7860699635753017E-2</v>
      </c>
      <c r="AJ83" s="5">
        <f t="shared" si="137"/>
        <v>1.0462921023862986E-2</v>
      </c>
      <c r="AK83" s="5">
        <f t="shared" si="138"/>
        <v>4.0861675292366405E-3</v>
      </c>
      <c r="AL83" s="5">
        <f t="shared" si="139"/>
        <v>8.5646349656026043E-5</v>
      </c>
      <c r="AM83" s="5">
        <f t="shared" si="140"/>
        <v>1.2381447378859241E-3</v>
      </c>
      <c r="AN83" s="5">
        <f t="shared" si="141"/>
        <v>1.8905804111038302E-3</v>
      </c>
      <c r="AO83" s="5">
        <f t="shared" si="142"/>
        <v>1.4434072937839536E-3</v>
      </c>
      <c r="AP83" s="5">
        <f t="shared" si="143"/>
        <v>7.3466843075007207E-4</v>
      </c>
      <c r="AQ83" s="5">
        <f t="shared" si="144"/>
        <v>2.8044979341511529E-4</v>
      </c>
      <c r="AR83" s="5">
        <f t="shared" si="145"/>
        <v>4.6555149353595168E-3</v>
      </c>
      <c r="AS83" s="5">
        <f t="shared" si="146"/>
        <v>5.4544655122663183E-3</v>
      </c>
      <c r="AT83" s="5">
        <f t="shared" si="147"/>
        <v>3.1952635140891422E-3</v>
      </c>
      <c r="AU83" s="5">
        <f t="shared" si="148"/>
        <v>1.2478716019023439E-3</v>
      </c>
      <c r="AV83" s="5">
        <f t="shared" si="149"/>
        <v>3.6550589520272062E-4</v>
      </c>
      <c r="AW83" s="5">
        <f t="shared" si="150"/>
        <v>4.2561269178798181E-6</v>
      </c>
      <c r="AX83" s="5">
        <f t="shared" si="151"/>
        <v>2.4177124212760025E-4</v>
      </c>
      <c r="AY83" s="5">
        <f t="shared" si="152"/>
        <v>3.6917168110340567E-4</v>
      </c>
      <c r="AZ83" s="5">
        <f t="shared" si="153"/>
        <v>2.8185264907723339E-4</v>
      </c>
      <c r="BA83" s="5">
        <f t="shared" si="154"/>
        <v>1.434579444707416E-4</v>
      </c>
      <c r="BB83" s="5">
        <f t="shared" si="155"/>
        <v>5.4763141039693593E-5</v>
      </c>
      <c r="BC83" s="5">
        <f t="shared" si="156"/>
        <v>1.6724074097660141E-5</v>
      </c>
      <c r="BD83" s="5">
        <f t="shared" si="157"/>
        <v>1.1847868119495713E-3</v>
      </c>
      <c r="BE83" s="5">
        <f t="shared" si="158"/>
        <v>1.3881125707671791E-3</v>
      </c>
      <c r="BF83" s="5">
        <f t="shared" si="159"/>
        <v>8.1316591714555679E-4</v>
      </c>
      <c r="BG83" s="5">
        <f t="shared" si="160"/>
        <v>3.1757213486978322E-4</v>
      </c>
      <c r="BH83" s="5">
        <f t="shared" si="161"/>
        <v>9.3017973379686715E-5</v>
      </c>
      <c r="BI83" s="5">
        <f t="shared" si="162"/>
        <v>2.179622812363403E-5</v>
      </c>
      <c r="BJ83" s="8">
        <f t="shared" si="163"/>
        <v>0.2915363234995747</v>
      </c>
      <c r="BK83" s="8">
        <f t="shared" si="164"/>
        <v>0.25391163952083085</v>
      </c>
      <c r="BL83" s="8">
        <f t="shared" si="165"/>
        <v>0.41373985018885645</v>
      </c>
      <c r="BM83" s="8">
        <f t="shared" si="166"/>
        <v>0.50478027579538509</v>
      </c>
      <c r="BN83" s="8">
        <f t="shared" si="167"/>
        <v>0.4939773051898112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1.6156716417910399</v>
      </c>
      <c r="F84">
        <f>VLOOKUP(B84,home!$B$2:$E$405,3,FALSE)</f>
        <v>1</v>
      </c>
      <c r="G84">
        <f>VLOOKUP(C84,away!$B$2:$E$405,4,FALSE)</f>
        <v>0.86</v>
      </c>
      <c r="H84">
        <f>VLOOKUP(A84,away!$A$2:$E$405,3,FALSE)</f>
        <v>1.39925373134328</v>
      </c>
      <c r="I84">
        <f>VLOOKUP(C84,away!$B$2:$E$405,3,FALSE)</f>
        <v>1.1000000000000001</v>
      </c>
      <c r="J84">
        <f>VLOOKUP(B84,home!$B$2:$E$405,4,FALSE)</f>
        <v>1.1000000000000001</v>
      </c>
      <c r="K84" s="3">
        <f t="shared" si="168"/>
        <v>1.3894776119402943</v>
      </c>
      <c r="L84" s="3">
        <f t="shared" si="169"/>
        <v>1.6930970149253692</v>
      </c>
      <c r="M84" s="5">
        <f t="shared" ref="M84:M104" si="170">_xlfn.POISSON.DIST(0,K84,FALSE) * _xlfn.POISSON.DIST(0,L84,FALSE)</f>
        <v>4.5841080906649602E-2</v>
      </c>
      <c r="N84" s="5">
        <f t="shared" ref="N84:N104" si="171">_xlfn.POISSON.DIST(1,K84,FALSE) * _xlfn.POISSON.DIST(0,L84,FALSE)</f>
        <v>6.36951556269333E-2</v>
      </c>
      <c r="O84" s="5">
        <f t="shared" ref="O84:O104" si="172">_xlfn.POISSON.DIST(0,K84,FALSE) * _xlfn.POISSON.DIST(1,L84,FALSE)</f>
        <v>7.7613397244000751E-2</v>
      </c>
      <c r="P84" s="5">
        <f t="shared" ref="P84:P104" si="173">_xlfn.POISSON.DIST(1,K84,FALSE) * _xlfn.POISSON.DIST(1,L84,FALSE)</f>
        <v>0.10784207785716758</v>
      </c>
      <c r="Q84" s="5">
        <f t="shared" ref="Q84:Q104" si="174">_xlfn.POISSON.DIST(2,K84,FALSE) * _xlfn.POISSON.DIST(0,L84,FALSE)</f>
        <v>4.425149636633835E-2</v>
      </c>
      <c r="R84" s="5">
        <f t="shared" ref="R84:R104" si="175">_xlfn.POISSON.DIST(0,K84,FALSE) * _xlfn.POISSON.DIST(2,L84,FALSE)</f>
        <v>6.57035055960173E-2</v>
      </c>
      <c r="S84" s="5">
        <f t="shared" ref="S84:S104" si="176">_xlfn.POISSON.DIST(2,K84,FALSE) * _xlfn.POISSON.DIST(2,L84,FALSE)</f>
        <v>6.3425171955666063E-2</v>
      </c>
      <c r="T84" s="5">
        <f t="shared" ref="T84:T104" si="177">_xlfn.POISSON.DIST(2,K84,FALSE) * _xlfn.POISSON.DIST(1,L84,FALSE)</f>
        <v>7.4922076403828267E-2</v>
      </c>
      <c r="U84" s="5">
        <f t="shared" ref="U84:U104" si="178">_xlfn.POISSON.DIST(1,K84,FALSE) * _xlfn.POISSON.DIST(2,L84,FALSE)</f>
        <v>9.1293550051659886E-2</v>
      </c>
      <c r="V84" s="5">
        <f t="shared" ref="V84:V104" si="179">_xlfn.POISSON.DIST(3,K84,FALSE) * _xlfn.POISSON.DIST(3,L84,FALSE)</f>
        <v>1.6578778968235699E-2</v>
      </c>
      <c r="W84" s="5">
        <f t="shared" ref="W84:W104" si="180">_xlfn.POISSON.DIST(3,K84,FALSE) * _xlfn.POISSON.DIST(0,L84,FALSE)</f>
        <v>2.0495487831961461E-2</v>
      </c>
      <c r="X84" s="5">
        <f t="shared" ref="X84:X104" si="181">_xlfn.POISSON.DIST(3,K84,FALSE) * _xlfn.POISSON.DIST(1,L84,FALSE)</f>
        <v>3.4700849267733168E-2</v>
      </c>
      <c r="Y84" s="5">
        <f t="shared" ref="Y84:Y104" si="182">_xlfn.POISSON.DIST(3,K84,FALSE) * _xlfn.POISSON.DIST(2,L84,FALSE)</f>
        <v>2.9375952155287117E-2</v>
      </c>
      <c r="Z84" s="5">
        <f t="shared" ref="Z84:Z104" si="183">_xlfn.POISSON.DIST(0,K84,FALSE) * _xlfn.POISSON.DIST(3,L84,FALSE)</f>
        <v>3.7080803064916401E-2</v>
      </c>
      <c r="AA84" s="5">
        <f t="shared" ref="AA84:AA104" si="184">_xlfn.POISSON.DIST(1,K84,FALSE) * _xlfn.POISSON.DIST(3,L84,FALSE)</f>
        <v>5.1522945691468383E-2</v>
      </c>
      <c r="AB84" s="5">
        <f t="shared" ref="AB84:AB104" si="185">_xlfn.POISSON.DIST(2,K84,FALSE) * _xlfn.POISSON.DIST(3,L84,FALSE)</f>
        <v>3.5794989769755488E-2</v>
      </c>
      <c r="AC84" s="5">
        <f t="shared" ref="AC84:AC104" si="186">_xlfn.POISSON.DIST(4,K84,FALSE) * _xlfn.POISSON.DIST(4,L84,FALSE)</f>
        <v>2.4376197300927703E-3</v>
      </c>
      <c r="AD84" s="5">
        <f t="shared" ref="AD84:AD104" si="187">_xlfn.POISSON.DIST(4,K84,FALSE) * _xlfn.POISSON.DIST(0,L84,FALSE)</f>
        <v>7.1195053720762985E-3</v>
      </c>
      <c r="AE84" s="5">
        <f t="shared" ref="AE84:AE104" si="188">_xlfn.POISSON.DIST(4,K84,FALSE) * _xlfn.POISSON.DIST(1,L84,FALSE)</f>
        <v>1.2054013293207507E-2</v>
      </c>
      <c r="AF84" s="5">
        <f t="shared" ref="AF84:AF104" si="189">_xlfn.POISSON.DIST(4,K84,FALSE) * _xlfn.POISSON.DIST(2,L84,FALSE)</f>
        <v>1.0204306962300179E-2</v>
      </c>
      <c r="AG84" s="5">
        <f t="shared" ref="AG84:AG104" si="190">_xlfn.POISSON.DIST(4,K84,FALSE) * _xlfn.POISSON.DIST(3,L84,FALSE)</f>
        <v>5.7589605524175323E-3</v>
      </c>
      <c r="AH84" s="5">
        <f t="shared" ref="AH84:AH104" si="191">_xlfn.POISSON.DIST(0,K84,FALSE) * _xlfn.POISSON.DIST(4,L84,FALSE)</f>
        <v>1.5695349245061361E-2</v>
      </c>
      <c r="AI84" s="5">
        <f t="shared" ref="AI84:AI104" si="192">_xlfn.POISSON.DIST(1,K84,FALSE) * _xlfn.POISSON.DIST(4,L84,FALSE)</f>
        <v>2.1808336387596761E-2</v>
      </c>
      <c r="AJ84" s="5">
        <f t="shared" ref="AJ84:AJ104" si="193">_xlfn.POISSON.DIST(2,K84,FALSE) * _xlfn.POISSON.DIST(4,L84,FALSE)</f>
        <v>1.5151097582114288E-2</v>
      </c>
      <c r="AK84" s="5">
        <f t="shared" ref="AK84:AK104" si="194">_xlfn.POISSON.DIST(3,K84,FALSE) * _xlfn.POISSON.DIST(4,L84,FALSE)</f>
        <v>7.0173702955568388E-3</v>
      </c>
      <c r="AL84" s="5">
        <f t="shared" ref="AL84:AL104" si="195">_xlfn.POISSON.DIST(5,K84,FALSE) * _xlfn.POISSON.DIST(5,L84,FALSE)</f>
        <v>2.2938200541488532E-4</v>
      </c>
      <c r="AM84" s="5">
        <f t="shared" ref="AM84:AM104" si="196">_xlfn.POISSON.DIST(5,K84,FALSE) * _xlfn.POISSON.DIST(0,L84,FALSE)</f>
        <v>1.9784786645177343E-3</v>
      </c>
      <c r="AN84" s="5">
        <f t="shared" ref="AN84:AN104" si="197">_xlfn.POISSON.DIST(5,K84,FALSE) * _xlfn.POISSON.DIST(1,L84,FALSE)</f>
        <v>3.3497563209885063E-3</v>
      </c>
      <c r="AO84" s="5">
        <f t="shared" ref="AO84:AO104" si="198">_xlfn.POISSON.DIST(5,K84,FALSE) * _xlfn.POISSON.DIST(2,L84,FALSE)</f>
        <v>2.8357312138965144E-3</v>
      </c>
      <c r="AP84" s="5">
        <f t="shared" ref="AP84:AP104" si="199">_xlfn.POISSON.DIST(5,K84,FALSE) * _xlfn.POISSON.DIST(3,L84,FALSE)</f>
        <v>1.6003893511262945E-3</v>
      </c>
      <c r="AQ84" s="5">
        <f t="shared" ref="AQ84:AQ104" si="200">_xlfn.POISSON.DIST(5,K84,FALSE) * _xlfn.POISSON.DIST(4,L84,FALSE)</f>
        <v>6.7740360827756951E-4</v>
      </c>
      <c r="AR84" s="5">
        <f t="shared" ref="AR84:AR104" si="201">_xlfn.POISSON.DIST(0,K84,FALSE) * _xlfn.POISSON.DIST(5,L84,FALSE)</f>
        <v>5.3147497910049054E-3</v>
      </c>
      <c r="AS84" s="5">
        <f t="shared" ref="AS84:AS104" si="202">_xlfn.POISSON.DIST(1,K84,FALSE) * _xlfn.POISSON.DIST(5,L84,FALSE)</f>
        <v>7.3847258476656746E-3</v>
      </c>
      <c r="AT84" s="5">
        <f t="shared" ref="AT84:AT104" si="203">_xlfn.POISSON.DIST(2,K84,FALSE) * _xlfn.POISSON.DIST(5,L84,FALSE)</f>
        <v>5.1304556178241338E-3</v>
      </c>
      <c r="AU84" s="5">
        <f t="shared" ref="AU84:AU104" si="204">_xlfn.POISSON.DIST(3,K84,FALSE) * _xlfn.POISSON.DIST(5,L84,FALSE)</f>
        <v>2.376217740006647E-3</v>
      </c>
      <c r="AV84" s="5">
        <f t="shared" ref="AV84:AV104" si="205">_xlfn.POISSON.DIST(4,K84,FALSE) * _xlfn.POISSON.DIST(5,L84,FALSE)</f>
        <v>8.254253377086504E-4</v>
      </c>
      <c r="AW84" s="5">
        <f t="shared" ref="AW84:AW104" si="206">_xlfn.POISSON.DIST(6,K84,FALSE) * _xlfn.POISSON.DIST(6,L84,FALSE)</f>
        <v>1.4989606846167575E-5</v>
      </c>
      <c r="AX84" s="5">
        <f t="shared" ref="AX84:AX104" si="207">_xlfn.POISSON.DIST(6,K84,FALSE) * _xlfn.POISSON.DIST(0,L84,FALSE)</f>
        <v>4.5817530167482033E-4</v>
      </c>
      <c r="AY84" s="5">
        <f t="shared" ref="AY84:AY104" si="208">_xlfn.POISSON.DIST(6,K84,FALSE) * _xlfn.POISSON.DIST(1,L84,FALSE)</f>
        <v>7.7573523557816868E-4</v>
      </c>
      <c r="AZ84" s="5">
        <f t="shared" ref="AZ84:AZ104" si="209">_xlfn.POISSON.DIST(6,K84,FALSE) * _xlfn.POISSON.DIST(2,L84,FALSE)</f>
        <v>6.5669750586491292E-4</v>
      </c>
      <c r="BA84" s="5">
        <f t="shared" ref="BA84:BA104" si="210">_xlfn.POISSON.DIST(6,K84,FALSE) * _xlfn.POISSON.DIST(3,L84,FALSE)</f>
        <v>3.7061752896293981E-4</v>
      </c>
      <c r="BB84" s="5">
        <f t="shared" ref="BB84:BB104" si="211">_xlfn.POISSON.DIST(6,K84,FALSE) * _xlfn.POISSON.DIST(4,L84,FALSE)</f>
        <v>1.5687285799154252E-4</v>
      </c>
      <c r="BC84" s="5">
        <f t="shared" ref="BC84:BC104" si="212">_xlfn.POISSON.DIST(6,K84,FALSE) * _xlfn.POISSON.DIST(5,L84,FALSE)</f>
        <v>5.3120193517658373E-5</v>
      </c>
      <c r="BD84" s="5">
        <f t="shared" ref="BD84:BD104" si="213">_xlfn.POISSON.DIST(0,K84,FALSE) * _xlfn.POISSON.DIST(6,L84,FALSE)</f>
        <v>1.4997311677042745E-3</v>
      </c>
      <c r="BE84" s="5">
        <f t="shared" ref="BE84:BE104" si="214">_xlfn.POISSON.DIST(1,K84,FALSE) * _xlfn.POISSON.DIST(6,L84,FALSE)</f>
        <v>2.0838428814541642E-3</v>
      </c>
      <c r="BF84" s="5">
        <f t="shared" ref="BF84:BF104" si="215">_xlfn.POISSON.DIST(2,K84,FALSE) * _xlfn.POISSON.DIST(6,L84,FALSE)</f>
        <v>1.4477265152908572E-3</v>
      </c>
      <c r="BG84" s="5">
        <f t="shared" ref="BG84:BG104" si="216">_xlfn.POISSON.DIST(3,K84,FALSE) * _xlfn.POISSON.DIST(6,L84,FALSE)</f>
        <v>6.7052786040299437E-4</v>
      </c>
      <c r="BH84" s="5">
        <f t="shared" ref="BH84:BH104" si="217">_xlfn.POISSON.DIST(4,K84,FALSE) * _xlfn.POISSON.DIST(6,L84,FALSE)</f>
        <v>2.3292086255304709E-4</v>
      </c>
      <c r="BI84" s="5">
        <f t="shared" ref="BI84:BI104" si="218">_xlfn.POISSON.DIST(5,K84,FALSE) * _xlfn.POISSON.DIST(6,L84,FALSE)</f>
        <v>6.4727664774256278E-5</v>
      </c>
      <c r="BJ84" s="8">
        <f t="shared" ref="BJ84:BJ104" si="219">SUM(N84,Q84,T84,W84,X84,Y84,AD84,AE84,AF84,AG84,AM84,AN84,AO84,AP84,AQ84,AX84,AY84,AZ84,BA84,BB84,BC84)</f>
        <v>0.31549078161447974</v>
      </c>
      <c r="BK84" s="8">
        <f t="shared" ref="BK84:BK104" si="220">SUM(M84,P84,S84,V84,AC84,AL84,AY84)</f>
        <v>0.23712984665880479</v>
      </c>
      <c r="BL84" s="8">
        <f t="shared" ref="BL84:BL104" si="221">SUM(O84,R84,U84,AA84,AB84,AH84,AI84,AJ84,AK84,AR84,AS84,AT84,AU84,AV84,BD84,BE84,BF84,BG84,BH84,BI84)</f>
        <v>0.40863159314962072</v>
      </c>
      <c r="BM84" s="8">
        <f t="shared" ref="BM84:BM104" si="222">SUM(S84:BI84)</f>
        <v>0.59262556526198273</v>
      </c>
      <c r="BN84" s="8">
        <f t="shared" ref="BN84:BN104" si="223">SUM(M84:R84)</f>
        <v>0.40494671359710688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1.6156716417910399</v>
      </c>
      <c r="F85">
        <f>VLOOKUP(B85,home!$B$2:$E$405,3,FALSE)</f>
        <v>1.68</v>
      </c>
      <c r="G85">
        <f>VLOOKUP(C85,away!$B$2:$E$405,4,FALSE)</f>
        <v>1.81</v>
      </c>
      <c r="H85">
        <f>VLOOKUP(A85,away!$A$2:$E$405,3,FALSE)</f>
        <v>1.39925373134328</v>
      </c>
      <c r="I85">
        <f>VLOOKUP(C85,away!$B$2:$E$405,3,FALSE)</f>
        <v>0.53</v>
      </c>
      <c r="J85">
        <f>VLOOKUP(B85,home!$B$2:$E$405,4,FALSE)</f>
        <v>1.02</v>
      </c>
      <c r="K85" s="3">
        <f t="shared" si="168"/>
        <v>4.9129343283581939</v>
      </c>
      <c r="L85" s="3">
        <f t="shared" si="169"/>
        <v>0.75643656716417729</v>
      </c>
      <c r="M85" s="5">
        <f t="shared" si="170"/>
        <v>3.4500350260147153E-3</v>
      </c>
      <c r="N85" s="5">
        <f t="shared" si="171"/>
        <v>1.6949795513345845E-2</v>
      </c>
      <c r="O85" s="5">
        <f t="shared" si="172"/>
        <v>2.6097326516747441E-3</v>
      </c>
      <c r="P85" s="5">
        <f t="shared" si="173"/>
        <v>1.2821445132250104E-2</v>
      </c>
      <c r="Q85" s="5">
        <f t="shared" si="174"/>
        <v>4.1636616118084273E-2</v>
      </c>
      <c r="R85" s="5">
        <f t="shared" si="175"/>
        <v>9.8704860412455455E-4</v>
      </c>
      <c r="S85" s="5">
        <f t="shared" si="176"/>
        <v>1.1912158430257549E-2</v>
      </c>
      <c r="T85" s="5">
        <f t="shared" si="177"/>
        <v>3.149545896469632E-2</v>
      </c>
      <c r="U85" s="5">
        <f t="shared" si="178"/>
        <v>4.8493049709615607E-3</v>
      </c>
      <c r="V85" s="5">
        <f t="shared" si="179"/>
        <v>4.9188256083251029E-3</v>
      </c>
      <c r="W85" s="5">
        <f t="shared" si="180"/>
        <v>6.8185986881069416E-2</v>
      </c>
      <c r="X85" s="5">
        <f t="shared" si="181"/>
        <v>5.1578373845017775E-2</v>
      </c>
      <c r="Y85" s="5">
        <f t="shared" si="182"/>
        <v>1.9507884025617917E-2</v>
      </c>
      <c r="Z85" s="5">
        <f t="shared" si="183"/>
        <v>2.4887988590939036E-4</v>
      </c>
      <c r="AA85" s="5">
        <f t="shared" si="184"/>
        <v>1.2227305351221144E-3</v>
      </c>
      <c r="AB85" s="5">
        <f t="shared" si="185"/>
        <v>3.0035974101666118E-3</v>
      </c>
      <c r="AC85" s="5">
        <f t="shared" si="186"/>
        <v>1.1424966010616469E-3</v>
      </c>
      <c r="AD85" s="5">
        <f t="shared" si="187"/>
        <v>8.3748318915246867E-2</v>
      </c>
      <c r="AE85" s="5">
        <f t="shared" si="188"/>
        <v>6.3350290866020065E-2</v>
      </c>
      <c r="AF85" s="5">
        <f t="shared" si="189"/>
        <v>2.3960238275772178E-2</v>
      </c>
      <c r="AG85" s="5">
        <f t="shared" si="190"/>
        <v>6.0414667965869445E-3</v>
      </c>
      <c r="AH85" s="5">
        <f t="shared" si="191"/>
        <v>4.706546163337783E-5</v>
      </c>
      <c r="AI85" s="5">
        <f t="shared" si="192"/>
        <v>2.3122952213864743E-4</v>
      </c>
      <c r="AJ85" s="5">
        <f t="shared" si="193"/>
        <v>5.6800772852241127E-4</v>
      </c>
      <c r="AK85" s="5">
        <f t="shared" si="194"/>
        <v>9.3019488941017167E-4</v>
      </c>
      <c r="AL85" s="5">
        <f t="shared" si="195"/>
        <v>1.6983546397458129E-4</v>
      </c>
      <c r="AM85" s="5">
        <f t="shared" si="196"/>
        <v>8.2289998188201222E-2</v>
      </c>
      <c r="AN85" s="5">
        <f t="shared" si="197"/>
        <v>6.2247163741429294E-2</v>
      </c>
      <c r="AO85" s="5">
        <f t="shared" si="198"/>
        <v>2.3543015428136613E-2</v>
      </c>
      <c r="AP85" s="5">
        <f t="shared" si="199"/>
        <v>5.936265923717641E-3</v>
      </c>
      <c r="AQ85" s="5">
        <f t="shared" si="200"/>
        <v>1.1226021542776641E-3</v>
      </c>
      <c r="AR85" s="5">
        <f t="shared" si="201"/>
        <v>7.1204072459899253E-6</v>
      </c>
      <c r="AS85" s="5">
        <f t="shared" si="202"/>
        <v>3.4982093190714326E-5</v>
      </c>
      <c r="AT85" s="5">
        <f t="shared" si="203"/>
        <v>8.593236325724296E-5</v>
      </c>
      <c r="AU85" s="5">
        <f t="shared" si="204"/>
        <v>1.4072668578781839E-4</v>
      </c>
      <c r="AV85" s="5">
        <f t="shared" si="205"/>
        <v>1.7284524138076255E-4</v>
      </c>
      <c r="AW85" s="5">
        <f t="shared" si="206"/>
        <v>1.7532318645082953E-5</v>
      </c>
      <c r="AX85" s="5">
        <f t="shared" si="207"/>
        <v>6.7380892829891237E-2</v>
      </c>
      <c r="AY85" s="5">
        <f t="shared" si="208"/>
        <v>5.0969371264700247E-2</v>
      </c>
      <c r="AZ85" s="5">
        <f t="shared" si="209"/>
        <v>1.9277548114993159E-2</v>
      </c>
      <c r="BA85" s="5">
        <f t="shared" si="210"/>
        <v>4.8607474398158941E-3</v>
      </c>
      <c r="BB85" s="5">
        <f t="shared" si="211"/>
        <v>9.1921177680659959E-4</v>
      </c>
      <c r="BC85" s="5">
        <f t="shared" si="212"/>
        <v>1.3906508018889365E-4</v>
      </c>
      <c r="BD85" s="5">
        <f t="shared" si="213"/>
        <v>8.9768940232792519E-7</v>
      </c>
      <c r="BE85" s="5">
        <f t="shared" si="214"/>
        <v>4.4102890809002132E-6</v>
      </c>
      <c r="BF85" s="5">
        <f t="shared" si="215"/>
        <v>1.0833730311768989E-5</v>
      </c>
      <c r="BG85" s="5">
        <f t="shared" si="216"/>
        <v>1.7741801850954855E-5</v>
      </c>
      <c r="BH85" s="5">
        <f t="shared" si="217"/>
        <v>2.1791076840121267E-5</v>
      </c>
      <c r="BI85" s="5">
        <f t="shared" si="218"/>
        <v>2.1411625891944591E-5</v>
      </c>
      <c r="BJ85" s="8">
        <f t="shared" si="219"/>
        <v>0.72514031214361607</v>
      </c>
      <c r="BK85" s="8">
        <f t="shared" si="220"/>
        <v>8.538416752658394E-2</v>
      </c>
      <c r="BL85" s="8">
        <f t="shared" si="221"/>
        <v>1.496760477799474E-2</v>
      </c>
      <c r="BM85" s="8">
        <f t="shared" si="222"/>
        <v>0.69633445234255487</v>
      </c>
      <c r="BN85" s="8">
        <f t="shared" si="223"/>
        <v>7.8454673045494236E-2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1.6156716417910399</v>
      </c>
      <c r="F86">
        <f>VLOOKUP(B86,home!$B$2:$E$405,3,FALSE)</f>
        <v>0.56999999999999995</v>
      </c>
      <c r="G86">
        <f>VLOOKUP(C86,away!$B$2:$E$405,4,FALSE)</f>
        <v>0.8</v>
      </c>
      <c r="H86">
        <f>VLOOKUP(A86,away!$A$2:$E$405,3,FALSE)</f>
        <v>1.39925373134328</v>
      </c>
      <c r="I86">
        <f>VLOOKUP(C86,away!$B$2:$E$405,3,FALSE)</f>
        <v>0.8</v>
      </c>
      <c r="J86">
        <f>VLOOKUP(B86,home!$B$2:$E$405,4,FALSE)</f>
        <v>1.43</v>
      </c>
      <c r="K86" s="3">
        <f t="shared" si="168"/>
        <v>0.73674626865671422</v>
      </c>
      <c r="L86" s="3">
        <f t="shared" si="169"/>
        <v>1.6007462686567124</v>
      </c>
      <c r="M86" s="5">
        <f t="shared" si="170"/>
        <v>9.656947926601607E-2</v>
      </c>
      <c r="N86" s="5">
        <f t="shared" si="171"/>
        <v>7.1147203515359261E-2</v>
      </c>
      <c r="O86" s="5">
        <f t="shared" si="172"/>
        <v>0.154583233601197</v>
      </c>
      <c r="P86" s="5">
        <f t="shared" si="173"/>
        <v>0.11388862055257108</v>
      </c>
      <c r="Q86" s="5">
        <f t="shared" si="174"/>
        <v>2.6208718357650398E-2</v>
      </c>
      <c r="R86" s="5">
        <f t="shared" si="175"/>
        <v>0.12372426719200254</v>
      </c>
      <c r="S86" s="5">
        <f t="shared" si="176"/>
        <v>3.3578460787900381E-2</v>
      </c>
      <c r="T86" s="5">
        <f t="shared" si="177"/>
        <v>4.1953508117283558E-2</v>
      </c>
      <c r="U86" s="5">
        <f t="shared" si="178"/>
        <v>9.1153392195994179E-2</v>
      </c>
      <c r="V86" s="5">
        <f t="shared" si="179"/>
        <v>4.4000612115163559E-3</v>
      </c>
      <c r="W86" s="5">
        <f t="shared" si="180"/>
        <v>6.4363918187578849E-3</v>
      </c>
      <c r="X86" s="5">
        <f t="shared" si="181"/>
        <v>1.0303030187489275E-2</v>
      </c>
      <c r="Y86" s="5">
        <f t="shared" si="182"/>
        <v>8.2462685642404644E-3</v>
      </c>
      <c r="Z86" s="5">
        <f t="shared" si="183"/>
        <v>6.6017053016628038E-2</v>
      </c>
      <c r="AA86" s="5">
        <f t="shared" si="184"/>
        <v>4.8637817477713181E-2</v>
      </c>
      <c r="AB86" s="5">
        <f t="shared" si="185"/>
        <v>1.7916865271155755E-2</v>
      </c>
      <c r="AC86" s="5">
        <f t="shared" si="186"/>
        <v>3.2432406797627133E-4</v>
      </c>
      <c r="AD86" s="5">
        <f t="shared" si="187"/>
        <v>1.1854969140206184E-3</v>
      </c>
      <c r="AE86" s="5">
        <f t="shared" si="188"/>
        <v>1.8976797616225526E-3</v>
      </c>
      <c r="AF86" s="5">
        <f t="shared" si="189"/>
        <v>1.5188518987613306E-3</v>
      </c>
      <c r="AG86" s="5">
        <f t="shared" si="190"/>
        <v>8.1043216986145404E-4</v>
      </c>
      <c r="AH86" s="5">
        <f t="shared" si="191"/>
        <v>2.6419137821019918E-2</v>
      </c>
      <c r="AI86" s="5">
        <f t="shared" si="192"/>
        <v>1.94642012107639E-2</v>
      </c>
      <c r="AJ86" s="5">
        <f t="shared" si="193"/>
        <v>7.170088807206901E-3</v>
      </c>
      <c r="AK86" s="5">
        <f t="shared" si="194"/>
        <v>1.7608453915489847E-3</v>
      </c>
      <c r="AL86" s="5">
        <f t="shared" si="195"/>
        <v>1.529958367573566E-5</v>
      </c>
      <c r="AM86" s="5">
        <f t="shared" si="196"/>
        <v>1.746820855817481E-4</v>
      </c>
      <c r="AN86" s="5">
        <f t="shared" si="197"/>
        <v>2.7962169669615582E-4</v>
      </c>
      <c r="AO86" s="5">
        <f t="shared" si="198"/>
        <v>2.2380169381091522E-4</v>
      </c>
      <c r="AP86" s="5">
        <f t="shared" si="199"/>
        <v>1.1941657542895818E-4</v>
      </c>
      <c r="AQ86" s="5">
        <f t="shared" si="200"/>
        <v>4.7788909383416908E-5</v>
      </c>
      <c r="AR86" s="5">
        <f t="shared" si="201"/>
        <v>8.4580672576250061E-3</v>
      </c>
      <c r="AS86" s="5">
        <f t="shared" si="202"/>
        <v>6.2314494921027509E-3</v>
      </c>
      <c r="AT86" s="5">
        <f t="shared" si="203"/>
        <v>2.2954985808147392E-3</v>
      </c>
      <c r="AU86" s="5">
        <f t="shared" si="204"/>
        <v>5.6373333804068059E-4</v>
      </c>
      <c r="AV86" s="5">
        <f t="shared" si="205"/>
        <v>1.0383210832971638E-4</v>
      </c>
      <c r="AW86" s="5">
        <f t="shared" si="206"/>
        <v>5.0120749361604954E-7</v>
      </c>
      <c r="AX86" s="5">
        <f t="shared" si="207"/>
        <v>2.1449395792254274E-5</v>
      </c>
      <c r="AY86" s="5">
        <f t="shared" si="208"/>
        <v>3.4335040279392027E-5</v>
      </c>
      <c r="AZ86" s="5">
        <f t="shared" si="209"/>
        <v>2.7480843805707359E-5</v>
      </c>
      <c r="BA86" s="5">
        <f t="shared" si="210"/>
        <v>1.4663286060507991E-5</v>
      </c>
      <c r="BB86" s="5">
        <f t="shared" si="211"/>
        <v>5.868050111901037E-6</v>
      </c>
      <c r="BC86" s="5">
        <f t="shared" si="212"/>
        <v>1.8786518641832363E-6</v>
      </c>
      <c r="BD86" s="5">
        <f t="shared" si="213"/>
        <v>2.2565366004484604E-3</v>
      </c>
      <c r="BE86" s="5">
        <f t="shared" si="214"/>
        <v>1.6624949204677099E-3</v>
      </c>
      <c r="BF86" s="5">
        <f t="shared" si="215"/>
        <v>6.1241846465766303E-4</v>
      </c>
      <c r="BG86" s="5">
        <f t="shared" si="216"/>
        <v>1.5039900623100232E-4</v>
      </c>
      <c r="BH86" s="5">
        <f t="shared" si="217"/>
        <v>2.7701476662592218E-5</v>
      </c>
      <c r="BI86" s="5">
        <f t="shared" si="218"/>
        <v>4.0817919134891745E-6</v>
      </c>
      <c r="BJ86" s="8">
        <f t="shared" si="219"/>
        <v>0.17065856753386197</v>
      </c>
      <c r="BK86" s="8">
        <f t="shared" si="220"/>
        <v>0.24881058050993529</v>
      </c>
      <c r="BL86" s="8">
        <f t="shared" si="221"/>
        <v>0.51319606200589629</v>
      </c>
      <c r="BM86" s="8">
        <f t="shared" si="222"/>
        <v>0.4125269067487391</v>
      </c>
      <c r="BN86" s="8">
        <f t="shared" si="223"/>
        <v>0.58612152248479632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1.6156716417910399</v>
      </c>
      <c r="F87">
        <f>VLOOKUP(B87,home!$B$2:$E$405,3,FALSE)</f>
        <v>0.66</v>
      </c>
      <c r="G87">
        <f>VLOOKUP(C87,away!$B$2:$E$405,4,FALSE)</f>
        <v>0.93</v>
      </c>
      <c r="H87">
        <f>VLOOKUP(A87,away!$A$2:$E$405,3,FALSE)</f>
        <v>1.39925373134328</v>
      </c>
      <c r="I87">
        <f>VLOOKUP(C87,away!$B$2:$E$405,3,FALSE)</f>
        <v>0.53</v>
      </c>
      <c r="J87">
        <f>VLOOKUP(B87,home!$B$2:$E$405,4,FALSE)</f>
        <v>1.23</v>
      </c>
      <c r="K87" s="3">
        <f t="shared" si="168"/>
        <v>0.99169925373134049</v>
      </c>
      <c r="L87" s="3">
        <f t="shared" si="169"/>
        <v>0.91217350746268433</v>
      </c>
      <c r="M87" s="5">
        <f t="shared" si="170"/>
        <v>0.14899049586768406</v>
      </c>
      <c r="N87" s="5">
        <f t="shared" si="171"/>
        <v>0.14775376356504466</v>
      </c>
      <c r="O87" s="5">
        <f t="shared" si="172"/>
        <v>0.13590518319422995</v>
      </c>
      <c r="P87" s="5">
        <f t="shared" si="173"/>
        <v>0.13477706875193896</v>
      </c>
      <c r="Q87" s="5">
        <f t="shared" si="174"/>
        <v>7.3263648531725858E-2</v>
      </c>
      <c r="R87" s="5">
        <f t="shared" si="175"/>
        <v>6.1984553818319695E-2</v>
      </c>
      <c r="S87" s="5">
        <f t="shared" si="176"/>
        <v>3.0479894297245617E-2</v>
      </c>
      <c r="T87" s="5">
        <f t="shared" si="177"/>
        <v>6.6829159250697726E-2</v>
      </c>
      <c r="U87" s="5">
        <f t="shared" si="178"/>
        <v>6.1470035764497749E-2</v>
      </c>
      <c r="V87" s="5">
        <f t="shared" si="179"/>
        <v>3.0635740930451639E-3</v>
      </c>
      <c r="W87" s="5">
        <f t="shared" si="180"/>
        <v>2.4218501858182584E-2</v>
      </c>
      <c r="X87" s="5">
        <f t="shared" si="181"/>
        <v>2.2091475785469949E-2</v>
      </c>
      <c r="Y87" s="5">
        <f t="shared" si="182"/>
        <v>1.0075629476129539E-2</v>
      </c>
      <c r="Z87" s="5">
        <f t="shared" si="183"/>
        <v>1.884688928832207E-2</v>
      </c>
      <c r="AA87" s="5">
        <f t="shared" si="184"/>
        <v>1.8690446042386191E-2</v>
      </c>
      <c r="AB87" s="5">
        <f t="shared" si="185"/>
        <v>9.2676506960701361E-3</v>
      </c>
      <c r="AC87" s="5">
        <f t="shared" si="186"/>
        <v>1.7320716237652502E-4</v>
      </c>
      <c r="AD87" s="5">
        <f t="shared" si="187"/>
        <v>6.0043675548126871E-3</v>
      </c>
      <c r="AE87" s="5">
        <f t="shared" si="188"/>
        <v>5.477025012568631E-3</v>
      </c>
      <c r="AF87" s="5">
        <f t="shared" si="189"/>
        <v>2.4979985580877899E-3</v>
      </c>
      <c r="AG87" s="5">
        <f t="shared" si="190"/>
        <v>7.595360354558892E-4</v>
      </c>
      <c r="AH87" s="5">
        <f t="shared" si="191"/>
        <v>4.2979082767224085E-3</v>
      </c>
      <c r="AI87" s="5">
        <f t="shared" si="192"/>
        <v>4.2622324306313642E-3</v>
      </c>
      <c r="AJ87" s="5">
        <f t="shared" si="193"/>
        <v>2.1134263603433206E-3</v>
      </c>
      <c r="AK87" s="5">
        <f t="shared" si="194"/>
        <v>6.9862778145620471E-4</v>
      </c>
      <c r="AL87" s="5">
        <f t="shared" si="195"/>
        <v>6.2673403416768029E-6</v>
      </c>
      <c r="AM87" s="5">
        <f t="shared" si="196"/>
        <v>1.1909053646472834E-3</v>
      </c>
      <c r="AN87" s="5">
        <f t="shared" si="197"/>
        <v>1.0863123235264397E-3</v>
      </c>
      <c r="AO87" s="5">
        <f t="shared" si="198"/>
        <v>4.9545266117552531E-4</v>
      </c>
      <c r="AP87" s="5">
        <f t="shared" si="199"/>
        <v>1.5064626390873332E-4</v>
      </c>
      <c r="AQ87" s="5">
        <f t="shared" si="200"/>
        <v>3.435388273394461E-5</v>
      </c>
      <c r="AR87" s="5">
        <f t="shared" si="201"/>
        <v>7.8408761350615629E-4</v>
      </c>
      <c r="AS87" s="5">
        <f t="shared" si="202"/>
        <v>7.7757910117404292E-4</v>
      </c>
      <c r="AT87" s="5">
        <f t="shared" si="203"/>
        <v>3.8556230717569243E-4</v>
      </c>
      <c r="AU87" s="5">
        <f t="shared" si="204"/>
        <v>1.2745395076435603E-4</v>
      </c>
      <c r="AV87" s="5">
        <f t="shared" si="205"/>
        <v>3.1598996964530711E-5</v>
      </c>
      <c r="AW87" s="5">
        <f t="shared" si="206"/>
        <v>1.5748464640175074E-7</v>
      </c>
      <c r="AX87" s="5">
        <f t="shared" si="207"/>
        <v>1.9683666023089338E-4</v>
      </c>
      <c r="AY87" s="5">
        <f t="shared" si="208"/>
        <v>1.795491867600547E-4</v>
      </c>
      <c r="AZ87" s="5">
        <f t="shared" si="209"/>
        <v>8.1890005724495819E-5</v>
      </c>
      <c r="BA87" s="5">
        <f t="shared" si="210"/>
        <v>2.4899297915950888E-5</v>
      </c>
      <c r="BB87" s="5">
        <f t="shared" si="211"/>
        <v>5.6781199783378062E-6</v>
      </c>
      <c r="BC87" s="5">
        <f t="shared" si="212"/>
        <v>1.0358861232868677E-6</v>
      </c>
      <c r="BD87" s="5">
        <f t="shared" si="213"/>
        <v>1.19203991428326E-4</v>
      </c>
      <c r="BE87" s="5">
        <f t="shared" si="214"/>
        <v>1.1821450934126799E-4</v>
      </c>
      <c r="BF87" s="5">
        <f t="shared" si="215"/>
        <v>5.8616620346976027E-5</v>
      </c>
      <c r="BG87" s="5">
        <f t="shared" si="216"/>
        <v>1.9376686218116478E-5</v>
      </c>
      <c r="BH87" s="5">
        <f t="shared" si="217"/>
        <v>4.8039613155731148E-6</v>
      </c>
      <c r="BI87" s="5">
        <f t="shared" si="218"/>
        <v>9.5281697032161761E-7</v>
      </c>
      <c r="BJ87" s="8">
        <f t="shared" si="219"/>
        <v>0.36241866528090022</v>
      </c>
      <c r="BK87" s="8">
        <f t="shared" si="220"/>
        <v>0.31767005669939208</v>
      </c>
      <c r="BL87" s="8">
        <f t="shared" si="221"/>
        <v>0.30111751491986227</v>
      </c>
      <c r="BM87" s="8">
        <f t="shared" si="222"/>
        <v>0.29719902075741983</v>
      </c>
      <c r="BN87" s="8">
        <f t="shared" si="223"/>
        <v>0.70267471372894319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1.6156716417910399</v>
      </c>
      <c r="F88">
        <f>VLOOKUP(B88,home!$B$2:$E$405,3,FALSE)</f>
        <v>0.8</v>
      </c>
      <c r="G88">
        <f>VLOOKUP(C88,away!$B$2:$E$405,4,FALSE)</f>
        <v>1.05</v>
      </c>
      <c r="H88">
        <f>VLOOKUP(A88,away!$A$2:$E$405,3,FALSE)</f>
        <v>1.39925373134328</v>
      </c>
      <c r="I88">
        <f>VLOOKUP(C88,away!$B$2:$E$405,3,FALSE)</f>
        <v>0.86</v>
      </c>
      <c r="J88">
        <f>VLOOKUP(B88,home!$B$2:$E$405,4,FALSE)</f>
        <v>0.82</v>
      </c>
      <c r="K88" s="3">
        <f t="shared" si="168"/>
        <v>1.3571641791044735</v>
      </c>
      <c r="L88" s="3">
        <f t="shared" si="169"/>
        <v>0.98675373134328104</v>
      </c>
      <c r="M88" s="5">
        <f t="shared" si="170"/>
        <v>9.5950973521379337E-2</v>
      </c>
      <c r="N88" s="5">
        <f t="shared" si="171"/>
        <v>0.13022122421341786</v>
      </c>
      <c r="O88" s="5">
        <f t="shared" si="172"/>
        <v>9.4679981148241416E-2</v>
      </c>
      <c r="P88" s="5">
        <f t="shared" si="173"/>
        <v>0.12849627889268009</v>
      </c>
      <c r="Q88" s="5">
        <f t="shared" si="174"/>
        <v>8.836579043079143E-2</v>
      </c>
      <c r="R88" s="5">
        <f t="shared" si="175"/>
        <v>4.6712912340769353E-2</v>
      </c>
      <c r="S88" s="5">
        <f t="shared" si="176"/>
        <v>4.3020130706611474E-2</v>
      </c>
      <c r="T88" s="5">
        <f t="shared" si="177"/>
        <v>8.7195273430681841E-2</v>
      </c>
      <c r="U88" s="5">
        <f t="shared" si="178"/>
        <v>6.3397091330539473E-2</v>
      </c>
      <c r="V88" s="5">
        <f t="shared" si="179"/>
        <v>6.4013324379253549E-3</v>
      </c>
      <c r="W88" s="5">
        <f t="shared" si="180"/>
        <v>3.9975628476974348E-2</v>
      </c>
      <c r="X88" s="5">
        <f t="shared" si="181"/>
        <v>3.9446100562447156E-2</v>
      </c>
      <c r="Y88" s="5">
        <f t="shared" si="182"/>
        <v>1.9461793458468511E-2</v>
      </c>
      <c r="Z88" s="5">
        <f t="shared" si="183"/>
        <v>1.5364713518055255E-2</v>
      </c>
      <c r="AA88" s="5">
        <f t="shared" si="184"/>
        <v>2.0852438808906866E-2</v>
      </c>
      <c r="AB88" s="5">
        <f t="shared" si="185"/>
        <v>1.4150091499208178E-2</v>
      </c>
      <c r="AC88" s="5">
        <f t="shared" si="186"/>
        <v>5.3578625106728308E-4</v>
      </c>
      <c r="AD88" s="5">
        <f t="shared" si="187"/>
        <v>1.356337275153457E-2</v>
      </c>
      <c r="AE88" s="5">
        <f t="shared" si="188"/>
        <v>1.338370867217652E-2</v>
      </c>
      <c r="AF88" s="5">
        <f t="shared" si="189"/>
        <v>6.6032122357408043E-3</v>
      </c>
      <c r="AG88" s="5">
        <f t="shared" si="190"/>
        <v>2.1719147708229494E-3</v>
      </c>
      <c r="AH88" s="5">
        <f t="shared" si="191"/>
        <v>3.7902970987403928E-3</v>
      </c>
      <c r="AI88" s="5">
        <f t="shared" si="192"/>
        <v>5.1440554505740727E-3</v>
      </c>
      <c r="AJ88" s="5">
        <f t="shared" si="193"/>
        <v>3.4906638964231273E-3</v>
      </c>
      <c r="AK88" s="5">
        <f t="shared" si="194"/>
        <v>1.5791346671729062E-3</v>
      </c>
      <c r="AL88" s="5">
        <f t="shared" si="195"/>
        <v>2.8700715383013854E-5</v>
      </c>
      <c r="AM88" s="5">
        <f t="shared" si="196"/>
        <v>3.6815447292448808E-3</v>
      </c>
      <c r="AN88" s="5">
        <f t="shared" si="197"/>
        <v>3.6327779986895748E-3</v>
      </c>
      <c r="AO88" s="5">
        <f t="shared" si="198"/>
        <v>1.7923286226743573E-3</v>
      </c>
      <c r="AP88" s="5">
        <f t="shared" si="199"/>
        <v>5.8952898540576195E-4</v>
      </c>
      <c r="AQ88" s="5">
        <f t="shared" si="200"/>
        <v>1.4542998152103855E-4</v>
      </c>
      <c r="AR88" s="5">
        <f t="shared" si="201"/>
        <v>7.4801796101633933E-4</v>
      </c>
      <c r="AS88" s="5">
        <f t="shared" si="202"/>
        <v>1.0151831820181423E-3</v>
      </c>
      <c r="AT88" s="5">
        <f t="shared" si="203"/>
        <v>6.8888512493215975E-4</v>
      </c>
      <c r="AU88" s="5">
        <f t="shared" si="204"/>
        <v>3.1164340502527922E-4</v>
      </c>
      <c r="AV88" s="5">
        <f t="shared" si="205"/>
        <v>1.0573781648861395E-4</v>
      </c>
      <c r="AW88" s="5">
        <f t="shared" si="206"/>
        <v>1.0676561028248722E-6</v>
      </c>
      <c r="AX88" s="5">
        <f t="shared" si="207"/>
        <v>8.3274343838367186E-4</v>
      </c>
      <c r="AY88" s="5">
        <f t="shared" si="208"/>
        <v>8.2171269507672182E-4</v>
      </c>
      <c r="AZ88" s="5">
        <f t="shared" si="209"/>
        <v>4.0541403397954942E-4</v>
      </c>
      <c r="BA88" s="5">
        <f t="shared" si="210"/>
        <v>1.3334793692275072E-4</v>
      </c>
      <c r="BB88" s="5">
        <f t="shared" si="211"/>
        <v>3.2895393581363182E-5</v>
      </c>
      <c r="BC88" s="5">
        <f t="shared" si="212"/>
        <v>6.4919304720831905E-6</v>
      </c>
      <c r="BD88" s="5">
        <f t="shared" si="213"/>
        <v>1.2301825235744423E-4</v>
      </c>
      <c r="BE88" s="5">
        <f t="shared" si="214"/>
        <v>1.6695596547555778E-4</v>
      </c>
      <c r="BF88" s="5">
        <f t="shared" si="215"/>
        <v>1.1329332791561511E-4</v>
      </c>
      <c r="BG88" s="5">
        <f t="shared" si="216"/>
        <v>5.1252548792869922E-5</v>
      </c>
      <c r="BH88" s="5">
        <f t="shared" si="217"/>
        <v>1.738953082737181E-5</v>
      </c>
      <c r="BI88" s="5">
        <f t="shared" si="218"/>
        <v>4.7200896660684016E-6</v>
      </c>
      <c r="BJ88" s="8">
        <f t="shared" si="219"/>
        <v>0.45246223474900776</v>
      </c>
      <c r="BK88" s="8">
        <f t="shared" si="220"/>
        <v>0.2752549152201233</v>
      </c>
      <c r="BL88" s="8">
        <f t="shared" si="221"/>
        <v>0.25714276344509113</v>
      </c>
      <c r="BM88" s="8">
        <f t="shared" si="222"/>
        <v>0.41497682134602393</v>
      </c>
      <c r="BN88" s="8">
        <f t="shared" si="223"/>
        <v>0.5844271605472795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1.6156716417910399</v>
      </c>
      <c r="F89">
        <f>VLOOKUP(B89,home!$B$2:$E$405,3,FALSE)</f>
        <v>0.88</v>
      </c>
      <c r="G89">
        <f>VLOOKUP(C89,away!$B$2:$E$405,4,FALSE)</f>
        <v>0.93</v>
      </c>
      <c r="H89">
        <f>VLOOKUP(A89,away!$A$2:$E$405,3,FALSE)</f>
        <v>1.39925373134328</v>
      </c>
      <c r="I89">
        <f>VLOOKUP(C89,away!$B$2:$E$405,3,FALSE)</f>
        <v>0.71</v>
      </c>
      <c r="J89">
        <f>VLOOKUP(B89,home!$B$2:$E$405,4,FALSE)</f>
        <v>1.07</v>
      </c>
      <c r="K89" s="3">
        <f t="shared" si="168"/>
        <v>1.3222656716417871</v>
      </c>
      <c r="L89" s="3">
        <f t="shared" si="169"/>
        <v>1.06301305970149</v>
      </c>
      <c r="M89" s="5">
        <f t="shared" si="170"/>
        <v>9.2063315071219606E-2</v>
      </c>
      <c r="N89" s="5">
        <f t="shared" si="171"/>
        <v>0.12173216113621564</v>
      </c>
      <c r="O89" s="5">
        <f t="shared" si="172"/>
        <v>9.7864506240119428E-2</v>
      </c>
      <c r="P89" s="5">
        <f t="shared" si="173"/>
        <v>0.12940287707348336</v>
      </c>
      <c r="Q89" s="5">
        <f t="shared" si="174"/>
        <v>8.0481128902592236E-2</v>
      </c>
      <c r="R89" s="5">
        <f t="shared" si="175"/>
        <v>5.2015624107242454E-2</v>
      </c>
      <c r="S89" s="5">
        <f t="shared" si="176"/>
        <v>4.5471707655598617E-2</v>
      </c>
      <c r="T89" s="5">
        <f t="shared" si="177"/>
        <v>8.5552491082974566E-2</v>
      </c>
      <c r="U89" s="5">
        <f t="shared" si="178"/>
        <v>6.8778474146029667E-2</v>
      </c>
      <c r="V89" s="5">
        <f t="shared" si="179"/>
        <v>7.1015978894848958E-3</v>
      </c>
      <c r="W89" s="5">
        <f t="shared" si="180"/>
        <v>3.5472477987625137E-2</v>
      </c>
      <c r="X89" s="5">
        <f t="shared" si="181"/>
        <v>3.7707707360819138E-2</v>
      </c>
      <c r="Y89" s="5">
        <f t="shared" si="182"/>
        <v>2.0041892687976372E-2</v>
      </c>
      <c r="Z89" s="5">
        <f t="shared" si="183"/>
        <v>1.8431095911507461E-2</v>
      </c>
      <c r="AA89" s="5">
        <f t="shared" si="184"/>
        <v>2.4370805414523609E-2</v>
      </c>
      <c r="AB89" s="5">
        <f t="shared" si="185"/>
        <v>1.6112339694943186E-2</v>
      </c>
      <c r="AC89" s="5">
        <f t="shared" si="186"/>
        <v>6.2386901748501494E-4</v>
      </c>
      <c r="AD89" s="5">
        <f t="shared" si="187"/>
        <v>1.1726009982776404E-2</v>
      </c>
      <c r="AE89" s="5">
        <f t="shared" si="188"/>
        <v>1.2464901749881361E-2</v>
      </c>
      <c r="AF89" s="5">
        <f t="shared" si="189"/>
        <v>6.6251766740099199E-3</v>
      </c>
      <c r="AG89" s="5">
        <f t="shared" si="190"/>
        <v>2.3475497757674091E-3</v>
      </c>
      <c r="AH89" s="5">
        <f t="shared" si="191"/>
        <v>4.8981239146357915E-3</v>
      </c>
      <c r="AI89" s="5">
        <f t="shared" si="192"/>
        <v>6.4766211077705938E-3</v>
      </c>
      <c r="AJ89" s="5">
        <f t="shared" si="193"/>
        <v>4.2819068795178312E-3</v>
      </c>
      <c r="AK89" s="5">
        <f t="shared" si="194"/>
        <v>1.8872728253177453E-3</v>
      </c>
      <c r="AL89" s="5">
        <f t="shared" si="195"/>
        <v>3.5076054220778686E-5</v>
      </c>
      <c r="AM89" s="5">
        <f t="shared" si="196"/>
        <v>3.1009800931108287E-3</v>
      </c>
      <c r="AN89" s="5">
        <f t="shared" si="197"/>
        <v>3.2963823368511529E-3</v>
      </c>
      <c r="AO89" s="5">
        <f t="shared" si="198"/>
        <v>1.7520487369210456E-3</v>
      </c>
      <c r="AP89" s="5">
        <f t="shared" si="199"/>
        <v>6.2081689619352396E-4</v>
      </c>
      <c r="AQ89" s="5">
        <f t="shared" si="200"/>
        <v>1.6498411708426502E-4</v>
      </c>
      <c r="AR89" s="5">
        <f t="shared" si="201"/>
        <v>1.0413539378588067E-3</v>
      </c>
      <c r="AS89" s="5">
        <f t="shared" si="202"/>
        <v>1.3769465640596948E-3</v>
      </c>
      <c r="AT89" s="5">
        <f t="shared" si="203"/>
        <v>9.1034458667062191E-4</v>
      </c>
      <c r="AU89" s="5">
        <f t="shared" si="204"/>
        <v>4.0123913210649844E-4</v>
      </c>
      <c r="AV89" s="5">
        <f t="shared" si="205"/>
        <v>1.3263618262594163E-4</v>
      </c>
      <c r="AW89" s="5">
        <f t="shared" si="206"/>
        <v>1.3695110952968026E-6</v>
      </c>
      <c r="AX89" s="5">
        <f t="shared" si="207"/>
        <v>6.8338658759416681E-4</v>
      </c>
      <c r="AY89" s="5">
        <f t="shared" si="208"/>
        <v>7.2644886743743534E-4</v>
      </c>
      <c r="AZ89" s="5">
        <f t="shared" si="209"/>
        <v>3.861123166456751E-4</v>
      </c>
      <c r="BA89" s="5">
        <f t="shared" si="210"/>
        <v>1.3681414503531657E-4</v>
      </c>
      <c r="BB89" s="5">
        <f t="shared" si="211"/>
        <v>3.6358805731108813E-5</v>
      </c>
      <c r="BC89" s="5">
        <f t="shared" si="212"/>
        <v>7.7299770654636097E-6</v>
      </c>
      <c r="BD89" s="5">
        <f t="shared" si="213"/>
        <v>1.8449547261924749E-4</v>
      </c>
      <c r="BE89" s="5">
        <f t="shared" si="214"/>
        <v>2.4395203001775822E-4</v>
      </c>
      <c r="BF89" s="5">
        <f t="shared" si="215"/>
        <v>1.6128469740990428E-4</v>
      </c>
      <c r="BG89" s="5">
        <f t="shared" si="216"/>
        <v>7.1087072915416522E-5</v>
      </c>
      <c r="BH89" s="5">
        <f t="shared" si="217"/>
        <v>2.3498999053387962E-5</v>
      </c>
      <c r="BI89" s="5">
        <f t="shared" si="218"/>
        <v>6.2143839532475503E-6</v>
      </c>
      <c r="BJ89" s="8">
        <f t="shared" si="219"/>
        <v>0.42506356022030806</v>
      </c>
      <c r="BK89" s="8">
        <f t="shared" si="220"/>
        <v>0.27542489162892969</v>
      </c>
      <c r="BL89" s="8">
        <f t="shared" si="221"/>
        <v>0.28123872738939082</v>
      </c>
      <c r="BM89" s="8">
        <f t="shared" si="222"/>
        <v>0.42587358326292118</v>
      </c>
      <c r="BN89" s="8">
        <f t="shared" si="223"/>
        <v>0.57355961253087273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1.6156716417910399</v>
      </c>
      <c r="F90">
        <f>VLOOKUP(B90,home!$B$2:$E$405,3,FALSE)</f>
        <v>1.1100000000000001</v>
      </c>
      <c r="G90">
        <f>VLOOKUP(C90,away!$B$2:$E$405,4,FALSE)</f>
        <v>1.02</v>
      </c>
      <c r="H90">
        <f>VLOOKUP(A90,away!$A$2:$E$405,3,FALSE)</f>
        <v>1.39925373134328</v>
      </c>
      <c r="I90">
        <f>VLOOKUP(C90,away!$B$2:$E$405,3,FALSE)</f>
        <v>0.8</v>
      </c>
      <c r="J90">
        <f>VLOOKUP(B90,home!$B$2:$E$405,4,FALSE)</f>
        <v>1.02</v>
      </c>
      <c r="K90" s="3">
        <f t="shared" si="168"/>
        <v>1.8292634328358155</v>
      </c>
      <c r="L90" s="3">
        <f t="shared" si="169"/>
        <v>1.1417910447761166</v>
      </c>
      <c r="M90" s="5">
        <f t="shared" si="170"/>
        <v>5.1249240652399483E-2</v>
      </c>
      <c r="N90" s="5">
        <f t="shared" si="171"/>
        <v>9.3748361886037107E-2</v>
      </c>
      <c r="O90" s="5">
        <f t="shared" si="172"/>
        <v>5.8515924028485836E-2</v>
      </c>
      <c r="P90" s="5">
        <f t="shared" si="173"/>
        <v>0.10704104006390777</v>
      </c>
      <c r="Q90" s="5">
        <f t="shared" si="174"/>
        <v>8.5745225143193313E-2</v>
      </c>
      <c r="R90" s="5">
        <f t="shared" si="175"/>
        <v>3.3406479016262362E-2</v>
      </c>
      <c r="S90" s="5">
        <f t="shared" si="176"/>
        <v>5.5892458659417547E-2</v>
      </c>
      <c r="T90" s="5">
        <f t="shared" si="177"/>
        <v>9.790313020081004E-2</v>
      </c>
      <c r="U90" s="5">
        <f t="shared" si="178"/>
        <v>6.1109250484245717E-2</v>
      </c>
      <c r="V90" s="5">
        <f t="shared" si="179"/>
        <v>1.2971003907076981E-2</v>
      </c>
      <c r="W90" s="5">
        <f t="shared" si="180"/>
        <v>5.2283534964905891E-2</v>
      </c>
      <c r="X90" s="5">
        <f t="shared" si="181"/>
        <v>5.9696872012168521E-2</v>
      </c>
      <c r="Y90" s="5">
        <f t="shared" si="182"/>
        <v>3.408067693232001E-2</v>
      </c>
      <c r="Z90" s="5">
        <f t="shared" si="183"/>
        <v>1.2714406192756532E-2</v>
      </c>
      <c r="AA90" s="5">
        <f t="shared" si="184"/>
        <v>2.3257998318630763E-2</v>
      </c>
      <c r="AB90" s="5">
        <f t="shared" si="185"/>
        <v>2.1272502922614074E-2</v>
      </c>
      <c r="AC90" s="5">
        <f t="shared" si="186"/>
        <v>1.6932320986758943E-3</v>
      </c>
      <c r="AD90" s="5">
        <f t="shared" si="187"/>
        <v>2.391008966267379E-2</v>
      </c>
      <c r="AE90" s="5">
        <f t="shared" si="188"/>
        <v>2.7300326256634932E-2</v>
      </c>
      <c r="AF90" s="5">
        <f t="shared" si="189"/>
        <v>1.5585634019646027E-2</v>
      </c>
      <c r="AG90" s="5">
        <f t="shared" si="190"/>
        <v>5.9318457835966041E-3</v>
      </c>
      <c r="AH90" s="5">
        <f t="shared" si="191"/>
        <v>3.6292987826338561E-3</v>
      </c>
      <c r="AI90" s="5">
        <f t="shared" si="192"/>
        <v>6.6389435499076537E-3</v>
      </c>
      <c r="AJ90" s="5">
        <f t="shared" si="193"/>
        <v>6.072188334253637E-3</v>
      </c>
      <c r="AK90" s="5">
        <f t="shared" si="194"/>
        <v>3.7025440257141338E-3</v>
      </c>
      <c r="AL90" s="5">
        <f t="shared" si="195"/>
        <v>1.4146186175999453E-4</v>
      </c>
      <c r="AM90" s="5">
        <f t="shared" si="196"/>
        <v>8.7475705391509544E-3</v>
      </c>
      <c r="AN90" s="5">
        <f t="shared" si="197"/>
        <v>9.9878977051499462E-3</v>
      </c>
      <c r="AO90" s="5">
        <f t="shared" si="198"/>
        <v>5.7020460779400681E-3</v>
      </c>
      <c r="AP90" s="5">
        <f t="shared" si="199"/>
        <v>2.170181716230915E-3</v>
      </c>
      <c r="AQ90" s="5">
        <f t="shared" si="200"/>
        <v>6.194735122823313E-4</v>
      </c>
      <c r="AR90" s="5">
        <f t="shared" si="201"/>
        <v>8.2878016976563871E-4</v>
      </c>
      <c r="AS90" s="5">
        <f t="shared" si="202"/>
        <v>1.516057258411742E-3</v>
      </c>
      <c r="AT90" s="5">
        <f t="shared" si="203"/>
        <v>1.3866340524489598E-3</v>
      </c>
      <c r="AU90" s="5">
        <f t="shared" si="204"/>
        <v>8.4550632228994071E-4</v>
      </c>
      <c r="AV90" s="5">
        <f t="shared" si="205"/>
        <v>3.8666344939912065E-4</v>
      </c>
      <c r="AW90" s="5">
        <f t="shared" si="206"/>
        <v>8.2072895234950624E-6</v>
      </c>
      <c r="AX90" s="5">
        <f t="shared" si="207"/>
        <v>2.6669351522367905E-3</v>
      </c>
      <c r="AY90" s="5">
        <f t="shared" si="208"/>
        <v>3.0450826738225964E-3</v>
      </c>
      <c r="AZ90" s="5">
        <f t="shared" si="209"/>
        <v>1.738424063786777E-3</v>
      </c>
      <c r="BA90" s="5">
        <f t="shared" si="210"/>
        <v>6.6163900935168175E-4</v>
      </c>
      <c r="BB90" s="5">
        <f t="shared" si="211"/>
        <v>1.888633739380731E-4</v>
      </c>
      <c r="BC90" s="5">
        <f t="shared" si="212"/>
        <v>4.3128501809738922E-5</v>
      </c>
      <c r="BD90" s="5">
        <f t="shared" si="213"/>
        <v>1.5771562932107244E-4</v>
      </c>
      <c r="BE90" s="5">
        <f t="shared" si="214"/>
        <v>2.8850343350372598E-4</v>
      </c>
      <c r="BF90" s="5">
        <f t="shared" si="215"/>
        <v>2.6387439057797268E-4</v>
      </c>
      <c r="BG90" s="5">
        <f t="shared" si="216"/>
        <v>1.6089859118204036E-4</v>
      </c>
      <c r="BH90" s="5">
        <f t="shared" si="217"/>
        <v>7.3581477311026423E-5</v>
      </c>
      <c r="BI90" s="5">
        <f t="shared" si="218"/>
        <v>2.6919981155819752E-5</v>
      </c>
      <c r="BJ90" s="8">
        <f t="shared" si="219"/>
        <v>0.53175693918768629</v>
      </c>
      <c r="BK90" s="8">
        <f t="shared" si="220"/>
        <v>0.23203351991706025</v>
      </c>
      <c r="BL90" s="8">
        <f t="shared" si="221"/>
        <v>0.22354026421811504</v>
      </c>
      <c r="BM90" s="8">
        <f t="shared" si="222"/>
        <v>0.56730198334103321</v>
      </c>
      <c r="BN90" s="8">
        <f t="shared" si="223"/>
        <v>0.42970627079028584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1.234375</v>
      </c>
      <c r="F91">
        <f>VLOOKUP(B91,home!$B$2:$E$405,3,FALSE)</f>
        <v>0.65</v>
      </c>
      <c r="G91">
        <f>VLOOKUP(C91,away!$B$2:$E$405,4,FALSE)</f>
        <v>1.29</v>
      </c>
      <c r="H91">
        <f>VLOOKUP(A91,away!$A$2:$E$405,3,FALSE)</f>
        <v>1.171875</v>
      </c>
      <c r="I91">
        <f>VLOOKUP(C91,away!$B$2:$E$405,3,FALSE)</f>
        <v>1.24</v>
      </c>
      <c r="J91">
        <f>VLOOKUP(B91,home!$B$2:$E$405,4,FALSE)</f>
        <v>1.37</v>
      </c>
      <c r="K91" s="3">
        <f t="shared" si="168"/>
        <v>1.0350234375</v>
      </c>
      <c r="L91" s="3">
        <f t="shared" si="169"/>
        <v>1.9907812500000002</v>
      </c>
      <c r="M91" s="5">
        <f t="shared" si="170"/>
        <v>4.8518763115118844E-2</v>
      </c>
      <c r="N91" s="5">
        <f t="shared" si="171"/>
        <v>5.0218056982658507E-2</v>
      </c>
      <c r="O91" s="5">
        <f t="shared" si="172"/>
        <v>9.6590243882770183E-2</v>
      </c>
      <c r="P91" s="5">
        <f t="shared" si="173"/>
        <v>9.9973166252508128E-2</v>
      </c>
      <c r="Q91" s="5">
        <f t="shared" si="174"/>
        <v>2.5988432981381045E-2</v>
      </c>
      <c r="R91" s="5">
        <f t="shared" si="175"/>
        <v>9.6145023227373061E-2</v>
      </c>
      <c r="S91" s="5">
        <f t="shared" si="176"/>
        <v>5.1498808547724623E-2</v>
      </c>
      <c r="T91" s="5">
        <f t="shared" si="177"/>
        <v>5.1737285096214981E-2</v>
      </c>
      <c r="U91" s="5">
        <f t="shared" si="178"/>
        <v>9.9512352439313001E-2</v>
      </c>
      <c r="V91" s="5">
        <f t="shared" si="179"/>
        <v>1.1790396168848213E-2</v>
      </c>
      <c r="W91" s="5">
        <f t="shared" si="180"/>
        <v>8.9662124132091278E-3</v>
      </c>
      <c r="X91" s="5">
        <f t="shared" si="181"/>
        <v>1.7849767555733986E-2</v>
      </c>
      <c r="Y91" s="5">
        <f t="shared" si="182"/>
        <v>1.7767491283406777E-2</v>
      </c>
      <c r="Z91" s="5">
        <f t="shared" si="183"/>
        <v>6.3801236507289569E-2</v>
      </c>
      <c r="AA91" s="5">
        <f t="shared" si="184"/>
        <v>6.6035775126525351E-2</v>
      </c>
      <c r="AB91" s="5">
        <f t="shared" si="185"/>
        <v>3.4174287484716633E-2</v>
      </c>
      <c r="AC91" s="5">
        <f t="shared" si="186"/>
        <v>1.5183858273222057E-3</v>
      </c>
      <c r="AD91" s="5">
        <f t="shared" si="187"/>
        <v>2.3200599983187204E-3</v>
      </c>
      <c r="AE91" s="5">
        <f t="shared" si="188"/>
        <v>4.6187319435279399E-3</v>
      </c>
      <c r="AF91" s="5">
        <f t="shared" si="189"/>
        <v>4.5974424759757417E-3</v>
      </c>
      <c r="AG91" s="5">
        <f t="shared" si="190"/>
        <v>3.0508340930420264E-3</v>
      </c>
      <c r="AH91" s="5">
        <f t="shared" si="191"/>
        <v>3.1753576341381901E-2</v>
      </c>
      <c r="AI91" s="5">
        <f t="shared" si="192"/>
        <v>3.2865695737775764E-2</v>
      </c>
      <c r="AJ91" s="5">
        <f t="shared" si="193"/>
        <v>1.7008382689170886E-2</v>
      </c>
      <c r="AK91" s="5">
        <f t="shared" si="194"/>
        <v>5.8680249057537154E-3</v>
      </c>
      <c r="AL91" s="5">
        <f t="shared" si="195"/>
        <v>1.2514567891202787E-4</v>
      </c>
      <c r="AM91" s="5">
        <f t="shared" si="196"/>
        <v>4.8026329493321748E-4</v>
      </c>
      <c r="AN91" s="5">
        <f t="shared" si="197"/>
        <v>9.5609916261626927E-4</v>
      </c>
      <c r="AO91" s="5">
        <f t="shared" si="198"/>
        <v>9.5169214303858507E-4</v>
      </c>
      <c r="AP91" s="5">
        <f t="shared" si="199"/>
        <v>6.3153695804451094E-4</v>
      </c>
      <c r="AQ91" s="5">
        <f t="shared" si="200"/>
        <v>3.1431298368926234E-4</v>
      </c>
      <c r="AR91" s="5">
        <f t="shared" si="201"/>
        <v>1.2642884880173339E-2</v>
      </c>
      <c r="AS91" s="5">
        <f t="shared" si="202"/>
        <v>1.3085682168593784E-2</v>
      </c>
      <c r="AT91" s="5">
        <f t="shared" si="203"/>
        <v>6.7719938700851962E-3</v>
      </c>
      <c r="AU91" s="5">
        <f t="shared" si="204"/>
        <v>2.3363907913815031E-3</v>
      </c>
      <c r="AV91" s="5">
        <f t="shared" si="205"/>
        <v>6.0455480705975712E-4</v>
      </c>
      <c r="AW91" s="5">
        <f t="shared" si="206"/>
        <v>7.1628702430314463E-6</v>
      </c>
      <c r="AX91" s="5">
        <f t="shared" si="207"/>
        <v>8.2847294404475816E-5</v>
      </c>
      <c r="AY91" s="5">
        <f t="shared" si="208"/>
        <v>1.6493084031366035E-4</v>
      </c>
      <c r="AZ91" s="5">
        <f t="shared" si="209"/>
        <v>1.6417061222158961E-4</v>
      </c>
      <c r="BA91" s="5">
        <f t="shared" si="210"/>
        <v>1.0894259220392047E-4</v>
      </c>
      <c r="BB91" s="5">
        <f t="shared" si="211"/>
        <v>5.4220217471490264E-5</v>
      </c>
      <c r="BC91" s="5">
        <f t="shared" si="212"/>
        <v>2.1588118462633052E-5</v>
      </c>
      <c r="BD91" s="5">
        <f t="shared" si="213"/>
        <v>4.1948696942262611E-3</v>
      </c>
      <c r="BE91" s="5">
        <f t="shared" si="214"/>
        <v>4.3417884507826387E-3</v>
      </c>
      <c r="BF91" s="5">
        <f t="shared" si="215"/>
        <v>2.2469264036134228E-3</v>
      </c>
      <c r="BG91" s="5">
        <f t="shared" si="216"/>
        <v>7.752071633591593E-4</v>
      </c>
      <c r="BH91" s="5">
        <f t="shared" si="217"/>
        <v>2.0058939574865524E-4</v>
      </c>
      <c r="BI91" s="5">
        <f t="shared" si="218"/>
        <v>4.1522945182764229E-5</v>
      </c>
      <c r="BJ91" s="8">
        <f t="shared" si="219"/>
        <v>0.19104491904086845</v>
      </c>
      <c r="BK91" s="8">
        <f t="shared" si="220"/>
        <v>0.21358959643074771</v>
      </c>
      <c r="BL91" s="8">
        <f t="shared" si="221"/>
        <v>0.52719577240498683</v>
      </c>
      <c r="BM91" s="8">
        <f t="shared" si="222"/>
        <v>0.57804006997201218</v>
      </c>
      <c r="BN91" s="8">
        <f t="shared" si="223"/>
        <v>0.41743368644180973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1.234375</v>
      </c>
      <c r="F92">
        <f>VLOOKUP(B92,home!$B$2:$E$405,3,FALSE)</f>
        <v>0.91</v>
      </c>
      <c r="G92">
        <f>VLOOKUP(C92,away!$B$2:$E$405,4,FALSE)</f>
        <v>0.35</v>
      </c>
      <c r="H92">
        <f>VLOOKUP(A92,away!$A$2:$E$405,3,FALSE)</f>
        <v>1.171875</v>
      </c>
      <c r="I92">
        <f>VLOOKUP(C92,away!$B$2:$E$405,3,FALSE)</f>
        <v>1.52</v>
      </c>
      <c r="J92">
        <f>VLOOKUP(B92,home!$B$2:$E$405,4,FALSE)</f>
        <v>1.01</v>
      </c>
      <c r="K92" s="3">
        <f t="shared" si="168"/>
        <v>0.3931484375</v>
      </c>
      <c r="L92" s="3">
        <f t="shared" si="169"/>
        <v>1.7990625</v>
      </c>
      <c r="M92" s="5">
        <f t="shared" si="170"/>
        <v>0.1116695810176748</v>
      </c>
      <c r="N92" s="5">
        <f t="shared" si="171"/>
        <v>4.3902721293378515E-2</v>
      </c>
      <c r="O92" s="5">
        <f t="shared" si="172"/>
        <v>0.20090055559961059</v>
      </c>
      <c r="P92" s="5">
        <f t="shared" si="173"/>
        <v>7.8983739526868796E-2</v>
      </c>
      <c r="Q92" s="5">
        <f t="shared" si="174"/>
        <v>8.6301431392448689E-3</v>
      </c>
      <c r="R92" s="5">
        <f t="shared" si="175"/>
        <v>0.18071632790421224</v>
      </c>
      <c r="S92" s="5">
        <f t="shared" si="176"/>
        <v>1.3966272311572587E-2</v>
      </c>
      <c r="T92" s="5">
        <f t="shared" si="177"/>
        <v>1.5526166891447722E-2</v>
      </c>
      <c r="U92" s="5">
        <f t="shared" si="178"/>
        <v>7.1048341946278709E-2</v>
      </c>
      <c r="V92" s="5">
        <f t="shared" si="179"/>
        <v>1.0975916671762519E-3</v>
      </c>
      <c r="W92" s="5">
        <f t="shared" si="180"/>
        <v>1.130975763531822E-3</v>
      </c>
      <c r="X92" s="5">
        <f t="shared" si="181"/>
        <v>2.0346960845789687E-3</v>
      </c>
      <c r="Y92" s="5">
        <f t="shared" si="182"/>
        <v>1.8302727123314256E-3</v>
      </c>
      <c r="Z92" s="5">
        <f t="shared" si="183"/>
        <v>0.10837332289005729</v>
      </c>
      <c r="AA92" s="5">
        <f t="shared" si="184"/>
        <v>4.2606802560909013E-2</v>
      </c>
      <c r="AB92" s="5">
        <f t="shared" si="185"/>
        <v>8.3753989268461858E-3</v>
      </c>
      <c r="AC92" s="5">
        <f t="shared" si="186"/>
        <v>4.8520316341446951E-5</v>
      </c>
      <c r="AD92" s="5">
        <f t="shared" si="187"/>
        <v>1.111603385707263E-4</v>
      </c>
      <c r="AE92" s="5">
        <f t="shared" si="188"/>
        <v>1.999843966098973E-4</v>
      </c>
      <c r="AF92" s="5">
        <f t="shared" si="189"/>
        <v>1.7989221426299671E-4</v>
      </c>
      <c r="AG92" s="5">
        <f t="shared" si="190"/>
        <v>1.0787911224084084E-4</v>
      </c>
      <c r="AH92" s="5">
        <f t="shared" si="191"/>
        <v>4.8742595302973438E-2</v>
      </c>
      <c r="AI92" s="5">
        <f t="shared" si="192"/>
        <v>1.9163075183058851E-2</v>
      </c>
      <c r="AJ92" s="5">
        <f t="shared" si="193"/>
        <v>3.7669665329573055E-3</v>
      </c>
      <c r="AK92" s="5">
        <f t="shared" si="194"/>
        <v>4.9365900218231913E-4</v>
      </c>
      <c r="AL92" s="5">
        <f t="shared" si="195"/>
        <v>1.3727340938326083E-6</v>
      </c>
      <c r="AM92" s="5">
        <f t="shared" si="196"/>
        <v>8.7405026842104085E-6</v>
      </c>
      <c r="AN92" s="5">
        <f t="shared" si="197"/>
        <v>1.5724710610312286E-5</v>
      </c>
      <c r="AO92" s="5">
        <f t="shared" si="198"/>
        <v>1.4144868591182478E-5</v>
      </c>
      <c r="AP92" s="5">
        <f t="shared" si="199"/>
        <v>8.4825008832747415E-6</v>
      </c>
      <c r="AQ92" s="5">
        <f t="shared" si="200"/>
        <v>3.8151373113291185E-6</v>
      </c>
      <c r="AR92" s="5">
        <f t="shared" si="201"/>
        <v>1.7538195072451131E-2</v>
      </c>
      <c r="AS92" s="5">
        <f t="shared" si="202"/>
        <v>6.8951139893043628E-3</v>
      </c>
      <c r="AT92" s="5">
        <f t="shared" si="203"/>
        <v>1.3554016456397006E-3</v>
      </c>
      <c r="AU92" s="5">
        <f t="shared" si="204"/>
        <v>1.776246797227257E-4</v>
      </c>
      <c r="AV92" s="5">
        <f t="shared" si="205"/>
        <v>1.745821632360688E-5</v>
      </c>
      <c r="AW92" s="5">
        <f t="shared" si="206"/>
        <v>2.6970358822785972E-8</v>
      </c>
      <c r="AX92" s="5">
        <f t="shared" si="207"/>
        <v>5.7271916221031297E-7</v>
      </c>
      <c r="AY92" s="5">
        <f t="shared" si="208"/>
        <v>1.0303575677639911E-6</v>
      </c>
      <c r="AZ92" s="5">
        <f t="shared" si="209"/>
        <v>9.2683883087770295E-7</v>
      </c>
      <c r="BA92" s="5">
        <f t="shared" si="210"/>
        <v>5.5581366139197248E-7</v>
      </c>
      <c r="BB92" s="5">
        <f t="shared" si="211"/>
        <v>2.49985878799499E-7</v>
      </c>
      <c r="BC92" s="5">
        <f t="shared" si="212"/>
        <v>8.9948044015544729E-8</v>
      </c>
      <c r="BD92" s="5">
        <f t="shared" si="213"/>
        <v>5.2587181787552657E-3</v>
      </c>
      <c r="BE92" s="5">
        <f t="shared" si="214"/>
        <v>2.0674568352304786E-3</v>
      </c>
      <c r="BF92" s="5">
        <f t="shared" si="215"/>
        <v>4.0640871218477868E-4</v>
      </c>
      <c r="BG92" s="5">
        <f t="shared" si="216"/>
        <v>5.3259650060610999E-5</v>
      </c>
      <c r="BH92" s="5">
        <f t="shared" si="217"/>
        <v>5.2347370507814976E-6</v>
      </c>
      <c r="BI92" s="5">
        <f t="shared" si="218"/>
        <v>4.1160573844762088E-7</v>
      </c>
      <c r="BJ92" s="8">
        <f t="shared" si="219"/>
        <v>7.3708225329423144E-2</v>
      </c>
      <c r="BK92" s="8">
        <f t="shared" si="220"/>
        <v>0.20576810793129546</v>
      </c>
      <c r="BL92" s="8">
        <f t="shared" si="221"/>
        <v>0.60958900628149049</v>
      </c>
      <c r="BM92" s="8">
        <f t="shared" si="222"/>
        <v>0.37263459056406772</v>
      </c>
      <c r="BN92" s="8">
        <f t="shared" si="223"/>
        <v>0.62480306848098988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1.45333333333333</v>
      </c>
      <c r="F93">
        <f>VLOOKUP(B93,home!$B$2:$E$405,3,FALSE)</f>
        <v>0.6</v>
      </c>
      <c r="G93">
        <f>VLOOKUP(C93,away!$B$2:$E$405,4,FALSE)</f>
        <v>1.06</v>
      </c>
      <c r="H93">
        <f>VLOOKUP(A93,away!$A$2:$E$405,3,FALSE)</f>
        <v>1.16333333333333</v>
      </c>
      <c r="I93">
        <f>VLOOKUP(C93,away!$B$2:$E$405,3,FALSE)</f>
        <v>0.83</v>
      </c>
      <c r="J93">
        <f>VLOOKUP(B93,home!$B$2:$E$405,4,FALSE)</f>
        <v>1.2</v>
      </c>
      <c r="K93" s="3">
        <f t="shared" si="168"/>
        <v>0.92431999999999792</v>
      </c>
      <c r="L93" s="3">
        <f t="shared" si="169"/>
        <v>1.1586799999999966</v>
      </c>
      <c r="M93" s="5">
        <f t="shared" si="170"/>
        <v>0.12455598318617768</v>
      </c>
      <c r="N93" s="5">
        <f t="shared" si="171"/>
        <v>0.11512958637864749</v>
      </c>
      <c r="O93" s="5">
        <f t="shared" si="172"/>
        <v>0.14432052659815994</v>
      </c>
      <c r="P93" s="5">
        <f t="shared" si="173"/>
        <v>0.1333983491452109</v>
      </c>
      <c r="Q93" s="5">
        <f t="shared" si="174"/>
        <v>5.32082896407556E-2</v>
      </c>
      <c r="R93" s="5">
        <f t="shared" si="175"/>
        <v>8.3610653879377744E-2</v>
      </c>
      <c r="S93" s="5">
        <f t="shared" si="176"/>
        <v>3.5717111092264171E-2</v>
      </c>
      <c r="T93" s="5">
        <f t="shared" si="177"/>
        <v>6.1651381040950512E-2</v>
      </c>
      <c r="U93" s="5">
        <f t="shared" si="178"/>
        <v>7.7282999593786261E-2</v>
      </c>
      <c r="V93" s="5">
        <f t="shared" si="179"/>
        <v>4.2503008902005498E-3</v>
      </c>
      <c r="W93" s="5">
        <f t="shared" si="180"/>
        <v>1.6393828760247704E-2</v>
      </c>
      <c r="X93" s="5">
        <f t="shared" si="181"/>
        <v>1.8995201507923755E-2</v>
      </c>
      <c r="Y93" s="5">
        <f t="shared" si="182"/>
        <v>1.1004680041600517E-2</v>
      </c>
      <c r="Z93" s="5">
        <f t="shared" si="183"/>
        <v>3.2292664145652371E-2</v>
      </c>
      <c r="AA93" s="5">
        <f t="shared" si="184"/>
        <v>2.9848755323109332E-2</v>
      </c>
      <c r="AB93" s="5">
        <f t="shared" si="185"/>
        <v>1.3794900760128176E-2</v>
      </c>
      <c r="AC93" s="5">
        <f t="shared" si="186"/>
        <v>2.8450215097038247E-4</v>
      </c>
      <c r="AD93" s="5">
        <f t="shared" si="187"/>
        <v>3.7882859499180303E-3</v>
      </c>
      <c r="AE93" s="5">
        <f t="shared" si="188"/>
        <v>4.3894111644510103E-3</v>
      </c>
      <c r="AF93" s="5">
        <f t="shared" si="189"/>
        <v>2.5429614640130414E-3</v>
      </c>
      <c r="AG93" s="5">
        <f t="shared" si="190"/>
        <v>9.8215952970754066E-4</v>
      </c>
      <c r="AH93" s="5">
        <f t="shared" si="191"/>
        <v>9.3542160230710956E-3</v>
      </c>
      <c r="AI93" s="5">
        <f t="shared" si="192"/>
        <v>8.6462889544450545E-3</v>
      </c>
      <c r="AJ93" s="5">
        <f t="shared" si="193"/>
        <v>3.9959689031863173E-3</v>
      </c>
      <c r="AK93" s="5">
        <f t="shared" si="194"/>
        <v>1.2311846588643897E-3</v>
      </c>
      <c r="AL93" s="5">
        <f t="shared" si="195"/>
        <v>1.2187970837493165E-5</v>
      </c>
      <c r="AM93" s="5">
        <f t="shared" si="196"/>
        <v>7.0031769384564543E-4</v>
      </c>
      <c r="AN93" s="5">
        <f t="shared" si="197"/>
        <v>8.1144410550506999E-4</v>
      </c>
      <c r="AO93" s="5">
        <f t="shared" si="198"/>
        <v>4.7010202808330599E-4</v>
      </c>
      <c r="AP93" s="5">
        <f t="shared" si="199"/>
        <v>1.8156593929985444E-4</v>
      </c>
      <c r="AQ93" s="5">
        <f t="shared" si="200"/>
        <v>5.2594205636988684E-5</v>
      </c>
      <c r="AR93" s="5">
        <f t="shared" si="201"/>
        <v>2.1677086043223955E-3</v>
      </c>
      <c r="AS93" s="5">
        <f t="shared" si="202"/>
        <v>2.0036564171472719E-3</v>
      </c>
      <c r="AT93" s="5">
        <f t="shared" si="203"/>
        <v>9.2600984974878099E-4</v>
      </c>
      <c r="AU93" s="5">
        <f t="shared" si="204"/>
        <v>2.8530980810659713E-4</v>
      </c>
      <c r="AV93" s="5">
        <f t="shared" si="205"/>
        <v>6.5929390457272307E-5</v>
      </c>
      <c r="AW93" s="5">
        <f t="shared" si="206"/>
        <v>3.6258911846565339E-7</v>
      </c>
      <c r="AX93" s="5">
        <f t="shared" si="207"/>
        <v>1.0788627512923418E-4</v>
      </c>
      <c r="AY93" s="5">
        <f t="shared" si="208"/>
        <v>1.2500566926674069E-4</v>
      </c>
      <c r="AZ93" s="5">
        <f t="shared" si="209"/>
        <v>7.2420784432993348E-5</v>
      </c>
      <c r="BA93" s="5">
        <f t="shared" si="210"/>
        <v>2.7970838168940163E-5</v>
      </c>
      <c r="BB93" s="5">
        <f t="shared" si="211"/>
        <v>8.1023126923968724E-6</v>
      </c>
      <c r="BC93" s="5">
        <f t="shared" si="212"/>
        <v>1.8775975340852748E-6</v>
      </c>
      <c r="BD93" s="5">
        <f t="shared" si="213"/>
        <v>4.186134342760444E-4</v>
      </c>
      <c r="BE93" s="5">
        <f t="shared" si="214"/>
        <v>3.8693276957003247E-4</v>
      </c>
      <c r="BF93" s="5">
        <f t="shared" si="215"/>
        <v>1.7882484878448579E-4</v>
      </c>
      <c r="BG93" s="5">
        <f t="shared" si="216"/>
        <v>5.5097128076158516E-5</v>
      </c>
      <c r="BH93" s="5">
        <f t="shared" si="217"/>
        <v>1.2731844355838679E-5</v>
      </c>
      <c r="BI93" s="5">
        <f t="shared" si="218"/>
        <v>2.353659674997757E-6</v>
      </c>
      <c r="BJ93" s="8">
        <f t="shared" si="219"/>
        <v>0.29064507292781044</v>
      </c>
      <c r="BK93" s="8">
        <f t="shared" si="220"/>
        <v>0.29834344010492797</v>
      </c>
      <c r="BL93" s="8">
        <f t="shared" si="221"/>
        <v>0.37858866244864831</v>
      </c>
      <c r="BM93" s="8">
        <f t="shared" si="222"/>
        <v>0.34552180771856139</v>
      </c>
      <c r="BN93" s="8">
        <f t="shared" si="223"/>
        <v>0.65422338882832931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1.45333333333333</v>
      </c>
      <c r="F94">
        <f>VLOOKUP(B94,home!$B$2:$E$405,3,FALSE)</f>
        <v>0.92</v>
      </c>
      <c r="G94">
        <f>VLOOKUP(C94,away!$B$2:$E$405,4,FALSE)</f>
        <v>0.93</v>
      </c>
      <c r="H94">
        <f>VLOOKUP(A94,away!$A$2:$E$405,3,FALSE)</f>
        <v>1.16333333333333</v>
      </c>
      <c r="I94">
        <f>VLOOKUP(C94,away!$B$2:$E$405,3,FALSE)</f>
        <v>0.74</v>
      </c>
      <c r="J94">
        <f>VLOOKUP(B94,home!$B$2:$E$405,4,FALSE)</f>
        <v>1.38</v>
      </c>
      <c r="K94" s="3">
        <f t="shared" si="168"/>
        <v>1.2434719999999972</v>
      </c>
      <c r="L94" s="3">
        <f t="shared" si="169"/>
        <v>1.1879959999999965</v>
      </c>
      <c r="M94" s="5">
        <f t="shared" si="170"/>
        <v>8.790768932648424E-2</v>
      </c>
      <c r="N94" s="5">
        <f t="shared" si="171"/>
        <v>0.10931075026218177</v>
      </c>
      <c r="O94" s="5">
        <f t="shared" si="172"/>
        <v>0.10443398328910566</v>
      </c>
      <c r="P94" s="5">
        <f t="shared" si="173"/>
        <v>0.12986073406847051</v>
      </c>
      <c r="Q94" s="5">
        <f t="shared" si="174"/>
        <v>6.7962428625007718E-2</v>
      </c>
      <c r="R94" s="5">
        <f t="shared" si="175"/>
        <v>6.2033577205762018E-2</v>
      </c>
      <c r="S94" s="5">
        <f t="shared" si="176"/>
        <v>4.7958859975749044E-2</v>
      </c>
      <c r="T94" s="5">
        <f t="shared" si="177"/>
        <v>8.0739093356794425E-2</v>
      </c>
      <c r="U94" s="5">
        <f t="shared" si="178"/>
        <v>7.713701631520313E-2</v>
      </c>
      <c r="V94" s="5">
        <f t="shared" si="179"/>
        <v>7.8718594335264302E-3</v>
      </c>
      <c r="W94" s="5">
        <f t="shared" si="180"/>
        <v>2.816979234906514E-2</v>
      </c>
      <c r="X94" s="5">
        <f t="shared" si="181"/>
        <v>3.346560063151989E-2</v>
      </c>
      <c r="Y94" s="5">
        <f t="shared" si="182"/>
        <v>1.98784998439215E-2</v>
      </c>
      <c r="Z94" s="5">
        <f t="shared" si="183"/>
        <v>2.4565213862045406E-2</v>
      </c>
      <c r="AA94" s="5">
        <f t="shared" si="184"/>
        <v>3.0546155611465255E-2</v>
      </c>
      <c r="AB94" s="5">
        <f t="shared" si="185"/>
        <v>1.8991644605249925E-2</v>
      </c>
      <c r="AC94" s="5">
        <f t="shared" si="186"/>
        <v>7.2678898481010176E-4</v>
      </c>
      <c r="AD94" s="5">
        <f t="shared" si="187"/>
        <v>8.757087007969162E-3</v>
      </c>
      <c r="AE94" s="5">
        <f t="shared" si="188"/>
        <v>1.0403384337119301E-2</v>
      </c>
      <c r="AF94" s="5">
        <f t="shared" si="189"/>
        <v>6.1795894894801744E-3</v>
      </c>
      <c r="AG94" s="5">
        <f t="shared" si="190"/>
        <v>2.4471091983814886E-3</v>
      </c>
      <c r="AH94" s="5">
        <f t="shared" si="191"/>
        <v>7.2958439518136043E-3</v>
      </c>
      <c r="AI94" s="5">
        <f t="shared" si="192"/>
        <v>9.0721776704495456E-3</v>
      </c>
      <c r="AJ94" s="5">
        <f t="shared" si="193"/>
        <v>5.6404994561146081E-3</v>
      </c>
      <c r="AK94" s="5">
        <f t="shared" si="194"/>
        <v>2.3379343798979099E-3</v>
      </c>
      <c r="AL94" s="5">
        <f t="shared" si="195"/>
        <v>4.2945663481059633E-5</v>
      </c>
      <c r="AM94" s="5">
        <f t="shared" si="196"/>
        <v>2.1778384991946805E-3</v>
      </c>
      <c r="AN94" s="5">
        <f t="shared" si="197"/>
        <v>2.5872634256892762E-3</v>
      </c>
      <c r="AO94" s="5">
        <f t="shared" si="198"/>
        <v>1.5368293003325745E-3</v>
      </c>
      <c r="AP94" s="5">
        <f t="shared" si="199"/>
        <v>6.0858235382596374E-4</v>
      </c>
      <c r="AQ94" s="5">
        <f t="shared" si="200"/>
        <v>1.8074835050395694E-4</v>
      </c>
      <c r="AR94" s="5">
        <f t="shared" si="201"/>
        <v>1.7334866862757457E-3</v>
      </c>
      <c r="AS94" s="5">
        <f t="shared" si="202"/>
        <v>2.1555421567566692E-3</v>
      </c>
      <c r="AT94" s="5">
        <f t="shared" si="203"/>
        <v>1.3401781583732618E-3</v>
      </c>
      <c r="AU94" s="5">
        <f t="shared" si="204"/>
        <v>5.5549133831623784E-4</v>
      </c>
      <c r="AV94" s="5">
        <f t="shared" si="205"/>
        <v>1.7268448135969181E-4</v>
      </c>
      <c r="AW94" s="5">
        <f t="shared" si="206"/>
        <v>1.7622511584583915E-6</v>
      </c>
      <c r="AX94" s="5">
        <f t="shared" si="207"/>
        <v>4.5134686571176696E-4</v>
      </c>
      <c r="AY94" s="5">
        <f t="shared" si="208"/>
        <v>5.361982710781147E-4</v>
      </c>
      <c r="AZ94" s="5">
        <f t="shared" si="209"/>
        <v>3.185007006238571E-4</v>
      </c>
      <c r="BA94" s="5">
        <f t="shared" si="210"/>
        <v>1.2612585277944617E-4</v>
      </c>
      <c r="BB94" s="5">
        <f t="shared" si="211"/>
        <v>3.7459252149642639E-5</v>
      </c>
      <c r="BC94" s="5">
        <f t="shared" si="212"/>
        <v>8.9002883433533439E-6</v>
      </c>
      <c r="BD94" s="5">
        <f t="shared" si="213"/>
        <v>3.432292082248052E-4</v>
      </c>
      <c r="BE94" s="5">
        <f t="shared" si="214"/>
        <v>4.2679591000971401E-4</v>
      </c>
      <c r="BF94" s="5">
        <f t="shared" si="215"/>
        <v>2.6535438190579901E-4</v>
      </c>
      <c r="BG94" s="5">
        <f t="shared" si="216"/>
        <v>1.0998691465905569E-4</v>
      </c>
      <c r="BH94" s="5">
        <f t="shared" si="217"/>
        <v>3.4191412186231244E-5</v>
      </c>
      <c r="BI94" s="5">
        <f t="shared" si="218"/>
        <v>8.5032127388074473E-6</v>
      </c>
      <c r="BJ94" s="8">
        <f t="shared" si="219"/>
        <v>0.37588312826167303</v>
      </c>
      <c r="BK94" s="8">
        <f t="shared" si="220"/>
        <v>0.27490507572359946</v>
      </c>
      <c r="BL94" s="8">
        <f t="shared" si="221"/>
        <v>0.32463427634586778</v>
      </c>
      <c r="BM94" s="8">
        <f t="shared" si="222"/>
        <v>0.43794409539625412</v>
      </c>
      <c r="BN94" s="8">
        <f t="shared" si="223"/>
        <v>0.56150916277701202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1.45333333333333</v>
      </c>
      <c r="F95">
        <f>VLOOKUP(B95,home!$B$2:$E$405,3,FALSE)</f>
        <v>0.64</v>
      </c>
      <c r="G95">
        <f>VLOOKUP(C95,away!$B$2:$E$405,4,FALSE)</f>
        <v>0.92</v>
      </c>
      <c r="H95">
        <f>VLOOKUP(A95,away!$A$2:$E$405,3,FALSE)</f>
        <v>1.16333333333333</v>
      </c>
      <c r="I95">
        <f>VLOOKUP(C95,away!$B$2:$E$405,3,FALSE)</f>
        <v>1.1499999999999999</v>
      </c>
      <c r="J95">
        <f>VLOOKUP(B95,home!$B$2:$E$405,4,FALSE)</f>
        <v>0.8</v>
      </c>
      <c r="K95" s="3">
        <f t="shared" si="168"/>
        <v>0.85572266666666474</v>
      </c>
      <c r="L95" s="3">
        <f t="shared" si="169"/>
        <v>1.0702666666666636</v>
      </c>
      <c r="M95" s="5">
        <f t="shared" si="170"/>
        <v>0.14573150847407701</v>
      </c>
      <c r="N95" s="5">
        <f t="shared" si="171"/>
        <v>0.12470575504879285</v>
      </c>
      <c r="O95" s="5">
        <f t="shared" si="172"/>
        <v>0.15597157580285501</v>
      </c>
      <c r="P95" s="5">
        <f t="shared" si="173"/>
        <v>0.13346841277022095</v>
      </c>
      <c r="Q95" s="5">
        <f t="shared" si="174"/>
        <v>5.3356770629516437E-2</v>
      </c>
      <c r="R95" s="5">
        <f t="shared" si="175"/>
        <v>8.3465589264634238E-2</v>
      </c>
      <c r="S95" s="5">
        <f t="shared" si="176"/>
        <v>3.0559309709215748E-2</v>
      </c>
      <c r="T95" s="5">
        <f t="shared" si="177"/>
        <v>5.7105973045750283E-2</v>
      </c>
      <c r="U95" s="5">
        <f t="shared" si="178"/>
        <v>7.1423396620437368E-2</v>
      </c>
      <c r="V95" s="5">
        <f t="shared" si="179"/>
        <v>3.1097542208116816E-3</v>
      </c>
      <c r="W95" s="5">
        <f t="shared" si="180"/>
        <v>1.5219532682603796E-2</v>
      </c>
      <c r="X95" s="5">
        <f t="shared" si="181"/>
        <v>1.6288958512434705E-2</v>
      </c>
      <c r="Y95" s="5">
        <f t="shared" si="182"/>
        <v>8.7167646652875335E-3</v>
      </c>
      <c r="Z95" s="5">
        <f t="shared" si="183"/>
        <v>2.977681266787632E-2</v>
      </c>
      <c r="AA95" s="5">
        <f t="shared" si="184"/>
        <v>2.548069354098885E-2</v>
      </c>
      <c r="AB95" s="5">
        <f t="shared" si="185"/>
        <v>1.0902203512705516E-2</v>
      </c>
      <c r="AC95" s="5">
        <f t="shared" si="186"/>
        <v>1.7800455624832363E-4</v>
      </c>
      <c r="AD95" s="5">
        <f t="shared" si="187"/>
        <v>3.2559247731445444E-3</v>
      </c>
      <c r="AE95" s="5">
        <f t="shared" si="188"/>
        <v>3.4847077538708235E-3</v>
      </c>
      <c r="AF95" s="5">
        <f t="shared" si="189"/>
        <v>1.8647832760214015E-3</v>
      </c>
      <c r="AG95" s="5">
        <f t="shared" si="190"/>
        <v>6.6527179362772207E-4</v>
      </c>
      <c r="AH95" s="5">
        <f t="shared" si="191"/>
        <v>7.9672825095014159E-3</v>
      </c>
      <c r="AI95" s="5">
        <f t="shared" si="192"/>
        <v>6.817784235117229E-3</v>
      </c>
      <c r="AJ95" s="5">
        <f t="shared" si="193"/>
        <v>2.9170662532162304E-3</v>
      </c>
      <c r="AK95" s="5">
        <f t="shared" si="194"/>
        <v>8.3206657101517634E-4</v>
      </c>
      <c r="AL95" s="5">
        <f t="shared" si="195"/>
        <v>6.5210292097010454E-6</v>
      </c>
      <c r="AM95" s="5">
        <f t="shared" si="196"/>
        <v>5.5723372586826119E-4</v>
      </c>
      <c r="AN95" s="5">
        <f t="shared" si="197"/>
        <v>5.9638868233926918E-4</v>
      </c>
      <c r="AO95" s="5">
        <f t="shared" si="198"/>
        <v>3.1914746354248666E-4</v>
      </c>
      <c r="AP95" s="5">
        <f t="shared" si="199"/>
        <v>1.1385763066024593E-4</v>
      </c>
      <c r="AQ95" s="5">
        <f t="shared" si="200"/>
        <v>3.0464506710326372E-5</v>
      </c>
      <c r="AR95" s="5">
        <f t="shared" si="201"/>
        <v>1.7054233787671389E-3</v>
      </c>
      <c r="AS95" s="5">
        <f t="shared" si="202"/>
        <v>1.4593694414742897E-3</v>
      </c>
      <c r="AT95" s="5">
        <f t="shared" si="203"/>
        <v>6.2440775505511002E-4</v>
      </c>
      <c r="AU95" s="5">
        <f t="shared" si="204"/>
        <v>1.7810662308103477E-4</v>
      </c>
      <c r="AV95" s="5">
        <f t="shared" si="205"/>
        <v>3.8102468613474409E-5</v>
      </c>
      <c r="AW95" s="5">
        <f t="shared" si="206"/>
        <v>1.6589705642785351E-7</v>
      </c>
      <c r="AX95" s="5">
        <f t="shared" si="207"/>
        <v>7.9472921642764915E-5</v>
      </c>
      <c r="AY95" s="5">
        <f t="shared" si="208"/>
        <v>8.5057218936862924E-5</v>
      </c>
      <c r="AZ95" s="5">
        <f t="shared" si="209"/>
        <v>4.5516953093746452E-5</v>
      </c>
      <c r="BA95" s="5">
        <f t="shared" si="210"/>
        <v>1.6238425888155633E-5</v>
      </c>
      <c r="BB95" s="5">
        <f t="shared" si="211"/>
        <v>4.3448614868074959E-6</v>
      </c>
      <c r="BC95" s="5">
        <f t="shared" si="212"/>
        <v>9.3003208412276484E-7</v>
      </c>
      <c r="BD95" s="5">
        <f t="shared" si="213"/>
        <v>3.0420963247475058E-4</v>
      </c>
      <c r="BE95" s="5">
        <f t="shared" si="214"/>
        <v>2.6031907792697961E-4</v>
      </c>
      <c r="BF95" s="5">
        <f t="shared" si="215"/>
        <v>1.1138046777394112E-4</v>
      </c>
      <c r="BG95" s="5">
        <f t="shared" si="216"/>
        <v>3.1770263632699143E-5</v>
      </c>
      <c r="BH95" s="5">
        <f t="shared" si="217"/>
        <v>6.7966336791190667E-6</v>
      </c>
      <c r="BI95" s="5">
        <f t="shared" si="218"/>
        <v>1.1632066992504469E-6</v>
      </c>
      <c r="BJ95" s="8">
        <f t="shared" si="219"/>
        <v>0.28651309460330321</v>
      </c>
      <c r="BK95" s="8">
        <f t="shared" si="220"/>
        <v>0.31313856797872025</v>
      </c>
      <c r="BL95" s="8">
        <f t="shared" si="221"/>
        <v>0.3704987072596489</v>
      </c>
      <c r="BM95" s="8">
        <f t="shared" si="222"/>
        <v>0.30314267919757182</v>
      </c>
      <c r="BN95" s="8">
        <f t="shared" si="223"/>
        <v>0.69669961199009645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1.45333333333333</v>
      </c>
      <c r="F96">
        <f>VLOOKUP(B96,home!$B$2:$E$405,3,FALSE)</f>
        <v>1.03</v>
      </c>
      <c r="G96">
        <f>VLOOKUP(C96,away!$B$2:$E$405,4,FALSE)</f>
        <v>0.64</v>
      </c>
      <c r="H96">
        <f>VLOOKUP(A96,away!$A$2:$E$405,3,FALSE)</f>
        <v>1.16333333333333</v>
      </c>
      <c r="I96">
        <f>VLOOKUP(C96,away!$B$2:$E$405,3,FALSE)</f>
        <v>1.1499999999999999</v>
      </c>
      <c r="J96">
        <f>VLOOKUP(B96,home!$B$2:$E$405,4,FALSE)</f>
        <v>1.17</v>
      </c>
      <c r="K96" s="3">
        <f t="shared" si="168"/>
        <v>0.95803733333333119</v>
      </c>
      <c r="L96" s="3">
        <f t="shared" si="169"/>
        <v>1.5652649999999952</v>
      </c>
      <c r="M96" s="5">
        <f t="shared" si="170"/>
        <v>8.0194340547956516E-2</v>
      </c>
      <c r="N96" s="5">
        <f t="shared" si="171"/>
        <v>7.6829172166989312E-2</v>
      </c>
      <c r="O96" s="5">
        <f t="shared" si="172"/>
        <v>0.12552539445779679</v>
      </c>
      <c r="P96" s="5">
        <f t="shared" si="173"/>
        <v>0.12025801417196216</v>
      </c>
      <c r="Q96" s="5">
        <f t="shared" si="174"/>
        <v>3.6802607612534906E-2</v>
      </c>
      <c r="R96" s="5">
        <f t="shared" si="175"/>
        <v>9.8240253277991352E-2</v>
      </c>
      <c r="S96" s="5">
        <f t="shared" si="176"/>
        <v>4.5084197568578802E-2</v>
      </c>
      <c r="T96" s="5">
        <f t="shared" si="177"/>
        <v>5.7605833604634275E-2</v>
      </c>
      <c r="U96" s="5">
        <f t="shared" si="178"/>
        <v>9.41178302764379E-2</v>
      </c>
      <c r="V96" s="5">
        <f t="shared" si="179"/>
        <v>7.511940553255091E-3</v>
      </c>
      <c r="W96" s="5">
        <f t="shared" si="180"/>
        <v>1.17527573522753E-2</v>
      </c>
      <c r="X96" s="5">
        <f t="shared" si="181"/>
        <v>1.8396179737009143E-2</v>
      </c>
      <c r="Y96" s="5">
        <f t="shared" si="182"/>
        <v>1.4397448138024765E-2</v>
      </c>
      <c r="Z96" s="5">
        <f t="shared" si="183"/>
        <v>5.1257343349058238E-2</v>
      </c>
      <c r="AA96" s="5">
        <f t="shared" si="184"/>
        <v>4.9106448535882724E-2</v>
      </c>
      <c r="AB96" s="5">
        <f t="shared" si="185"/>
        <v>2.3522905502393769E-2</v>
      </c>
      <c r="AC96" s="5">
        <f t="shared" si="186"/>
        <v>7.0404832134948823E-4</v>
      </c>
      <c r="AD96" s="5">
        <f t="shared" si="187"/>
        <v>2.814895078271882E-3</v>
      </c>
      <c r="AE96" s="5">
        <f t="shared" si="188"/>
        <v>4.4060567446912238E-3</v>
      </c>
      <c r="AF96" s="5">
        <f t="shared" si="189"/>
        <v>3.4483232052395442E-3</v>
      </c>
      <c r="AG96" s="5">
        <f t="shared" si="190"/>
        <v>1.7991798739497536E-3</v>
      </c>
      <c r="AH96" s="5">
        <f t="shared" si="191"/>
        <v>2.0057831384315852E-2</v>
      </c>
      <c r="AI96" s="5">
        <f t="shared" si="192"/>
        <v>1.9216151291879563E-2</v>
      </c>
      <c r="AJ96" s="5">
        <f t="shared" si="193"/>
        <v>9.2048951703010695E-3</v>
      </c>
      <c r="AK96" s="5">
        <f t="shared" si="194"/>
        <v>2.9395444075226988E-3</v>
      </c>
      <c r="AL96" s="5">
        <f t="shared" si="195"/>
        <v>4.2231136226358206E-5</v>
      </c>
      <c r="AM96" s="5">
        <f t="shared" si="196"/>
        <v>5.3935491488014281E-4</v>
      </c>
      <c r="AN96" s="5">
        <f t="shared" si="197"/>
        <v>8.4423337083986403E-4</v>
      </c>
      <c r="AO96" s="5">
        <f t="shared" si="198"/>
        <v>6.6072447360382804E-4</v>
      </c>
      <c r="AP96" s="5">
        <f t="shared" si="199"/>
        <v>3.4473629772516435E-4</v>
      </c>
      <c r="AQ96" s="5">
        <f t="shared" si="200"/>
        <v>1.3490091526469446E-4</v>
      </c>
      <c r="AR96" s="5">
        <f t="shared" si="201"/>
        <v>6.2791642883542036E-3</v>
      </c>
      <c r="AS96" s="5">
        <f t="shared" si="202"/>
        <v>6.0156738103767466E-3</v>
      </c>
      <c r="AT96" s="5">
        <f t="shared" si="203"/>
        <v>2.8816200477482482E-3</v>
      </c>
      <c r="AU96" s="5">
        <f t="shared" si="204"/>
        <v>9.2023319540819951E-4</v>
      </c>
      <c r="AV96" s="5">
        <f t="shared" si="205"/>
        <v>2.2040443914342038E-4</v>
      </c>
      <c r="AW96" s="5">
        <f t="shared" si="206"/>
        <v>1.7591406853047641E-6</v>
      </c>
      <c r="AX96" s="5">
        <f t="shared" si="207"/>
        <v>8.6120357395332915E-5</v>
      </c>
      <c r="AY96" s="5">
        <f t="shared" si="208"/>
        <v>1.3480118121840534E-4</v>
      </c>
      <c r="AZ96" s="5">
        <f t="shared" si="209"/>
        <v>1.0549978545991332E-4</v>
      </c>
      <c r="BA96" s="5">
        <f t="shared" si="210"/>
        <v>5.5045040562636921E-5</v>
      </c>
      <c r="BB96" s="5">
        <f t="shared" si="211"/>
        <v>2.1540018854068907E-5</v>
      </c>
      <c r="BC96" s="5">
        <f t="shared" si="212"/>
        <v>6.7431675223228049E-6</v>
      </c>
      <c r="BD96" s="5">
        <f t="shared" si="213"/>
        <v>1.6380926816351204E-3</v>
      </c>
      <c r="BE96" s="5">
        <f t="shared" si="214"/>
        <v>1.5693539444665565E-3</v>
      </c>
      <c r="BF96" s="5">
        <f t="shared" si="215"/>
        <v>7.5174983400644205E-4</v>
      </c>
      <c r="BG96" s="5">
        <f t="shared" si="216"/>
        <v>2.4006813543510209E-4</v>
      </c>
      <c r="BH96" s="5">
        <f t="shared" si="217"/>
        <v>5.7498559072637534E-5</v>
      </c>
      <c r="BI96" s="5">
        <f t="shared" si="218"/>
        <v>1.1017153240891742E-5</v>
      </c>
      <c r="BJ96" s="8">
        <f t="shared" si="219"/>
        <v>0.23118615303694645</v>
      </c>
      <c r="BK96" s="8">
        <f t="shared" si="220"/>
        <v>0.25392957348054684</v>
      </c>
      <c r="BL96" s="8">
        <f t="shared" si="221"/>
        <v>0.46251613039340922</v>
      </c>
      <c r="BM96" s="8">
        <f t="shared" si="222"/>
        <v>0.46090637598419654</v>
      </c>
      <c r="BN96" s="8">
        <f t="shared" si="223"/>
        <v>0.53784978223523106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1.45333333333333</v>
      </c>
      <c r="F97">
        <f>VLOOKUP(B97,home!$B$2:$E$405,3,FALSE)</f>
        <v>0.49</v>
      </c>
      <c r="G97">
        <f>VLOOKUP(C97,away!$B$2:$E$405,4,FALSE)</f>
        <v>1.28</v>
      </c>
      <c r="H97">
        <f>VLOOKUP(A97,away!$A$2:$E$405,3,FALSE)</f>
        <v>1.16333333333333</v>
      </c>
      <c r="I97">
        <f>VLOOKUP(C97,away!$B$2:$E$405,3,FALSE)</f>
        <v>0.59</v>
      </c>
      <c r="J97">
        <f>VLOOKUP(B97,home!$B$2:$E$405,4,FALSE)</f>
        <v>0.98</v>
      </c>
      <c r="K97" s="3">
        <f t="shared" si="168"/>
        <v>0.9115306666666646</v>
      </c>
      <c r="L97" s="3">
        <f t="shared" si="169"/>
        <v>0.67263933333333137</v>
      </c>
      <c r="M97" s="5">
        <f t="shared" si="170"/>
        <v>0.20511797039888754</v>
      </c>
      <c r="N97" s="5">
        <f t="shared" si="171"/>
        <v>0.18697132030301117</v>
      </c>
      <c r="O97" s="5">
        <f t="shared" si="172"/>
        <v>0.13797041486379372</v>
      </c>
      <c r="P97" s="5">
        <f t="shared" si="173"/>
        <v>0.12576426424107018</v>
      </c>
      <c r="Q97" s="5">
        <f t="shared" si="174"/>
        <v>8.5215046121675103E-2</v>
      </c>
      <c r="R97" s="5">
        <f t="shared" si="175"/>
        <v>4.6402163936852675E-2</v>
      </c>
      <c r="S97" s="5">
        <f t="shared" si="176"/>
        <v>1.9277504220302461E-2</v>
      </c>
      <c r="T97" s="5">
        <f t="shared" si="177"/>
        <v>5.7318991813252632E-2</v>
      </c>
      <c r="U97" s="5">
        <f t="shared" si="178"/>
        <v>4.2296995428135184E-2</v>
      </c>
      <c r="V97" s="5">
        <f t="shared" si="179"/>
        <v>1.3132936404871775E-3</v>
      </c>
      <c r="W97" s="5">
        <f t="shared" si="180"/>
        <v>2.5892042600440368E-2</v>
      </c>
      <c r="X97" s="5">
        <f t="shared" si="181"/>
        <v>1.7416006273398423E-2</v>
      </c>
      <c r="Y97" s="5">
        <f t="shared" si="182"/>
        <v>5.8573454245339157E-3</v>
      </c>
      <c r="Z97" s="5">
        <f t="shared" si="183"/>
        <v>1.0403973538569512E-2</v>
      </c>
      <c r="AA97" s="5">
        <f t="shared" si="184"/>
        <v>9.4835409355946056E-3</v>
      </c>
      <c r="AB97" s="5">
        <f t="shared" si="185"/>
        <v>4.3222691956915768E-3</v>
      </c>
      <c r="AC97" s="5">
        <f t="shared" si="186"/>
        <v>5.0326346378608818E-5</v>
      </c>
      <c r="AD97" s="5">
        <f t="shared" si="187"/>
        <v>5.9003477132352706E-3</v>
      </c>
      <c r="AE97" s="5">
        <f t="shared" si="188"/>
        <v>3.968805952265419E-3</v>
      </c>
      <c r="AF97" s="5">
        <f t="shared" si="189"/>
        <v>1.3347874949305842E-3</v>
      </c>
      <c r="AG97" s="5">
        <f t="shared" si="190"/>
        <v>2.9927685691059187E-4</v>
      </c>
      <c r="AH97" s="5">
        <f t="shared" si="191"/>
        <v>1.7495304562502539E-3</v>
      </c>
      <c r="AI97" s="5">
        <f t="shared" si="192"/>
        <v>1.5947506631394279E-3</v>
      </c>
      <c r="AJ97" s="5">
        <f t="shared" si="193"/>
        <v>7.2683206756929397E-4</v>
      </c>
      <c r="AK97" s="5">
        <f t="shared" si="194"/>
        <v>2.2084323970204963E-4</v>
      </c>
      <c r="AL97" s="5">
        <f t="shared" si="195"/>
        <v>1.2342664880972936E-6</v>
      </c>
      <c r="AM97" s="5">
        <f t="shared" si="196"/>
        <v>1.0756695769220956E-3</v>
      </c>
      <c r="AN97" s="5">
        <f t="shared" si="197"/>
        <v>7.2353766710782504E-4</v>
      </c>
      <c r="AO97" s="5">
        <f t="shared" si="198"/>
        <v>2.4333994702248059E-4</v>
      </c>
      <c r="AP97" s="5">
        <f t="shared" si="199"/>
        <v>5.4560006579523181E-5</v>
      </c>
      <c r="AQ97" s="5">
        <f t="shared" si="200"/>
        <v>9.1748016130781596E-6</v>
      </c>
      <c r="AR97" s="5">
        <f t="shared" si="201"/>
        <v>2.3536059994770604E-4</v>
      </c>
      <c r="AS97" s="5">
        <f t="shared" si="202"/>
        <v>2.1453840457739864E-4</v>
      </c>
      <c r="AT97" s="5">
        <f t="shared" si="203"/>
        <v>9.7779167475019381E-5</v>
      </c>
      <c r="AU97" s="5">
        <f t="shared" si="204"/>
        <v>2.9709569904871961E-5</v>
      </c>
      <c r="AV97" s="5">
        <f t="shared" si="205"/>
        <v>6.770296015441952E-6</v>
      </c>
      <c r="AW97" s="5">
        <f t="shared" si="206"/>
        <v>2.1021319862784391E-8</v>
      </c>
      <c r="AX97" s="5">
        <f t="shared" si="207"/>
        <v>1.6341763442747438E-4</v>
      </c>
      <c r="AY97" s="5">
        <f t="shared" si="208"/>
        <v>1.0992112867620643E-4</v>
      </c>
      <c r="AZ97" s="5">
        <f t="shared" si="209"/>
        <v>3.6968637356005412E-5</v>
      </c>
      <c r="BA97" s="5">
        <f t="shared" si="210"/>
        <v>8.2888531951283908E-6</v>
      </c>
      <c r="BB97" s="5">
        <f t="shared" si="211"/>
        <v>1.3938521718172531E-6</v>
      </c>
      <c r="BC97" s="5">
        <f t="shared" si="212"/>
        <v>1.8751195912327469E-7</v>
      </c>
      <c r="BD97" s="5">
        <f t="shared" si="213"/>
        <v>2.6385466173626311E-5</v>
      </c>
      <c r="BE97" s="5">
        <f t="shared" si="214"/>
        <v>2.4051161571556323E-5</v>
      </c>
      <c r="BF97" s="5">
        <f t="shared" si="215"/>
        <v>1.0961685670714197E-5</v>
      </c>
      <c r="BG97" s="5">
        <f t="shared" si="216"/>
        <v>3.3306375490721796E-6</v>
      </c>
      <c r="BH97" s="5">
        <f t="shared" si="217"/>
        <v>7.5899456638269726E-7</v>
      </c>
      <c r="BI97" s="5">
        <f t="shared" si="218"/>
        <v>1.3836936461823927E-7</v>
      </c>
      <c r="BJ97" s="8">
        <f t="shared" si="219"/>
        <v>0.39260043017068419</v>
      </c>
      <c r="BK97" s="8">
        <f t="shared" si="220"/>
        <v>0.35163451424229014</v>
      </c>
      <c r="BL97" s="8">
        <f t="shared" si="221"/>
        <v>0.24541712513954519</v>
      </c>
      <c r="BM97" s="8">
        <f t="shared" si="222"/>
        <v>0.21250496311844247</v>
      </c>
      <c r="BN97" s="8">
        <f t="shared" si="223"/>
        <v>0.78744117986529027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1.3216783216783199</v>
      </c>
      <c r="F98">
        <f>VLOOKUP(B98,home!$B$2:$E$405,3,FALSE)</f>
        <v>0.4</v>
      </c>
      <c r="G98">
        <f>VLOOKUP(C98,away!$B$2:$E$405,4,FALSE)</f>
        <v>0.86</v>
      </c>
      <c r="H98">
        <f>VLOOKUP(A98,away!$A$2:$E$405,3,FALSE)</f>
        <v>1.28321678321678</v>
      </c>
      <c r="I98">
        <f>VLOOKUP(C98,away!$B$2:$E$405,3,FALSE)</f>
        <v>1.19</v>
      </c>
      <c r="J98">
        <f>VLOOKUP(B98,home!$B$2:$E$405,4,FALSE)</f>
        <v>1.0900000000000001</v>
      </c>
      <c r="K98" s="3">
        <f t="shared" si="168"/>
        <v>0.45465734265734203</v>
      </c>
      <c r="L98" s="3">
        <f t="shared" si="169"/>
        <v>1.6644604895104855</v>
      </c>
      <c r="M98" s="5">
        <f t="shared" si="170"/>
        <v>0.12013756327222189</v>
      </c>
      <c r="N98" s="5">
        <f t="shared" si="171"/>
        <v>5.4621425270676698E-2</v>
      </c>
      <c r="O98" s="5">
        <f t="shared" si="172"/>
        <v>0.19996422737267938</v>
      </c>
      <c r="P98" s="5">
        <f t="shared" si="173"/>
        <v>9.0915204243790931E-2</v>
      </c>
      <c r="Q98" s="5">
        <f t="shared" si="174"/>
        <v>1.2417016032861225E-2</v>
      </c>
      <c r="R98" s="5">
        <f t="shared" si="175"/>
        <v>0.16641627788865798</v>
      </c>
      <c r="S98" s="5">
        <f t="shared" si="176"/>
        <v>1.7200228924156524E-2</v>
      </c>
      <c r="T98" s="5">
        <f t="shared" si="177"/>
        <v>2.066763258431574E-2</v>
      </c>
      <c r="U98" s="5">
        <f t="shared" si="178"/>
        <v>7.5662382679783022E-2</v>
      </c>
      <c r="V98" s="5">
        <f t="shared" si="179"/>
        <v>1.4462701322337868E-3</v>
      </c>
      <c r="W98" s="5">
        <f t="shared" si="180"/>
        <v>1.8818291710780992E-3</v>
      </c>
      <c r="X98" s="5">
        <f t="shared" si="181"/>
        <v>3.1322303032677639E-3</v>
      </c>
      <c r="Y98" s="5">
        <f t="shared" si="182"/>
        <v>2.6067367919183197E-3</v>
      </c>
      <c r="Z98" s="5">
        <f t="shared" si="183"/>
        <v>9.2331106452356246E-2</v>
      </c>
      <c r="AA98" s="5">
        <f t="shared" si="184"/>
        <v>4.1979015504240456E-2</v>
      </c>
      <c r="AB98" s="5">
        <f t="shared" si="185"/>
        <v>9.5430338182646603E-3</v>
      </c>
      <c r="AC98" s="5">
        <f t="shared" si="186"/>
        <v>6.8404887739913363E-5</v>
      </c>
      <c r="AD98" s="5">
        <f t="shared" si="187"/>
        <v>2.1389686256435925E-4</v>
      </c>
      <c r="AE98" s="5">
        <f t="shared" si="188"/>
        <v>3.560228765686304E-4</v>
      </c>
      <c r="AF98" s="5">
        <f t="shared" si="189"/>
        <v>2.9629300570517694E-4</v>
      </c>
      <c r="AG98" s="5">
        <f t="shared" si="190"/>
        <v>1.6438933377152398E-4</v>
      </c>
      <c r="AH98" s="5">
        <f t="shared" si="191"/>
        <v>3.8420369660683414E-2</v>
      </c>
      <c r="AI98" s="5">
        <f t="shared" si="192"/>
        <v>1.7468103173839084E-2</v>
      </c>
      <c r="AJ98" s="5">
        <f t="shared" si="193"/>
        <v>3.9710006851409792E-3</v>
      </c>
      <c r="AK98" s="5">
        <f t="shared" si="194"/>
        <v>6.0181487306556092E-4</v>
      </c>
      <c r="AL98" s="5">
        <f t="shared" si="195"/>
        <v>2.0706410786960843E-6</v>
      </c>
      <c r="AM98" s="5">
        <f t="shared" si="196"/>
        <v>1.9449955827250868E-5</v>
      </c>
      <c r="AN98" s="5">
        <f t="shared" si="197"/>
        <v>3.2373682997183295E-5</v>
      </c>
      <c r="AO98" s="5">
        <f t="shared" si="198"/>
        <v>2.6942358124374499E-5</v>
      </c>
      <c r="AP98" s="5">
        <f t="shared" si="199"/>
        <v>1.49481635307544E-5</v>
      </c>
      <c r="AQ98" s="5">
        <f t="shared" si="200"/>
        <v>6.2201568969205644E-6</v>
      </c>
      <c r="AR98" s="5">
        <f t="shared" si="201"/>
        <v>1.2789837458518978E-2</v>
      </c>
      <c r="AS98" s="5">
        <f t="shared" si="202"/>
        <v>5.8149935119095712E-3</v>
      </c>
      <c r="AT98" s="5">
        <f t="shared" si="203"/>
        <v>1.3219147488472451E-3</v>
      </c>
      <c r="AU98" s="5">
        <f t="shared" si="204"/>
        <v>2.0033941564347876E-4</v>
      </c>
      <c r="AV98" s="5">
        <f t="shared" si="205"/>
        <v>2.2771446586497193E-5</v>
      </c>
      <c r="AW98" s="5">
        <f t="shared" si="206"/>
        <v>4.3527129201295621E-8</v>
      </c>
      <c r="AX98" s="5">
        <f t="shared" si="207"/>
        <v>1.4738442052034261E-6</v>
      </c>
      <c r="AY98" s="5">
        <f t="shared" si="208"/>
        <v>2.4531554472550869E-6</v>
      </c>
      <c r="AZ98" s="5">
        <f t="shared" si="209"/>
        <v>2.0415901582917581E-6</v>
      </c>
      <c r="BA98" s="5">
        <f t="shared" si="210"/>
        <v>1.1327153847500302E-6</v>
      </c>
      <c r="BB98" s="5">
        <f t="shared" si="211"/>
        <v>4.7134000094427332E-7</v>
      </c>
      <c r="BC98" s="5">
        <f t="shared" si="212"/>
        <v>1.5690536173951554E-7</v>
      </c>
      <c r="BD98" s="5">
        <f t="shared" si="213"/>
        <v>3.5480298528276725E-3</v>
      </c>
      <c r="BE98" s="5">
        <f t="shared" si="214"/>
        <v>1.6131378245555499E-3</v>
      </c>
      <c r="BF98" s="5">
        <f t="shared" si="215"/>
        <v>3.6671247832623587E-4</v>
      </c>
      <c r="BG98" s="5">
        <f t="shared" si="216"/>
        <v>5.5576173638364861E-5</v>
      </c>
      <c r="BH98" s="5">
        <f t="shared" si="217"/>
        <v>6.3170288553704964E-6</v>
      </c>
      <c r="BI98" s="5">
        <f t="shared" si="218"/>
        <v>5.7441671057450042E-7</v>
      </c>
      <c r="BJ98" s="8">
        <f t="shared" si="219"/>
        <v>9.6465136100662235E-2</v>
      </c>
      <c r="BK98" s="8">
        <f t="shared" si="220"/>
        <v>0.22977219525666895</v>
      </c>
      <c r="BL98" s="8">
        <f t="shared" si="221"/>
        <v>0.57976643001277395</v>
      </c>
      <c r="BM98" s="8">
        <f t="shared" si="222"/>
        <v>0.35386074411325541</v>
      </c>
      <c r="BN98" s="8">
        <f t="shared" si="223"/>
        <v>0.64447171408088821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1.3216783216783199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1.28321678321678</v>
      </c>
      <c r="I99">
        <f>VLOOKUP(C99,away!$B$2:$E$405,3,FALSE)</f>
        <v>1.1299999999999999</v>
      </c>
      <c r="J99">
        <f>VLOOKUP(B99,home!$B$2:$E$405,4,FALSE)</f>
        <v>1.71</v>
      </c>
      <c r="K99" s="3">
        <f t="shared" si="168"/>
        <v>0.48175174825174766</v>
      </c>
      <c r="L99" s="3">
        <f t="shared" si="169"/>
        <v>2.4795597902097839</v>
      </c>
      <c r="M99" s="5">
        <f t="shared" si="170"/>
        <v>5.1750999218059431E-2</v>
      </c>
      <c r="N99" s="5">
        <f t="shared" si="171"/>
        <v>2.4931134347074956E-2</v>
      </c>
      <c r="O99" s="5">
        <f t="shared" si="172"/>
        <v>0.12831969676427812</v>
      </c>
      <c r="P99" s="5">
        <f t="shared" si="173"/>
        <v>6.1818238251325111E-2</v>
      </c>
      <c r="Q99" s="5">
        <f t="shared" si="174"/>
        <v>6.0053087788012761E-3</v>
      </c>
      <c r="R99" s="5">
        <f t="shared" si="175"/>
        <v>0.15908818019430832</v>
      </c>
      <c r="S99" s="5">
        <f t="shared" si="176"/>
        <v>1.8460970021058152E-2</v>
      </c>
      <c r="T99" s="5">
        <f t="shared" si="177"/>
        <v>1.4890522175709464E-2</v>
      </c>
      <c r="U99" s="5">
        <f t="shared" si="178"/>
        <v>7.6641008934797084E-2</v>
      </c>
      <c r="V99" s="5">
        <f t="shared" si="179"/>
        <v>2.4502471457467745E-3</v>
      </c>
      <c r="W99" s="5">
        <f t="shared" si="180"/>
        <v>9.6435600099302736E-4</v>
      </c>
      <c r="X99" s="5">
        <f t="shared" si="181"/>
        <v>2.3911783635098167E-3</v>
      </c>
      <c r="Y99" s="5">
        <f t="shared" si="182"/>
        <v>2.9645348606892889E-3</v>
      </c>
      <c r="Z99" s="5">
        <f t="shared" si="183"/>
        <v>0.13148955156915182</v>
      </c>
      <c r="AA99" s="5">
        <f t="shared" si="184"/>
        <v>6.3345321345277206E-2</v>
      </c>
      <c r="AB99" s="5">
        <f t="shared" si="185"/>
        <v>1.5258359650828019E-2</v>
      </c>
      <c r="AC99" s="5">
        <f t="shared" si="186"/>
        <v>1.8293120437173286E-4</v>
      </c>
      <c r="AD99" s="5">
        <f t="shared" si="187"/>
        <v>1.1614504735386377E-4</v>
      </c>
      <c r="AE99" s="5">
        <f t="shared" si="188"/>
        <v>2.8798858925065183E-4</v>
      </c>
      <c r="AF99" s="5">
        <f t="shared" si="189"/>
        <v>3.5704246297257907E-4</v>
      </c>
      <c r="AG99" s="5">
        <f t="shared" si="190"/>
        <v>2.9510271152809089E-4</v>
      </c>
      <c r="AH99" s="5">
        <f t="shared" si="191"/>
        <v>8.1509051225896162E-2</v>
      </c>
      <c r="AI99" s="5">
        <f t="shared" si="192"/>
        <v>3.9267127926416727E-2</v>
      </c>
      <c r="AJ99" s="5">
        <f t="shared" si="193"/>
        <v>9.4585037636881388E-3</v>
      </c>
      <c r="AK99" s="5">
        <f t="shared" si="194"/>
        <v>1.5188835746674987E-3</v>
      </c>
      <c r="AL99" s="5">
        <f t="shared" si="195"/>
        <v>8.7406890273201472E-6</v>
      </c>
      <c r="AM99" s="5">
        <f t="shared" si="196"/>
        <v>1.1190615922701184E-5</v>
      </c>
      <c r="AN99" s="5">
        <f t="shared" si="197"/>
        <v>2.7747801269611216E-5</v>
      </c>
      <c r="AO99" s="5">
        <f t="shared" si="198"/>
        <v>3.4401166147429986E-5</v>
      </c>
      <c r="AP99" s="5">
        <f t="shared" si="199"/>
        <v>2.8433249438497808E-5</v>
      </c>
      <c r="AQ99" s="5">
        <f t="shared" si="200"/>
        <v>1.7625485503176021E-5</v>
      </c>
      <c r="AR99" s="5">
        <f t="shared" si="201"/>
        <v>4.0421313191576339E-2</v>
      </c>
      <c r="AS99" s="5">
        <f t="shared" si="202"/>
        <v>1.947303829667333E-2</v>
      </c>
      <c r="AT99" s="5">
        <f t="shared" si="203"/>
        <v>4.6905851215978045E-3</v>
      </c>
      <c r="AU99" s="5">
        <f t="shared" si="204"/>
        <v>7.5323252755112621E-4</v>
      </c>
      <c r="AV99" s="5">
        <f t="shared" si="205"/>
        <v>9.0717771746959435E-5</v>
      </c>
      <c r="AW99" s="5">
        <f t="shared" si="206"/>
        <v>2.9002875142288642E-7</v>
      </c>
      <c r="AX99" s="5">
        <f t="shared" si="207"/>
        <v>8.985164641291889E-7</v>
      </c>
      <c r="AY99" s="5">
        <f t="shared" si="208"/>
        <v>2.2279252952962085E-6</v>
      </c>
      <c r="AZ99" s="5">
        <f t="shared" si="209"/>
        <v>2.7621369889038694E-6</v>
      </c>
      <c r="BA99" s="5">
        <f t="shared" si="210"/>
        <v>2.2829612709123874E-6</v>
      </c>
      <c r="BB99" s="5">
        <f t="shared" si="211"/>
        <v>1.4151847424901453E-6</v>
      </c>
      <c r="BC99" s="5">
        <f t="shared" si="212"/>
        <v>7.0180703663939066E-7</v>
      </c>
      <c r="BD99" s="5">
        <f t="shared" si="213"/>
        <v>1.6704510476218175E-2</v>
      </c>
      <c r="BE99" s="5">
        <f t="shared" si="214"/>
        <v>8.0474271256077388E-3</v>
      </c>
      <c r="BF99" s="5">
        <f t="shared" si="215"/>
        <v>1.9384310433450322E-3</v>
      </c>
      <c r="BG99" s="5">
        <f t="shared" si="216"/>
        <v>3.1128084799897615E-4</v>
      </c>
      <c r="BH99" s="5">
        <f t="shared" si="217"/>
        <v>3.7490023180198323E-5</v>
      </c>
      <c r="BI99" s="5">
        <f t="shared" si="218"/>
        <v>3.6121768418118197E-6</v>
      </c>
      <c r="BJ99" s="8">
        <f t="shared" si="219"/>
        <v>5.333300018796279E-2</v>
      </c>
      <c r="BK99" s="8">
        <f t="shared" si="220"/>
        <v>0.13467435445488382</v>
      </c>
      <c r="BL99" s="8">
        <f t="shared" si="221"/>
        <v>0.66687777198249476</v>
      </c>
      <c r="BM99" s="8">
        <f t="shared" si="222"/>
        <v>0.55445918274410222</v>
      </c>
      <c r="BN99" s="8">
        <f t="shared" si="223"/>
        <v>0.43191355755384719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1.3216783216783199</v>
      </c>
      <c r="F100">
        <f>VLOOKUP(B100,home!$B$2:$E$405,3,FALSE)</f>
        <v>1.1100000000000001</v>
      </c>
      <c r="G100">
        <f>VLOOKUP(C100,away!$B$2:$E$405,4,FALSE)</f>
        <v>0.71</v>
      </c>
      <c r="H100">
        <f>VLOOKUP(A100,away!$A$2:$E$405,3,FALSE)</f>
        <v>1.28321678321678</v>
      </c>
      <c r="I100">
        <f>VLOOKUP(C100,away!$B$2:$E$405,3,FALSE)</f>
        <v>0.96</v>
      </c>
      <c r="J100">
        <f>VLOOKUP(B100,home!$B$2:$E$405,4,FALSE)</f>
        <v>0.94</v>
      </c>
      <c r="K100" s="3">
        <f t="shared" si="168"/>
        <v>1.0416146853146839</v>
      </c>
      <c r="L100" s="3">
        <f t="shared" si="169"/>
        <v>1.1579748251748223</v>
      </c>
      <c r="M100" s="5">
        <f t="shared" si="170"/>
        <v>0.11084865123310553</v>
      </c>
      <c r="N100" s="5">
        <f t="shared" si="171"/>
        <v>0.11546158297172834</v>
      </c>
      <c r="O100" s="5">
        <f t="shared" si="172"/>
        <v>0.12835994753252022</v>
      </c>
      <c r="P100" s="5">
        <f t="shared" si="173"/>
        <v>0.13370160635609538</v>
      </c>
      <c r="Q100" s="5">
        <f t="shared" si="174"/>
        <v>6.0133240206516045E-2</v>
      </c>
      <c r="R100" s="5">
        <f t="shared" si="175"/>
        <v>7.4318793901709743E-2</v>
      </c>
      <c r="S100" s="5">
        <f t="shared" si="176"/>
        <v>4.0316502148069193E-2</v>
      </c>
      <c r="T100" s="5">
        <f t="shared" si="177"/>
        <v>6.9632778315336014E-2</v>
      </c>
      <c r="U100" s="5">
        <f t="shared" si="178"/>
        <v>7.7411547122896232E-2</v>
      </c>
      <c r="V100" s="5">
        <f t="shared" si="179"/>
        <v>5.4031440766727145E-3</v>
      </c>
      <c r="W100" s="5">
        <f t="shared" si="180"/>
        <v>2.0878555358220838E-2</v>
      </c>
      <c r="X100" s="5">
        <f t="shared" si="181"/>
        <v>2.4176841490838628E-2</v>
      </c>
      <c r="Y100" s="5">
        <f t="shared" si="182"/>
        <v>1.3998086899316625E-2</v>
      </c>
      <c r="Z100" s="5">
        <f t="shared" si="183"/>
        <v>2.8686430791845338E-2</v>
      </c>
      <c r="AA100" s="5">
        <f t="shared" si="184"/>
        <v>2.9880207582049435E-2</v>
      </c>
      <c r="AB100" s="5">
        <f t="shared" si="185"/>
        <v>1.5561831508856929E-2</v>
      </c>
      <c r="AC100" s="5">
        <f t="shared" si="186"/>
        <v>4.0731722622936876E-4</v>
      </c>
      <c r="AD100" s="5">
        <f t="shared" si="187"/>
        <v>5.4368524673196004E-3</v>
      </c>
      <c r="AE100" s="5">
        <f t="shared" si="188"/>
        <v>6.2957382853457162E-3</v>
      </c>
      <c r="AF100" s="5">
        <f t="shared" si="189"/>
        <v>3.6451532201598209E-3</v>
      </c>
      <c r="AG100" s="5">
        <f t="shared" si="190"/>
        <v>1.4069985542833369E-3</v>
      </c>
      <c r="AH100" s="5">
        <f t="shared" si="191"/>
        <v>8.304541170269188E-3</v>
      </c>
      <c r="AI100" s="5">
        <f t="shared" si="192"/>
        <v>8.6501320377527762E-3</v>
      </c>
      <c r="AJ100" s="5">
        <f t="shared" si="193"/>
        <v>4.5050522802171618E-3</v>
      </c>
      <c r="AK100" s="5">
        <f t="shared" si="194"/>
        <v>1.5641762043948663E-3</v>
      </c>
      <c r="AL100" s="5">
        <f t="shared" si="195"/>
        <v>1.9651648202323362E-5</v>
      </c>
      <c r="AM100" s="5">
        <f t="shared" si="196"/>
        <v>1.1326210743698942E-3</v>
      </c>
      <c r="AN100" s="5">
        <f t="shared" si="197"/>
        <v>1.3115466905827978E-3</v>
      </c>
      <c r="AO100" s="5">
        <f t="shared" si="198"/>
        <v>7.59369024868116E-4</v>
      </c>
      <c r="AP100" s="5">
        <f t="shared" si="199"/>
        <v>2.9311007127161076E-4</v>
      </c>
      <c r="AQ100" s="5">
        <f t="shared" si="200"/>
        <v>8.4853520884430812E-5</v>
      </c>
      <c r="AR100" s="5">
        <f t="shared" si="201"/>
        <v>1.9232899219599137E-3</v>
      </c>
      <c r="AS100" s="5">
        <f t="shared" si="202"/>
        <v>2.0033270268311784E-3</v>
      </c>
      <c r="AT100" s="5">
        <f t="shared" si="203"/>
        <v>1.0433474253175796E-3</v>
      </c>
      <c r="AU100" s="5">
        <f t="shared" si="204"/>
        <v>3.6225533336535216E-4</v>
      </c>
      <c r="AV100" s="5">
        <f t="shared" si="205"/>
        <v>9.4332618766729279E-5</v>
      </c>
      <c r="AW100" s="5">
        <f t="shared" si="206"/>
        <v>6.5841951139060201E-7</v>
      </c>
      <c r="AX100" s="5">
        <f t="shared" si="207"/>
        <v>1.9662579066009604E-4</v>
      </c>
      <c r="AY100" s="5">
        <f t="shared" si="208"/>
        <v>2.2768771556448594E-4</v>
      </c>
      <c r="AZ100" s="5">
        <f t="shared" si="209"/>
        <v>1.3182832131262013E-4</v>
      </c>
      <c r="BA100" s="5">
        <f t="shared" si="210"/>
        <v>5.0884625775023884E-5</v>
      </c>
      <c r="BB100" s="5">
        <f t="shared" si="211"/>
        <v>1.4730778908979888E-5</v>
      </c>
      <c r="BC100" s="5">
        <f t="shared" si="212"/>
        <v>3.4115742263629862E-6</v>
      </c>
      <c r="BD100" s="5">
        <f t="shared" si="213"/>
        <v>3.7118688519033848E-4</v>
      </c>
      <c r="BE100" s="5">
        <f t="shared" si="214"/>
        <v>3.8663371061047205E-4</v>
      </c>
      <c r="BF100" s="5">
        <f t="shared" si="215"/>
        <v>2.0136167540478771E-4</v>
      </c>
      <c r="BG100" s="5">
        <f t="shared" si="216"/>
        <v>6.9913759387065172E-5</v>
      </c>
      <c r="BH100" s="5">
        <f t="shared" si="217"/>
        <v>1.8205799620781101E-5</v>
      </c>
      <c r="BI100" s="5">
        <f t="shared" si="218"/>
        <v>3.792685648580421E-6</v>
      </c>
      <c r="BJ100" s="8">
        <f t="shared" si="219"/>
        <v>0.32527249695748944</v>
      </c>
      <c r="BK100" s="8">
        <f t="shared" si="220"/>
        <v>0.29092456040393899</v>
      </c>
      <c r="BL100" s="8">
        <f t="shared" si="221"/>
        <v>0.35503387618276944</v>
      </c>
      <c r="BM100" s="8">
        <f t="shared" si="222"/>
        <v>0.3768665128383149</v>
      </c>
      <c r="BN100" s="8">
        <f t="shared" si="223"/>
        <v>0.6228238222016752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1.6156716417910399</v>
      </c>
      <c r="F101">
        <f>VLOOKUP(B101,home!$B$2:$E$405,3,FALSE)</f>
        <v>0.35</v>
      </c>
      <c r="G101">
        <f>VLOOKUP(C101,away!$B$2:$E$405,4,FALSE)</f>
        <v>0.53</v>
      </c>
      <c r="H101">
        <f>VLOOKUP(A101,away!$A$2:$E$405,3,FALSE)</f>
        <v>1.39925373134328</v>
      </c>
      <c r="I101">
        <f>VLOOKUP(C101,away!$B$2:$E$405,3,FALSE)</f>
        <v>1.28</v>
      </c>
      <c r="J101">
        <f>VLOOKUP(B101,home!$B$2:$E$405,4,FALSE)</f>
        <v>1.1200000000000001</v>
      </c>
      <c r="K101" s="3">
        <f t="shared" si="168"/>
        <v>0.2997070895522379</v>
      </c>
      <c r="L101" s="3">
        <f t="shared" si="169"/>
        <v>2.0059701492537263</v>
      </c>
      <c r="M101" s="5">
        <f t="shared" si="170"/>
        <v>9.9691262994722668E-2</v>
      </c>
      <c r="N101" s="5">
        <f t="shared" si="171"/>
        <v>2.9878178285935045E-2</v>
      </c>
      <c r="O101" s="5">
        <f t="shared" si="172"/>
        <v>0.19997769770881629</v>
      </c>
      <c r="P101" s="5">
        <f t="shared" si="173"/>
        <v>5.9934733755666561E-2</v>
      </c>
      <c r="Q101" s="5">
        <f t="shared" si="174"/>
        <v>4.4773509276002316E-3</v>
      </c>
      <c r="R101" s="5">
        <f t="shared" si="175"/>
        <v>0.20057464606018544</v>
      </c>
      <c r="S101" s="5">
        <f t="shared" si="176"/>
        <v>9.008242554196539E-3</v>
      </c>
      <c r="T101" s="5">
        <f t="shared" si="177"/>
        <v>8.9814323084995464E-3</v>
      </c>
      <c r="U101" s="5">
        <f t="shared" si="178"/>
        <v>6.0113643408668413E-2</v>
      </c>
      <c r="V101" s="5">
        <f t="shared" si="179"/>
        <v>6.0175408096452125E-4</v>
      </c>
      <c r="W101" s="5">
        <f t="shared" si="180"/>
        <v>4.4729793847169281E-4</v>
      </c>
      <c r="X101" s="5">
        <f t="shared" si="181"/>
        <v>8.9726631239694552E-4</v>
      </c>
      <c r="Y101" s="5">
        <f t="shared" si="182"/>
        <v>8.9994471929962091E-4</v>
      </c>
      <c r="Z101" s="5">
        <f t="shared" si="183"/>
        <v>0.13411558423128783</v>
      </c>
      <c r="AA101" s="5">
        <f t="shared" si="184"/>
        <v>4.019539141355729E-2</v>
      </c>
      <c r="AB101" s="5">
        <f t="shared" si="185"/>
        <v>6.0234218869851339E-3</v>
      </c>
      <c r="AC101" s="5">
        <f t="shared" si="186"/>
        <v>2.2611040291780404E-5</v>
      </c>
      <c r="AD101" s="5">
        <f t="shared" si="187"/>
        <v>3.3514590825516771E-5</v>
      </c>
      <c r="AE101" s="5">
        <f t="shared" si="188"/>
        <v>6.722926876043943E-5</v>
      </c>
      <c r="AF101" s="5">
        <f t="shared" si="189"/>
        <v>6.74299531447988E-5</v>
      </c>
      <c r="AG101" s="5">
        <f t="shared" si="190"/>
        <v>4.5087491058014608E-5</v>
      </c>
      <c r="AH101" s="5">
        <f t="shared" si="191"/>
        <v>6.7257964629421796E-2</v>
      </c>
      <c r="AI101" s="5">
        <f t="shared" si="192"/>
        <v>2.0157688828291366E-2</v>
      </c>
      <c r="AJ101" s="5">
        <f t="shared" si="193"/>
        <v>3.0207011254134329E-3</v>
      </c>
      <c r="AK101" s="5">
        <f t="shared" si="194"/>
        <v>3.0177518090160988E-4</v>
      </c>
      <c r="AL101" s="5">
        <f t="shared" si="195"/>
        <v>5.4375344001740596E-7</v>
      </c>
      <c r="AM101" s="5">
        <f t="shared" si="196"/>
        <v>2.0089120947699542E-6</v>
      </c>
      <c r="AN101" s="5">
        <f t="shared" si="197"/>
        <v>4.0298176945833007E-6</v>
      </c>
      <c r="AO101" s="5">
        <f t="shared" si="198"/>
        <v>4.0418470011342866E-6</v>
      </c>
      <c r="AP101" s="5">
        <f t="shared" si="199"/>
        <v>2.7026081440420235E-6</v>
      </c>
      <c r="AQ101" s="5">
        <f t="shared" si="200"/>
        <v>1.3553378155195787E-6</v>
      </c>
      <c r="AR101" s="5">
        <f t="shared" si="201"/>
        <v>2.6983493869236628E-2</v>
      </c>
      <c r="AS101" s="5">
        <f t="shared" si="202"/>
        <v>8.0871444134995637E-3</v>
      </c>
      <c r="AT101" s="5">
        <f t="shared" si="203"/>
        <v>1.211887257479297E-3</v>
      </c>
      <c r="AU101" s="5">
        <f t="shared" si="204"/>
        <v>1.2107040093485458E-4</v>
      </c>
      <c r="AV101" s="5">
        <f t="shared" si="205"/>
        <v>9.071414373776955E-6</v>
      </c>
      <c r="AW101" s="5">
        <f t="shared" si="206"/>
        <v>9.0807349380412723E-9</v>
      </c>
      <c r="AX101" s="5">
        <f t="shared" si="207"/>
        <v>1.0034753284829866E-7</v>
      </c>
      <c r="AY101" s="5">
        <f t="shared" si="208"/>
        <v>2.0129415544494483E-7</v>
      </c>
      <c r="AZ101" s="5">
        <f t="shared" si="209"/>
        <v>2.0189503352089941E-7</v>
      </c>
      <c r="BA101" s="5">
        <f t="shared" si="210"/>
        <v>1.3499847017516823E-7</v>
      </c>
      <c r="BB101" s="5">
        <f t="shared" si="211"/>
        <v>6.7700725341576743E-8</v>
      </c>
      <c r="BC101" s="5">
        <f t="shared" si="212"/>
        <v>2.7161126823605655E-8</v>
      </c>
      <c r="BD101" s="5">
        <f t="shared" si="213"/>
        <v>9.0213472040432691E-3</v>
      </c>
      <c r="BE101" s="5">
        <f t="shared" si="214"/>
        <v>2.703761714364027E-3</v>
      </c>
      <c r="BF101" s="5">
        <f t="shared" si="215"/>
        <v>4.0516827712740579E-4</v>
      </c>
      <c r="BG101" s="5">
        <f t="shared" si="216"/>
        <v>4.047726837224979E-5</v>
      </c>
      <c r="BH101" s="5">
        <f t="shared" si="217"/>
        <v>3.0328310742179596E-6</v>
      </c>
      <c r="BI101" s="5">
        <f t="shared" si="218"/>
        <v>1.817921948714905E-7</v>
      </c>
      <c r="BJ101" s="8">
        <f t="shared" si="219"/>
        <v>4.5809603715786053E-2</v>
      </c>
      <c r="BK101" s="8">
        <f t="shared" si="220"/>
        <v>0.16925934947343757</v>
      </c>
      <c r="BL101" s="8">
        <f t="shared" si="221"/>
        <v>0.64620956668494089</v>
      </c>
      <c r="BM101" s="8">
        <f t="shared" si="222"/>
        <v>0.40086004215910576</v>
      </c>
      <c r="BN101" s="8">
        <f t="shared" si="223"/>
        <v>0.59453386973292621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1.45333333333333</v>
      </c>
      <c r="F102">
        <f>VLOOKUP(B102,home!$B$2:$E$405,3,FALSE)</f>
        <v>1.51</v>
      </c>
      <c r="G102">
        <f>VLOOKUP(C102,away!$B$2:$E$405,4,FALSE)</f>
        <v>0.96</v>
      </c>
      <c r="H102">
        <f>VLOOKUP(A102,away!$A$2:$E$405,3,FALSE)</f>
        <v>1.16333333333333</v>
      </c>
      <c r="I102">
        <f>VLOOKUP(C102,away!$B$2:$E$405,3,FALSE)</f>
        <v>0.6</v>
      </c>
      <c r="J102">
        <f>VLOOKUP(B102,home!$B$2:$E$405,4,FALSE)</f>
        <v>0.69</v>
      </c>
      <c r="K102" s="3">
        <f t="shared" si="168"/>
        <v>2.1067519999999953</v>
      </c>
      <c r="L102" s="3">
        <f t="shared" si="169"/>
        <v>0.48161999999999855</v>
      </c>
      <c r="M102" s="5">
        <f t="shared" si="170"/>
        <v>7.5142272180514988E-2</v>
      </c>
      <c r="N102" s="5">
        <f t="shared" si="171"/>
        <v>0.15830613220084397</v>
      </c>
      <c r="O102" s="5">
        <f t="shared" si="172"/>
        <v>3.6190021127579519E-2</v>
      </c>
      <c r="P102" s="5">
        <f t="shared" si="173"/>
        <v>7.6243399390570246E-2</v>
      </c>
      <c r="Q102" s="5">
        <f t="shared" si="174"/>
        <v>0.16675588031319585</v>
      </c>
      <c r="R102" s="5">
        <f t="shared" si="175"/>
        <v>8.7149189877323962E-3</v>
      </c>
      <c r="S102" s="5">
        <f t="shared" si="176"/>
        <v>1.9340165601677731E-2</v>
      </c>
      <c r="T102" s="5">
        <f t="shared" si="177"/>
        <v>8.0312967076441158E-2</v>
      </c>
      <c r="U102" s="5">
        <f t="shared" si="178"/>
        <v>1.8360173007243161E-2</v>
      </c>
      <c r="V102" s="5">
        <f t="shared" si="179"/>
        <v>2.1803971578165963E-3</v>
      </c>
      <c r="W102" s="5">
        <f t="shared" si="180"/>
        <v>0.11710442812052838</v>
      </c>
      <c r="X102" s="5">
        <f t="shared" si="181"/>
        <v>5.6399834671408709E-2</v>
      </c>
      <c r="Y102" s="5">
        <f t="shared" si="182"/>
        <v>1.3581644187221888E-2</v>
      </c>
      <c r="Z102" s="5">
        <f t="shared" si="183"/>
        <v>1.3990930942905553E-3</v>
      </c>
      <c r="AA102" s="5">
        <f t="shared" si="184"/>
        <v>2.9475421745828096E-3</v>
      </c>
      <c r="AB102" s="5">
        <f t="shared" si="185"/>
        <v>3.1048701856933349E-3</v>
      </c>
      <c r="AC102" s="5">
        <f t="shared" si="186"/>
        <v>1.3827177974312587E-4</v>
      </c>
      <c r="AD102" s="5">
        <f t="shared" si="187"/>
        <v>6.1677497037944728E-2</v>
      </c>
      <c r="AE102" s="5">
        <f t="shared" si="188"/>
        <v>2.9705116123414851E-2</v>
      </c>
      <c r="AF102" s="5">
        <f t="shared" si="189"/>
        <v>7.1532890136795074E-3</v>
      </c>
      <c r="AG102" s="5">
        <f t="shared" si="190"/>
        <v>1.1483890182561051E-3</v>
      </c>
      <c r="AH102" s="5">
        <f t="shared" si="191"/>
        <v>1.6845780401805374E-4</v>
      </c>
      <c r="AI102" s="5">
        <f t="shared" si="192"/>
        <v>3.5489881553064196E-4</v>
      </c>
      <c r="AJ102" s="5">
        <f t="shared" si="193"/>
        <v>3.7384189470840478E-4</v>
      </c>
      <c r="AK102" s="5">
        <f t="shared" si="194"/>
        <v>2.6253071978690637E-4</v>
      </c>
      <c r="AL102" s="5">
        <f t="shared" si="195"/>
        <v>5.6119200133177874E-6</v>
      </c>
      <c r="AM102" s="5">
        <f t="shared" si="196"/>
        <v>2.5987838047936775E-2</v>
      </c>
      <c r="AN102" s="5">
        <f t="shared" si="197"/>
        <v>1.2516262560647272E-2</v>
      </c>
      <c r="AO102" s="5">
        <f t="shared" si="198"/>
        <v>3.0140411872294601E-3</v>
      </c>
      <c r="AP102" s="5">
        <f t="shared" si="199"/>
        <v>4.8387417219781625E-4</v>
      </c>
      <c r="AQ102" s="5">
        <f t="shared" si="200"/>
        <v>5.8260869703477876E-5</v>
      </c>
      <c r="AR102" s="5">
        <f t="shared" si="201"/>
        <v>1.6226529514234963E-5</v>
      </c>
      <c r="AS102" s="5">
        <f t="shared" si="202"/>
        <v>3.4185273507173465E-5</v>
      </c>
      <c r="AT102" s="5">
        <f t="shared" si="203"/>
        <v>3.6009946665892283E-5</v>
      </c>
      <c r="AU102" s="5">
        <f t="shared" si="204"/>
        <v>2.52880090527539E-5</v>
      </c>
      <c r="AV102" s="5">
        <f t="shared" si="205"/>
        <v>1.331889091197682E-5</v>
      </c>
      <c r="AW102" s="5">
        <f t="shared" si="206"/>
        <v>1.5817101439233147E-7</v>
      </c>
      <c r="AX102" s="5">
        <f t="shared" si="207"/>
        <v>9.1249882971944571E-3</v>
      </c>
      <c r="AY102" s="5">
        <f t="shared" si="208"/>
        <v>4.394776863694781E-3</v>
      </c>
      <c r="AZ102" s="5">
        <f t="shared" si="209"/>
        <v>1.0583062165463368E-3</v>
      </c>
      <c r="BA102" s="5">
        <f t="shared" si="210"/>
        <v>1.6990048000434848E-4</v>
      </c>
      <c r="BB102" s="5">
        <f t="shared" si="211"/>
        <v>2.0456867294923513E-5</v>
      </c>
      <c r="BC102" s="5">
        <f t="shared" si="212"/>
        <v>1.9704872853162071E-6</v>
      </c>
      <c r="BD102" s="5">
        <f t="shared" si="213"/>
        <v>1.3025035241076368E-6</v>
      </c>
      <c r="BE102" s="5">
        <f t="shared" si="214"/>
        <v>2.7440519044208061E-6</v>
      </c>
      <c r="BF102" s="5">
        <f t="shared" si="215"/>
        <v>2.8905184188711651E-6</v>
      </c>
      <c r="BG102" s="5">
        <f t="shared" si="216"/>
        <v>2.0298684866645499E-6</v>
      </c>
      <c r="BH102" s="5">
        <f t="shared" si="217"/>
        <v>1.0691073735043762E-6</v>
      </c>
      <c r="BI102" s="5">
        <f t="shared" si="218"/>
        <v>4.5046881946901748E-7</v>
      </c>
      <c r="BJ102" s="8">
        <f t="shared" si="219"/>
        <v>0.74897585381267029</v>
      </c>
      <c r="BK102" s="8">
        <f t="shared" si="220"/>
        <v>0.17744489489403076</v>
      </c>
      <c r="BL102" s="8">
        <f t="shared" si="221"/>
        <v>7.0612769885054272E-2</v>
      </c>
      <c r="BM102" s="8">
        <f t="shared" si="222"/>
        <v>0.47268536879292833</v>
      </c>
      <c r="BN102" s="8">
        <f t="shared" si="223"/>
        <v>0.52135262420043693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1.45333333333333</v>
      </c>
      <c r="F103">
        <f>VLOOKUP(B103,home!$B$2:$E$405,3,FALSE)</f>
        <v>0.87</v>
      </c>
      <c r="G103">
        <f>VLOOKUP(C103,away!$B$2:$E$405,4,FALSE)</f>
        <v>0.46</v>
      </c>
      <c r="H103">
        <f>VLOOKUP(A103,away!$A$2:$E$405,3,FALSE)</f>
        <v>1.16333333333333</v>
      </c>
      <c r="I103">
        <f>VLOOKUP(C103,away!$B$2:$E$405,3,FALSE)</f>
        <v>0.78</v>
      </c>
      <c r="J103">
        <f>VLOOKUP(B103,home!$B$2:$E$405,4,FALSE)</f>
        <v>1.32</v>
      </c>
      <c r="K103" s="3">
        <f t="shared" si="168"/>
        <v>0.5816239999999987</v>
      </c>
      <c r="L103" s="3">
        <f t="shared" si="169"/>
        <v>1.1977679999999966</v>
      </c>
      <c r="M103" s="5">
        <f t="shared" si="170"/>
        <v>0.16874071043817968</v>
      </c>
      <c r="N103" s="5">
        <f t="shared" si="171"/>
        <v>9.8143646967895598E-2</v>
      </c>
      <c r="O103" s="5">
        <f t="shared" si="172"/>
        <v>0.20211222326011699</v>
      </c>
      <c r="P103" s="5">
        <f t="shared" si="173"/>
        <v>0.11755331974144204</v>
      </c>
      <c r="Q103" s="5">
        <f t="shared" si="174"/>
        <v>2.8541350262027587E-2</v>
      </c>
      <c r="R103" s="5">
        <f t="shared" si="175"/>
        <v>0.12104177671491162</v>
      </c>
      <c r="S103" s="5">
        <f t="shared" si="176"/>
        <v>2.0473398130109805E-2</v>
      </c>
      <c r="T103" s="5">
        <f t="shared" si="177"/>
        <v>3.418591602064816E-2</v>
      </c>
      <c r="U103" s="5">
        <f t="shared" si="178"/>
        <v>7.0400802340033611E-2</v>
      </c>
      <c r="V103" s="5">
        <f t="shared" si="179"/>
        <v>1.5847561559145108E-3</v>
      </c>
      <c r="W103" s="5">
        <f t="shared" si="180"/>
        <v>5.5334447682671654E-3</v>
      </c>
      <c r="X103" s="5">
        <f t="shared" si="181"/>
        <v>6.6277830731978071E-3</v>
      </c>
      <c r="Y103" s="5">
        <f t="shared" si="182"/>
        <v>3.9692732380089855E-3</v>
      </c>
      <c r="Z103" s="5">
        <f t="shared" si="183"/>
        <v>4.8326655604088609E-2</v>
      </c>
      <c r="AA103" s="5">
        <f t="shared" si="184"/>
        <v>2.8107942739072373E-2</v>
      </c>
      <c r="AB103" s="5">
        <f t="shared" si="185"/>
        <v>8.1741270438350951E-3</v>
      </c>
      <c r="AC103" s="5">
        <f t="shared" si="186"/>
        <v>6.9001334438158671E-5</v>
      </c>
      <c r="AD103" s="5">
        <f t="shared" si="187"/>
        <v>8.0459606997465365E-4</v>
      </c>
      <c r="AE103" s="5">
        <f t="shared" si="188"/>
        <v>9.6371942554139816E-4</v>
      </c>
      <c r="AF103" s="5">
        <f t="shared" si="189"/>
        <v>5.771561444459333E-4</v>
      </c>
      <c r="AG103" s="5">
        <f t="shared" si="190"/>
        <v>2.3043305360690485E-4</v>
      </c>
      <c r="AH103" s="5">
        <f t="shared" si="191"/>
        <v>1.4471030407399473E-2</v>
      </c>
      <c r="AI103" s="5">
        <f t="shared" si="192"/>
        <v>8.4166985896732931E-3</v>
      </c>
      <c r="AJ103" s="5">
        <f t="shared" si="193"/>
        <v>2.447676950260064E-3</v>
      </c>
      <c r="AK103" s="5">
        <f t="shared" si="194"/>
        <v>4.7454255283935204E-4</v>
      </c>
      <c r="AL103" s="5">
        <f t="shared" si="195"/>
        <v>1.9227928835268775E-6</v>
      </c>
      <c r="AM103" s="5">
        <f t="shared" si="196"/>
        <v>9.3594476920587426E-5</v>
      </c>
      <c r="AN103" s="5">
        <f t="shared" si="197"/>
        <v>1.1210446943221784E-4</v>
      </c>
      <c r="AO103" s="5">
        <f t="shared" si="198"/>
        <v>6.7137573071444185E-5</v>
      </c>
      <c r="AP103" s="5">
        <f t="shared" si="199"/>
        <v>2.6805078874212441E-5</v>
      </c>
      <c r="AQ103" s="5">
        <f t="shared" si="200"/>
        <v>8.0265664282519052E-6</v>
      </c>
      <c r="AR103" s="5">
        <f t="shared" si="201"/>
        <v>3.4665874298019958E-3</v>
      </c>
      <c r="AS103" s="5">
        <f t="shared" si="202"/>
        <v>2.0162504472711518E-3</v>
      </c>
      <c r="AT103" s="5">
        <f t="shared" si="203"/>
        <v>5.8634982507181676E-4</v>
      </c>
      <c r="AU103" s="5">
        <f t="shared" si="204"/>
        <v>1.1367837688585653E-4</v>
      </c>
      <c r="AV103" s="5">
        <f t="shared" si="205"/>
        <v>1.6529518069464817E-5</v>
      </c>
      <c r="AW103" s="5">
        <f t="shared" si="206"/>
        <v>3.7208745702019544E-8</v>
      </c>
      <c r="AX103" s="5">
        <f t="shared" si="207"/>
        <v>9.0727990074099301E-6</v>
      </c>
      <c r="AY103" s="5">
        <f t="shared" si="208"/>
        <v>1.0867108321507345E-5</v>
      </c>
      <c r="AZ103" s="5">
        <f t="shared" si="209"/>
        <v>6.5081373000175901E-6</v>
      </c>
      <c r="BA103" s="5">
        <f t="shared" si="210"/>
        <v>2.5984128658558149E-6</v>
      </c>
      <c r="BB103" s="5">
        <f t="shared" si="211"/>
        <v>7.7807394537759537E-7</v>
      </c>
      <c r="BC103" s="5">
        <f t="shared" si="212"/>
        <v>1.8639041468140556E-7</v>
      </c>
      <c r="BD103" s="5">
        <f t="shared" si="213"/>
        <v>6.9202791543651122E-4</v>
      </c>
      <c r="BE103" s="5">
        <f t="shared" si="214"/>
        <v>4.0250004428784452E-4</v>
      </c>
      <c r="BF103" s="5">
        <f t="shared" si="215"/>
        <v>1.1705184287943637E-4</v>
      </c>
      <c r="BG103" s="5">
        <f t="shared" si="216"/>
        <v>2.2693387020969713E-5</v>
      </c>
      <c r="BH103" s="5">
        <f t="shared" si="217"/>
        <v>3.2997546331711149E-6</v>
      </c>
      <c r="BI103" s="5">
        <f t="shared" si="218"/>
        <v>3.8384329775270262E-7</v>
      </c>
      <c r="BJ103" s="8">
        <f t="shared" si="219"/>
        <v>0.17991499811019579</v>
      </c>
      <c r="BK103" s="8">
        <f t="shared" si="220"/>
        <v>0.30843397570128922</v>
      </c>
      <c r="BL103" s="8">
        <f t="shared" si="221"/>
        <v>0.46308417298279775</v>
      </c>
      <c r="BM103" s="8">
        <f t="shared" si="222"/>
        <v>0.26361594511422204</v>
      </c>
      <c r="BN103" s="8">
        <f t="shared" si="223"/>
        <v>0.73613302738457365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1.45333333333333</v>
      </c>
      <c r="F104" s="15">
        <f>VLOOKUP(B104,home!$B$2:$E$405,3,FALSE)</f>
        <v>1.06</v>
      </c>
      <c r="G104" s="15">
        <f>VLOOKUP(C104,away!$B$2:$E$405,4,FALSE)</f>
        <v>0.87</v>
      </c>
      <c r="H104" s="15">
        <f>VLOOKUP(A104,away!$A$2:$E$405,3,FALSE)</f>
        <v>1.16333333333333</v>
      </c>
      <c r="I104" s="15">
        <f>VLOOKUP(C104,away!$B$2:$E$405,3,FALSE)</f>
        <v>0.5</v>
      </c>
      <c r="J104" s="15">
        <f>VLOOKUP(B104,home!$B$2:$E$405,4,FALSE)</f>
        <v>1.0900000000000001</v>
      </c>
      <c r="K104" s="17">
        <f t="shared" si="168"/>
        <v>1.340263999999997</v>
      </c>
      <c r="L104" s="17">
        <f t="shared" si="169"/>
        <v>0.6340166666666649</v>
      </c>
      <c r="M104" s="18">
        <f t="shared" si="170"/>
        <v>0.13886116378919652</v>
      </c>
      <c r="N104" s="18">
        <f t="shared" si="171"/>
        <v>0.18611061882476332</v>
      </c>
      <c r="O104" s="18">
        <f t="shared" si="172"/>
        <v>8.804029219508018E-2</v>
      </c>
      <c r="P104" s="18">
        <f t="shared" si="173"/>
        <v>0.1179972341785467</v>
      </c>
      <c r="Q104" s="18">
        <f t="shared" si="174"/>
        <v>0.124718681214276</v>
      </c>
      <c r="R104" s="18">
        <f t="shared" si="175"/>
        <v>2.7909506294941964E-2</v>
      </c>
      <c r="S104" s="18">
        <f t="shared" si="176"/>
        <v>2.5067028991136157E-2</v>
      </c>
      <c r="T104" s="18">
        <f t="shared" si="177"/>
        <v>7.9073722534537663E-2</v>
      </c>
      <c r="U104" s="18">
        <f t="shared" si="178"/>
        <v>3.7406106544884014E-2</v>
      </c>
      <c r="V104" s="18">
        <f t="shared" si="179"/>
        <v>2.366744523262557E-3</v>
      </c>
      <c r="W104" s="18">
        <f t="shared" si="180"/>
        <v>5.5718652852990012E-2</v>
      </c>
      <c r="X104" s="18">
        <f t="shared" si="181"/>
        <v>3.5326554553009787E-2</v>
      </c>
      <c r="Y104" s="18">
        <f t="shared" si="182"/>
        <v>1.1198812181258679E-2</v>
      </c>
      <c r="Z104" s="18">
        <f t="shared" si="183"/>
        <v>5.8983640498104688E-3</v>
      </c>
      <c r="AA104" s="18">
        <f t="shared" si="184"/>
        <v>7.9053649948551616E-3</v>
      </c>
      <c r="AB104" s="18">
        <f t="shared" si="185"/>
        <v>5.2976380547322668E-3</v>
      </c>
      <c r="AC104" s="18">
        <f t="shared" si="186"/>
        <v>1.2569628007014273E-4</v>
      </c>
      <c r="AD104" s="18">
        <f t="shared" si="187"/>
        <v>1.8669426136839928E-2</v>
      </c>
      <c r="AE104" s="18">
        <f t="shared" si="188"/>
        <v>1.1836727327858761E-2</v>
      </c>
      <c r="AF104" s="18">
        <f t="shared" si="189"/>
        <v>3.7523412023256156E-3</v>
      </c>
      <c r="AG104" s="18">
        <f t="shared" si="190"/>
        <v>7.930156204314909E-4</v>
      </c>
      <c r="AH104" s="18">
        <f t="shared" si="191"/>
        <v>9.3491527841183073E-4</v>
      </c>
      <c r="AI104" s="18">
        <f t="shared" si="192"/>
        <v>1.2530332907053513E-3</v>
      </c>
      <c r="AJ104" s="18">
        <f t="shared" si="193"/>
        <v>8.3969770516695644E-4</v>
      </c>
      <c r="AK104" s="18">
        <f t="shared" si="194"/>
        <v>3.7513886837262778E-4</v>
      </c>
      <c r="AL104" s="18">
        <f t="shared" si="195"/>
        <v>4.272415120277924E-6</v>
      </c>
      <c r="AM104" s="18">
        <f t="shared" si="196"/>
        <v>5.0043919503731096E-3</v>
      </c>
      <c r="AN104" s="18">
        <f t="shared" si="197"/>
        <v>3.172867903069049E-3</v>
      </c>
      <c r="AO104" s="18">
        <f t="shared" si="198"/>
        <v>1.0058255658387447E-3</v>
      </c>
      <c r="AP104" s="18">
        <f t="shared" si="199"/>
        <v>2.1257005750039768E-4</v>
      </c>
      <c r="AQ104" s="18">
        <f t="shared" si="200"/>
        <v>3.3693239822385845E-5</v>
      </c>
      <c r="AR104" s="18">
        <f t="shared" si="201"/>
        <v>1.1855037368688125E-4</v>
      </c>
      <c r="AS104" s="18">
        <f t="shared" si="202"/>
        <v>1.5888879803907388E-4</v>
      </c>
      <c r="AT104" s="18">
        <f t="shared" si="203"/>
        <v>1.0647646800752041E-4</v>
      </c>
      <c r="AU104" s="18">
        <f t="shared" si="204"/>
        <v>4.7568858972543677E-5</v>
      </c>
      <c r="AV104" s="18">
        <f t="shared" si="205"/>
        <v>1.5938707300494296E-5</v>
      </c>
      <c r="AW104" s="18">
        <f t="shared" si="206"/>
        <v>1.0084676459461428E-7</v>
      </c>
      <c r="AX104" s="18">
        <f t="shared" si="207"/>
        <v>1.1178677288291429E-3</v>
      </c>
      <c r="AY104" s="18">
        <f t="shared" si="208"/>
        <v>7.0874677120648843E-4</v>
      </c>
      <c r="AZ104" s="18">
        <f t="shared" si="209"/>
        <v>2.2467863269554959E-4</v>
      </c>
      <c r="BA104" s="18">
        <f t="shared" si="210"/>
        <v>4.7483332590952106E-5</v>
      </c>
      <c r="BB104" s="18">
        <f t="shared" si="211"/>
        <v>7.5263060628850152E-6</v>
      </c>
      <c r="BC104" s="18">
        <f t="shared" si="212"/>
        <v>9.5436069646069409E-7</v>
      </c>
      <c r="BD104" s="18">
        <f t="shared" si="213"/>
        <v>1.2527152126173983E-5</v>
      </c>
      <c r="BE104" s="18">
        <f t="shared" si="214"/>
        <v>1.6789691017234412E-5</v>
      </c>
      <c r="BF104" s="18">
        <f t="shared" si="215"/>
        <v>1.1251309220761306E-5</v>
      </c>
      <c r="BG104" s="18">
        <f t="shared" si="216"/>
        <v>5.0265749004847988E-6</v>
      </c>
      <c r="BH104" s="18">
        <f t="shared" si="217"/>
        <v>1.6842343456058374E-6</v>
      </c>
      <c r="BI104" s="18">
        <f t="shared" si="218"/>
        <v>4.5146373219581097E-7</v>
      </c>
      <c r="BJ104" s="19">
        <f t="shared" si="219"/>
        <v>0.53873515829697638</v>
      </c>
      <c r="BK104" s="19">
        <f t="shared" si="220"/>
        <v>0.28513088694853889</v>
      </c>
      <c r="BL104" s="19">
        <f t="shared" si="221"/>
        <v>0.17045684685849929</v>
      </c>
      <c r="BM104" s="19">
        <f t="shared" si="222"/>
        <v>0.31587511373257848</v>
      </c>
      <c r="BN104" s="19">
        <f t="shared" si="223"/>
        <v>0.68363749649680472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1.4962962962963</v>
      </c>
      <c r="F105">
        <f>VLOOKUP(B105,home!$B$2:$E$405,3,FALSE)</f>
        <v>0.67</v>
      </c>
      <c r="G105">
        <f>VLOOKUP(C105,away!$B$2:$E$405,4,FALSE)</f>
        <v>1.1599999999999999</v>
      </c>
      <c r="H105">
        <f>VLOOKUP(A105,away!$A$2:$E$405,3,FALSE)</f>
        <v>1.3888888888888899</v>
      </c>
      <c r="I105">
        <f>VLOOKUP(C105,away!$B$2:$E$405,3,FALSE)</f>
        <v>0.76</v>
      </c>
      <c r="J105">
        <f>VLOOKUP(B105,home!$B$2:$E$405,4,FALSE)</f>
        <v>0.57999999999999996</v>
      </c>
      <c r="K105" s="3">
        <f t="shared" ref="K105:K111" si="224">E105*F105*G105</f>
        <v>1.1629214814814843</v>
      </c>
      <c r="L105" s="3">
        <f t="shared" ref="L105:L111" si="225">H105*I105*J105</f>
        <v>0.61222222222222267</v>
      </c>
      <c r="M105" s="5">
        <f t="shared" ref="M105:M111" si="226">_xlfn.POISSON.DIST(0,K105,FALSE) * _xlfn.POISSON.DIST(0,L105,FALSE)</f>
        <v>0.16945909584995672</v>
      </c>
      <c r="N105" s="5">
        <f t="shared" ref="N105:N111" si="227">_xlfn.POISSON.DIST(1,K105,FALSE) * _xlfn.POISSON.DIST(0,L105,FALSE)</f>
        <v>0.19706762279634446</v>
      </c>
      <c r="O105" s="5">
        <f t="shared" ref="O105:O111" si="228">_xlfn.POISSON.DIST(0,K105,FALSE) * _xlfn.POISSON.DIST(1,L105,FALSE)</f>
        <v>0.10374662423702913</v>
      </c>
      <c r="P105" s="5">
        <f t="shared" ref="P105:P111" si="229">_xlfn.POISSON.DIST(1,K105,FALSE) * _xlfn.POISSON.DIST(1,L105,FALSE)</f>
        <v>0.12064917795642875</v>
      </c>
      <c r="Q105" s="5">
        <f t="shared" ref="Q105:Q111" si="230">_xlfn.POISSON.DIST(2,K105,FALSE) * _xlfn.POISSON.DIST(0,L105,FALSE)</f>
        <v>0.11458708592717967</v>
      </c>
      <c r="R105" s="5">
        <f t="shared" ref="R105:R111" si="231">_xlfn.POISSON.DIST(0,K105,FALSE) * _xlfn.POISSON.DIST(2,L105,FALSE)</f>
        <v>3.1757994419223938E-2</v>
      </c>
      <c r="S105" s="5">
        <f t="shared" ref="S105:S111" si="232">_xlfn.POISSON.DIST(2,K105,FALSE) * _xlfn.POISSON.DIST(2,L105,FALSE)</f>
        <v>2.1474539428751681E-2</v>
      </c>
      <c r="T105" s="5">
        <f t="shared" ref="T105:T111" si="233">_xlfn.POISSON.DIST(2,K105,FALSE) * _xlfn.POISSON.DIST(1,L105,FALSE)</f>
        <v>7.0152760384306706E-2</v>
      </c>
      <c r="U105" s="5">
        <f t="shared" ref="U105:U111" si="234">_xlfn.POISSON.DIST(1,K105,FALSE) * _xlfn.POISSON.DIST(2,L105,FALSE)</f>
        <v>3.6932053918884607E-2</v>
      </c>
      <c r="V105" s="5">
        <f t="shared" ref="V105:V111" si="235">_xlfn.POISSON.DIST(3,K105,FALSE) * _xlfn.POISSON.DIST(3,L105,FALSE)</f>
        <v>1.6987944403513179E-3</v>
      </c>
      <c r="W105" s="5">
        <f t="shared" ref="W105:W111" si="236">_xlfn.POISSON.DIST(3,K105,FALSE) * _xlfn.POISSON.DIST(0,L105,FALSE)</f>
        <v>4.4418594575027302E-2</v>
      </c>
      <c r="X105" s="5">
        <f t="shared" ref="X105:X111" si="237">_xlfn.POISSON.DIST(3,K105,FALSE) * _xlfn.POISSON.DIST(1,L105,FALSE)</f>
        <v>2.7194050678711178E-2</v>
      </c>
      <c r="Y105" s="5">
        <f t="shared" ref="Y105:Y111" si="238">_xlfn.POISSON.DIST(3,K105,FALSE) * _xlfn.POISSON.DIST(2,L105,FALSE)</f>
        <v>8.3244010688721497E-3</v>
      </c>
      <c r="Z105" s="5">
        <f t="shared" ref="Z105:Z111" si="239">_xlfn.POISSON.DIST(0,K105,FALSE) * _xlfn.POISSON.DIST(3,L105,FALSE)</f>
        <v>6.4809833055527429E-3</v>
      </c>
      <c r="AA105" s="5">
        <f t="shared" ref="AA105:AA111" si="240">_xlfn.POISSON.DIST(1,K105,FALSE) * _xlfn.POISSON.DIST(3,L105,FALSE)</f>
        <v>7.5368747071501612E-3</v>
      </c>
      <c r="AB105" s="5">
        <f t="shared" ref="AB105:AB111" si="241">_xlfn.POISSON.DIST(2,K105,FALSE) * _xlfn.POISSON.DIST(3,L105,FALSE)</f>
        <v>4.3823967500896989E-3</v>
      </c>
      <c r="AC105" s="5">
        <f t="shared" ref="AC105:AC111" si="242">_xlfn.POISSON.DIST(4,K105,FALSE) * _xlfn.POISSON.DIST(4,L105,FALSE)</f>
        <v>7.5592782330939753E-5</v>
      </c>
      <c r="AD105" s="5">
        <f t="shared" ref="AD105:AD111" si="243">_xlfn.POISSON.DIST(4,K105,FALSE) * _xlfn.POISSON.DIST(0,L105,FALSE)</f>
        <v>1.2913834452129054E-2</v>
      </c>
      <c r="AE105" s="5">
        <f t="shared" ref="AE105:AE111" si="244">_xlfn.POISSON.DIST(4,K105,FALSE) * _xlfn.POISSON.DIST(1,L105,FALSE)</f>
        <v>7.9061364256923488E-3</v>
      </c>
      <c r="AF105" s="5">
        <f t="shared" ref="AF105:AF111" si="245">_xlfn.POISSON.DIST(4,K105,FALSE) * _xlfn.POISSON.DIST(2,L105,FALSE)</f>
        <v>2.4201562058647152E-3</v>
      </c>
      <c r="AG105" s="5">
        <f t="shared" ref="AG105:AG111" si="246">_xlfn.POISSON.DIST(4,K105,FALSE) * _xlfn.POISSON.DIST(3,L105,FALSE)</f>
        <v>4.9389113682646638E-4</v>
      </c>
      <c r="AH105" s="5">
        <f t="shared" ref="AH105:AH111" si="247">_xlfn.POISSON.DIST(0,K105,FALSE) * _xlfn.POISSON.DIST(4,L105,FALSE)</f>
        <v>9.9195050037765632E-4</v>
      </c>
      <c r="AI105" s="5">
        <f t="shared" ref="AI105:AI111" si="248">_xlfn.POISSON.DIST(1,K105,FALSE) * _xlfn.POISSON.DIST(4,L105,FALSE)</f>
        <v>1.1535605454554836E-3</v>
      </c>
      <c r="AJ105" s="5">
        <f t="shared" ref="AJ105:AJ111" si="249">_xlfn.POISSON.DIST(2,K105,FALSE) * _xlfn.POISSON.DIST(4,L105,FALSE)</f>
        <v>6.7075016924984039E-4</v>
      </c>
      <c r="AK105" s="5">
        <f t="shared" ref="AK105:AK111" si="250">_xlfn.POISSON.DIST(3,K105,FALSE) * _xlfn.POISSON.DIST(4,L105,FALSE)</f>
        <v>2.6000992684266019E-4</v>
      </c>
      <c r="AL105" s="5">
        <f t="shared" ref="AL105:AL111" si="251">_xlfn.POISSON.DIST(5,K105,FALSE) * _xlfn.POISSON.DIST(5,L105,FALSE)</f>
        <v>2.152780764448875E-6</v>
      </c>
      <c r="AM105" s="5">
        <f t="shared" ref="AM105:AM111" si="252">_xlfn.POISSON.DIST(5,K105,FALSE) * _xlfn.POISSON.DIST(0,L105,FALSE)</f>
        <v>3.003555098535306E-3</v>
      </c>
      <c r="AN105" s="5">
        <f t="shared" ref="AN105:AN111" si="253">_xlfn.POISSON.DIST(5,K105,FALSE) * _xlfn.POISSON.DIST(1,L105,FALSE)</f>
        <v>1.8388431769921719E-3</v>
      </c>
      <c r="AO105" s="5">
        <f t="shared" ref="AO105:AO111" si="254">_xlfn.POISSON.DIST(5,K105,FALSE) * _xlfn.POISSON.DIST(2,L105,FALSE)</f>
        <v>5.6289032806815969E-4</v>
      </c>
      <c r="AP105" s="5">
        <f t="shared" ref="AP105:AP111" si="255">_xlfn.POISSON.DIST(5,K105,FALSE) * _xlfn.POISSON.DIST(3,L105,FALSE)</f>
        <v>1.1487132250576159E-4</v>
      </c>
      <c r="AQ105" s="5">
        <f t="shared" ref="AQ105:AQ111" si="256">_xlfn.POISSON.DIST(5,K105,FALSE) * _xlfn.POISSON.DIST(4,L105,FALSE)</f>
        <v>1.758169408352074E-5</v>
      </c>
      <c r="AR105" s="5">
        <f t="shared" ref="AR105:AR111" si="257">_xlfn.POISSON.DIST(0,K105,FALSE) * _xlfn.POISSON.DIST(5,L105,FALSE)</f>
        <v>1.2145882793513095E-4</v>
      </c>
      <c r="AS105" s="5">
        <f t="shared" ref="AS105:AS111" si="258">_xlfn.POISSON.DIST(1,K105,FALSE) * _xlfn.POISSON.DIST(5,L105,FALSE)</f>
        <v>1.4124708012132713E-4</v>
      </c>
      <c r="AT105" s="5">
        <f t="shared" ref="AT105:AT111" si="259">_xlfn.POISSON.DIST(2,K105,FALSE) * _xlfn.POISSON.DIST(5,L105,FALSE)</f>
        <v>8.2129631834813865E-5</v>
      </c>
      <c r="AU105" s="5">
        <f t="shared" ref="AU105:AU111" si="260">_xlfn.POISSON.DIST(3,K105,FALSE) * _xlfn.POISSON.DIST(5,L105,FALSE)</f>
        <v>3.1836771042290201E-5</v>
      </c>
      <c r="AV105" s="5">
        <f t="shared" ref="AV105:AV111" si="261">_xlfn.POISSON.DIST(4,K105,FALSE) * _xlfn.POISSON.DIST(5,L105,FALSE)</f>
        <v>9.2559162365217441E-6</v>
      </c>
      <c r="AW105" s="5">
        <f t="shared" ref="AW105:AW111" si="262">_xlfn.POISSON.DIST(6,K105,FALSE) * _xlfn.POISSON.DIST(6,L105,FALSE)</f>
        <v>4.2575208726532309E-8</v>
      </c>
      <c r="AX105" s="5">
        <f t="shared" ref="AX105:AX111" si="263">_xlfn.POISSON.DIST(6,K105,FALSE) * _xlfn.POISSON.DIST(0,L105,FALSE)</f>
        <v>5.8214979081665631E-4</v>
      </c>
      <c r="AY105" s="5">
        <f t="shared" ref="AY105:AY111" si="264">_xlfn.POISSON.DIST(6,K105,FALSE) * _xlfn.POISSON.DIST(1,L105,FALSE)</f>
        <v>3.5640503859997539E-4</v>
      </c>
      <c r="AZ105" s="5">
        <f t="shared" ref="AZ105:AZ111" si="265">_xlfn.POISSON.DIST(6,K105,FALSE) * _xlfn.POISSON.DIST(2,L105,FALSE)</f>
        <v>1.0909954237143698E-4</v>
      </c>
      <c r="BA105" s="5">
        <f t="shared" ref="BA105:BA111" si="266">_xlfn.POISSON.DIST(6,K105,FALSE) * _xlfn.POISSON.DIST(3,L105,FALSE)</f>
        <v>2.2264388091356234E-5</v>
      </c>
      <c r="BB105" s="5">
        <f t="shared" ref="BB105:BB111" si="267">_xlfn.POISSON.DIST(6,K105,FALSE) * _xlfn.POISSON.DIST(4,L105,FALSE)</f>
        <v>3.4076882884270256E-6</v>
      </c>
      <c r="BC105" s="5">
        <f t="shared" ref="BC105:BC111" si="268">_xlfn.POISSON.DIST(6,K105,FALSE) * _xlfn.POISSON.DIST(5,L105,FALSE)</f>
        <v>4.1725249931628736E-7</v>
      </c>
      <c r="BD105" s="5">
        <f t="shared" ref="BD105:BD111" si="269">_xlfn.POISSON.DIST(0,K105,FALSE) * _xlfn.POISSON.DIST(6,L105,FALSE)</f>
        <v>1.2393298924492074E-5</v>
      </c>
      <c r="BE105" s="5">
        <f t="shared" ref="BE105:BE111" si="270">_xlfn.POISSON.DIST(1,K105,FALSE) * _xlfn.POISSON.DIST(6,L105,FALSE)</f>
        <v>1.4412433545713205E-5</v>
      </c>
      <c r="BF105" s="5">
        <f t="shared" ref="BF105:BF111" si="271">_xlfn.POISSON.DIST(2,K105,FALSE) * _xlfn.POISSON.DIST(6,L105,FALSE)</f>
        <v>8.3802642853671244E-6</v>
      </c>
      <c r="BG105" s="5">
        <f t="shared" ref="BG105:BG111" si="272">_xlfn.POISSON.DIST(3,K105,FALSE) * _xlfn.POISSON.DIST(6,L105,FALSE)</f>
        <v>3.248529785981836E-6</v>
      </c>
      <c r="BH105" s="5">
        <f t="shared" ref="BH105:BH111" si="273">_xlfn.POISSON.DIST(4,K105,FALSE) * _xlfn.POISSON.DIST(6,L105,FALSE)</f>
        <v>9.4444626783768226E-7</v>
      </c>
      <c r="BI105" s="5">
        <f t="shared" ref="BI105:BI111" si="274">_xlfn.POISSON.DIST(5,K105,FALSE) * _xlfn.POISSON.DIST(6,L105,FALSE)</f>
        <v>2.1966337059469092E-7</v>
      </c>
      <c r="BJ105" s="8">
        <f t="shared" ref="BJ105:BJ111" si="275">SUM(N105,Q105,T105,W105,X105,Y105,AD105,AE105,AF105,AG105,AM105,AN105,AO105,AP105,AQ105,AX105,AY105,AZ105,BA105,BB105,BC105)</f>
        <v>0.49209001897180604</v>
      </c>
      <c r="BK105" s="8">
        <f t="shared" ref="BK105:BK111" si="276">SUM(M105,P105,S105,V105,AC105,AL105,AY105)</f>
        <v>0.31371575827718379</v>
      </c>
      <c r="BL105" s="8">
        <f t="shared" ref="BL105:BL111" si="277">SUM(O105,R105,U105,AA105,AB105,AH105,AI105,AJ105,AK105,AR105,AS105,AT105,AU105,AV105,BD105,BE105,BF105,BG105,BH105,BI105)</f>
        <v>0.18785774203765326</v>
      </c>
      <c r="BM105" s="8">
        <f t="shared" ref="BM105:BM111" si="278">SUM(S105:BI105)</f>
        <v>0.26252053894264193</v>
      </c>
      <c r="BN105" s="8">
        <f t="shared" ref="BN105:BN111" si="279">SUM(M105:R105)</f>
        <v>0.73726760118616264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1.6044444444444399</v>
      </c>
      <c r="F106">
        <f>VLOOKUP(B106,home!$B$2:$E$405,3,FALSE)</f>
        <v>0.38</v>
      </c>
      <c r="G106">
        <f>VLOOKUP(C106,away!$B$2:$E$405,4,FALSE)</f>
        <v>1.25</v>
      </c>
      <c r="H106">
        <f>VLOOKUP(A106,away!$A$2:$E$405,3,FALSE)</f>
        <v>1.4044444444444399</v>
      </c>
      <c r="I106">
        <f>VLOOKUP(C106,away!$B$2:$E$405,3,FALSE)</f>
        <v>0.68</v>
      </c>
      <c r="J106">
        <f>VLOOKUP(B106,home!$B$2:$E$405,4,FALSE)</f>
        <v>1.42</v>
      </c>
      <c r="K106" s="3">
        <f t="shared" si="224"/>
        <v>0.76211111111110896</v>
      </c>
      <c r="L106" s="3">
        <f t="shared" si="225"/>
        <v>1.3561315555555513</v>
      </c>
      <c r="M106" s="5">
        <f t="shared" si="226"/>
        <v>0.12024274954397651</v>
      </c>
      <c r="N106" s="5">
        <f t="shared" si="227"/>
        <v>9.1638335458014725E-2</v>
      </c>
      <c r="O106" s="5">
        <f t="shared" si="228"/>
        <v>0.16306498698334942</v>
      </c>
      <c r="P106" s="5">
        <f t="shared" si="229"/>
        <v>0.12427363841319895</v>
      </c>
      <c r="Q106" s="5">
        <f t="shared" si="230"/>
        <v>3.4919296828140066E-2</v>
      </c>
      <c r="R106" s="5">
        <f t="shared" si="231"/>
        <v>0.1105687872271877</v>
      </c>
      <c r="S106" s="5">
        <f t="shared" si="232"/>
        <v>3.2109913618546683E-2</v>
      </c>
      <c r="T106" s="5">
        <f t="shared" si="233"/>
        <v>4.7355160326451616E-2</v>
      </c>
      <c r="U106" s="5">
        <f t="shared" si="234"/>
        <v>8.4265701287919811E-2</v>
      </c>
      <c r="V106" s="5">
        <f t="shared" si="235"/>
        <v>3.6873702107187087E-3</v>
      </c>
      <c r="W106" s="5">
        <f t="shared" si="236"/>
        <v>8.8707947016374838E-3</v>
      </c>
      <c r="X106" s="5">
        <f t="shared" si="237"/>
        <v>1.2029964617745583E-2</v>
      </c>
      <c r="Y106" s="5">
        <f t="shared" si="238"/>
        <v>8.1571073151707821E-3</v>
      </c>
      <c r="Z106" s="5">
        <f t="shared" si="239"/>
        <v>4.9981940472765642E-2</v>
      </c>
      <c r="AA106" s="5">
        <f t="shared" si="240"/>
        <v>3.8091792189188733E-2</v>
      </c>
      <c r="AB106" s="5">
        <f t="shared" si="241"/>
        <v>1.451508903475804E-2</v>
      </c>
      <c r="AC106" s="5">
        <f t="shared" si="242"/>
        <v>2.3818635323146034E-4</v>
      </c>
      <c r="AD106" s="5">
        <f t="shared" si="243"/>
        <v>1.6901328016258701E-3</v>
      </c>
      <c r="AE106" s="5">
        <f t="shared" si="244"/>
        <v>2.2920424253643533E-3</v>
      </c>
      <c r="AF106" s="5">
        <f t="shared" si="245"/>
        <v>1.5541555298543396E-3</v>
      </c>
      <c r="AG106" s="5">
        <f t="shared" si="246"/>
        <v>7.0254645209220966E-4</v>
      </c>
      <c r="AH106" s="5">
        <f t="shared" si="247"/>
        <v>1.6945521670754152E-2</v>
      </c>
      <c r="AI106" s="5">
        <f t="shared" si="248"/>
        <v>1.2914370348855821E-2</v>
      </c>
      <c r="AJ106" s="5">
        <f t="shared" si="249"/>
        <v>4.921092567933434E-3</v>
      </c>
      <c r="AK106" s="5">
        <f t="shared" si="250"/>
        <v>1.2501397749427902E-3</v>
      </c>
      <c r="AL106" s="5">
        <f t="shared" si="251"/>
        <v>9.8468422748830269E-6</v>
      </c>
      <c r="AM106" s="5">
        <f t="shared" si="252"/>
        <v>2.5761379747448479E-4</v>
      </c>
      <c r="AN106" s="5">
        <f t="shared" si="253"/>
        <v>3.4935819990164577E-4</v>
      </c>
      <c r="AO106" s="5">
        <f t="shared" si="254"/>
        <v>2.368878395393531E-4</v>
      </c>
      <c r="AP106" s="5">
        <f t="shared" si="255"/>
        <v>1.0708369144223232E-4</v>
      </c>
      <c r="AQ106" s="5">
        <f t="shared" si="256"/>
        <v>3.6304893262546278E-5</v>
      </c>
      <c r="AR106" s="5">
        <f t="shared" si="257"/>
        <v>4.5960713326120258E-3</v>
      </c>
      <c r="AS106" s="5">
        <f t="shared" si="258"/>
        <v>3.5027170300428664E-3</v>
      </c>
      <c r="AT106" s="5">
        <f t="shared" si="259"/>
        <v>1.334729783836886E-3</v>
      </c>
      <c r="AU106" s="5">
        <f t="shared" si="260"/>
        <v>3.3907079953100658E-4</v>
      </c>
      <c r="AV106" s="5">
        <f t="shared" si="261"/>
        <v>6.4602405943976868E-5</v>
      </c>
      <c r="AW106" s="5">
        <f t="shared" si="262"/>
        <v>2.8269270127432872E-7</v>
      </c>
      <c r="AX106" s="5">
        <f t="shared" si="263"/>
        <v>3.2721722905138617E-5</v>
      </c>
      <c r="AY106" s="5">
        <f t="shared" si="264"/>
        <v>4.4374960983803342E-5</v>
      </c>
      <c r="AZ106" s="5">
        <f t="shared" si="265"/>
        <v>3.0089142433341068E-5</v>
      </c>
      <c r="BA106" s="5">
        <f t="shared" si="266"/>
        <v>1.3601611844486463E-5</v>
      </c>
      <c r="BB106" s="5">
        <f t="shared" si="267"/>
        <v>4.6113937571815578E-6</v>
      </c>
      <c r="BC106" s="5">
        <f t="shared" si="268"/>
        <v>1.2507313178411568E-6</v>
      </c>
      <c r="BD106" s="5">
        <f t="shared" si="269"/>
        <v>1.0388128942899037E-3</v>
      </c>
      <c r="BE106" s="5">
        <f t="shared" si="270"/>
        <v>7.916908491038255E-4</v>
      </c>
      <c r="BF106" s="5">
        <f t="shared" si="271"/>
        <v>3.0167819633350685E-4</v>
      </c>
      <c r="BG106" s="5">
        <f t="shared" si="272"/>
        <v>7.6637435135241402E-5</v>
      </c>
      <c r="BH106" s="5">
        <f t="shared" si="273"/>
        <v>1.4601560210906089E-5</v>
      </c>
      <c r="BI106" s="5">
        <f t="shared" si="274"/>
        <v>2.2256022552578806E-6</v>
      </c>
      <c r="BJ106" s="8">
        <f t="shared" si="275"/>
        <v>0.21032343444095911</v>
      </c>
      <c r="BK106" s="8">
        <f t="shared" si="276"/>
        <v>0.28060607994293102</v>
      </c>
      <c r="BL106" s="8">
        <f t="shared" si="277"/>
        <v>0.45860031897418535</v>
      </c>
      <c r="BM106" s="8">
        <f t="shared" si="278"/>
        <v>0.35475988710869122</v>
      </c>
      <c r="BN106" s="8">
        <f t="shared" si="279"/>
        <v>0.64470779445386739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1.56756756756757</v>
      </c>
      <c r="F107">
        <f>VLOOKUP(B107,home!$B$2:$E$405,3,FALSE)</f>
        <v>1.1200000000000001</v>
      </c>
      <c r="G107">
        <f>VLOOKUP(C107,away!$B$2:$E$405,4,FALSE)</f>
        <v>1.38</v>
      </c>
      <c r="H107">
        <f>VLOOKUP(A107,away!$A$2:$E$405,3,FALSE)</f>
        <v>1.2612612612612599</v>
      </c>
      <c r="I107">
        <f>VLOOKUP(C107,away!$B$2:$E$405,3,FALSE)</f>
        <v>1.22</v>
      </c>
      <c r="J107">
        <f>VLOOKUP(B107,home!$B$2:$E$405,4,FALSE)</f>
        <v>1.1200000000000001</v>
      </c>
      <c r="K107" s="3">
        <f t="shared" si="224"/>
        <v>2.4228324324324362</v>
      </c>
      <c r="L107" s="3">
        <f t="shared" si="225"/>
        <v>1.7233873873873855</v>
      </c>
      <c r="M107" s="5">
        <f t="shared" si="226"/>
        <v>1.5824121596544911E-2</v>
      </c>
      <c r="N107" s="5">
        <f t="shared" si="227"/>
        <v>3.8339195018863549E-2</v>
      </c>
      <c r="O107" s="5">
        <f t="shared" si="228"/>
        <v>2.7271091575969839E-2</v>
      </c>
      <c r="P107" s="5">
        <f t="shared" si="229"/>
        <v>6.6073285138094726E-2</v>
      </c>
      <c r="Q107" s="5">
        <f t="shared" si="230"/>
        <v>4.6444722562527359E-2</v>
      </c>
      <c r="R107" s="5">
        <f t="shared" si="231"/>
        <v>2.3499327631156402E-2</v>
      </c>
      <c r="S107" s="5">
        <f t="shared" si="232"/>
        <v>6.8971901256958026E-2</v>
      </c>
      <c r="T107" s="5">
        <f t="shared" si="233"/>
        <v>8.0042249074966001E-2</v>
      </c>
      <c r="U107" s="5">
        <f t="shared" si="234"/>
        <v>5.6934933125121427E-2</v>
      </c>
      <c r="V107" s="5">
        <f t="shared" si="235"/>
        <v>3.1998968371471939E-2</v>
      </c>
      <c r="W107" s="5">
        <f t="shared" si="236"/>
        <v>3.7509260046605937E-2</v>
      </c>
      <c r="X107" s="5">
        <f t="shared" si="237"/>
        <v>6.464298567455426E-2</v>
      </c>
      <c r="Y107" s="5">
        <f t="shared" si="238"/>
        <v>5.5702453097295136E-2</v>
      </c>
      <c r="Z107" s="5">
        <f t="shared" si="239"/>
        <v>1.3499481617206275E-2</v>
      </c>
      <c r="AA107" s="5">
        <f t="shared" si="240"/>
        <v>3.2706981883192834E-2</v>
      </c>
      <c r="AB107" s="5">
        <f t="shared" si="241"/>
        <v>3.9621768236789867E-2</v>
      </c>
      <c r="AC107" s="5">
        <f t="shared" si="242"/>
        <v>8.3506884901702015E-3</v>
      </c>
      <c r="AD107" s="5">
        <f t="shared" si="243"/>
        <v>2.2719662939364768E-2</v>
      </c>
      <c r="AE107" s="5">
        <f t="shared" si="244"/>
        <v>3.9154780555393863E-2</v>
      </c>
      <c r="AF107" s="5">
        <f t="shared" si="245"/>
        <v>3.373942748254332E-2</v>
      </c>
      <c r="AG107" s="5">
        <f t="shared" si="246"/>
        <v>1.9382034593695491E-2</v>
      </c>
      <c r="AH107" s="5">
        <f t="shared" si="247"/>
        <v>5.8162090888402903E-3</v>
      </c>
      <c r="AI107" s="5">
        <f t="shared" si="248"/>
        <v>1.4091700014250565E-2</v>
      </c>
      <c r="AJ107" s="5">
        <f t="shared" si="249"/>
        <v>1.7070913911317449E-2</v>
      </c>
      <c r="AK107" s="5">
        <f t="shared" si="250"/>
        <v>1.3786654625200656E-2</v>
      </c>
      <c r="AL107" s="5">
        <f t="shared" si="251"/>
        <v>1.3947249288855153E-3</v>
      </c>
      <c r="AM107" s="5">
        <f t="shared" si="252"/>
        <v>1.1009187244685239E-2</v>
      </c>
      <c r="AN107" s="5">
        <f t="shared" si="253"/>
        <v>1.8973094442876627E-2</v>
      </c>
      <c r="AO107" s="5">
        <f t="shared" si="254"/>
        <v>1.6348995831281639E-2</v>
      </c>
      <c r="AP107" s="5">
        <f t="shared" si="255"/>
        <v>9.3918844040265723E-3</v>
      </c>
      <c r="AQ107" s="5">
        <f t="shared" si="256"/>
        <v>4.0464637814249223E-3</v>
      </c>
      <c r="AR107" s="5">
        <f t="shared" si="257"/>
        <v>2.0047162772230467E-3</v>
      </c>
      <c r="AS107" s="5">
        <f t="shared" si="258"/>
        <v>4.8570916142812127E-3</v>
      </c>
      <c r="AT107" s="5">
        <f t="shared" si="259"/>
        <v>5.8839595451880703E-3</v>
      </c>
      <c r="AU107" s="5">
        <f t="shared" si="260"/>
        <v>4.7519493390673542E-3</v>
      </c>
      <c r="AV107" s="5">
        <f t="shared" si="261"/>
        <v>2.878294243992067E-3</v>
      </c>
      <c r="AW107" s="5">
        <f t="shared" si="262"/>
        <v>1.6176790139523937E-4</v>
      </c>
      <c r="AX107" s="5">
        <f t="shared" si="263"/>
        <v>4.4455693185241479E-3</v>
      </c>
      <c r="AY107" s="5">
        <f t="shared" si="264"/>
        <v>7.6614380933008527E-3</v>
      </c>
      <c r="AZ107" s="5">
        <f t="shared" si="265"/>
        <v>6.6018128896219762E-3</v>
      </c>
      <c r="BA107" s="5">
        <f t="shared" si="266"/>
        <v>3.7924936892886601E-3</v>
      </c>
      <c r="BB107" s="5">
        <f t="shared" si="267"/>
        <v>1.633983947716583E-3</v>
      </c>
      <c r="BC107" s="5">
        <f t="shared" si="268"/>
        <v>5.6319746533764167E-4</v>
      </c>
      <c r="BD107" s="5">
        <f t="shared" si="269"/>
        <v>5.7581712457606567E-4</v>
      </c>
      <c r="BE107" s="5">
        <f t="shared" si="270"/>
        <v>1.3951084045728803E-3</v>
      </c>
      <c r="BF107" s="5">
        <f t="shared" si="271"/>
        <v>1.6900569446791237E-3</v>
      </c>
      <c r="BG107" s="5">
        <f t="shared" si="272"/>
        <v>1.3649082594087507E-3</v>
      </c>
      <c r="BH107" s="5">
        <f t="shared" si="273"/>
        <v>8.2673599954760668E-4</v>
      </c>
      <c r="BI107" s="5">
        <f t="shared" si="274"/>
        <v>4.0060855855267774E-4</v>
      </c>
      <c r="BJ107" s="8">
        <f t="shared" si="275"/>
        <v>0.5221448921538947</v>
      </c>
      <c r="BK107" s="8">
        <f t="shared" si="276"/>
        <v>0.20027512787542615</v>
      </c>
      <c r="BL107" s="8">
        <f t="shared" si="277"/>
        <v>0.25742882640292819</v>
      </c>
      <c r="BM107" s="8">
        <f t="shared" si="278"/>
        <v>0.76839691433439306</v>
      </c>
      <c r="BN107" s="8">
        <f t="shared" si="279"/>
        <v>0.21745174352315677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1.56756756756757</v>
      </c>
      <c r="F108">
        <f>VLOOKUP(B108,home!$B$2:$E$405,3,FALSE)</f>
        <v>0.9</v>
      </c>
      <c r="G108">
        <f>VLOOKUP(C108,away!$B$2:$E$405,4,FALSE)</f>
        <v>1.17</v>
      </c>
      <c r="H108">
        <f>VLOOKUP(A108,away!$A$2:$E$405,3,FALSE)</f>
        <v>1.2612612612612599</v>
      </c>
      <c r="I108">
        <f>VLOOKUP(C108,away!$B$2:$E$405,3,FALSE)</f>
        <v>0.69</v>
      </c>
      <c r="J108">
        <f>VLOOKUP(B108,home!$B$2:$E$405,4,FALSE)</f>
        <v>1.59</v>
      </c>
      <c r="K108" s="3">
        <f t="shared" si="224"/>
        <v>1.6506486486486511</v>
      </c>
      <c r="L108" s="3">
        <f t="shared" si="225"/>
        <v>1.3837297297297282</v>
      </c>
      <c r="M108" s="5">
        <f t="shared" si="226"/>
        <v>4.8104556415763632E-2</v>
      </c>
      <c r="N108" s="5">
        <f t="shared" si="227"/>
        <v>7.9403721041523018E-2</v>
      </c>
      <c r="O108" s="5">
        <f t="shared" si="228"/>
        <v>6.656370484795307E-2</v>
      </c>
      <c r="P108" s="5">
        <f t="shared" si="229"/>
        <v>0.10987328945632138</v>
      </c>
      <c r="Q108" s="5">
        <f t="shared" si="230"/>
        <v>6.5533822417432247E-2</v>
      </c>
      <c r="R108" s="5">
        <f t="shared" si="231"/>
        <v>4.605308865953376E-2</v>
      </c>
      <c r="S108" s="5">
        <f t="shared" si="232"/>
        <v>6.2739065877741945E-2</v>
      </c>
      <c r="T108" s="5">
        <f t="shared" si="233"/>
        <v>9.0681098381829528E-2</v>
      </c>
      <c r="U108" s="5">
        <f t="shared" si="234"/>
        <v>7.6017468561955903E-2</v>
      </c>
      <c r="V108" s="5">
        <f t="shared" si="235"/>
        <v>1.5922140481352355E-2</v>
      </c>
      <c r="W108" s="5">
        <f t="shared" si="236"/>
        <v>3.6057771804705069E-2</v>
      </c>
      <c r="X108" s="5">
        <f t="shared" si="237"/>
        <v>4.9894210833980761E-2</v>
      </c>
      <c r="Y108" s="5">
        <f t="shared" si="238"/>
        <v>3.4520051436191142E-2</v>
      </c>
      <c r="Z108" s="5">
        <f t="shared" si="239"/>
        <v>2.1241675974691943E-2</v>
      </c>
      <c r="AA108" s="5">
        <f t="shared" si="240"/>
        <v>3.506254374265777E-2</v>
      </c>
      <c r="AB108" s="5">
        <f t="shared" si="241"/>
        <v>2.8937970223501145E-2</v>
      </c>
      <c r="AC108" s="5">
        <f t="shared" si="242"/>
        <v>2.2729369110482101E-3</v>
      </c>
      <c r="AD108" s="5">
        <f t="shared" si="243"/>
        <v>1.4879678075679473E-2</v>
      </c>
      <c r="AE108" s="5">
        <f t="shared" si="244"/>
        <v>2.0589452922125322E-2</v>
      </c>
      <c r="AF108" s="5">
        <f t="shared" si="245"/>
        <v>1.4245119063607719E-2</v>
      </c>
      <c r="AG108" s="5">
        <f t="shared" si="246"/>
        <v>6.5704649172845667E-3</v>
      </c>
      <c r="AH108" s="5">
        <f t="shared" si="247"/>
        <v>7.3481846388667406E-3</v>
      </c>
      <c r="AI108" s="5">
        <f t="shared" si="248"/>
        <v>1.2129271044166159E-2</v>
      </c>
      <c r="AJ108" s="5">
        <f t="shared" si="249"/>
        <v>1.0010582429073047E-2</v>
      </c>
      <c r="AK108" s="5">
        <f t="shared" si="250"/>
        <v>5.5079847862451181E-3</v>
      </c>
      <c r="AL108" s="5">
        <f t="shared" si="251"/>
        <v>2.0766020830552317E-4</v>
      </c>
      <c r="AM108" s="5">
        <f t="shared" si="252"/>
        <v>4.9122241015894502E-3</v>
      </c>
      <c r="AN108" s="5">
        <f t="shared" si="253"/>
        <v>6.7971905284642271E-3</v>
      </c>
      <c r="AO108" s="5">
        <f t="shared" si="254"/>
        <v>4.7027373064366376E-3</v>
      </c>
      <c r="AP108" s="5">
        <f t="shared" si="255"/>
        <v>2.1691058073418251E-3</v>
      </c>
      <c r="AQ108" s="5">
        <f t="shared" si="256"/>
        <v>7.5036404813707235E-4</v>
      </c>
      <c r="AR108" s="5">
        <f t="shared" si="257"/>
        <v>2.033580308868643E-3</v>
      </c>
      <c r="AS108" s="5">
        <f t="shared" si="258"/>
        <v>3.3567265887525311E-3</v>
      </c>
      <c r="AT108" s="5">
        <f t="shared" si="259"/>
        <v>2.7703881038036822E-3</v>
      </c>
      <c r="AU108" s="5">
        <f t="shared" si="260"/>
        <v>1.5243124599252822E-3</v>
      </c>
      <c r="AV108" s="5">
        <f t="shared" si="261"/>
        <v>6.2902607552349249E-4</v>
      </c>
      <c r="AW108" s="5">
        <f t="shared" si="262"/>
        <v>1.3175184244337174E-5</v>
      </c>
      <c r="AX108" s="5">
        <f t="shared" si="263"/>
        <v>1.3513926791913261E-3</v>
      </c>
      <c r="AY108" s="5">
        <f t="shared" si="264"/>
        <v>1.8699622267361472E-3</v>
      </c>
      <c r="AZ108" s="5">
        <f t="shared" si="265"/>
        <v>1.293761163303205E-3</v>
      </c>
      <c r="BA108" s="5">
        <f t="shared" si="266"/>
        <v>5.9673859494412064E-4</v>
      </c>
      <c r="BB108" s="5">
        <f t="shared" si="267"/>
        <v>2.0643123367533158E-4</v>
      </c>
      <c r="BC108" s="5">
        <f t="shared" si="268"/>
        <v>5.7129007036268183E-5</v>
      </c>
      <c r="BD108" s="5">
        <f t="shared" si="269"/>
        <v>4.6898758852908368E-4</v>
      </c>
      <c r="BE108" s="5">
        <f t="shared" si="270"/>
        <v>7.7413372923852144E-4</v>
      </c>
      <c r="BF108" s="5">
        <f t="shared" si="271"/>
        <v>6.3891139702045344E-4</v>
      </c>
      <c r="BG108" s="5">
        <f t="shared" si="272"/>
        <v>3.5153941136601102E-4</v>
      </c>
      <c r="BH108" s="5">
        <f t="shared" si="273"/>
        <v>1.4506701357951219E-4</v>
      </c>
      <c r="BI108" s="5">
        <f t="shared" si="274"/>
        <v>4.7890933985703397E-5</v>
      </c>
      <c r="BJ108" s="8">
        <f t="shared" si="275"/>
        <v>0.43708242759121435</v>
      </c>
      <c r="BK108" s="8">
        <f t="shared" si="276"/>
        <v>0.2409896115772692</v>
      </c>
      <c r="BL108" s="8">
        <f t="shared" si="277"/>
        <v>0.30037136254454566</v>
      </c>
      <c r="BM108" s="8">
        <f t="shared" si="278"/>
        <v>0.5822961078067026</v>
      </c>
      <c r="BN108" s="8">
        <f t="shared" si="279"/>
        <v>0.41553218283852716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1.2186788154897501</v>
      </c>
      <c r="F109">
        <f>VLOOKUP(B109,home!$B$2:$E$405,3,FALSE)</f>
        <v>1.1399999999999999</v>
      </c>
      <c r="G109">
        <f>VLOOKUP(C109,away!$B$2:$E$405,4,FALSE)</f>
        <v>0.73</v>
      </c>
      <c r="H109">
        <f>VLOOKUP(A109,away!$A$2:$E$405,3,FALSE)</f>
        <v>1.0296127562642401</v>
      </c>
      <c r="I109">
        <f>VLOOKUP(C109,away!$B$2:$E$405,3,FALSE)</f>
        <v>1</v>
      </c>
      <c r="J109">
        <f>VLOOKUP(B109,home!$B$2:$E$405,4,FALSE)</f>
        <v>0.97</v>
      </c>
      <c r="K109" s="3">
        <f t="shared" si="224"/>
        <v>1.0141845102505698</v>
      </c>
      <c r="L109" s="3">
        <f t="shared" si="225"/>
        <v>0.99872437357631283</v>
      </c>
      <c r="M109" s="5">
        <f t="shared" si="226"/>
        <v>0.13359948351044029</v>
      </c>
      <c r="N109" s="5">
        <f t="shared" si="227"/>
        <v>0.13549452675376497</v>
      </c>
      <c r="O109" s="5">
        <f t="shared" si="228"/>
        <v>0.13342906047908343</v>
      </c>
      <c r="P109" s="5">
        <f t="shared" si="229"/>
        <v>0.13532168635517289</v>
      </c>
      <c r="Q109" s="5">
        <f t="shared" si="230"/>
        <v>6.870822512869991E-2</v>
      </c>
      <c r="R109" s="5">
        <f t="shared" si="231"/>
        <v>6.6629427421924264E-2</v>
      </c>
      <c r="S109" s="5">
        <f t="shared" si="232"/>
        <v>3.426652243864544E-2</v>
      </c>
      <c r="T109" s="5">
        <f t="shared" si="233"/>
        <v>6.8620579101201104E-2</v>
      </c>
      <c r="U109" s="5">
        <f t="shared" si="234"/>
        <v>6.7574533218180147E-2</v>
      </c>
      <c r="V109" s="5">
        <f t="shared" si="235"/>
        <v>3.8564716636485677E-3</v>
      </c>
      <c r="W109" s="5">
        <f t="shared" si="236"/>
        <v>2.3227605884112143E-2</v>
      </c>
      <c r="X109" s="5">
        <f t="shared" si="237"/>
        <v>2.3197976136287376E-2</v>
      </c>
      <c r="Y109" s="5">
        <f t="shared" si="238"/>
        <v>1.158419209247593E-2</v>
      </c>
      <c r="Z109" s="5">
        <f t="shared" si="239"/>
        <v>2.2181477721236579E-2</v>
      </c>
      <c r="AA109" s="5">
        <f t="shared" si="240"/>
        <v>2.2496111119346244E-2</v>
      </c>
      <c r="AB109" s="5">
        <f t="shared" si="241"/>
        <v>1.140760371905828E-2</v>
      </c>
      <c r="AC109" s="5">
        <f t="shared" si="242"/>
        <v>2.4413653930082426E-4</v>
      </c>
      <c r="AD109" s="5">
        <f t="shared" si="243"/>
        <v>5.8892695244678796E-3</v>
      </c>
      <c r="AE109" s="5">
        <f t="shared" si="244"/>
        <v>5.8817570166462526E-3</v>
      </c>
      <c r="AF109" s="5">
        <f t="shared" si="245"/>
        <v>2.9371270459890553E-3</v>
      </c>
      <c r="AG109" s="5">
        <f t="shared" si="246"/>
        <v>9.7779345637315543E-4</v>
      </c>
      <c r="AH109" s="5">
        <f t="shared" si="247"/>
        <v>5.5382956105347334E-3</v>
      </c>
      <c r="AI109" s="5">
        <f t="shared" si="248"/>
        <v>5.6168536213930488E-3</v>
      </c>
      <c r="AJ109" s="5">
        <f t="shared" si="249"/>
        <v>2.8482629695808239E-3</v>
      </c>
      <c r="AK109" s="5">
        <f t="shared" si="250"/>
        <v>9.6288806162305395E-4</v>
      </c>
      <c r="AL109" s="5">
        <f t="shared" si="251"/>
        <v>9.8913460833916427E-6</v>
      </c>
      <c r="AM109" s="5">
        <f t="shared" si="252"/>
        <v>1.1945611856812128E-3</v>
      </c>
      <c r="AN109" s="5">
        <f t="shared" si="253"/>
        <v>1.1930373718680469E-3</v>
      </c>
      <c r="AO109" s="5">
        <f t="shared" si="254"/>
        <v>5.9575775093602282E-4</v>
      </c>
      <c r="AP109" s="5">
        <f t="shared" si="255"/>
        <v>1.9833259553560416E-4</v>
      </c>
      <c r="AQ109" s="5">
        <f t="shared" si="256"/>
        <v>4.9519899309015106E-5</v>
      </c>
      <c r="AR109" s="5">
        <f t="shared" si="257"/>
        <v>1.1062461628623492E-3</v>
      </c>
      <c r="AS109" s="5">
        <f t="shared" si="258"/>
        <v>1.1219377228991235E-3</v>
      </c>
      <c r="AT109" s="5">
        <f t="shared" si="259"/>
        <v>5.6892593001504346E-4</v>
      </c>
      <c r="AU109" s="5">
        <f t="shared" si="260"/>
        <v>1.9233195523371899E-4</v>
      </c>
      <c r="AV109" s="5">
        <f t="shared" si="261"/>
        <v>4.8765022456060935E-5</v>
      </c>
      <c r="AW109" s="5">
        <f t="shared" si="262"/>
        <v>2.7830148181976544E-7</v>
      </c>
      <c r="AX109" s="5">
        <f t="shared" si="263"/>
        <v>2.0191757517740673E-4</v>
      </c>
      <c r="AY109" s="5">
        <f t="shared" si="264"/>
        <v>2.0166000378310359E-4</v>
      </c>
      <c r="AZ109" s="5">
        <f t="shared" si="265"/>
        <v>1.0070138047683848E-4</v>
      </c>
      <c r="BA109" s="5">
        <f t="shared" si="266"/>
        <v>3.3524307711666829E-5</v>
      </c>
      <c r="BB109" s="5">
        <f t="shared" si="267"/>
        <v>8.3703858047284993E-6</v>
      </c>
      <c r="BC109" s="5">
        <f t="shared" si="268"/>
        <v>1.6719416638839067E-6</v>
      </c>
      <c r="BD109" s="5">
        <f t="shared" si="269"/>
        <v>1.8413916767098321E-4</v>
      </c>
      <c r="BE109" s="5">
        <f t="shared" si="270"/>
        <v>1.8675109158234365E-4</v>
      </c>
      <c r="BF109" s="5">
        <f t="shared" si="271"/>
        <v>9.4700032177599233E-5</v>
      </c>
      <c r="BG109" s="5">
        <f t="shared" si="272"/>
        <v>3.2014435251583895E-5</v>
      </c>
      <c r="BH109" s="5">
        <f t="shared" si="273"/>
        <v>8.1171360841440454E-6</v>
      </c>
      <c r="BI109" s="5">
        <f t="shared" si="274"/>
        <v>1.646454736826972E-6</v>
      </c>
      <c r="BJ109" s="8">
        <f t="shared" si="275"/>
        <v>0.35029810653796523</v>
      </c>
      <c r="BK109" s="8">
        <f t="shared" si="276"/>
        <v>0.30749985185707446</v>
      </c>
      <c r="BL109" s="8">
        <f t="shared" si="277"/>
        <v>0.32004861133169382</v>
      </c>
      <c r="BM109" s="8">
        <f t="shared" si="278"/>
        <v>0.32664425609658304</v>
      </c>
      <c r="BN109" s="8">
        <f t="shared" si="279"/>
        <v>0.67318240964908571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1.6266094420600901</v>
      </c>
      <c r="F110">
        <f>VLOOKUP(B110,home!$B$2:$E$405,3,FALSE)</f>
        <v>0.8</v>
      </c>
      <c r="G110">
        <f>VLOOKUP(C110,away!$B$2:$E$405,4,FALSE)</f>
        <v>0.76</v>
      </c>
      <c r="H110">
        <f>VLOOKUP(A110,away!$A$2:$E$405,3,FALSE)</f>
        <v>1.4549356223176</v>
      </c>
      <c r="I110">
        <f>VLOOKUP(C110,away!$B$2:$E$405,3,FALSE)</f>
        <v>0.66</v>
      </c>
      <c r="J110">
        <f>VLOOKUP(B110,home!$B$2:$E$405,4,FALSE)</f>
        <v>1.8</v>
      </c>
      <c r="K110" s="3">
        <f t="shared" si="224"/>
        <v>0.98897854077253489</v>
      </c>
      <c r="L110" s="3">
        <f t="shared" si="225"/>
        <v>1.7284635193133089</v>
      </c>
      <c r="M110" s="5">
        <f t="shared" si="226"/>
        <v>6.6043473785081408E-2</v>
      </c>
      <c r="N110" s="5">
        <f t="shared" si="227"/>
        <v>6.5315578331518964E-2</v>
      </c>
      <c r="O110" s="5">
        <f t="shared" si="228"/>
        <v>0.11415373512623808</v>
      </c>
      <c r="P110" s="5">
        <f t="shared" si="229"/>
        <v>0.11289559438888139</v>
      </c>
      <c r="Q110" s="5">
        <f t="shared" si="230"/>
        <v>3.2297852674009912E-2</v>
      </c>
      <c r="R110" s="5">
        <f t="shared" si="231"/>
        <v>9.8655283379528391E-2</v>
      </c>
      <c r="S110" s="5">
        <f t="shared" si="232"/>
        <v>4.8246308461510297E-2</v>
      </c>
      <c r="T110" s="5">
        <f t="shared" si="233"/>
        <v>5.5825660099181947E-2</v>
      </c>
      <c r="U110" s="5">
        <f t="shared" si="234"/>
        <v>9.7567958196186896E-2</v>
      </c>
      <c r="V110" s="5">
        <f t="shared" si="235"/>
        <v>9.1636536404901964E-3</v>
      </c>
      <c r="W110" s="5">
        <f t="shared" si="236"/>
        <v>1.0647294402542879E-2</v>
      </c>
      <c r="X110" s="5">
        <f t="shared" si="237"/>
        <v>1.8403459954184163E-2</v>
      </c>
      <c r="Y110" s="5">
        <f t="shared" si="238"/>
        <v>1.5904854579975352E-2</v>
      </c>
      <c r="Z110" s="5">
        <f t="shared" si="239"/>
        <v>5.6840686103010463E-2</v>
      </c>
      <c r="AA110" s="5">
        <f t="shared" si="240"/>
        <v>5.6214218798664985E-2</v>
      </c>
      <c r="AB110" s="5">
        <f t="shared" si="241"/>
        <v>2.7797328039085845E-2</v>
      </c>
      <c r="AC110" s="5">
        <f t="shared" si="242"/>
        <v>9.7902947977453105E-4</v>
      </c>
      <c r="AD110" s="5">
        <f t="shared" si="243"/>
        <v>2.6324864203506088E-3</v>
      </c>
      <c r="AE110" s="5">
        <f t="shared" si="244"/>
        <v>4.550156742663708E-3</v>
      </c>
      <c r="AF110" s="5">
        <f t="shared" si="245"/>
        <v>3.9323899684258479E-3</v>
      </c>
      <c r="AG110" s="5">
        <f t="shared" si="246"/>
        <v>2.2656642013792303E-3</v>
      </c>
      <c r="AH110" s="5">
        <f t="shared" si="247"/>
        <v>2.4561763085448156E-2</v>
      </c>
      <c r="AI110" s="5">
        <f t="shared" si="248"/>
        <v>2.429105661504723E-2</v>
      </c>
      <c r="AJ110" s="5">
        <f t="shared" si="249"/>
        <v>1.2011666862486219E-2</v>
      </c>
      <c r="AK110" s="5">
        <f t="shared" si="250"/>
        <v>3.9597602553024785E-3</v>
      </c>
      <c r="AL110" s="5">
        <f t="shared" si="251"/>
        <v>6.6942641692690707E-5</v>
      </c>
      <c r="AM110" s="5">
        <f t="shared" si="252"/>
        <v>5.2069451572037194E-4</v>
      </c>
      <c r="AN110" s="5">
        <f t="shared" si="253"/>
        <v>9.0000147512917319E-4</v>
      </c>
      <c r="AO110" s="5">
        <f t="shared" si="254"/>
        <v>7.7780985854447007E-4</v>
      </c>
      <c r="AP110" s="5">
        <f t="shared" si="255"/>
        <v>4.4813865515212049E-4</v>
      </c>
      <c r="AQ110" s="5">
        <f t="shared" si="256"/>
        <v>1.93647829256142E-4</v>
      </c>
      <c r="AR110" s="5">
        <f t="shared" si="257"/>
        <v>8.490822292642676E-3</v>
      </c>
      <c r="AS110" s="5">
        <f t="shared" si="258"/>
        <v>8.3972410409366635E-3</v>
      </c>
      <c r="AT110" s="5">
        <f t="shared" si="259"/>
        <v>4.1523455955903912E-3</v>
      </c>
      <c r="AU110" s="5">
        <f t="shared" si="260"/>
        <v>1.3688602293034158E-3</v>
      </c>
      <c r="AV110" s="5">
        <f t="shared" si="261"/>
        <v>3.3844334802451238E-4</v>
      </c>
      <c r="AW110" s="5">
        <f t="shared" si="262"/>
        <v>3.1786845554237737E-6</v>
      </c>
      <c r="AX110" s="5">
        <f t="shared" si="263"/>
        <v>8.5825950390899157E-5</v>
      </c>
      <c r="AY110" s="5">
        <f t="shared" si="264"/>
        <v>1.4834702426106303E-4</v>
      </c>
      <c r="AZ110" s="5">
        <f t="shared" si="265"/>
        <v>1.2820620981696693E-4</v>
      </c>
      <c r="BA110" s="5">
        <f t="shared" si="266"/>
        <v>7.3866585539351693E-5</v>
      </c>
      <c r="BB110" s="5">
        <f t="shared" si="267"/>
        <v>3.1918924600251371E-5</v>
      </c>
      <c r="BC110" s="5">
        <f t="shared" si="268"/>
        <v>1.1034139349449314E-5</v>
      </c>
      <c r="BD110" s="5">
        <f t="shared" si="269"/>
        <v>2.4460127636341785E-3</v>
      </c>
      <c r="BE110" s="5">
        <f t="shared" si="270"/>
        <v>2.4190541336899249E-3</v>
      </c>
      <c r="BF110" s="5">
        <f t="shared" si="271"/>
        <v>1.196196313593215E-3</v>
      </c>
      <c r="BG110" s="5">
        <f t="shared" si="272"/>
        <v>3.9433749489830119E-4</v>
      </c>
      <c r="BH110" s="5">
        <f t="shared" si="273"/>
        <v>9.7497830069104697E-5</v>
      </c>
      <c r="BI110" s="5">
        <f t="shared" si="274"/>
        <v>1.9284652342046352E-5</v>
      </c>
      <c r="BJ110" s="8">
        <f t="shared" si="275"/>
        <v>0.21509488854199282</v>
      </c>
      <c r="BK110" s="8">
        <f t="shared" si="276"/>
        <v>0.23754334942169153</v>
      </c>
      <c r="BL110" s="8">
        <f t="shared" si="277"/>
        <v>0.48853286605271273</v>
      </c>
      <c r="BM110" s="8">
        <f t="shared" si="278"/>
        <v>0.50850510409444394</v>
      </c>
      <c r="BN110" s="8">
        <f t="shared" si="279"/>
        <v>0.48936151768525815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1.2705314009661799</v>
      </c>
      <c r="F111">
        <f>VLOOKUP(B111,home!$B$2:$E$405,3,FALSE)</f>
        <v>1.29</v>
      </c>
      <c r="G111">
        <f>VLOOKUP(C111,away!$B$2:$E$405,4,FALSE)</f>
        <v>0.93</v>
      </c>
      <c r="H111">
        <f>VLOOKUP(A111,away!$A$2:$E$405,3,FALSE)</f>
        <v>1.10144927536232</v>
      </c>
      <c r="I111">
        <f>VLOOKUP(C111,away!$B$2:$E$405,3,FALSE)</f>
        <v>0.5</v>
      </c>
      <c r="J111">
        <f>VLOOKUP(B111,home!$B$2:$E$405,4,FALSE)</f>
        <v>0.74</v>
      </c>
      <c r="K111" s="3">
        <f t="shared" si="224"/>
        <v>1.5242565217391262</v>
      </c>
      <c r="L111" s="3">
        <f t="shared" si="225"/>
        <v>0.40753623188405835</v>
      </c>
      <c r="M111" s="5">
        <f t="shared" si="226"/>
        <v>0.144888216636224</v>
      </c>
      <c r="N111" s="5">
        <f t="shared" si="227"/>
        <v>0.22084680913091578</v>
      </c>
      <c r="O111" s="5">
        <f t="shared" si="228"/>
        <v>5.9047197852327871E-2</v>
      </c>
      <c r="P111" s="5">
        <f t="shared" si="229"/>
        <v>9.0003076416831279E-2</v>
      </c>
      <c r="Q111" s="5">
        <f t="shared" si="230"/>
        <v>0.16831359456153724</v>
      </c>
      <c r="R111" s="5">
        <f t="shared" si="231"/>
        <v>1.2031936258025082E-2</v>
      </c>
      <c r="S111" s="5">
        <f t="shared" si="232"/>
        <v>1.3977247343778689E-2</v>
      </c>
      <c r="T111" s="5">
        <f t="shared" si="233"/>
        <v>6.8593888102470024E-2</v>
      </c>
      <c r="U111" s="5">
        <f t="shared" si="234"/>
        <v>1.8339757310444186E-2</v>
      </c>
      <c r="V111" s="5">
        <f t="shared" si="235"/>
        <v>9.6472476811980954E-4</v>
      </c>
      <c r="W111" s="5">
        <f t="shared" si="236"/>
        <v>8.5517698069259421E-2</v>
      </c>
      <c r="X111" s="5">
        <f t="shared" si="237"/>
        <v>3.4851560430544597E-2</v>
      </c>
      <c r="Y111" s="5">
        <f t="shared" si="238"/>
        <v>7.1016368065718481E-3</v>
      </c>
      <c r="Z111" s="5">
        <f t="shared" si="239"/>
        <v>1.6344833216215733E-3</v>
      </c>
      <c r="AA111" s="5">
        <f t="shared" si="240"/>
        <v>2.4913718626555126E-3</v>
      </c>
      <c r="AB111" s="5">
        <f t="shared" si="241"/>
        <v>1.8987449048650103E-3</v>
      </c>
      <c r="AC111" s="5">
        <f t="shared" si="242"/>
        <v>3.7454821655847498E-5</v>
      </c>
      <c r="AD111" s="5">
        <f t="shared" si="243"/>
        <v>3.2587727251546551E-2</v>
      </c>
      <c r="AE111" s="5">
        <f t="shared" si="244"/>
        <v>1.3280679569760723E-2</v>
      </c>
      <c r="AF111" s="5">
        <f t="shared" si="245"/>
        <v>2.706179054359941E-3</v>
      </c>
      <c r="AG111" s="5">
        <f t="shared" si="246"/>
        <v>3.6762200487247163E-4</v>
      </c>
      <c r="AH111" s="5">
        <f t="shared" si="247"/>
        <v>1.665277934927488E-4</v>
      </c>
      <c r="AI111" s="5">
        <f t="shared" si="248"/>
        <v>2.5383107528214878E-4</v>
      </c>
      <c r="AJ111" s="5">
        <f t="shared" si="249"/>
        <v>1.9345183595943525E-4</v>
      </c>
      <c r="AK111" s="5">
        <f t="shared" si="250"/>
        <v>9.8290074201192265E-5</v>
      </c>
      <c r="AL111" s="5">
        <f t="shared" si="251"/>
        <v>9.3066206595222065E-7</v>
      </c>
      <c r="AM111" s="5">
        <f t="shared" si="252"/>
        <v>9.9344111583651272E-3</v>
      </c>
      <c r="AN111" s="5">
        <f t="shared" si="253"/>
        <v>4.0486324894670675E-3</v>
      </c>
      <c r="AO111" s="5">
        <f t="shared" si="254"/>
        <v>8.2498221452039161E-4</v>
      </c>
      <c r="AP111" s="5">
        <f t="shared" si="255"/>
        <v>1.1207004769233544E-4</v>
      </c>
      <c r="AQ111" s="5">
        <f t="shared" si="256"/>
        <v>1.1418151235900271E-5</v>
      </c>
      <c r="AR111" s="5">
        <f t="shared" si="257"/>
        <v>1.3573221892800301E-5</v>
      </c>
      <c r="AS111" s="5">
        <f t="shared" si="258"/>
        <v>2.0689071991113145E-5</v>
      </c>
      <c r="AT111" s="5">
        <f t="shared" si="259"/>
        <v>1.5767726455592255E-5</v>
      </c>
      <c r="AU111" s="5">
        <f t="shared" si="260"/>
        <v>8.011353294311683E-6</v>
      </c>
      <c r="AV111" s="5">
        <f t="shared" si="261"/>
        <v>3.0528393767027052E-6</v>
      </c>
      <c r="AW111" s="5">
        <f t="shared" si="262"/>
        <v>1.605882624258784E-8</v>
      </c>
      <c r="AX111" s="5">
        <f t="shared" si="263"/>
        <v>2.5237651662959968E-3</v>
      </c>
      <c r="AY111" s="5">
        <f t="shared" si="264"/>
        <v>1.0285257460325146E-3</v>
      </c>
      <c r="AZ111" s="5">
        <f t="shared" si="265"/>
        <v>2.0958075346691547E-4</v>
      </c>
      <c r="BA111" s="5">
        <f t="shared" si="266"/>
        <v>2.8470583514442847E-5</v>
      </c>
      <c r="BB111" s="5">
        <f t="shared" si="267"/>
        <v>2.9006985812541068E-6</v>
      </c>
      <c r="BC111" s="5">
        <f t="shared" si="268"/>
        <v>2.3642795392714669E-7</v>
      </c>
      <c r="BD111" s="5">
        <f t="shared" si="269"/>
        <v>9.2192995078633946E-7</v>
      </c>
      <c r="BE111" s="5">
        <f t="shared" si="270"/>
        <v>1.4052577400727094E-6</v>
      </c>
      <c r="BF111" s="5">
        <f t="shared" si="271"/>
        <v>1.0709866375151069E-6</v>
      </c>
      <c r="BG111" s="5">
        <f t="shared" si="272"/>
        <v>5.4415278897595312E-7</v>
      </c>
      <c r="BH111" s="5">
        <f t="shared" si="273"/>
        <v>2.0735710935478281E-7</v>
      </c>
      <c r="BI111" s="5">
        <f t="shared" si="274"/>
        <v>6.3213085252600116E-8</v>
      </c>
      <c r="BJ111" s="8">
        <f t="shared" si="275"/>
        <v>0.65289238841896458</v>
      </c>
      <c r="BK111" s="8">
        <f t="shared" si="276"/>
        <v>0.25090017639470807</v>
      </c>
      <c r="BL111" s="8">
        <f t="shared" si="277"/>
        <v>9.4586416077575647E-2</v>
      </c>
      <c r="BM111" s="8">
        <f t="shared" si="278"/>
        <v>0.30385412366980241</v>
      </c>
      <c r="BN111" s="8">
        <f t="shared" si="279"/>
        <v>0.69513083085586136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1.2705314009661799</v>
      </c>
      <c r="F112">
        <f>VLOOKUP(B112,home!$B$2:$E$405,3,FALSE)</f>
        <v>1.57</v>
      </c>
      <c r="G112">
        <f>VLOOKUP(C112,away!$B$2:$E$405,4,FALSE)</f>
        <v>0.92</v>
      </c>
      <c r="H112">
        <f>VLOOKUP(A112,away!$A$2:$E$405,3,FALSE)</f>
        <v>1.10144927536232</v>
      </c>
      <c r="I112">
        <f>VLOOKUP(C112,away!$B$2:$E$405,3,FALSE)</f>
        <v>0.92</v>
      </c>
      <c r="J112">
        <f>VLOOKUP(B112,home!$B$2:$E$405,4,FALSE)</f>
        <v>0.5</v>
      </c>
      <c r="K112" s="3">
        <f t="shared" ref="K112:K175" si="280">E112*F112*G112</f>
        <v>1.8351555555555503</v>
      </c>
      <c r="L112" s="3">
        <f t="shared" ref="L112:L175" si="281">H112*I112*J112</f>
        <v>0.50666666666666715</v>
      </c>
      <c r="M112" s="5">
        <f t="shared" ref="M112:M175" si="282">_xlfn.POISSON.DIST(0,K112,FALSE) * _xlfn.POISSON.DIST(0,L112,FALSE)</f>
        <v>9.6152267698062746E-2</v>
      </c>
      <c r="N112" s="5">
        <f t="shared" ref="N112:N175" si="283">_xlfn.POISSON.DIST(1,K112,FALSE) * _xlfn.POISSON.DIST(0,L112,FALSE)</f>
        <v>0.17645436824536434</v>
      </c>
      <c r="O112" s="5">
        <f t="shared" ref="O112:O175" si="284">_xlfn.POISSON.DIST(0,K112,FALSE) * _xlfn.POISSON.DIST(1,L112,FALSE)</f>
        <v>4.8717148967018502E-2</v>
      </c>
      <c r="P112" s="5">
        <f t="shared" ref="P112:P175" si="285">_xlfn.POISSON.DIST(1,K112,FALSE) * _xlfn.POISSON.DIST(1,L112,FALSE)</f>
        <v>8.9403546577651344E-2</v>
      </c>
      <c r="Q112" s="5">
        <f t="shared" ref="Q112:Q175" si="286">_xlfn.POISSON.DIST(2,K112,FALSE) * _xlfn.POISSON.DIST(0,L112,FALSE)</f>
        <v>0.16191060709376268</v>
      </c>
      <c r="R112" s="5">
        <f t="shared" ref="R112:R175" si="287">_xlfn.POISSON.DIST(0,K112,FALSE) * _xlfn.POISSON.DIST(2,L112,FALSE)</f>
        <v>1.2341677738311362E-2</v>
      </c>
      <c r="S112" s="5">
        <f t="shared" ref="S112:S175" si="288">_xlfn.POISSON.DIST(2,K112,FALSE) * _xlfn.POISSON.DIST(2,L112,FALSE)</f>
        <v>2.0782125923857215E-2</v>
      </c>
      <c r="T112" s="5">
        <f t="shared" ref="T112:T175" si="289">_xlfn.POISSON.DIST(2,K112,FALSE) * _xlfn.POISSON.DIST(1,L112,FALSE)</f>
        <v>8.2034707594173153E-2</v>
      </c>
      <c r="U112" s="5">
        <f t="shared" ref="U112:U175" si="290">_xlfn.POISSON.DIST(1,K112,FALSE) * _xlfn.POISSON.DIST(2,L112,FALSE)</f>
        <v>2.2648898466338361E-2</v>
      </c>
      <c r="V112" s="5">
        <f t="shared" ref="V112:V175" si="291">_xlfn.POISSON.DIST(3,K112,FALSE) * _xlfn.POISSON.DIST(3,L112,FALSE)</f>
        <v>2.1470525720385506E-3</v>
      </c>
      <c r="W112" s="5">
        <f t="shared" ref="W112:W175" si="292">_xlfn.POISSON.DIST(3,K112,FALSE) * _xlfn.POISSON.DIST(0,L112,FALSE)</f>
        <v>9.9043716703830137E-2</v>
      </c>
      <c r="X112" s="5">
        <f t="shared" ref="X112:X175" si="293">_xlfn.POISSON.DIST(3,K112,FALSE) * _xlfn.POISSON.DIST(1,L112,FALSE)</f>
        <v>5.018214979660731E-2</v>
      </c>
      <c r="Y112" s="5">
        <f t="shared" ref="Y112:Y175" si="294">_xlfn.POISSON.DIST(3,K112,FALSE) * _xlfn.POISSON.DIST(2,L112,FALSE)</f>
        <v>1.2712811281807197E-2</v>
      </c>
      <c r="Z112" s="5">
        <f t="shared" ref="Z112:Z175" si="295">_xlfn.POISSON.DIST(0,K112,FALSE) * _xlfn.POISSON.DIST(3,L112,FALSE)</f>
        <v>2.0843722402481431E-3</v>
      </c>
      <c r="AA112" s="5">
        <f t="shared" ref="AA112:AA175" si="296">_xlfn.POISSON.DIST(1,K112,FALSE) * _xlfn.POISSON.DIST(3,L112,FALSE)</f>
        <v>3.8251472965371491E-3</v>
      </c>
      <c r="AB112" s="5">
        <f t="shared" ref="AB112:AB175" si="297">_xlfn.POISSON.DIST(2,K112,FALSE) * _xlfn.POISSON.DIST(3,L112,FALSE)</f>
        <v>3.5098701560292221E-3</v>
      </c>
      <c r="AC112" s="5">
        <f t="shared" ref="AC112:AC175" si="298">_xlfn.POISSON.DIST(4,K112,FALSE) * _xlfn.POISSON.DIST(4,L112,FALSE)</f>
        <v>1.2477222276213555E-4</v>
      </c>
      <c r="AD112" s="5">
        <f t="shared" ref="AD112:AD175" si="299">_xlfn.POISSON.DIST(4,K112,FALSE) * _xlfn.POISSON.DIST(0,L112,FALSE)</f>
        <v>4.5440156737976002E-2</v>
      </c>
      <c r="AE112" s="5">
        <f t="shared" ref="AE112:AE175" si="300">_xlfn.POISSON.DIST(4,K112,FALSE) * _xlfn.POISSON.DIST(1,L112,FALSE)</f>
        <v>2.3023012747241195E-2</v>
      </c>
      <c r="AF112" s="5">
        <f t="shared" ref="AF112:AF175" si="301">_xlfn.POISSON.DIST(4,K112,FALSE) * _xlfn.POISSON.DIST(2,L112,FALSE)</f>
        <v>5.8324965626344412E-3</v>
      </c>
      <c r="AG112" s="5">
        <f t="shared" ref="AG112:AG175" si="302">_xlfn.POISSON.DIST(4,K112,FALSE) * _xlfn.POISSON.DIST(3,L112,FALSE)</f>
        <v>9.8504386391159537E-4</v>
      </c>
      <c r="AH112" s="5">
        <f t="shared" ref="AH112:AH175" si="303">_xlfn.POISSON.DIST(0,K112,FALSE) * _xlfn.POISSON.DIST(4,L112,FALSE)</f>
        <v>2.6402048376476507E-4</v>
      </c>
      <c r="AI112" s="5">
        <f t="shared" ref="AI112:AI175" si="304">_xlfn.POISSON.DIST(1,K112,FALSE) * _xlfn.POISSON.DIST(4,L112,FALSE)</f>
        <v>4.8451865756137267E-4</v>
      </c>
      <c r="AJ112" s="5">
        <f t="shared" ref="AJ112:AJ175" si="305">_xlfn.POISSON.DIST(2,K112,FALSE) * _xlfn.POISSON.DIST(4,L112,FALSE)</f>
        <v>4.4458355309703526E-4</v>
      </c>
      <c r="AK112" s="5">
        <f t="shared" ref="AK112:AK175" si="306">_xlfn.POISSON.DIST(3,K112,FALSE) * _xlfn.POISSON.DIST(4,L112,FALSE)</f>
        <v>2.7195999245821669E-4</v>
      </c>
      <c r="AL112" s="5">
        <f t="shared" ref="AL112:AL175" si="307">_xlfn.POISSON.DIST(5,K112,FALSE) * _xlfn.POISSON.DIST(5,L112,FALSE)</f>
        <v>4.6405891390272073E-6</v>
      </c>
      <c r="AM112" s="5">
        <f t="shared" ref="AM112:AM175" si="308">_xlfn.POISSON.DIST(5,K112,FALSE) * _xlfn.POISSON.DIST(0,L112,FALSE)</f>
        <v>1.6677951216602302E-2</v>
      </c>
      <c r="AN112" s="5">
        <f t="shared" ref="AN112:AN175" si="309">_xlfn.POISSON.DIST(5,K112,FALSE) * _xlfn.POISSON.DIST(1,L112,FALSE)</f>
        <v>8.4501619497451743E-3</v>
      </c>
      <c r="AO112" s="5">
        <f t="shared" ref="AO112:AO175" si="310">_xlfn.POISSON.DIST(5,K112,FALSE) * _xlfn.POISSON.DIST(2,L112,FALSE)</f>
        <v>2.1407076939354459E-3</v>
      </c>
      <c r="AP112" s="5">
        <f t="shared" ref="AP112:AP175" si="311">_xlfn.POISSON.DIST(5,K112,FALSE) * _xlfn.POISSON.DIST(3,L112,FALSE)</f>
        <v>3.6154174386465347E-4</v>
      </c>
      <c r="AQ112" s="5">
        <f t="shared" ref="AQ112:AQ175" si="312">_xlfn.POISSON.DIST(5,K112,FALSE) * _xlfn.POISSON.DIST(4,L112,FALSE)</f>
        <v>4.5795287556189483E-5</v>
      </c>
      <c r="AR112" s="5">
        <f t="shared" ref="AR112:AR175" si="313">_xlfn.POISSON.DIST(0,K112,FALSE) * _xlfn.POISSON.DIST(5,L112,FALSE)</f>
        <v>2.6754075688162899E-5</v>
      </c>
      <c r="AS112" s="5">
        <f t="shared" ref="AS112:AS175" si="314">_xlfn.POISSON.DIST(1,K112,FALSE) * _xlfn.POISSON.DIST(5,L112,FALSE)</f>
        <v>4.9097890632885829E-5</v>
      </c>
      <c r="AT112" s="5">
        <f t="shared" ref="AT112:AT175" si="315">_xlfn.POISSON.DIST(2,K112,FALSE) * _xlfn.POISSON.DIST(5,L112,FALSE)</f>
        <v>4.5051133380499631E-5</v>
      </c>
      <c r="AU112" s="5">
        <f t="shared" ref="AU112:AU175" si="316">_xlfn.POISSON.DIST(3,K112,FALSE) * _xlfn.POISSON.DIST(5,L112,FALSE)</f>
        <v>2.755861256909933E-5</v>
      </c>
      <c r="AV112" s="5">
        <f t="shared" ref="AV112:AV175" si="317">_xlfn.POISSON.DIST(4,K112,FALSE) * _xlfn.POISSON.DIST(5,L112,FALSE)</f>
        <v>1.2643585239896418E-5</v>
      </c>
      <c r="AW112" s="5">
        <f t="shared" ref="AW112:AW175" si="318">_xlfn.POISSON.DIST(6,K112,FALSE) * _xlfn.POISSON.DIST(6,L112,FALSE)</f>
        <v>1.1985767100088466E-7</v>
      </c>
      <c r="AX112" s="5">
        <f t="shared" ref="AX112:AX175" si="319">_xlfn.POISSON.DIST(6,K112,FALSE) * _xlfn.POISSON.DIST(0,L112,FALSE)</f>
        <v>5.101105805072035E-3</v>
      </c>
      <c r="AY112" s="5">
        <f t="shared" ref="AY112:AY175" si="320">_xlfn.POISSON.DIST(6,K112,FALSE) * _xlfn.POISSON.DIST(1,L112,FALSE)</f>
        <v>2.5845602745698331E-3</v>
      </c>
      <c r="AZ112" s="5">
        <f t="shared" ref="AZ112:AZ175" si="321">_xlfn.POISSON.DIST(6,K112,FALSE) * _xlfn.POISSON.DIST(2,L112,FALSE)</f>
        <v>6.5475526955769152E-4</v>
      </c>
      <c r="BA112" s="5">
        <f t="shared" ref="BA112:BA175" si="322">_xlfn.POISSON.DIST(6,K112,FALSE) * _xlfn.POISSON.DIST(3,L112,FALSE)</f>
        <v>1.1058088996974357E-4</v>
      </c>
      <c r="BB112" s="5">
        <f t="shared" ref="BB112:BB175" si="323">_xlfn.POISSON.DIST(6,K112,FALSE) * _xlfn.POISSON.DIST(4,L112,FALSE)</f>
        <v>1.4006912729500867E-5</v>
      </c>
      <c r="BC112" s="5">
        <f t="shared" ref="BC112:BC175" si="324">_xlfn.POISSON.DIST(6,K112,FALSE) * _xlfn.POISSON.DIST(5,L112,FALSE)</f>
        <v>1.4193671565894231E-6</v>
      </c>
      <c r="BD112" s="5">
        <f t="shared" ref="BD112:BD175" si="325">_xlfn.POISSON.DIST(0,K112,FALSE) * _xlfn.POISSON.DIST(6,L112,FALSE)</f>
        <v>2.2592330581115345E-6</v>
      </c>
      <c r="BE112" s="5">
        <f t="shared" ref="BE112:BE175" si="326">_xlfn.POISSON.DIST(1,K112,FALSE) * _xlfn.POISSON.DIST(6,L112,FALSE)</f>
        <v>4.1460440978881386E-6</v>
      </c>
      <c r="BF112" s="5">
        <f t="shared" ref="BF112:BF175" si="327">_xlfn.POISSON.DIST(2,K112,FALSE) * _xlfn.POISSON.DIST(6,L112,FALSE)</f>
        <v>3.804317929908859E-6</v>
      </c>
      <c r="BG112" s="5">
        <f t="shared" ref="BG112:BG175" si="328">_xlfn.POISSON.DIST(3,K112,FALSE) * _xlfn.POISSON.DIST(6,L112,FALSE)</f>
        <v>2.3271717280572775E-6</v>
      </c>
      <c r="BH112" s="5">
        <f t="shared" ref="BH112:BH175" si="329">_xlfn.POISSON.DIST(4,K112,FALSE) * _xlfn.POISSON.DIST(6,L112,FALSE)</f>
        <v>1.0676805313690312E-6</v>
      </c>
      <c r="BI112" s="5">
        <f t="shared" ref="BI112:BI175" si="330">_xlfn.POISSON.DIST(5,K112,FALSE) * _xlfn.POISSON.DIST(6,L112,FALSE)</f>
        <v>3.9187197174007537E-7</v>
      </c>
      <c r="BJ112" s="8">
        <f t="shared" ref="BJ112:BJ175" si="331">SUM(N112,Q112,T112,W112,X112,Y112,AD112,AE112,AF112,AG112,AM112,AN112,AO112,AP112,AQ112,AX112,AY112,AZ112,BA112,BB112,BC112)</f>
        <v>0.69376165703806714</v>
      </c>
      <c r="BK112" s="8">
        <f t="shared" ref="BK112:BK175" si="332">SUM(M112,P112,S112,V112,AC112,AL112,AY112)</f>
        <v>0.21119896585808084</v>
      </c>
      <c r="BL112" s="8">
        <f t="shared" ref="BL112:BL175" si="333">SUM(O112,R112,U112,AA112,AB112,AH112,AI112,AJ112,AK112,AR112,AS112,AT112,AU112,AV112,BD112,BE112,BF112,BG112,BH112,BI112)</f>
        <v>9.2682926927943596E-2</v>
      </c>
      <c r="BM112" s="8">
        <f t="shared" ref="BM112:BM175" si="334">SUM(S112:BI112)</f>
        <v>0.41216386532727006</v>
      </c>
      <c r="BN112" s="8">
        <f t="shared" ref="BN112:BN175" si="335">SUM(M112:R112)</f>
        <v>0.58497961632017104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1.3592592592592601</v>
      </c>
      <c r="F113">
        <f>VLOOKUP(B113,home!$B$2:$E$405,3,FALSE)</f>
        <v>1.1299999999999999</v>
      </c>
      <c r="G113">
        <f>VLOOKUP(C113,away!$B$2:$E$405,4,FALSE)</f>
        <v>0.84</v>
      </c>
      <c r="H113">
        <f>VLOOKUP(A113,away!$A$2:$E$405,3,FALSE)</f>
        <v>1.11851851851852</v>
      </c>
      <c r="I113">
        <f>VLOOKUP(C113,away!$B$2:$E$405,3,FALSE)</f>
        <v>1</v>
      </c>
      <c r="J113">
        <f>VLOOKUP(B113,home!$B$2:$E$405,4,FALSE)</f>
        <v>1.03</v>
      </c>
      <c r="K113" s="3">
        <f t="shared" si="280"/>
        <v>1.2902088888888894</v>
      </c>
      <c r="L113" s="3">
        <f t="shared" si="281"/>
        <v>1.1520740740740756</v>
      </c>
      <c r="M113" s="5">
        <f t="shared" si="282"/>
        <v>8.6962093431210419E-2</v>
      </c>
      <c r="N113" s="5">
        <f t="shared" si="283"/>
        <v>0.11219926594133378</v>
      </c>
      <c r="O113" s="5">
        <f t="shared" si="284"/>
        <v>0.10018677326930499</v>
      </c>
      <c r="P113" s="5">
        <f t="shared" si="285"/>
        <v>0.12926186542115306</v>
      </c>
      <c r="Q113" s="5">
        <f t="shared" si="286"/>
        <v>7.2380245122158654E-2</v>
      </c>
      <c r="R113" s="5">
        <f t="shared" si="287"/>
        <v>5.7711292024351976E-2</v>
      </c>
      <c r="S113" s="5">
        <f t="shared" si="288"/>
        <v>4.8034233057456577E-2</v>
      </c>
      <c r="T113" s="5">
        <f t="shared" si="289"/>
        <v>8.3387403880365543E-2</v>
      </c>
      <c r="U113" s="5">
        <f t="shared" si="290"/>
        <v>7.4459621959081373E-2</v>
      </c>
      <c r="V113" s="5">
        <f t="shared" si="291"/>
        <v>7.9332069667710364E-3</v>
      </c>
      <c r="W113" s="5">
        <f t="shared" si="292"/>
        <v>3.112854521218859E-2</v>
      </c>
      <c r="X113" s="5">
        <f t="shared" si="293"/>
        <v>3.5862389902605166E-2</v>
      </c>
      <c r="Y113" s="5">
        <f t="shared" si="294"/>
        <v>2.0658064820563669E-2</v>
      </c>
      <c r="Z113" s="5">
        <f t="shared" si="295"/>
        <v>2.2162561107524615E-2</v>
      </c>
      <c r="AA113" s="5">
        <f t="shared" si="296"/>
        <v>2.8594333341471444E-2</v>
      </c>
      <c r="AB113" s="5">
        <f t="shared" si="297"/>
        <v>1.8446331524509203E-2</v>
      </c>
      <c r="AC113" s="5">
        <f t="shared" si="298"/>
        <v>7.3700296505344758E-4</v>
      </c>
      <c r="AD113" s="5">
        <f t="shared" si="299"/>
        <v>1.0040581432736352E-2</v>
      </c>
      <c r="AE113" s="5">
        <f t="shared" si="300"/>
        <v>1.1567493557285086E-2</v>
      </c>
      <c r="AF113" s="5">
        <f t="shared" si="301"/>
        <v>6.6633047146835277E-3</v>
      </c>
      <c r="AG113" s="5">
        <f t="shared" si="302"/>
        <v>2.5588735364808143E-3</v>
      </c>
      <c r="AH113" s="5">
        <f t="shared" si="303"/>
        <v>6.3832280167653863E-3</v>
      </c>
      <c r="AI113" s="5">
        <f t="shared" si="304"/>
        <v>8.2356975270352975E-3</v>
      </c>
      <c r="AJ113" s="5">
        <f t="shared" si="305"/>
        <v>5.3128850777905941E-3</v>
      </c>
      <c r="AK113" s="5">
        <f t="shared" si="306"/>
        <v>2.2849105176701878E-3</v>
      </c>
      <c r="AL113" s="5">
        <f t="shared" si="307"/>
        <v>4.3819726193269697E-5</v>
      </c>
      <c r="AM113" s="5">
        <f t="shared" si="308"/>
        <v>2.5908894828258343E-3</v>
      </c>
      <c r="AN113" s="5">
        <f t="shared" si="309"/>
        <v>2.9848966019548335E-3</v>
      </c>
      <c r="AO113" s="5">
        <f t="shared" si="310"/>
        <v>1.7194109944519856E-3</v>
      </c>
      <c r="AP113" s="5">
        <f t="shared" si="311"/>
        <v>6.6029627646201853E-4</v>
      </c>
      <c r="AQ113" s="5">
        <f t="shared" si="312"/>
        <v>1.90177555329885E-4</v>
      </c>
      <c r="AR113" s="5">
        <f t="shared" si="313"/>
        <v>1.4707903014037358E-3</v>
      </c>
      <c r="AS113" s="5">
        <f t="shared" si="314"/>
        <v>1.8976267205626683E-3</v>
      </c>
      <c r="AT113" s="5">
        <f t="shared" si="315"/>
        <v>1.2241674313315139E-3</v>
      </c>
      <c r="AU113" s="5">
        <f t="shared" si="316"/>
        <v>5.2647723379739943E-4</v>
      </c>
      <c r="AV113" s="5">
        <f t="shared" si="317"/>
        <v>1.6981640171075972E-4</v>
      </c>
      <c r="AW113" s="5">
        <f t="shared" si="318"/>
        <v>1.8092875382366577E-6</v>
      </c>
      <c r="AX113" s="5">
        <f t="shared" si="319"/>
        <v>5.5713144014510449E-4</v>
      </c>
      <c r="AY113" s="5">
        <f t="shared" si="320"/>
        <v>6.418566880427275E-4</v>
      </c>
      <c r="AZ113" s="5">
        <f t="shared" si="321"/>
        <v>3.6973322478253923E-4</v>
      </c>
      <c r="BA113" s="5">
        <f t="shared" si="322"/>
        <v>1.4198668753192189E-4</v>
      </c>
      <c r="BB113" s="5">
        <f t="shared" si="323"/>
        <v>4.0894795392296011E-5</v>
      </c>
      <c r="BC113" s="5">
        <f t="shared" si="324"/>
        <v>9.422766707205637E-6</v>
      </c>
      <c r="BD113" s="5">
        <f t="shared" si="325"/>
        <v>2.8240989577447284E-4</v>
      </c>
      <c r="BE113" s="5">
        <f t="shared" si="326"/>
        <v>3.6436775783840964E-4</v>
      </c>
      <c r="BF113" s="5">
        <f t="shared" si="327"/>
        <v>2.3505525999381529E-4</v>
      </c>
      <c r="BG113" s="5">
        <f t="shared" si="328"/>
        <v>1.0109012860803648E-4</v>
      </c>
      <c r="BH113" s="5">
        <f t="shared" si="329"/>
        <v>3.2606845627252425E-5</v>
      </c>
      <c r="BI113" s="5">
        <f t="shared" si="330"/>
        <v>8.4139284133817726E-6</v>
      </c>
      <c r="BJ113" s="8">
        <f t="shared" si="331"/>
        <v>0.39635286463402758</v>
      </c>
      <c r="BK113" s="8">
        <f t="shared" si="332"/>
        <v>0.27361407825588052</v>
      </c>
      <c r="BL113" s="8">
        <f t="shared" si="333"/>
        <v>0.30792789516304192</v>
      </c>
      <c r="BM113" s="8">
        <f t="shared" si="334"/>
        <v>0.44071581655045727</v>
      </c>
      <c r="BN113" s="8">
        <f t="shared" si="335"/>
        <v>0.55870153520951293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1.1786833855799399</v>
      </c>
      <c r="F114">
        <f>VLOOKUP(B114,home!$B$2:$E$405,3,FALSE)</f>
        <v>1.39</v>
      </c>
      <c r="G114">
        <f>VLOOKUP(C114,away!$B$2:$E$405,4,FALSE)</f>
        <v>0.85</v>
      </c>
      <c r="H114">
        <f>VLOOKUP(A114,away!$A$2:$E$405,3,FALSE)</f>
        <v>0.84639498432601901</v>
      </c>
      <c r="I114">
        <f>VLOOKUP(C114,away!$B$2:$E$405,3,FALSE)</f>
        <v>0.73</v>
      </c>
      <c r="J114">
        <f>VLOOKUP(B114,home!$B$2:$E$405,4,FALSE)</f>
        <v>0.68</v>
      </c>
      <c r="K114" s="3">
        <f t="shared" si="280"/>
        <v>1.3926144200626989</v>
      </c>
      <c r="L114" s="3">
        <f t="shared" si="281"/>
        <v>0.42015047021943586</v>
      </c>
      <c r="M114" s="5">
        <f t="shared" si="282"/>
        <v>0.16320227603081422</v>
      </c>
      <c r="N114" s="5">
        <f t="shared" si="283"/>
        <v>0.22727784298756484</v>
      </c>
      <c r="O114" s="5">
        <f t="shared" si="284"/>
        <v>6.8569513015228734E-2</v>
      </c>
      <c r="P114" s="5">
        <f t="shared" si="285"/>
        <v>9.5490892601684446E-2</v>
      </c>
      <c r="Q114" s="5">
        <f t="shared" si="286"/>
        <v>0.1582552007526144</v>
      </c>
      <c r="R114" s="5">
        <f t="shared" si="287"/>
        <v>1.4404756568033042E-2</v>
      </c>
      <c r="S114" s="5">
        <f t="shared" si="288"/>
        <v>1.3968111829740618E-2</v>
      </c>
      <c r="T114" s="5">
        <f t="shared" si="289"/>
        <v>6.6490997010882139E-2</v>
      </c>
      <c r="U114" s="5">
        <f t="shared" si="290"/>
        <v>2.0060271714135686E-2</v>
      </c>
      <c r="V114" s="5">
        <f t="shared" si="291"/>
        <v>9.0809427078376718E-4</v>
      </c>
      <c r="W114" s="5">
        <f t="shared" si="292"/>
        <v>7.3462824872669349E-2</v>
      </c>
      <c r="X114" s="5">
        <f t="shared" si="293"/>
        <v>3.0865440413900085E-2</v>
      </c>
      <c r="Y114" s="5">
        <f t="shared" si="294"/>
        <v>6.4840646517150503E-3</v>
      </c>
      <c r="Z114" s="5">
        <f t="shared" si="295"/>
        <v>2.0173884151518636E-3</v>
      </c>
      <c r="AA114" s="5">
        <f t="shared" si="296"/>
        <v>2.8094441978079197E-3</v>
      </c>
      <c r="AB114" s="5">
        <f t="shared" si="297"/>
        <v>1.9562362511143954E-3</v>
      </c>
      <c r="AC114" s="5">
        <f t="shared" si="298"/>
        <v>3.3208303903818212E-5</v>
      </c>
      <c r="AD114" s="5">
        <f t="shared" si="299"/>
        <v>2.5576347314055014E-2</v>
      </c>
      <c r="AE114" s="5">
        <f t="shared" si="300"/>
        <v>1.0745914350495817E-2</v>
      </c>
      <c r="AF114" s="5">
        <f t="shared" si="301"/>
        <v>2.2574504836493006E-3</v>
      </c>
      <c r="AG114" s="5">
        <f t="shared" si="302"/>
        <v>3.1615629406744894E-4</v>
      </c>
      <c r="AH114" s="5">
        <f t="shared" si="303"/>
        <v>2.119016728103244E-4</v>
      </c>
      <c r="AI114" s="5">
        <f t="shared" si="304"/>
        <v>2.9509732519106567E-4</v>
      </c>
      <c r="AJ114" s="5">
        <f t="shared" si="305"/>
        <v>2.0547839519150483E-4</v>
      </c>
      <c r="AK114" s="5">
        <f t="shared" si="306"/>
        <v>9.5384058718343834E-5</v>
      </c>
      <c r="AL114" s="5">
        <f t="shared" si="307"/>
        <v>7.7721724443717194E-7</v>
      </c>
      <c r="AM114" s="5">
        <f t="shared" si="308"/>
        <v>7.1235980164169764E-3</v>
      </c>
      <c r="AN114" s="5">
        <f t="shared" si="309"/>
        <v>2.9929830562518325E-3</v>
      </c>
      <c r="AO114" s="5">
        <f t="shared" si="310"/>
        <v>6.2875161922150587E-4</v>
      </c>
      <c r="AP114" s="5">
        <f t="shared" si="311"/>
        <v>8.8056762822382475E-5</v>
      </c>
      <c r="AQ114" s="5">
        <f t="shared" si="312"/>
        <v>9.249272576456329E-6</v>
      </c>
      <c r="AR114" s="5">
        <f t="shared" si="313"/>
        <v>1.7806117494308569E-5</v>
      </c>
      <c r="AS114" s="5">
        <f t="shared" si="314"/>
        <v>2.4797055987904806E-5</v>
      </c>
      <c r="AT114" s="5">
        <f t="shared" si="315"/>
        <v>1.7266368871929167E-5</v>
      </c>
      <c r="AU114" s="5">
        <f t="shared" si="316"/>
        <v>8.0151314243900885E-6</v>
      </c>
      <c r="AV114" s="5">
        <f t="shared" si="317"/>
        <v>2.7904969000758298E-6</v>
      </c>
      <c r="AW114" s="5">
        <f t="shared" si="318"/>
        <v>1.2632103312005929E-8</v>
      </c>
      <c r="AX114" s="5">
        <f t="shared" si="319"/>
        <v>1.6534042200653865E-3</v>
      </c>
      <c r="AY114" s="5">
        <f t="shared" si="320"/>
        <v>6.9467856052327158E-4</v>
      </c>
      <c r="AZ114" s="5">
        <f t="shared" si="321"/>
        <v>1.4593476192760669E-4</v>
      </c>
      <c r="BA114" s="5">
        <f t="shared" si="322"/>
        <v>2.0438186281748463E-5</v>
      </c>
      <c r="BB114" s="5">
        <f t="shared" si="323"/>
        <v>2.1467783941772591E-6</v>
      </c>
      <c r="BC114" s="5">
        <f t="shared" si="324"/>
        <v>1.8039399035410018E-7</v>
      </c>
      <c r="BD114" s="5">
        <f t="shared" si="325"/>
        <v>1.2468747730027115E-6</v>
      </c>
      <c r="BE114" s="5">
        <f t="shared" si="326"/>
        <v>1.7364157888959803E-6</v>
      </c>
      <c r="BF114" s="5">
        <f t="shared" si="327"/>
        <v>1.2090788334205451E-6</v>
      </c>
      <c r="BG114" s="5">
        <f t="shared" si="328"/>
        <v>5.6126020613801215E-7</v>
      </c>
      <c r="BH114" s="5">
        <f t="shared" si="329"/>
        <v>1.9540476411878969E-7</v>
      </c>
      <c r="BI114" s="5">
        <f t="shared" si="330"/>
        <v>5.4424698452155341E-8</v>
      </c>
      <c r="BJ114" s="8">
        <f t="shared" si="331"/>
        <v>0.61509166076008503</v>
      </c>
      <c r="BK114" s="8">
        <f t="shared" si="332"/>
        <v>0.27429803881469461</v>
      </c>
      <c r="BL114" s="8">
        <f t="shared" si="333"/>
        <v>0.10868376182797364</v>
      </c>
      <c r="BM114" s="8">
        <f t="shared" si="334"/>
        <v>0.27219570193354553</v>
      </c>
      <c r="BN114" s="8">
        <f t="shared" si="335"/>
        <v>0.72720048195593978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1.4962962962963</v>
      </c>
      <c r="F115">
        <f>VLOOKUP(B115,home!$B$2:$E$405,3,FALSE)</f>
        <v>0.98</v>
      </c>
      <c r="G115">
        <f>VLOOKUP(C115,away!$B$2:$E$405,4,FALSE)</f>
        <v>1.38</v>
      </c>
      <c r="H115">
        <f>VLOOKUP(A115,away!$A$2:$E$405,3,FALSE)</f>
        <v>1.3888888888888899</v>
      </c>
      <c r="I115">
        <f>VLOOKUP(C115,away!$B$2:$E$405,3,FALSE)</f>
        <v>1.25</v>
      </c>
      <c r="J115">
        <f>VLOOKUP(B115,home!$B$2:$E$405,4,FALSE)</f>
        <v>1.25</v>
      </c>
      <c r="K115" s="3">
        <f t="shared" si="280"/>
        <v>2.023591111111116</v>
      </c>
      <c r="L115" s="3">
        <f t="shared" si="281"/>
        <v>2.1701388888888906</v>
      </c>
      <c r="M115" s="5">
        <f t="shared" si="282"/>
        <v>1.5089894463962856E-2</v>
      </c>
      <c r="N115" s="5">
        <f t="shared" si="283"/>
        <v>3.0535776304880066E-2</v>
      </c>
      <c r="O115" s="5">
        <f t="shared" si="284"/>
        <v>3.2747166805474973E-2</v>
      </c>
      <c r="P115" s="5">
        <f t="shared" si="285"/>
        <v>6.6266875661632141E-2</v>
      </c>
      <c r="Q115" s="5">
        <f t="shared" si="286"/>
        <v>3.089596275071638E-2</v>
      </c>
      <c r="R115" s="5">
        <f t="shared" si="287"/>
        <v>3.5532950092746318E-2</v>
      </c>
      <c r="S115" s="5">
        <f t="shared" si="288"/>
        <v>7.2752311496302374E-2</v>
      </c>
      <c r="T115" s="5">
        <f t="shared" si="289"/>
        <v>6.7048530274992205E-2</v>
      </c>
      <c r="U115" s="5">
        <f t="shared" si="290"/>
        <v>7.1904161959236337E-2</v>
      </c>
      <c r="V115" s="5">
        <f t="shared" si="291"/>
        <v>3.5498874145617455E-2</v>
      </c>
      <c r="W115" s="5">
        <f t="shared" si="292"/>
        <v>2.0840265197189945E-2</v>
      </c>
      <c r="X115" s="5">
        <f t="shared" si="293"/>
        <v>4.5226269959179603E-2</v>
      </c>
      <c r="Y115" s="5">
        <f t="shared" si="294"/>
        <v>4.9073643618901527E-2</v>
      </c>
      <c r="Z115" s="5">
        <f t="shared" si="295"/>
        <v>2.5703812277738967E-2</v>
      </c>
      <c r="AA115" s="5">
        <f t="shared" si="296"/>
        <v>5.2014006046901332E-2</v>
      </c>
      <c r="AB115" s="5">
        <f t="shared" si="297"/>
        <v>5.2627540144894701E-2</v>
      </c>
      <c r="AC115" s="5">
        <f t="shared" si="298"/>
        <v>9.7432734070534537E-3</v>
      </c>
      <c r="AD115" s="5">
        <f t="shared" si="299"/>
        <v>1.0543043851557977E-2</v>
      </c>
      <c r="AE115" s="5">
        <f t="shared" si="300"/>
        <v>2.287986946952688E-2</v>
      </c>
      <c r="AF115" s="5">
        <f t="shared" si="301"/>
        <v>2.4826247254260962E-2</v>
      </c>
      <c r="AG115" s="5">
        <f t="shared" si="302"/>
        <v>1.7958801543880919E-2</v>
      </c>
      <c r="AH115" s="5">
        <f t="shared" si="303"/>
        <v>1.3945210654155261E-2</v>
      </c>
      <c r="AI115" s="5">
        <f t="shared" si="304"/>
        <v>2.8219404322320611E-2</v>
      </c>
      <c r="AJ115" s="5">
        <f t="shared" si="305"/>
        <v>2.8552267873749308E-2</v>
      </c>
      <c r="AK115" s="5">
        <f t="shared" si="306"/>
        <v>1.92593718237942E-2</v>
      </c>
      <c r="AL115" s="5">
        <f t="shared" si="307"/>
        <v>1.7114931822603053E-3</v>
      </c>
      <c r="AM115" s="5">
        <f t="shared" si="308"/>
        <v>4.2669619644134845E-3</v>
      </c>
      <c r="AN115" s="5">
        <f t="shared" si="309"/>
        <v>9.2599000963834374E-3</v>
      </c>
      <c r="AO115" s="5">
        <f t="shared" si="310"/>
        <v>1.0047634653193844E-2</v>
      </c>
      <c r="AP115" s="5">
        <f t="shared" si="311"/>
        <v>7.2682542340812015E-3</v>
      </c>
      <c r="AQ115" s="5">
        <f t="shared" si="312"/>
        <v>3.9432802919277367E-3</v>
      </c>
      <c r="AR115" s="5">
        <f t="shared" si="313"/>
        <v>6.0526087908660082E-3</v>
      </c>
      <c r="AS115" s="5">
        <f t="shared" si="314"/>
        <v>1.2248005348229453E-2</v>
      </c>
      <c r="AT115" s="5">
        <f t="shared" si="315"/>
        <v>1.2392477375759268E-2</v>
      </c>
      <c r="AU115" s="5">
        <f t="shared" si="316"/>
        <v>8.3591023540773579E-3</v>
      </c>
      <c r="AV115" s="5">
        <f t="shared" si="317"/>
        <v>4.2288513051447355E-3</v>
      </c>
      <c r="AW115" s="5">
        <f t="shared" si="318"/>
        <v>2.0877715026700161E-4</v>
      </c>
      <c r="AX115" s="5">
        <f t="shared" si="319"/>
        <v>1.4390977171060606E-3</v>
      </c>
      <c r="AY115" s="5">
        <f t="shared" si="320"/>
        <v>3.1230419208030857E-3</v>
      </c>
      <c r="AZ115" s="5">
        <f t="shared" si="321"/>
        <v>3.388717361982518E-3</v>
      </c>
      <c r="BA115" s="5">
        <f t="shared" si="322"/>
        <v>2.4513291102304115E-3</v>
      </c>
      <c r="BB115" s="5">
        <f t="shared" si="323"/>
        <v>1.3299311578941039E-3</v>
      </c>
      <c r="BC115" s="5">
        <f t="shared" si="324"/>
        <v>5.7722706505820582E-4</v>
      </c>
      <c r="BD115" s="5">
        <f t="shared" si="325"/>
        <v>2.1891669527148478E-3</v>
      </c>
      <c r="BE115" s="5">
        <f t="shared" si="326"/>
        <v>4.4299787862519735E-3</v>
      </c>
      <c r="BF115" s="5">
        <f t="shared" si="327"/>
        <v>4.4822328471351537E-3</v>
      </c>
      <c r="BG115" s="5">
        <f t="shared" si="328"/>
        <v>3.0234021824643233E-3</v>
      </c>
      <c r="BH115" s="5">
        <f t="shared" si="329"/>
        <v>1.5295324454371879E-3</v>
      </c>
      <c r="BI115" s="5">
        <f t="shared" si="330"/>
        <v>6.1902965214854816E-4</v>
      </c>
      <c r="BJ115" s="8">
        <f t="shared" si="331"/>
        <v>0.36692378579816065</v>
      </c>
      <c r="BK115" s="8">
        <f t="shared" si="332"/>
        <v>0.20418576427763166</v>
      </c>
      <c r="BL115" s="8">
        <f t="shared" si="333"/>
        <v>0.39435646776350192</v>
      </c>
      <c r="BM115" s="8">
        <f t="shared" si="334"/>
        <v>0.77718693926708415</v>
      </c>
      <c r="BN115" s="8">
        <f t="shared" si="335"/>
        <v>0.21106862607941274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1.4962962962963</v>
      </c>
      <c r="F116">
        <f>VLOOKUP(B116,home!$B$2:$E$405,3,FALSE)</f>
        <v>0.71</v>
      </c>
      <c r="G116">
        <f>VLOOKUP(C116,away!$B$2:$E$405,4,FALSE)</f>
        <v>1.34</v>
      </c>
      <c r="H116">
        <f>VLOOKUP(A116,away!$A$2:$E$405,3,FALSE)</f>
        <v>1.3888888888888899</v>
      </c>
      <c r="I116">
        <f>VLOOKUP(C116,away!$B$2:$E$405,3,FALSE)</f>
        <v>1.1100000000000001</v>
      </c>
      <c r="J116">
        <f>VLOOKUP(B116,home!$B$2:$E$405,4,FALSE)</f>
        <v>1.54</v>
      </c>
      <c r="K116" s="3">
        <f t="shared" si="280"/>
        <v>1.4235762962962997</v>
      </c>
      <c r="L116" s="3">
        <f t="shared" si="281"/>
        <v>2.3741666666666688</v>
      </c>
      <c r="M116" s="5">
        <f t="shared" si="282"/>
        <v>2.2421320540459432E-2</v>
      </c>
      <c r="N116" s="5">
        <f t="shared" si="283"/>
        <v>3.1918460453059391E-2</v>
      </c>
      <c r="O116" s="5">
        <f t="shared" si="284"/>
        <v>5.3231951849807481E-2</v>
      </c>
      <c r="P116" s="5">
        <f t="shared" si="285"/>
        <v>7.577974485897189E-2</v>
      </c>
      <c r="Q116" s="5">
        <f t="shared" si="286"/>
        <v>2.2719181857623099E-2</v>
      </c>
      <c r="R116" s="5">
        <f t="shared" si="287"/>
        <v>6.3190762841709033E-2</v>
      </c>
      <c r="S116" s="5">
        <f t="shared" si="288"/>
        <v>6.403023542400603E-2</v>
      </c>
      <c r="T116" s="5">
        <f t="shared" si="289"/>
        <v>5.3939124260306885E-2</v>
      </c>
      <c r="U116" s="5">
        <f t="shared" si="290"/>
        <v>8.9956872126337975E-2</v>
      </c>
      <c r="V116" s="5">
        <f t="shared" si="291"/>
        <v>2.404554031971123E-2</v>
      </c>
      <c r="W116" s="5">
        <f t="shared" si="292"/>
        <v>1.0780829587919061E-2</v>
      </c>
      <c r="X116" s="5">
        <f t="shared" si="293"/>
        <v>2.5595486246651193E-2</v>
      </c>
      <c r="Y116" s="5">
        <f t="shared" si="294"/>
        <v>3.0383975131962219E-2</v>
      </c>
      <c r="Z116" s="5">
        <f t="shared" si="295"/>
        <v>5.0008467593341432E-2</v>
      </c>
      <c r="AA116" s="5">
        <f t="shared" si="296"/>
        <v>7.1190869079982524E-2</v>
      </c>
      <c r="AB116" s="5">
        <f t="shared" si="297"/>
        <v>5.0672816867498145E-2</v>
      </c>
      <c r="AC116" s="5">
        <f t="shared" si="298"/>
        <v>5.0793309295044898E-3</v>
      </c>
      <c r="AD116" s="5">
        <f t="shared" si="299"/>
        <v>3.8368333639428455E-3</v>
      </c>
      <c r="AE116" s="5">
        <f t="shared" si="300"/>
        <v>9.1092818782276472E-3</v>
      </c>
      <c r="AF116" s="5">
        <f t="shared" si="301"/>
        <v>1.0813476696279413E-2</v>
      </c>
      <c r="AG116" s="5">
        <f t="shared" si="302"/>
        <v>8.5576653076944644E-3</v>
      </c>
      <c r="AH116" s="5">
        <f t="shared" si="303"/>
        <v>2.9682109202797891E-2</v>
      </c>
      <c r="AI116" s="5">
        <f t="shared" si="304"/>
        <v>4.2254747085181336E-2</v>
      </c>
      <c r="AJ116" s="5">
        <f t="shared" si="305"/>
        <v>3.0076428178229659E-2</v>
      </c>
      <c r="AK116" s="5">
        <f t="shared" si="306"/>
        <v>1.427203007726195E-2</v>
      </c>
      <c r="AL116" s="5">
        <f t="shared" si="307"/>
        <v>6.8668640849687851E-4</v>
      </c>
      <c r="AM116" s="5">
        <f t="shared" si="308"/>
        <v>1.0924050059495647E-3</v>
      </c>
      <c r="AN116" s="5">
        <f t="shared" si="309"/>
        <v>2.5935515516252602E-3</v>
      </c>
      <c r="AO116" s="5">
        <f t="shared" si="310"/>
        <v>3.0787618210751555E-3</v>
      </c>
      <c r="AP116" s="5">
        <f t="shared" si="311"/>
        <v>2.4364978967342014E-3</v>
      </c>
      <c r="AQ116" s="5">
        <f t="shared" si="312"/>
        <v>1.4461630224574472E-3</v>
      </c>
      <c r="AR116" s="5">
        <f t="shared" si="313"/>
        <v>1.4094054853128545E-2</v>
      </c>
      <c r="AS116" s="5">
        <f t="shared" si="314"/>
        <v>2.0063962407613625E-2</v>
      </c>
      <c r="AT116" s="5">
        <f t="shared" si="315"/>
        <v>1.4281290646629396E-2</v>
      </c>
      <c r="AU116" s="5">
        <f t="shared" si="316"/>
        <v>6.7768356150198893E-3</v>
      </c>
      <c r="AV116" s="5">
        <f t="shared" si="317"/>
        <v>2.4118356363597177E-3</v>
      </c>
      <c r="AW116" s="5">
        <f t="shared" si="318"/>
        <v>6.4468549948197015E-5</v>
      </c>
      <c r="AX116" s="5">
        <f t="shared" si="319"/>
        <v>2.5918697873753655E-4</v>
      </c>
      <c r="AY116" s="5">
        <f t="shared" si="320"/>
        <v>6.1535308535270192E-4</v>
      </c>
      <c r="AZ116" s="5">
        <f t="shared" si="321"/>
        <v>7.3047539173743737E-4</v>
      </c>
      <c r="BA116" s="5">
        <f t="shared" si="322"/>
        <v>5.7809010862776679E-4</v>
      </c>
      <c r="BB116" s="5">
        <f t="shared" si="323"/>
        <v>3.4312056655843941E-4</v>
      </c>
      <c r="BC116" s="5">
        <f t="shared" si="324"/>
        <v>1.6292508235416582E-4</v>
      </c>
      <c r="BD116" s="5">
        <f t="shared" si="325"/>
        <v>5.5769392050782265E-3</v>
      </c>
      <c r="BE116" s="5">
        <f t="shared" si="326"/>
        <v>7.9391984582348925E-3</v>
      </c>
      <c r="BF116" s="5">
        <f t="shared" si="327"/>
        <v>5.6510273683676605E-3</v>
      </c>
      <c r="BG116" s="5">
        <f t="shared" si="328"/>
        <v>2.6815562037766204E-3</v>
      </c>
      <c r="BH116" s="5">
        <f t="shared" si="329"/>
        <v>9.543499622206718E-4</v>
      </c>
      <c r="BI116" s="5">
        <f t="shared" si="330"/>
        <v>2.7171799691772322E-4</v>
      </c>
      <c r="BJ116" s="8">
        <f t="shared" si="331"/>
        <v>0.22099084529487595</v>
      </c>
      <c r="BK116" s="8">
        <f t="shared" si="332"/>
        <v>0.19265821156650265</v>
      </c>
      <c r="BL116" s="8">
        <f t="shared" si="333"/>
        <v>0.52523135566215295</v>
      </c>
      <c r="BM116" s="8">
        <f t="shared" si="334"/>
        <v>0.71907657317983775</v>
      </c>
      <c r="BN116" s="8">
        <f t="shared" si="335"/>
        <v>0.26926142240163031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1.4962962962963</v>
      </c>
      <c r="F117">
        <f>VLOOKUP(B117,home!$B$2:$E$405,3,FALSE)</f>
        <v>1.1599999999999999</v>
      </c>
      <c r="G117">
        <f>VLOOKUP(C117,away!$B$2:$E$405,4,FALSE)</f>
        <v>0.76</v>
      </c>
      <c r="H117">
        <f>VLOOKUP(A117,away!$A$2:$E$405,3,FALSE)</f>
        <v>1.3888888888888899</v>
      </c>
      <c r="I117">
        <f>VLOOKUP(C117,away!$B$2:$E$405,3,FALSE)</f>
        <v>0.71</v>
      </c>
      <c r="J117">
        <f>VLOOKUP(B117,home!$B$2:$E$405,4,FALSE)</f>
        <v>0.91</v>
      </c>
      <c r="K117" s="3">
        <f t="shared" si="280"/>
        <v>1.3191348148148181</v>
      </c>
      <c r="L117" s="3">
        <f t="shared" si="281"/>
        <v>0.89736111111111183</v>
      </c>
      <c r="M117" s="5">
        <f t="shared" si="282"/>
        <v>0.10899035074727641</v>
      </c>
      <c r="N117" s="5">
        <f t="shared" si="283"/>
        <v>0.14377296614961052</v>
      </c>
      <c r="O117" s="5">
        <f t="shared" si="284"/>
        <v>9.7803702246965746E-2</v>
      </c>
      <c r="P117" s="5">
        <f t="shared" si="285"/>
        <v>0.12901626865175475</v>
      </c>
      <c r="Q117" s="5">
        <f t="shared" si="286"/>
        <v>9.48279625385718E-2</v>
      </c>
      <c r="R117" s="5">
        <f t="shared" si="287"/>
        <v>4.3882619459558764E-2</v>
      </c>
      <c r="S117" s="5">
        <f t="shared" si="288"/>
        <v>3.8180438595472897E-2</v>
      </c>
      <c r="T117" s="5">
        <f t="shared" si="289"/>
        <v>8.5094925828015672E-2</v>
      </c>
      <c r="U117" s="5">
        <f t="shared" si="290"/>
        <v>5.7887091094374177E-2</v>
      </c>
      <c r="V117" s="5">
        <f t="shared" si="291"/>
        <v>5.0217470214377943E-3</v>
      </c>
      <c r="W117" s="5">
        <f t="shared" si="292"/>
        <v>4.1696955600861826E-2</v>
      </c>
      <c r="X117" s="5">
        <f t="shared" si="293"/>
        <v>3.7417226407940062E-2</v>
      </c>
      <c r="Y117" s="5">
        <f t="shared" si="294"/>
        <v>1.6788381932062568E-2</v>
      </c>
      <c r="Z117" s="5">
        <f t="shared" si="295"/>
        <v>1.3126185385565254E-2</v>
      </c>
      <c r="AA117" s="5">
        <f t="shared" si="296"/>
        <v>1.7315208127812589E-2</v>
      </c>
      <c r="AB117" s="5">
        <f t="shared" si="297"/>
        <v>1.1420546933581049E-2</v>
      </c>
      <c r="AC117" s="5">
        <f t="shared" si="298"/>
        <v>3.7152776505948936E-4</v>
      </c>
      <c r="AD117" s="5">
        <f t="shared" si="299"/>
        <v>1.375097645122113E-2</v>
      </c>
      <c r="AE117" s="5">
        <f t="shared" si="300"/>
        <v>1.2339591507130526E-2</v>
      </c>
      <c r="AF117" s="5">
        <f t="shared" si="301"/>
        <v>5.5365347727479447E-3</v>
      </c>
      <c r="AG117" s="5">
        <f t="shared" si="302"/>
        <v>1.6560903317928012E-3</v>
      </c>
      <c r="AH117" s="5">
        <f t="shared" si="303"/>
        <v>2.9447320755603174E-3</v>
      </c>
      <c r="AI117" s="5">
        <f t="shared" si="304"/>
        <v>3.8844986011735139E-3</v>
      </c>
      <c r="AJ117" s="5">
        <f t="shared" si="305"/>
        <v>2.5620886714537222E-3</v>
      </c>
      <c r="AK117" s="5">
        <f t="shared" si="306"/>
        <v>1.1265801217190835E-3</v>
      </c>
      <c r="AL117" s="5">
        <f t="shared" si="307"/>
        <v>1.759169527205102E-5</v>
      </c>
      <c r="AM117" s="5">
        <f t="shared" si="308"/>
        <v>3.6278783549009018E-3</v>
      </c>
      <c r="AN117" s="5">
        <f t="shared" si="309"/>
        <v>3.2555169515298254E-3</v>
      </c>
      <c r="AO117" s="5">
        <f t="shared" si="310"/>
        <v>1.4606871544329319E-3</v>
      </c>
      <c r="AP117" s="5">
        <f t="shared" si="311"/>
        <v>4.3692128262922146E-4</v>
      </c>
      <c r="AQ117" s="5">
        <f t="shared" si="312"/>
        <v>9.8019041912062536E-5</v>
      </c>
      <c r="AR117" s="5">
        <f t="shared" si="313"/>
        <v>5.2849760944986759E-4</v>
      </c>
      <c r="AS117" s="5">
        <f t="shared" si="314"/>
        <v>6.9715959617172509E-4</v>
      </c>
      <c r="AT117" s="5">
        <f t="shared" si="315"/>
        <v>4.5982374739618101E-4</v>
      </c>
      <c r="AU117" s="5">
        <f t="shared" si="316"/>
        <v>2.0218983795630574E-4</v>
      </c>
      <c r="AV117" s="5">
        <f t="shared" si="317"/>
        <v>6.6678913612482326E-5</v>
      </c>
      <c r="AW117" s="5">
        <f t="shared" si="318"/>
        <v>5.7844439838976968E-7</v>
      </c>
      <c r="AX117" s="5">
        <f t="shared" si="319"/>
        <v>7.9761010697714809E-4</v>
      </c>
      <c r="AY117" s="5">
        <f t="shared" si="320"/>
        <v>7.157442918304663E-4</v>
      </c>
      <c r="AZ117" s="5">
        <f t="shared" si="321"/>
        <v>3.2114054649421157E-4</v>
      </c>
      <c r="BA117" s="5">
        <f t="shared" si="322"/>
        <v>9.6059679208291819E-5</v>
      </c>
      <c r="BB117" s="5">
        <f t="shared" si="323"/>
        <v>2.1550055116832419E-5</v>
      </c>
      <c r="BC117" s="5">
        <f t="shared" si="324"/>
        <v>3.8676362808292897E-6</v>
      </c>
      <c r="BD117" s="5">
        <f t="shared" si="325"/>
        <v>7.9042200339249903E-5</v>
      </c>
      <c r="BE117" s="5">
        <f t="shared" si="326"/>
        <v>1.0426731830707216E-4</v>
      </c>
      <c r="BF117" s="5">
        <f t="shared" si="327"/>
        <v>6.8771324813118672E-5</v>
      </c>
      <c r="BG117" s="5">
        <f t="shared" si="328"/>
        <v>3.0239549607307683E-5</v>
      </c>
      <c r="BH117" s="5">
        <f t="shared" si="329"/>
        <v>9.972510667829826E-6</v>
      </c>
      <c r="BI117" s="5">
        <f t="shared" si="330"/>
        <v>2.6310172026092986E-6</v>
      </c>
      <c r="BJ117" s="8">
        <f t="shared" si="331"/>
        <v>0.46371660662126768</v>
      </c>
      <c r="BK117" s="8">
        <f t="shared" si="332"/>
        <v>0.28231366876810388</v>
      </c>
      <c r="BL117" s="8">
        <f t="shared" si="333"/>
        <v>0.24107634095772271</v>
      </c>
      <c r="BM117" s="8">
        <f t="shared" si="334"/>
        <v>0.38122376609148945</v>
      </c>
      <c r="BN117" s="8">
        <f t="shared" si="335"/>
        <v>0.61829386979373802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1.6044444444444399</v>
      </c>
      <c r="F118">
        <f>VLOOKUP(B118,home!$B$2:$E$405,3,FALSE)</f>
        <v>1.1399999999999999</v>
      </c>
      <c r="G118">
        <f>VLOOKUP(C118,away!$B$2:$E$405,4,FALSE)</f>
        <v>0.96</v>
      </c>
      <c r="H118">
        <f>VLOOKUP(A118,away!$A$2:$E$405,3,FALSE)</f>
        <v>1.4044444444444399</v>
      </c>
      <c r="I118">
        <f>VLOOKUP(C118,away!$B$2:$E$405,3,FALSE)</f>
        <v>1.25</v>
      </c>
      <c r="J118">
        <f>VLOOKUP(B118,home!$B$2:$E$405,4,FALSE)</f>
        <v>0.77</v>
      </c>
      <c r="K118" s="3">
        <f t="shared" si="280"/>
        <v>1.7559039999999948</v>
      </c>
      <c r="L118" s="3">
        <f t="shared" si="281"/>
        <v>1.3517777777777735</v>
      </c>
      <c r="M118" s="5">
        <f t="shared" si="282"/>
        <v>4.4704470204948193E-2</v>
      </c>
      <c r="N118" s="5">
        <f t="shared" si="283"/>
        <v>7.8496758050749113E-2</v>
      </c>
      <c r="O118" s="5">
        <f t="shared" si="284"/>
        <v>6.0430509390377557E-2</v>
      </c>
      <c r="P118" s="5">
        <f t="shared" si="285"/>
        <v>0.10611017316060119</v>
      </c>
      <c r="Q118" s="5">
        <f t="shared" si="286"/>
        <v>6.8916385724171095E-2</v>
      </c>
      <c r="R118" s="5">
        <f t="shared" si="287"/>
        <v>4.084430984685173E-2</v>
      </c>
      <c r="S118" s="5">
        <f t="shared" si="288"/>
        <v>6.2965564721794362E-2</v>
      </c>
      <c r="T118" s="5">
        <f t="shared" si="289"/>
        <v>9.3159638746695889E-2</v>
      </c>
      <c r="U118" s="5">
        <f t="shared" si="290"/>
        <v>7.1718687037326118E-2</v>
      </c>
      <c r="V118" s="5">
        <f t="shared" si="291"/>
        <v>1.6606062349654165E-2</v>
      </c>
      <c r="W118" s="5">
        <f t="shared" si="292"/>
        <v>4.0336852452871524E-2</v>
      </c>
      <c r="X118" s="5">
        <f t="shared" si="293"/>
        <v>5.4526460771292598E-2</v>
      </c>
      <c r="Y118" s="5">
        <f t="shared" si="294"/>
        <v>3.6853828985752429E-2</v>
      </c>
      <c r="Z118" s="5">
        <f t="shared" si="295"/>
        <v>1.8404143466548013E-2</v>
      </c>
      <c r="AA118" s="5">
        <f t="shared" si="296"/>
        <v>3.2315909129485426E-2</v>
      </c>
      <c r="AB118" s="5">
        <f t="shared" si="297"/>
        <v>2.837181705204991E-2</v>
      </c>
      <c r="AC118" s="5">
        <f t="shared" si="298"/>
        <v>2.4635010539204804E-3</v>
      </c>
      <c r="AD118" s="5">
        <f t="shared" si="299"/>
        <v>1.7706910142351682E-2</v>
      </c>
      <c r="AE118" s="5">
        <f t="shared" si="300"/>
        <v>2.3935807643538875E-2</v>
      </c>
      <c r="AF118" s="5">
        <f t="shared" si="301"/>
        <v>1.6177946432849616E-2</v>
      </c>
      <c r="AG118" s="5">
        <f t="shared" si="302"/>
        <v>7.2896628260017676E-3</v>
      </c>
      <c r="AH118" s="5">
        <f t="shared" si="303"/>
        <v>6.2195780392784051E-3</v>
      </c>
      <c r="AI118" s="5">
        <f t="shared" si="304"/>
        <v>1.0920981957481075E-2</v>
      </c>
      <c r="AJ118" s="5">
        <f t="shared" si="305"/>
        <v>9.5880979515343984E-3</v>
      </c>
      <c r="AK118" s="5">
        <f t="shared" si="306"/>
        <v>5.6119265151636684E-3</v>
      </c>
      <c r="AL118" s="5">
        <f t="shared" si="307"/>
        <v>2.3389385644381655E-4</v>
      </c>
      <c r="AM118" s="5">
        <f t="shared" si="308"/>
        <v>6.2183268693191572E-3</v>
      </c>
      <c r="AN118" s="5">
        <f t="shared" si="309"/>
        <v>8.40579607690407E-3</v>
      </c>
      <c r="AO118" s="5">
        <f t="shared" si="310"/>
        <v>5.681384170645256E-3</v>
      </c>
      <c r="AP118" s="5">
        <f t="shared" si="311"/>
        <v>2.5599896229655532E-3</v>
      </c>
      <c r="AQ118" s="5">
        <f t="shared" si="312"/>
        <v>8.6513427091663455E-4</v>
      </c>
      <c r="AR118" s="5">
        <f t="shared" si="313"/>
        <v>1.681497476130241E-3</v>
      </c>
      <c r="AS118" s="5">
        <f t="shared" si="314"/>
        <v>2.9525481443269858E-3</v>
      </c>
      <c r="AT118" s="5">
        <f t="shared" si="315"/>
        <v>2.592195548408159E-3</v>
      </c>
      <c r="AU118" s="5">
        <f t="shared" si="316"/>
        <v>1.5172155107440221E-3</v>
      </c>
      <c r="AV118" s="5">
        <f t="shared" si="317"/>
        <v>6.6602119604436611E-4</v>
      </c>
      <c r="AW118" s="5">
        <f t="shared" si="318"/>
        <v>1.5421349671317587E-5</v>
      </c>
      <c r="AX118" s="5">
        <f t="shared" si="319"/>
        <v>1.8197975038574926E-3</v>
      </c>
      <c r="AY118" s="5">
        <f t="shared" si="320"/>
        <v>2.4599618257700202E-3</v>
      </c>
      <c r="AZ118" s="5">
        <f t="shared" si="321"/>
        <v>1.6626608651287764E-3</v>
      </c>
      <c r="BA118" s="5">
        <f t="shared" si="322"/>
        <v>7.4918266982061568E-4</v>
      </c>
      <c r="BB118" s="5">
        <f t="shared" si="323"/>
        <v>2.5318212113993301E-4</v>
      </c>
      <c r="BC118" s="5">
        <f t="shared" si="324"/>
        <v>6.8449193017520351E-5</v>
      </c>
      <c r="BD118" s="5">
        <f t="shared" si="325"/>
        <v>3.7883515360371194E-4</v>
      </c>
      <c r="BE118" s="5">
        <f t="shared" si="326"/>
        <v>6.6519816155337027E-4</v>
      </c>
      <c r="BF118" s="5">
        <f t="shared" si="327"/>
        <v>5.840120563321029E-4</v>
      </c>
      <c r="BG118" s="5">
        <f t="shared" si="328"/>
        <v>3.4182303525392055E-4</v>
      </c>
      <c r="BH118" s="5">
        <f t="shared" si="329"/>
        <v>1.5005210872362463E-4</v>
      </c>
      <c r="BI118" s="5">
        <f t="shared" si="330"/>
        <v>5.2695419583249305E-5</v>
      </c>
      <c r="BJ118" s="8">
        <f t="shared" si="331"/>
        <v>0.46814411696575958</v>
      </c>
      <c r="BK118" s="8">
        <f t="shared" si="332"/>
        <v>0.23554362717313226</v>
      </c>
      <c r="BL118" s="8">
        <f t="shared" si="333"/>
        <v>0.27760391073025209</v>
      </c>
      <c r="BM118" s="8">
        <f t="shared" si="334"/>
        <v>0.59774865148189404</v>
      </c>
      <c r="BN118" s="8">
        <f t="shared" si="335"/>
        <v>0.39950260637769885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1.6044444444444399</v>
      </c>
      <c r="F119">
        <f>VLOOKUP(B119,home!$B$2:$E$405,3,FALSE)</f>
        <v>1.1499999999999999</v>
      </c>
      <c r="G119">
        <f>VLOOKUP(C119,away!$B$2:$E$405,4,FALSE)</f>
        <v>0.56999999999999995</v>
      </c>
      <c r="H119">
        <f>VLOOKUP(A119,away!$A$2:$E$405,3,FALSE)</f>
        <v>1.4044444444444399</v>
      </c>
      <c r="I119">
        <f>VLOOKUP(C119,away!$B$2:$E$405,3,FALSE)</f>
        <v>1.1399999999999999</v>
      </c>
      <c r="J119">
        <f>VLOOKUP(B119,home!$B$2:$E$405,4,FALSE)</f>
        <v>1.1000000000000001</v>
      </c>
      <c r="K119" s="3">
        <f t="shared" si="280"/>
        <v>1.0517133333333302</v>
      </c>
      <c r="L119" s="3">
        <f t="shared" si="281"/>
        <v>1.7611733333333275</v>
      </c>
      <c r="M119" s="5">
        <f t="shared" si="282"/>
        <v>6.0031451245897108E-2</v>
      </c>
      <c r="N119" s="5">
        <f t="shared" si="283"/>
        <v>6.3135877694659739E-2</v>
      </c>
      <c r="O119" s="5">
        <f t="shared" si="284"/>
        <v>0.10572579109557373</v>
      </c>
      <c r="P119" s="5">
        <f t="shared" si="285"/>
        <v>0.11119322417242916</v>
      </c>
      <c r="Q119" s="5">
        <f t="shared" si="286"/>
        <v>3.3200422191588023E-2</v>
      </c>
      <c r="R119" s="5">
        <f t="shared" si="287"/>
        <v>9.3100721961547353E-2</v>
      </c>
      <c r="S119" s="5">
        <f t="shared" si="288"/>
        <v>5.1489397829213371E-2</v>
      </c>
      <c r="T119" s="5">
        <f t="shared" si="289"/>
        <v>5.847169821923285E-2</v>
      </c>
      <c r="U119" s="5">
        <f t="shared" si="290"/>
        <v>9.7915270629918533E-2</v>
      </c>
      <c r="V119" s="5">
        <f t="shared" si="291"/>
        <v>1.0596801133228953E-2</v>
      </c>
      <c r="W119" s="5">
        <f t="shared" si="292"/>
        <v>1.1639108897062969E-2</v>
      </c>
      <c r="X119" s="5">
        <f t="shared" si="293"/>
        <v>2.0498488213269977E-2</v>
      </c>
      <c r="Y119" s="5">
        <f t="shared" si="294"/>
        <v>1.8050695407429311E-2</v>
      </c>
      <c r="Z119" s="5">
        <f t="shared" si="295"/>
        <v>5.4655502944252553E-2</v>
      </c>
      <c r="AA119" s="5">
        <f t="shared" si="296"/>
        <v>5.7481921186509487E-2</v>
      </c>
      <c r="AB119" s="5">
        <f t="shared" si="297"/>
        <v>3.0227251468733833E-2</v>
      </c>
      <c r="AC119" s="5">
        <f t="shared" si="298"/>
        <v>1.2267449597912949E-3</v>
      </c>
      <c r="AD119" s="5">
        <f t="shared" si="299"/>
        <v>3.0602515037899281E-3</v>
      </c>
      <c r="AE119" s="5">
        <f t="shared" si="300"/>
        <v>5.3896333417680353E-3</v>
      </c>
      <c r="AF119" s="5">
        <f t="shared" si="301"/>
        <v>4.7460392589830282E-3</v>
      </c>
      <c r="AG119" s="5">
        <f t="shared" si="302"/>
        <v>2.7861992606246578E-3</v>
      </c>
      <c r="AH119" s="5">
        <f t="shared" si="303"/>
        <v>2.4064453576334681E-2</v>
      </c>
      <c r="AI119" s="5">
        <f t="shared" si="304"/>
        <v>2.5308906685612125E-2</v>
      </c>
      <c r="AJ119" s="5">
        <f t="shared" si="305"/>
        <v>1.3308857306673666E-2</v>
      </c>
      <c r="AK119" s="5">
        <f t="shared" si="306"/>
        <v>4.6657008936198032E-3</v>
      </c>
      <c r="AL119" s="5">
        <f t="shared" si="307"/>
        <v>9.0889508406341552E-5</v>
      </c>
      <c r="AM119" s="5">
        <f t="shared" si="308"/>
        <v>6.4370146197784866E-4</v>
      </c>
      <c r="AN119" s="5">
        <f t="shared" si="309"/>
        <v>1.1336698494630638E-3</v>
      </c>
      <c r="AO119" s="5">
        <f t="shared" si="310"/>
        <v>9.9829455383917813E-4</v>
      </c>
      <c r="AP119" s="5">
        <f t="shared" si="311"/>
        <v>5.86056582344484E-4</v>
      </c>
      <c r="AQ119" s="5">
        <f t="shared" si="312"/>
        <v>2.5803680616239309E-4</v>
      </c>
      <c r="AR119" s="5">
        <f t="shared" si="313"/>
        <v>8.4763347839756972E-3</v>
      </c>
      <c r="AS119" s="5">
        <f t="shared" si="314"/>
        <v>8.9146743101043337E-3</v>
      </c>
      <c r="AT119" s="5">
        <f t="shared" si="315"/>
        <v>4.6878409171304172E-3</v>
      </c>
      <c r="AU119" s="5">
        <f t="shared" si="316"/>
        <v>1.6434215990305356E-3</v>
      </c>
      <c r="AV119" s="5">
        <f t="shared" si="317"/>
        <v>4.3210210199709894E-4</v>
      </c>
      <c r="AW119" s="5">
        <f t="shared" si="318"/>
        <v>4.6763901224559004E-6</v>
      </c>
      <c r="AX119" s="5">
        <f t="shared" si="319"/>
        <v>1.1283156837471014E-4</v>
      </c>
      <c r="AY119" s="5">
        <f t="shared" si="320"/>
        <v>1.9871594937971549E-4</v>
      </c>
      <c r="AZ119" s="5">
        <f t="shared" si="321"/>
        <v>1.7498661547778521E-4</v>
      </c>
      <c r="BA119" s="5">
        <f t="shared" si="322"/>
        <v>1.0272725362324272E-4</v>
      </c>
      <c r="BB119" s="5">
        <f t="shared" si="323"/>
        <v>4.523012492195612E-5</v>
      </c>
      <c r="BC119" s="5">
        <f t="shared" si="324"/>
        <v>1.593161797517686E-5</v>
      </c>
      <c r="BD119" s="5">
        <f t="shared" si="325"/>
        <v>2.4880491309906194E-3</v>
      </c>
      <c r="BE119" s="5">
        <f t="shared" si="326"/>
        <v>2.6167144450512394E-3</v>
      </c>
      <c r="BF119" s="5">
        <f t="shared" si="327"/>
        <v>1.3760167356931571E-3</v>
      </c>
      <c r="BG119" s="5">
        <f t="shared" si="328"/>
        <v>4.8239171593943278E-4</v>
      </c>
      <c r="BH119" s="5">
        <f t="shared" si="329"/>
        <v>1.2683444988576142E-4</v>
      </c>
      <c r="BI119" s="5">
        <f t="shared" si="330"/>
        <v>2.6678696414170683E-5</v>
      </c>
      <c r="BJ119" s="8">
        <f t="shared" si="331"/>
        <v>0.22524859637194805</v>
      </c>
      <c r="BK119" s="8">
        <f t="shared" si="332"/>
        <v>0.23482722479834589</v>
      </c>
      <c r="BL119" s="8">
        <f t="shared" si="333"/>
        <v>0.4830699336907357</v>
      </c>
      <c r="BM119" s="8">
        <f t="shared" si="334"/>
        <v>0.53121972988432997</v>
      </c>
      <c r="BN119" s="8">
        <f t="shared" si="335"/>
        <v>0.46638748836169514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1.6044444444444399</v>
      </c>
      <c r="F120">
        <f>VLOOKUP(B120,home!$B$2:$E$405,3,FALSE)</f>
        <v>0.68</v>
      </c>
      <c r="G120">
        <f>VLOOKUP(C120,away!$B$2:$E$405,4,FALSE)</f>
        <v>0.88</v>
      </c>
      <c r="H120">
        <f>VLOOKUP(A120,away!$A$2:$E$405,3,FALSE)</f>
        <v>1.4044444444444399</v>
      </c>
      <c r="I120">
        <f>VLOOKUP(C120,away!$B$2:$E$405,3,FALSE)</f>
        <v>0.62</v>
      </c>
      <c r="J120">
        <f>VLOOKUP(B120,home!$B$2:$E$405,4,FALSE)</f>
        <v>1.42</v>
      </c>
      <c r="K120" s="3">
        <f t="shared" si="280"/>
        <v>0.96009955555555293</v>
      </c>
      <c r="L120" s="3">
        <f t="shared" si="281"/>
        <v>1.2364728888888847</v>
      </c>
      <c r="M120" s="5">
        <f t="shared" si="282"/>
        <v>0.11118359395296293</v>
      </c>
      <c r="N120" s="5">
        <f t="shared" si="283"/>
        <v>0.10674731913930875</v>
      </c>
      <c r="O120" s="5">
        <f t="shared" si="284"/>
        <v>0.13747549961206884</v>
      </c>
      <c r="P120" s="5">
        <f t="shared" si="285"/>
        <v>0.13199016607732486</v>
      </c>
      <c r="Q120" s="5">
        <f t="shared" si="286"/>
        <v>5.1244026831198559E-2</v>
      </c>
      <c r="R120" s="5">
        <f t="shared" si="287"/>
        <v>8.4992364078388769E-2</v>
      </c>
      <c r="S120" s="5">
        <f t="shared" si="288"/>
        <v>3.9172604792056955E-2</v>
      </c>
      <c r="T120" s="5">
        <f t="shared" si="289"/>
        <v>6.3361849894271613E-2</v>
      </c>
      <c r="U120" s="5">
        <f t="shared" si="290"/>
        <v>8.1601130977276781E-2</v>
      </c>
      <c r="V120" s="5">
        <f t="shared" si="291"/>
        <v>5.1670279243740333E-3</v>
      </c>
      <c r="W120" s="5">
        <f t="shared" si="292"/>
        <v>1.6399789128503522E-2</v>
      </c>
      <c r="X120" s="5">
        <f t="shared" si="293"/>
        <v>2.0277894640889277E-2</v>
      </c>
      <c r="Y120" s="5">
        <f t="shared" si="294"/>
        <v>1.2536533483602402E-2</v>
      </c>
      <c r="Z120" s="5">
        <f t="shared" si="295"/>
        <v>3.5030251315167085E-2</v>
      </c>
      <c r="AA120" s="5">
        <f t="shared" si="296"/>
        <v>3.363252871869124E-2</v>
      </c>
      <c r="AB120" s="5">
        <f t="shared" si="297"/>
        <v>1.6145287937512416E-2</v>
      </c>
      <c r="AC120" s="5">
        <f t="shared" si="298"/>
        <v>3.8337314977020563E-4</v>
      </c>
      <c r="AD120" s="5">
        <f t="shared" si="299"/>
        <v>3.9363575633702547E-3</v>
      </c>
      <c r="AE120" s="5">
        <f t="shared" si="300"/>
        <v>4.8671994080800307E-3</v>
      </c>
      <c r="AF120" s="5">
        <f t="shared" si="301"/>
        <v>3.0090800564534933E-3</v>
      </c>
      <c r="AG120" s="5">
        <f t="shared" si="302"/>
        <v>1.2402153034336599E-3</v>
      </c>
      <c r="AH120" s="5">
        <f t="shared" si="303"/>
        <v>1.0828489010542076E-2</v>
      </c>
      <c r="AI120" s="5">
        <f t="shared" si="304"/>
        <v>1.0396427486359635E-2</v>
      </c>
      <c r="AJ120" s="5">
        <f t="shared" si="305"/>
        <v>4.99080270450971E-3</v>
      </c>
      <c r="AK120" s="5">
        <f t="shared" si="306"/>
        <v>1.5972224861550747E-3</v>
      </c>
      <c r="AL120" s="5">
        <f t="shared" si="307"/>
        <v>1.8204659125936828E-5</v>
      </c>
      <c r="AM120" s="5">
        <f t="shared" si="308"/>
        <v>7.5585902941990434E-4</v>
      </c>
      <c r="AN120" s="5">
        <f t="shared" si="309"/>
        <v>9.3459919769957778E-4</v>
      </c>
      <c r="AO120" s="5">
        <f t="shared" si="310"/>
        <v>5.7780328496641548E-4</v>
      </c>
      <c r="AP120" s="5">
        <f t="shared" si="311"/>
        <v>2.3814603232397049E-4</v>
      </c>
      <c r="AQ120" s="5">
        <f t="shared" si="312"/>
        <v>7.3615278141261385E-5</v>
      </c>
      <c r="AR120" s="5">
        <f t="shared" si="313"/>
        <v>2.6778266178332974E-3</v>
      </c>
      <c r="AS120" s="5">
        <f t="shared" si="314"/>
        <v>2.5709801456365779E-3</v>
      </c>
      <c r="AT120" s="5">
        <f t="shared" si="315"/>
        <v>1.2341984475839147E-3</v>
      </c>
      <c r="AU120" s="5">
        <f t="shared" si="316"/>
        <v>3.9498446033088997E-4</v>
      </c>
      <c r="AV120" s="5">
        <f t="shared" si="317"/>
        <v>9.4806101203759349E-5</v>
      </c>
      <c r="AW120" s="5">
        <f t="shared" si="318"/>
        <v>6.0031738096530378E-7</v>
      </c>
      <c r="AX120" s="5">
        <f t="shared" si="319"/>
        <v>1.209499863681169E-4</v>
      </c>
      <c r="AY120" s="5">
        <f t="shared" si="320"/>
        <v>1.4955137905565675E-4</v>
      </c>
      <c r="AZ120" s="5">
        <f t="shared" si="321"/>
        <v>9.2458112849132303E-5</v>
      </c>
      <c r="BA120" s="5">
        <f t="shared" si="322"/>
        <v>3.8107316631927051E-5</v>
      </c>
      <c r="BB120" s="5">
        <f t="shared" si="323"/>
        <v>1.1779665970920572E-5</v>
      </c>
      <c r="BC120" s="5">
        <f t="shared" si="324"/>
        <v>2.9130475226420469E-6</v>
      </c>
      <c r="BD120" s="5">
        <f t="shared" si="325"/>
        <v>5.5184333568264845E-4</v>
      </c>
      <c r="BE120" s="5">
        <f t="shared" si="326"/>
        <v>5.2982454132520453E-4</v>
      </c>
      <c r="BF120" s="5">
        <f t="shared" si="327"/>
        <v>2.5434215332437681E-4</v>
      </c>
      <c r="BG120" s="5">
        <f t="shared" si="328"/>
        <v>8.1397929455258818E-5</v>
      </c>
      <c r="BH120" s="5">
        <f t="shared" si="329"/>
        <v>1.9537528973284059E-5</v>
      </c>
      <c r="BI120" s="5">
        <f t="shared" si="330"/>
        <v>3.7515945767807535E-6</v>
      </c>
      <c r="BJ120" s="8">
        <f t="shared" si="331"/>
        <v>0.28661604778006111</v>
      </c>
      <c r="BK120" s="8">
        <f t="shared" si="332"/>
        <v>0.28806452193467058</v>
      </c>
      <c r="BL120" s="8">
        <f t="shared" si="333"/>
        <v>0.39007324586743053</v>
      </c>
      <c r="BM120" s="8">
        <f t="shared" si="334"/>
        <v>0.37600214614440186</v>
      </c>
      <c r="BN120" s="8">
        <f t="shared" si="335"/>
        <v>0.6236329696912527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1.6044444444444399</v>
      </c>
      <c r="F121">
        <f>VLOOKUP(B121,home!$B$2:$E$405,3,FALSE)</f>
        <v>1.1399999999999999</v>
      </c>
      <c r="G121">
        <f>VLOOKUP(C121,away!$B$2:$E$405,4,FALSE)</f>
        <v>0.62</v>
      </c>
      <c r="H121">
        <f>VLOOKUP(A121,away!$A$2:$E$405,3,FALSE)</f>
        <v>1.4044444444444399</v>
      </c>
      <c r="I121">
        <f>VLOOKUP(C121,away!$B$2:$E$405,3,FALSE)</f>
        <v>0.91</v>
      </c>
      <c r="J121">
        <f>VLOOKUP(B121,home!$B$2:$E$405,4,FALSE)</f>
        <v>1.01</v>
      </c>
      <c r="K121" s="3">
        <f t="shared" si="280"/>
        <v>1.13402133333333</v>
      </c>
      <c r="L121" s="3">
        <f t="shared" si="281"/>
        <v>1.2908248888888847</v>
      </c>
      <c r="M121" s="5">
        <f t="shared" si="282"/>
        <v>8.8491726056817654E-2</v>
      </c>
      <c r="N121" s="5">
        <f t="shared" si="283"/>
        <v>0.10035150517192012</v>
      </c>
      <c r="O121" s="5">
        <f t="shared" si="284"/>
        <v>0.11422732245487725</v>
      </c>
      <c r="P121" s="5">
        <f t="shared" si="285"/>
        <v>0.12953622051337613</v>
      </c>
      <c r="Q121" s="5">
        <f t="shared" si="286"/>
        <v>5.6900373848533733E-2</v>
      </c>
      <c r="R121" s="5">
        <f t="shared" si="287"/>
        <v>7.3723735407945884E-2</v>
      </c>
      <c r="S121" s="5">
        <f t="shared" si="288"/>
        <v>4.7404523486513195E-2</v>
      </c>
      <c r="T121" s="5">
        <f t="shared" si="289"/>
        <v>7.3448418750769545E-2</v>
      </c>
      <c r="U121" s="5">
        <f t="shared" si="290"/>
        <v>8.3604288725632414E-2</v>
      </c>
      <c r="V121" s="5">
        <f t="shared" si="291"/>
        <v>7.7102033292390775E-3</v>
      </c>
      <c r="W121" s="5">
        <f t="shared" si="292"/>
        <v>2.1508745939626386E-2</v>
      </c>
      <c r="X121" s="5">
        <f t="shared" si="293"/>
        <v>2.776402458765748E-2</v>
      </c>
      <c r="Y121" s="5">
        <f t="shared" si="294"/>
        <v>1.7919246976735616E-2</v>
      </c>
      <c r="Z121" s="5">
        <f t="shared" si="295"/>
        <v>3.1721477522145089E-2</v>
      </c>
      <c r="AA121" s="5">
        <f t="shared" si="296"/>
        <v>3.5972832234966223E-2</v>
      </c>
      <c r="AB121" s="5">
        <f t="shared" si="297"/>
        <v>2.0396979587436304E-2</v>
      </c>
      <c r="AC121" s="5">
        <f t="shared" si="298"/>
        <v>7.0539829199541091E-4</v>
      </c>
      <c r="AD121" s="5">
        <f t="shared" si="299"/>
        <v>6.0978441871957414E-3</v>
      </c>
      <c r="AE121" s="5">
        <f t="shared" si="300"/>
        <v>7.871249045398673E-3</v>
      </c>
      <c r="AF121" s="5">
        <f t="shared" si="301"/>
        <v>5.0802020872217418E-3</v>
      </c>
      <c r="AG121" s="5">
        <f t="shared" si="302"/>
        <v>2.1858837649236947E-3</v>
      </c>
      <c r="AH121" s="5">
        <f t="shared" si="303"/>
        <v>1.0236718174478542E-2</v>
      </c>
      <c r="AI121" s="5">
        <f t="shared" si="304"/>
        <v>1.1608656793179687E-2</v>
      </c>
      <c r="AJ121" s="5">
        <f t="shared" si="305"/>
        <v>6.5822322274053258E-3</v>
      </c>
      <c r="AK121" s="5">
        <f t="shared" si="306"/>
        <v>2.4881305889439338E-3</v>
      </c>
      <c r="AL121" s="5">
        <f t="shared" si="307"/>
        <v>4.1303128675784973E-5</v>
      </c>
      <c r="AM121" s="5">
        <f t="shared" si="308"/>
        <v>1.383017079124521E-3</v>
      </c>
      <c r="AN121" s="5">
        <f t="shared" si="309"/>
        <v>1.7852328674923396E-3</v>
      </c>
      <c r="AO121" s="5">
        <f t="shared" si="310"/>
        <v>1.1522115089107922E-3</v>
      </c>
      <c r="AP121" s="5">
        <f t="shared" si="311"/>
        <v>4.9576776432208906E-4</v>
      </c>
      <c r="AQ121" s="5">
        <f t="shared" si="312"/>
        <v>1.5998734232393778E-4</v>
      </c>
      <c r="AR121" s="5">
        <f t="shared" si="313"/>
        <v>2.6427621200316169E-3</v>
      </c>
      <c r="AS121" s="5">
        <f t="shared" si="314"/>
        <v>2.996948623041072E-3</v>
      </c>
      <c r="AT121" s="5">
        <f t="shared" si="315"/>
        <v>1.6993018367162623E-3</v>
      </c>
      <c r="AU121" s="5">
        <f t="shared" si="316"/>
        <v>6.4234817820291753E-4</v>
      </c>
      <c r="AV121" s="5">
        <f t="shared" si="317"/>
        <v>1.8210913437747699E-4</v>
      </c>
      <c r="AW121" s="5">
        <f t="shared" si="318"/>
        <v>1.6794574483731991E-6</v>
      </c>
      <c r="AX121" s="5">
        <f t="shared" si="319"/>
        <v>2.6139514534859317E-4</v>
      </c>
      <c r="AY121" s="5">
        <f t="shared" si="320"/>
        <v>3.3741535945069158E-4</v>
      </c>
      <c r="AZ121" s="5">
        <f t="shared" si="321"/>
        <v>2.1777207193617105E-4</v>
      </c>
      <c r="BA121" s="5">
        <f t="shared" si="322"/>
        <v>9.3701870186703391E-5</v>
      </c>
      <c r="BB121" s="5">
        <f t="shared" si="323"/>
        <v>3.0238176543108007E-5</v>
      </c>
      <c r="BC121" s="5">
        <f t="shared" si="324"/>
        <v>7.8064381752919718E-6</v>
      </c>
      <c r="BD121" s="5">
        <f t="shared" si="325"/>
        <v>5.6855718665826016E-4</v>
      </c>
      <c r="BE121" s="5">
        <f t="shared" si="326"/>
        <v>6.4475597889044711E-4</v>
      </c>
      <c r="BF121" s="5">
        <f t="shared" si="327"/>
        <v>3.6558351742799075E-4</v>
      </c>
      <c r="BG121" s="5">
        <f t="shared" si="328"/>
        <v>1.3819316929279292E-4</v>
      </c>
      <c r="BH121" s="5">
        <f t="shared" si="329"/>
        <v>3.9178500524742905E-5</v>
      </c>
      <c r="BI121" s="5">
        <f t="shared" si="330"/>
        <v>8.8858510806138959E-6</v>
      </c>
      <c r="BJ121" s="8">
        <f t="shared" si="331"/>
        <v>0.325052039983797</v>
      </c>
      <c r="BK121" s="8">
        <f t="shared" si="332"/>
        <v>0.27422679016606794</v>
      </c>
      <c r="BL121" s="8">
        <f t="shared" si="333"/>
        <v>0.36876952029110976</v>
      </c>
      <c r="BM121" s="8">
        <f t="shared" si="334"/>
        <v>0.43620320860764672</v>
      </c>
      <c r="BN121" s="8">
        <f t="shared" si="335"/>
        <v>0.56323088345347072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1.6044444444444399</v>
      </c>
      <c r="F122">
        <f>VLOOKUP(B122,home!$B$2:$E$405,3,FALSE)</f>
        <v>0.96</v>
      </c>
      <c r="G122">
        <f>VLOOKUP(C122,away!$B$2:$E$405,4,FALSE)</f>
        <v>0.47</v>
      </c>
      <c r="H122">
        <f>VLOOKUP(A122,away!$A$2:$E$405,3,FALSE)</f>
        <v>1.4044444444444399</v>
      </c>
      <c r="I122">
        <f>VLOOKUP(C122,away!$B$2:$E$405,3,FALSE)</f>
        <v>0.93</v>
      </c>
      <c r="J122">
        <f>VLOOKUP(B122,home!$B$2:$E$405,4,FALSE)</f>
        <v>0.88</v>
      </c>
      <c r="K122" s="3">
        <f t="shared" si="280"/>
        <v>0.7239253333333312</v>
      </c>
      <c r="L122" s="3">
        <f t="shared" si="281"/>
        <v>1.1493973333333296</v>
      </c>
      <c r="M122" s="5">
        <f t="shared" si="282"/>
        <v>0.15361241009136134</v>
      </c>
      <c r="N122" s="5">
        <f t="shared" si="283"/>
        <v>0.11120391517952513</v>
      </c>
      <c r="O122" s="5">
        <f t="shared" si="284"/>
        <v>0.17656169452591658</v>
      </c>
      <c r="P122" s="5">
        <f t="shared" si="285"/>
        <v>0.12781748356357195</v>
      </c>
      <c r="Q122" s="5">
        <f t="shared" si="286"/>
        <v>4.0251665682154603E-2</v>
      </c>
      <c r="R122" s="5">
        <f t="shared" si="287"/>
        <v>0.10146977042845125</v>
      </c>
      <c r="S122" s="5">
        <f t="shared" si="288"/>
        <v>2.6588524154408058E-2</v>
      </c>
      <c r="T122" s="5">
        <f t="shared" si="289"/>
        <v>4.6265157197293204E-2</v>
      </c>
      <c r="U122" s="5">
        <f t="shared" si="290"/>
        <v>7.3456537380673162E-2</v>
      </c>
      <c r="V122" s="5">
        <f t="shared" si="291"/>
        <v>2.4581913278899185E-3</v>
      </c>
      <c r="W122" s="5">
        <f t="shared" si="292"/>
        <v>9.7130668320585273E-3</v>
      </c>
      <c r="X122" s="5">
        <f t="shared" si="293"/>
        <v>1.1164173115256483E-2</v>
      </c>
      <c r="Y122" s="5">
        <f t="shared" si="294"/>
        <v>6.4160354037737276E-3</v>
      </c>
      <c r="Z122" s="5">
        <f t="shared" si="295"/>
        <v>3.8876361181469005E-2</v>
      </c>
      <c r="AA122" s="5">
        <f t="shared" si="296"/>
        <v>2.8143582727081926E-2</v>
      </c>
      <c r="AB122" s="5">
        <f t="shared" si="297"/>
        <v>1.0186926253448482E-2</v>
      </c>
      <c r="AC122" s="5">
        <f t="shared" si="298"/>
        <v>1.2783790932883196E-4</v>
      </c>
      <c r="AD122" s="5">
        <f t="shared" si="299"/>
        <v>1.757883786021723E-3</v>
      </c>
      <c r="AE122" s="5">
        <f t="shared" si="300"/>
        <v>2.0205069359632657E-3</v>
      </c>
      <c r="AF122" s="5">
        <f t="shared" si="301"/>
        <v>1.1611826420888374E-3</v>
      </c>
      <c r="AG122" s="5">
        <f t="shared" si="302"/>
        <v>4.4488674410995326E-4</v>
      </c>
      <c r="AH122" s="5">
        <f t="shared" si="303"/>
        <v>1.1171096467920964E-2</v>
      </c>
      <c r="AI122" s="5">
        <f t="shared" si="304"/>
        <v>8.0870397342384832E-3</v>
      </c>
      <c r="AJ122" s="5">
        <f t="shared" si="305"/>
        <v>2.9272064676442435E-3</v>
      </c>
      <c r="AK122" s="5">
        <f t="shared" si="306"/>
        <v>7.0635963927494737E-4</v>
      </c>
      <c r="AL122" s="5">
        <f t="shared" si="307"/>
        <v>4.2548436977770705E-6</v>
      </c>
      <c r="AM122" s="5">
        <f t="shared" si="308"/>
        <v>2.5451532115140687E-4</v>
      </c>
      <c r="AN122" s="5">
        <f t="shared" si="309"/>
        <v>2.9253923142390307E-4</v>
      </c>
      <c r="AO122" s="5">
        <f t="shared" si="310"/>
        <v>1.6812190624700802E-4</v>
      </c>
      <c r="AP122" s="5">
        <f t="shared" si="311"/>
        <v>6.4412956905075691E-5</v>
      </c>
      <c r="AQ122" s="5">
        <f t="shared" si="312"/>
        <v>1.8509020224702174E-5</v>
      </c>
      <c r="AR122" s="5">
        <f t="shared" si="313"/>
        <v>2.5680056981275475E-3</v>
      </c>
      <c r="AS122" s="5">
        <f t="shared" si="314"/>
        <v>1.8590443810188788E-3</v>
      </c>
      <c r="AT122" s="5">
        <f t="shared" si="315"/>
        <v>6.7290466160527403E-4</v>
      </c>
      <c r="AU122" s="5">
        <f t="shared" si="316"/>
        <v>1.623775771513835E-4</v>
      </c>
      <c r="AV122" s="5">
        <f t="shared" si="317"/>
        <v>2.9387310416293495E-5</v>
      </c>
      <c r="AW122" s="5">
        <f t="shared" si="318"/>
        <v>9.8343366283350428E-8</v>
      </c>
      <c r="AX122" s="5">
        <f t="shared" si="319"/>
        <v>3.0708348117162E-5</v>
      </c>
      <c r="AY122" s="5">
        <f t="shared" si="320"/>
        <v>3.5296093436937578E-5</v>
      </c>
      <c r="AZ122" s="5">
        <f t="shared" si="321"/>
        <v>2.0284617836750047E-5</v>
      </c>
      <c r="BA122" s="5">
        <f t="shared" si="322"/>
        <v>7.7716952164154003E-6</v>
      </c>
      <c r="BB122" s="5">
        <f t="shared" si="323"/>
        <v>2.233191439306814E-6</v>
      </c>
      <c r="BC122" s="5">
        <f t="shared" si="324"/>
        <v>5.1336485703241471E-7</v>
      </c>
      <c r="BD122" s="5">
        <f t="shared" si="325"/>
        <v>4.9194315023543239E-4</v>
      </c>
      <c r="BE122" s="5">
        <f t="shared" si="326"/>
        <v>3.5613010901523441E-4</v>
      </c>
      <c r="BF122" s="5">
        <f t="shared" si="327"/>
        <v>1.2890580393944457E-4</v>
      </c>
      <c r="BG122" s="5">
        <f t="shared" si="328"/>
        <v>3.1106059028487817E-5</v>
      </c>
      <c r="BH122" s="5">
        <f t="shared" si="329"/>
        <v>5.629616037721079E-6</v>
      </c>
      <c r="BI122" s="5">
        <f t="shared" si="330"/>
        <v>8.1508433332918015E-7</v>
      </c>
      <c r="BJ122" s="8">
        <f t="shared" si="331"/>
        <v>0.23129337926510116</v>
      </c>
      <c r="BK122" s="8">
        <f t="shared" si="332"/>
        <v>0.31064399798369485</v>
      </c>
      <c r="BL122" s="8">
        <f t="shared" si="333"/>
        <v>0.41901646307555901</v>
      </c>
      <c r="BM122" s="8">
        <f t="shared" si="334"/>
        <v>0.28887806428477253</v>
      </c>
      <c r="BN122" s="8">
        <f t="shared" si="335"/>
        <v>0.71091693947098089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1.6044444444444399</v>
      </c>
      <c r="F123">
        <f>VLOOKUP(B123,home!$B$2:$E$405,3,FALSE)</f>
        <v>2.39</v>
      </c>
      <c r="G123">
        <f>VLOOKUP(C123,away!$B$2:$E$405,4,FALSE)</f>
        <v>1.01</v>
      </c>
      <c r="H123">
        <f>VLOOKUP(A123,away!$A$2:$E$405,3,FALSE)</f>
        <v>1.4044444444444399</v>
      </c>
      <c r="I123">
        <f>VLOOKUP(C123,away!$B$2:$E$405,3,FALSE)</f>
        <v>1.2</v>
      </c>
      <c r="J123">
        <f>VLOOKUP(B123,home!$B$2:$E$405,4,FALSE)</f>
        <v>1.07</v>
      </c>
      <c r="K123" s="3">
        <f t="shared" si="280"/>
        <v>3.8729684444444339</v>
      </c>
      <c r="L123" s="3">
        <f t="shared" si="281"/>
        <v>1.8033066666666608</v>
      </c>
      <c r="M123" s="5">
        <f t="shared" si="282"/>
        <v>3.4262972799591878E-3</v>
      </c>
      <c r="N123" s="5">
        <f t="shared" si="283"/>
        <v>1.326994124656773E-2</v>
      </c>
      <c r="O123" s="5">
        <f t="shared" si="284"/>
        <v>6.17866472693225E-3</v>
      </c>
      <c r="P123" s="5">
        <f t="shared" si="285"/>
        <v>2.3929773516210489E-2</v>
      </c>
      <c r="Q123" s="5">
        <f t="shared" si="286"/>
        <v>2.5697031853794225E-2</v>
      </c>
      <c r="R123" s="5">
        <f t="shared" si="287"/>
        <v>5.5710136465875358E-3</v>
      </c>
      <c r="S123" s="5">
        <f t="shared" si="288"/>
        <v>4.1782280822984359E-2</v>
      </c>
      <c r="T123" s="5">
        <f t="shared" si="289"/>
        <v>4.6339628855492677E-2</v>
      </c>
      <c r="U123" s="5">
        <f t="shared" si="290"/>
        <v>2.1576360056802843E-2</v>
      </c>
      <c r="V123" s="5">
        <f t="shared" si="291"/>
        <v>3.2423745434171578E-2</v>
      </c>
      <c r="W123" s="5">
        <f t="shared" si="292"/>
        <v>3.3174597828542839E-2</v>
      </c>
      <c r="X123" s="5">
        <f t="shared" si="293"/>
        <v>5.9823973428196633E-2</v>
      </c>
      <c r="Y123" s="5">
        <f t="shared" si="294"/>
        <v>5.3940485054778088E-2</v>
      </c>
      <c r="Z123" s="5">
        <f t="shared" si="295"/>
        <v>3.3487486829940835E-3</v>
      </c>
      <c r="AA123" s="5">
        <f t="shared" si="296"/>
        <v>1.2969597977610943E-2</v>
      </c>
      <c r="AB123" s="5">
        <f t="shared" si="297"/>
        <v>2.5115421852208764E-2</v>
      </c>
      <c r="AC123" s="5">
        <f t="shared" si="298"/>
        <v>1.4153268481059677E-2</v>
      </c>
      <c r="AD123" s="5">
        <f t="shared" si="299"/>
        <v>3.2121042636770313E-2</v>
      </c>
      <c r="AE123" s="5">
        <f t="shared" si="300"/>
        <v>5.7924090327171968E-2</v>
      </c>
      <c r="AF123" s="5">
        <f t="shared" si="301"/>
        <v>5.2227449123795538E-2</v>
      </c>
      <c r="AG123" s="5">
        <f t="shared" si="302"/>
        <v>3.1394035729311459E-2</v>
      </c>
      <c r="AH123" s="5">
        <f t="shared" si="303"/>
        <v>1.5097052062586081E-3</v>
      </c>
      <c r="AI123" s="5">
        <f t="shared" si="304"/>
        <v>5.8470406242530646E-3</v>
      </c>
      <c r="AJ123" s="5">
        <f t="shared" si="305"/>
        <v>1.1322701915558403E-2</v>
      </c>
      <c r="AK123" s="5">
        <f t="shared" si="306"/>
        <v>1.4617489074936081E-2</v>
      </c>
      <c r="AL123" s="5">
        <f t="shared" si="307"/>
        <v>3.9539418981170546E-3</v>
      </c>
      <c r="AM123" s="5">
        <f t="shared" si="308"/>
        <v>2.4880756906973119E-2</v>
      </c>
      <c r="AN123" s="5">
        <f t="shared" si="309"/>
        <v>4.4867634802057195E-2</v>
      </c>
      <c r="AO123" s="5">
        <f t="shared" si="310"/>
        <v>4.0455052478057418E-2</v>
      </c>
      <c r="AP123" s="5">
        <f t="shared" si="311"/>
        <v>2.4317621944676859E-2</v>
      </c>
      <c r="AQ123" s="5">
        <f t="shared" si="312"/>
        <v>1.096303244257882E-2</v>
      </c>
      <c r="AR123" s="5">
        <f t="shared" si="313"/>
        <v>5.4449229262950292E-4</v>
      </c>
      <c r="AS123" s="5">
        <f t="shared" si="314"/>
        <v>2.1088014675972695E-3</v>
      </c>
      <c r="AT123" s="5">
        <f t="shared" si="315"/>
        <v>4.0836607698011675E-3</v>
      </c>
      <c r="AU123" s="5">
        <f t="shared" si="316"/>
        <v>5.2719630997518632E-3</v>
      </c>
      <c r="AV123" s="5">
        <f t="shared" si="317"/>
        <v>5.1045366814036078E-3</v>
      </c>
      <c r="AW123" s="5">
        <f t="shared" si="318"/>
        <v>7.6708118274582755E-4</v>
      </c>
      <c r="AX123" s="5">
        <f t="shared" si="319"/>
        <v>1.6060397729099972E-2</v>
      </c>
      <c r="AY123" s="5">
        <f t="shared" si="320"/>
        <v>2.8961822294204083E-2</v>
      </c>
      <c r="AZ123" s="5">
        <f t="shared" si="321"/>
        <v>2.6113523610976679E-2</v>
      </c>
      <c r="BA123" s="5">
        <f t="shared" si="322"/>
        <v>1.5696897072610502E-2</v>
      </c>
      <c r="BB123" s="5">
        <f t="shared" si="323"/>
        <v>7.0765797842547301E-3</v>
      </c>
      <c r="BC123" s="5">
        <f t="shared" si="324"/>
        <v>2.5522487004290152E-3</v>
      </c>
      <c r="BD123" s="5">
        <f t="shared" si="325"/>
        <v>1.6364776354123287E-4</v>
      </c>
      <c r="BE123" s="5">
        <f t="shared" si="326"/>
        <v>6.3380262419909913E-4</v>
      </c>
      <c r="BF123" s="5">
        <f t="shared" si="327"/>
        <v>1.2273487817645926E-3</v>
      </c>
      <c r="BG123" s="5">
        <f t="shared" si="328"/>
        <v>1.5844943673671951E-3</v>
      </c>
      <c r="BH123" s="5">
        <f t="shared" si="329"/>
        <v>1.5341741713032736E-3</v>
      </c>
      <c r="BI123" s="5">
        <f t="shared" si="330"/>
        <v>1.1883616307478528E-3</v>
      </c>
      <c r="BJ123" s="8">
        <f t="shared" si="331"/>
        <v>0.64785784385033962</v>
      </c>
      <c r="BK123" s="8">
        <f t="shared" si="332"/>
        <v>0.14863112972670642</v>
      </c>
      <c r="BL123" s="8">
        <f t="shared" si="333"/>
        <v>0.12815327873125512</v>
      </c>
      <c r="BM123" s="8">
        <f t="shared" si="334"/>
        <v>0.82172353760978589</v>
      </c>
      <c r="BN123" s="8">
        <f t="shared" si="335"/>
        <v>7.8072722270051423E-2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1.56756756756757</v>
      </c>
      <c r="F124">
        <f>VLOOKUP(B124,home!$B$2:$E$405,3,FALSE)</f>
        <v>1.1200000000000001</v>
      </c>
      <c r="G124">
        <f>VLOOKUP(C124,away!$B$2:$E$405,4,FALSE)</f>
        <v>0.93</v>
      </c>
      <c r="H124">
        <f>VLOOKUP(A124,away!$A$2:$E$405,3,FALSE)</f>
        <v>1.2612612612612599</v>
      </c>
      <c r="I124">
        <f>VLOOKUP(C124,away!$B$2:$E$405,3,FALSE)</f>
        <v>0.79</v>
      </c>
      <c r="J124">
        <f>VLOOKUP(B124,home!$B$2:$E$405,4,FALSE)</f>
        <v>0.99</v>
      </c>
      <c r="K124" s="3">
        <f t="shared" si="280"/>
        <v>1.6327783783783811</v>
      </c>
      <c r="L124" s="3">
        <f t="shared" si="281"/>
        <v>0.98643243243243151</v>
      </c>
      <c r="M124" s="5">
        <f t="shared" si="282"/>
        <v>7.2860340737210205E-2</v>
      </c>
      <c r="N124" s="5">
        <f t="shared" si="283"/>
        <v>0.11896478899699837</v>
      </c>
      <c r="O124" s="5">
        <f t="shared" si="284"/>
        <v>7.1871803141262042E-2</v>
      </c>
      <c r="P124" s="5">
        <f t="shared" si="285"/>
        <v>0.11735072618412005</v>
      </c>
      <c r="Q124" s="5">
        <f t="shared" si="286"/>
        <v>9.7121567631322667E-2</v>
      </c>
      <c r="R124" s="5">
        <f t="shared" si="287"/>
        <v>3.5448338797969992E-2</v>
      </c>
      <c r="S124" s="5">
        <f t="shared" si="288"/>
        <v>4.7252019399722955E-2</v>
      </c>
      <c r="T124" s="5">
        <f t="shared" si="289"/>
        <v>9.5803864200216513E-2</v>
      </c>
      <c r="U124" s="5">
        <f t="shared" si="290"/>
        <v>5.7879281138756886E-2</v>
      </c>
      <c r="V124" s="5">
        <f t="shared" si="291"/>
        <v>8.4561455124176326E-3</v>
      </c>
      <c r="W124" s="5">
        <f t="shared" si="292"/>
        <v>5.2859331900879082E-2</v>
      </c>
      <c r="X124" s="5">
        <f t="shared" si="293"/>
        <v>5.2142159343737372E-2</v>
      </c>
      <c r="Y124" s="5">
        <f t="shared" si="294"/>
        <v>2.5717358536861145E-2</v>
      </c>
      <c r="Z124" s="5">
        <f t="shared" si="295"/>
        <v>1.1655797022056826E-2</v>
      </c>
      <c r="AA124" s="5">
        <f t="shared" si="296"/>
        <v>1.9031333360381507E-2</v>
      </c>
      <c r="AB124" s="5">
        <f t="shared" si="297"/>
        <v>1.5536974811271056E-2</v>
      </c>
      <c r="AC124" s="5">
        <f t="shared" si="298"/>
        <v>8.5123024968061106E-4</v>
      </c>
      <c r="AD124" s="5">
        <f t="shared" si="299"/>
        <v>2.1576893555820501E-2</v>
      </c>
      <c r="AE124" s="5">
        <f t="shared" si="300"/>
        <v>2.1284147594603668E-2</v>
      </c>
      <c r="AF124" s="5">
        <f t="shared" si="301"/>
        <v>1.0497686741997891E-2</v>
      </c>
      <c r="AG124" s="5">
        <f t="shared" si="302"/>
        <v>3.451752889274223E-3</v>
      </c>
      <c r="AH124" s="5">
        <f t="shared" si="303"/>
        <v>2.874414052101551E-3</v>
      </c>
      <c r="AI124" s="5">
        <f t="shared" si="304"/>
        <v>4.6932811147784017E-3</v>
      </c>
      <c r="AJ124" s="5">
        <f t="shared" si="305"/>
        <v>3.8315439639308806E-3</v>
      </c>
      <c r="AK124" s="5">
        <f t="shared" si="306"/>
        <v>2.0853540467041785E-3</v>
      </c>
      <c r="AL124" s="5">
        <f t="shared" si="307"/>
        <v>5.4840527474444768E-5</v>
      </c>
      <c r="AM124" s="5">
        <f t="shared" si="308"/>
        <v>7.0460570541031079E-3</v>
      </c>
      <c r="AN124" s="5">
        <f t="shared" si="309"/>
        <v>6.9504591989366206E-3</v>
      </c>
      <c r="AO124" s="5">
        <f t="shared" si="310"/>
        <v>3.4280791870647098E-3</v>
      </c>
      <c r="AP124" s="5">
        <f t="shared" si="311"/>
        <v>1.1271894970224115E-3</v>
      </c>
      <c r="AQ124" s="5">
        <f t="shared" si="312"/>
        <v>2.7797406934002656E-4</v>
      </c>
      <c r="AR124" s="5">
        <f t="shared" si="313"/>
        <v>5.6708304904649909E-4</v>
      </c>
      <c r="AS124" s="5">
        <f t="shared" si="314"/>
        <v>9.2592094122801068E-4</v>
      </c>
      <c r="AT124" s="5">
        <f t="shared" si="315"/>
        <v>7.5591184646242799E-4</v>
      </c>
      <c r="AU124" s="5">
        <f t="shared" si="316"/>
        <v>4.1141217295464355E-4</v>
      </c>
      <c r="AV124" s="5">
        <f t="shared" si="317"/>
        <v>1.6793622515050229E-4</v>
      </c>
      <c r="AW124" s="5">
        <f t="shared" si="318"/>
        <v>2.4535431828780255E-6</v>
      </c>
      <c r="AX124" s="5">
        <f t="shared" si="319"/>
        <v>1.9174416017933371E-3</v>
      </c>
      <c r="AY124" s="5">
        <f t="shared" si="320"/>
        <v>1.891426583304139E-3</v>
      </c>
      <c r="AZ124" s="5">
        <f t="shared" si="321"/>
        <v>9.328822626680324E-4</v>
      </c>
      <c r="BA124" s="5">
        <f t="shared" si="322"/>
        <v>3.0674177317889929E-4</v>
      </c>
      <c r="BB124" s="5">
        <f t="shared" si="323"/>
        <v>7.5645008361374688E-5</v>
      </c>
      <c r="BC124" s="5">
        <f t="shared" si="324"/>
        <v>1.4923737919856493E-5</v>
      </c>
      <c r="BD124" s="5">
        <f t="shared" si="325"/>
        <v>9.3231518577022973E-5</v>
      </c>
      <c r="BE124" s="5">
        <f t="shared" si="326"/>
        <v>1.5222640771594547E-4</v>
      </c>
      <c r="BF124" s="5">
        <f t="shared" si="327"/>
        <v>1.242759935684039E-4</v>
      </c>
      <c r="BG124" s="5">
        <f t="shared" si="328"/>
        <v>6.7638385083326858E-5</v>
      </c>
      <c r="BH124" s="5">
        <f t="shared" si="329"/>
        <v>2.7609623178121735E-5</v>
      </c>
      <c r="BI124" s="5">
        <f t="shared" si="330"/>
        <v>9.0160791520823542E-6</v>
      </c>
      <c r="BJ124" s="8">
        <f t="shared" si="331"/>
        <v>0.52338837136540406</v>
      </c>
      <c r="BK124" s="8">
        <f t="shared" si="332"/>
        <v>0.24871672919393006</v>
      </c>
      <c r="BL124" s="8">
        <f t="shared" si="333"/>
        <v>0.21655458666927346</v>
      </c>
      <c r="BM124" s="8">
        <f t="shared" si="334"/>
        <v>0.48480894572165983</v>
      </c>
      <c r="BN124" s="8">
        <f t="shared" si="335"/>
        <v>0.51361756548888327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1.56756756756757</v>
      </c>
      <c r="F125">
        <f>VLOOKUP(B125,home!$B$2:$E$405,3,FALSE)</f>
        <v>1.1200000000000001</v>
      </c>
      <c r="G125">
        <f>VLOOKUP(C125,away!$B$2:$E$405,4,FALSE)</f>
        <v>0.85</v>
      </c>
      <c r="H125">
        <f>VLOOKUP(A125,away!$A$2:$E$405,3,FALSE)</f>
        <v>1.2612612612612599</v>
      </c>
      <c r="I125">
        <f>VLOOKUP(C125,away!$B$2:$E$405,3,FALSE)</f>
        <v>1.01</v>
      </c>
      <c r="J125">
        <f>VLOOKUP(B125,home!$B$2:$E$405,4,FALSE)</f>
        <v>0.99</v>
      </c>
      <c r="K125" s="3">
        <f t="shared" si="280"/>
        <v>1.4923243243243267</v>
      </c>
      <c r="L125" s="3">
        <f t="shared" si="281"/>
        <v>1.2611351351351339</v>
      </c>
      <c r="M125" s="5">
        <f t="shared" si="282"/>
        <v>6.3707087461625747E-2</v>
      </c>
      <c r="N125" s="5">
        <f t="shared" si="283"/>
        <v>9.5071636250841432E-2</v>
      </c>
      <c r="O125" s="5">
        <f t="shared" si="284"/>
        <v>8.0343246354983175E-2</v>
      </c>
      <c r="P125" s="5">
        <f t="shared" si="285"/>
        <v>0.11989818083072319</v>
      </c>
      <c r="Q125" s="5">
        <f t="shared" si="286"/>
        <v>7.0938857665222566E-2</v>
      </c>
      <c r="R125" s="5">
        <f t="shared" si="287"/>
        <v>5.066184542454355E-2</v>
      </c>
      <c r="S125" s="5">
        <f t="shared" si="288"/>
        <v>5.6412772657265159E-2</v>
      </c>
      <c r="T125" s="5">
        <f t="shared" si="289"/>
        <v>8.9463485847962473E-2</v>
      </c>
      <c r="U125" s="5">
        <f t="shared" si="290"/>
        <v>7.5603904242205422E-2</v>
      </c>
      <c r="V125" s="5">
        <f t="shared" si="291"/>
        <v>1.1796679470793152E-2</v>
      </c>
      <c r="W125" s="5">
        <f t="shared" si="292"/>
        <v>3.5287927611197638E-2</v>
      </c>
      <c r="X125" s="5">
        <f t="shared" si="293"/>
        <v>4.4502845356586544E-2</v>
      </c>
      <c r="Y125" s="5">
        <f t="shared" si="294"/>
        <v>2.8062050946338377E-2</v>
      </c>
      <c r="Z125" s="5">
        <f t="shared" si="295"/>
        <v>2.1297144425225661E-2</v>
      </c>
      <c r="AA125" s="5">
        <f t="shared" si="296"/>
        <v>3.1782246664412483E-2</v>
      </c>
      <c r="AB125" s="5">
        <f t="shared" si="297"/>
        <v>2.3714709889489222E-2</v>
      </c>
      <c r="AC125" s="5">
        <f t="shared" si="298"/>
        <v>1.3876011138902018E-3</v>
      </c>
      <c r="AD125" s="5">
        <f t="shared" si="299"/>
        <v>1.3165258182296566E-2</v>
      </c>
      <c r="AE125" s="5">
        <f t="shared" si="300"/>
        <v>1.6603169656819503E-2</v>
      </c>
      <c r="AF125" s="5">
        <f t="shared" si="301"/>
        <v>1.0469420304412313E-2</v>
      </c>
      <c r="AG125" s="5">
        <f t="shared" si="302"/>
        <v>4.4011179301305112E-3</v>
      </c>
      <c r="AH125" s="5">
        <f t="shared" si="303"/>
        <v>6.7146442781748604E-3</v>
      </c>
      <c r="AI125" s="5">
        <f t="shared" si="304"/>
        <v>1.0020426985505504E-2</v>
      </c>
      <c r="AJ125" s="5">
        <f t="shared" si="305"/>
        <v>7.4768634652928765E-3</v>
      </c>
      <c r="AK125" s="5">
        <f t="shared" si="306"/>
        <v>3.7193017396361478E-3</v>
      </c>
      <c r="AL125" s="5">
        <f t="shared" si="307"/>
        <v>1.0445986837764915E-4</v>
      </c>
      <c r="AM125" s="5">
        <f t="shared" si="308"/>
        <v>3.9293670042902049E-3</v>
      </c>
      <c r="AN125" s="5">
        <f t="shared" si="309"/>
        <v>4.9554627879510637E-3</v>
      </c>
      <c r="AO125" s="5">
        <f t="shared" si="310"/>
        <v>3.1247541163698972E-3</v>
      </c>
      <c r="AP125" s="5">
        <f t="shared" si="311"/>
        <v>1.3135790682707383E-3</v>
      </c>
      <c r="AQ125" s="5">
        <f t="shared" si="312"/>
        <v>4.1415017894357546E-4</v>
      </c>
      <c r="AR125" s="5">
        <f t="shared" si="313"/>
        <v>1.6936147638280806E-3</v>
      </c>
      <c r="AS125" s="5">
        <f t="shared" si="314"/>
        <v>2.5274225080954443E-3</v>
      </c>
      <c r="AT125" s="5">
        <f t="shared" si="315"/>
        <v>1.8858670433378147E-3</v>
      </c>
      <c r="AU125" s="5">
        <f t="shared" si="316"/>
        <v>9.3810842040487389E-4</v>
      </c>
      <c r="AV125" s="5">
        <f t="shared" si="317"/>
        <v>3.4999050365591624E-4</v>
      </c>
      <c r="AW125" s="5">
        <f t="shared" si="318"/>
        <v>5.4609954748150051E-6</v>
      </c>
      <c r="AX125" s="5">
        <f t="shared" si="319"/>
        <v>9.7731499328328219E-4</v>
      </c>
      <c r="AY125" s="5">
        <f t="shared" si="320"/>
        <v>1.2325262761239044E-3</v>
      </c>
      <c r="AZ125" s="5">
        <f t="shared" si="321"/>
        <v>7.7719109589856198E-4</v>
      </c>
      <c r="BA125" s="5">
        <f t="shared" si="322"/>
        <v>3.2671433258395184E-4</v>
      </c>
      <c r="BB125" s="5">
        <f t="shared" si="323"/>
        <v>1.0300773099346186E-4</v>
      </c>
      <c r="BC125" s="5">
        <f t="shared" si="324"/>
        <v>2.59813337492806E-5</v>
      </c>
      <c r="BD125" s="5">
        <f t="shared" si="325"/>
        <v>3.5597951400786435E-4</v>
      </c>
      <c r="BE125" s="5">
        <f t="shared" si="326"/>
        <v>5.3123688771508832E-4</v>
      </c>
      <c r="BF125" s="5">
        <f t="shared" si="327"/>
        <v>3.9638886475778872E-4</v>
      </c>
      <c r="BG125" s="5">
        <f t="shared" si="328"/>
        <v>1.9718024825645145E-4</v>
      </c>
      <c r="BH125" s="5">
        <f t="shared" si="329"/>
        <v>7.3564220187352972E-5</v>
      </c>
      <c r="BI125" s="5">
        <f t="shared" si="330"/>
        <v>2.1956335037107495E-5</v>
      </c>
      <c r="BJ125" s="8">
        <f t="shared" si="331"/>
        <v>0.42514581867026602</v>
      </c>
      <c r="BK125" s="8">
        <f t="shared" si="332"/>
        <v>0.25453930767879901</v>
      </c>
      <c r="BL125" s="8">
        <f t="shared" si="333"/>
        <v>0.29900849835352694</v>
      </c>
      <c r="BM125" s="8">
        <f t="shared" si="334"/>
        <v>0.51814284985922887</v>
      </c>
      <c r="BN125" s="8">
        <f t="shared" si="335"/>
        <v>0.48062085398793963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1.56756756756757</v>
      </c>
      <c r="F126">
        <f>VLOOKUP(B126,home!$B$2:$E$405,3,FALSE)</f>
        <v>0.69</v>
      </c>
      <c r="G126">
        <f>VLOOKUP(C126,away!$B$2:$E$405,4,FALSE)</f>
        <v>1.06</v>
      </c>
      <c r="H126">
        <f>VLOOKUP(A126,away!$A$2:$E$405,3,FALSE)</f>
        <v>1.2612612612612599</v>
      </c>
      <c r="I126">
        <f>VLOOKUP(C126,away!$B$2:$E$405,3,FALSE)</f>
        <v>0.96</v>
      </c>
      <c r="J126">
        <f>VLOOKUP(B126,home!$B$2:$E$405,4,FALSE)</f>
        <v>0.79</v>
      </c>
      <c r="K126" s="3">
        <f t="shared" si="280"/>
        <v>1.1465189189189207</v>
      </c>
      <c r="L126" s="3">
        <f t="shared" si="281"/>
        <v>0.95654054054053961</v>
      </c>
      <c r="M126" s="5">
        <f t="shared" si="282"/>
        <v>0.12208235030513953</v>
      </c>
      <c r="N126" s="5">
        <f t="shared" si="283"/>
        <v>0.13996972429092952</v>
      </c>
      <c r="O126" s="5">
        <f t="shared" si="284"/>
        <v>0.11677671735133767</v>
      </c>
      <c r="P126" s="5">
        <f t="shared" si="285"/>
        <v>0.13388671573255601</v>
      </c>
      <c r="Q126" s="5">
        <f t="shared" si="286"/>
        <v>8.0238968487707979E-2</v>
      </c>
      <c r="R126" s="5">
        <f t="shared" si="287"/>
        <v>5.5850832168899169E-2</v>
      </c>
      <c r="S126" s="5">
        <f t="shared" si="288"/>
        <v>3.6708116703286511E-2</v>
      </c>
      <c r="T126" s="5">
        <f t="shared" si="289"/>
        <v>7.6751826289647496E-2</v>
      </c>
      <c r="U126" s="5">
        <f t="shared" si="290"/>
        <v>6.4034035719008342E-2</v>
      </c>
      <c r="V126" s="5">
        <f t="shared" si="291"/>
        <v>4.4730546169552852E-3</v>
      </c>
      <c r="W126" s="5">
        <f t="shared" si="292"/>
        <v>3.0665165135232084E-2</v>
      </c>
      <c r="X126" s="5">
        <f t="shared" si="293"/>
        <v>2.9332473634219803E-2</v>
      </c>
      <c r="Y126" s="5">
        <f t="shared" si="294"/>
        <v>1.4028850092733868E-2</v>
      </c>
      <c r="Z126" s="5">
        <f t="shared" si="295"/>
        <v>1.7807861730825925E-2</v>
      </c>
      <c r="AA126" s="5">
        <f t="shared" si="296"/>
        <v>2.0417050379884158E-2</v>
      </c>
      <c r="AB126" s="5">
        <f t="shared" si="297"/>
        <v>1.1704267264528964E-2</v>
      </c>
      <c r="AC126" s="5">
        <f t="shared" si="298"/>
        <v>3.0659765235290388E-4</v>
      </c>
      <c r="AD126" s="5">
        <f t="shared" si="299"/>
        <v>8.7895479948291201E-3</v>
      </c>
      <c r="AE126" s="5">
        <f t="shared" si="300"/>
        <v>8.4075589900808618E-3</v>
      </c>
      <c r="AF126" s="5">
        <f t="shared" si="301"/>
        <v>4.0210855104992104E-3</v>
      </c>
      <c r="AG126" s="5">
        <f t="shared" si="302"/>
        <v>1.2821104359242155E-3</v>
      </c>
      <c r="AH126" s="5">
        <f t="shared" si="303"/>
        <v>4.258485421468854E-3</v>
      </c>
      <c r="AI126" s="5">
        <f t="shared" si="304"/>
        <v>4.8824341016544537E-3</v>
      </c>
      <c r="AJ126" s="5">
        <f t="shared" si="305"/>
        <v>2.7989015339608685E-3</v>
      </c>
      <c r="AK126" s="5">
        <f t="shared" si="306"/>
        <v>1.0696645202924408E-3</v>
      </c>
      <c r="AL126" s="5">
        <f t="shared" si="307"/>
        <v>1.3449725573677508E-5</v>
      </c>
      <c r="AM126" s="5">
        <f t="shared" si="308"/>
        <v>2.015476612963489E-3</v>
      </c>
      <c r="AN126" s="5">
        <f t="shared" si="309"/>
        <v>1.9278850888109114E-3</v>
      </c>
      <c r="AO126" s="5">
        <f t="shared" si="310"/>
        <v>9.2205012247561764E-4</v>
      </c>
      <c r="AP126" s="5">
        <f t="shared" si="311"/>
        <v>2.9399277418609937E-4</v>
      </c>
      <c r="AQ126" s="5">
        <f t="shared" si="312"/>
        <v>7.0304001783746053E-5</v>
      </c>
      <c r="AR126" s="5">
        <f t="shared" si="313"/>
        <v>8.1468278938716528E-4</v>
      </c>
      <c r="AS126" s="5">
        <f t="shared" si="314"/>
        <v>9.3404923095002338E-4</v>
      </c>
      <c r="AT126" s="5">
        <f t="shared" si="315"/>
        <v>5.3545255724293513E-4</v>
      </c>
      <c r="AU126" s="5">
        <f t="shared" si="316"/>
        <v>2.0463549568751376E-4</v>
      </c>
      <c r="AV126" s="5">
        <f t="shared" si="317"/>
        <v>5.865461682202145E-5</v>
      </c>
      <c r="AW126" s="5">
        <f t="shared" si="318"/>
        <v>4.0972789179302552E-7</v>
      </c>
      <c r="AX126" s="5">
        <f t="shared" si="319"/>
        <v>3.8513034456687766E-4</v>
      </c>
      <c r="AY126" s="5">
        <f t="shared" si="320"/>
        <v>3.6839278797056536E-4</v>
      </c>
      <c r="AZ126" s="5">
        <f t="shared" si="321"/>
        <v>1.7619131826830049E-4</v>
      </c>
      <c r="BA126" s="5">
        <f t="shared" si="322"/>
        <v>5.6178046271636807E-5</v>
      </c>
      <c r="BB126" s="5">
        <f t="shared" si="323"/>
        <v>1.3434144686795726E-5</v>
      </c>
      <c r="BC126" s="5">
        <f t="shared" si="324"/>
        <v>2.5700608040814811E-6</v>
      </c>
      <c r="BD126" s="5">
        <f t="shared" si="325"/>
        <v>1.2987951928824555E-4</v>
      </c>
      <c r="BE126" s="5">
        <f t="shared" si="326"/>
        <v>1.4890932604406839E-4</v>
      </c>
      <c r="BF126" s="5">
        <f t="shared" si="327"/>
        <v>8.5363679756495208E-5</v>
      </c>
      <c r="BG126" s="5">
        <f t="shared" si="328"/>
        <v>3.26236912764526E-5</v>
      </c>
      <c r="BH126" s="5">
        <f t="shared" si="329"/>
        <v>9.3509198133557669E-6</v>
      </c>
      <c r="BI126" s="5">
        <f t="shared" si="330"/>
        <v>2.1442012950612332E-6</v>
      </c>
      <c r="BJ126" s="8">
        <f t="shared" si="331"/>
        <v>0.39971891616459232</v>
      </c>
      <c r="BK126" s="8">
        <f t="shared" si="332"/>
        <v>0.29783867752383447</v>
      </c>
      <c r="BL126" s="8">
        <f t="shared" si="333"/>
        <v>0.2847481344885982</v>
      </c>
      <c r="BM126" s="8">
        <f t="shared" si="334"/>
        <v>0.35094029851120223</v>
      </c>
      <c r="BN126" s="8">
        <f t="shared" si="335"/>
        <v>0.64880530833656991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1.3216783216783199</v>
      </c>
      <c r="F127">
        <f>VLOOKUP(B127,home!$B$2:$E$405,3,FALSE)</f>
        <v>0.61</v>
      </c>
      <c r="G127">
        <f>VLOOKUP(C127,away!$B$2:$E$405,4,FALSE)</f>
        <v>0.76</v>
      </c>
      <c r="H127">
        <f>VLOOKUP(A127,away!$A$2:$E$405,3,FALSE)</f>
        <v>1.28321678321678</v>
      </c>
      <c r="I127">
        <f>VLOOKUP(C127,away!$B$2:$E$405,3,FALSE)</f>
        <v>1.03</v>
      </c>
      <c r="J127">
        <f>VLOOKUP(B127,home!$B$2:$E$405,4,FALSE)</f>
        <v>0.83</v>
      </c>
      <c r="K127" s="3">
        <f t="shared" si="280"/>
        <v>0.61273006993006918</v>
      </c>
      <c r="L127" s="3">
        <f t="shared" si="281"/>
        <v>1.0970220279720253</v>
      </c>
      <c r="M127" s="5">
        <f t="shared" si="282"/>
        <v>0.18091063518460485</v>
      </c>
      <c r="N127" s="5">
        <f t="shared" si="283"/>
        <v>0.11084938614775616</v>
      </c>
      <c r="O127" s="5">
        <f t="shared" si="284"/>
        <v>0.19846295189192242</v>
      </c>
      <c r="P127" s="5">
        <f t="shared" si="285"/>
        <v>0.12160421839126559</v>
      </c>
      <c r="Q127" s="5">
        <f t="shared" si="286"/>
        <v>3.3960376063009931E-2</v>
      </c>
      <c r="R127" s="5">
        <f t="shared" si="287"/>
        <v>0.10885911498089561</v>
      </c>
      <c r="S127" s="5">
        <f t="shared" si="288"/>
        <v>2.0434931748845312E-2</v>
      </c>
      <c r="T127" s="5">
        <f t="shared" si="289"/>
        <v>3.7255280619335779E-2</v>
      </c>
      <c r="U127" s="5">
        <f t="shared" si="290"/>
        <v>6.6701253134769614E-2</v>
      </c>
      <c r="V127" s="5">
        <f t="shared" si="291"/>
        <v>1.5262132664815885E-3</v>
      </c>
      <c r="W127" s="5">
        <f t="shared" si="292"/>
        <v>6.9361811999798413E-3</v>
      </c>
      <c r="X127" s="5">
        <f t="shared" si="293"/>
        <v>7.609143566383321E-3</v>
      </c>
      <c r="Y127" s="5">
        <f t="shared" si="294"/>
        <v>4.1736990531620593E-3</v>
      </c>
      <c r="Z127" s="5">
        <f t="shared" si="295"/>
        <v>3.9806949026527337E-2</v>
      </c>
      <c r="AA127" s="5">
        <f t="shared" si="296"/>
        <v>2.4390914660726792E-2</v>
      </c>
      <c r="AB127" s="5">
        <f t="shared" si="297"/>
        <v>7.4725234228627388E-3</v>
      </c>
      <c r="AC127" s="5">
        <f t="shared" si="298"/>
        <v>6.4117972935743265E-5</v>
      </c>
      <c r="AD127" s="5">
        <f t="shared" si="299"/>
        <v>1.0625016979278197E-3</v>
      </c>
      <c r="AE127" s="5">
        <f t="shared" si="300"/>
        <v>1.1655877673844969E-3</v>
      </c>
      <c r="AF127" s="5">
        <f t="shared" si="301"/>
        <v>6.3933772817776301E-4</v>
      </c>
      <c r="AG127" s="5">
        <f t="shared" si="302"/>
        <v>2.3378919037486573E-4</v>
      </c>
      <c r="AH127" s="5">
        <f t="shared" si="303"/>
        <v>1.0917274987115012E-2</v>
      </c>
      <c r="AI127" s="5">
        <f t="shared" si="304"/>
        <v>6.6893426663007759E-3</v>
      </c>
      <c r="AJ127" s="5">
        <f t="shared" si="305"/>
        <v>2.0493806998543346E-3</v>
      </c>
      <c r="AK127" s="5">
        <f t="shared" si="306"/>
        <v>4.1857239317836018E-4</v>
      </c>
      <c r="AL127" s="5">
        <f t="shared" si="307"/>
        <v>1.7239486171119019E-6</v>
      </c>
      <c r="AM127" s="5">
        <f t="shared" si="308"/>
        <v>1.3020534793442605E-4</v>
      </c>
      <c r="AN127" s="5">
        <f t="shared" si="309"/>
        <v>1.4283813484382724E-4</v>
      </c>
      <c r="AO127" s="5">
        <f t="shared" si="310"/>
        <v>7.8348290179058478E-5</v>
      </c>
      <c r="AP127" s="5">
        <f t="shared" si="311"/>
        <v>2.8649933393457153E-5</v>
      </c>
      <c r="AQ127" s="5">
        <f t="shared" si="312"/>
        <v>7.8574020081384509E-6</v>
      </c>
      <c r="AR127" s="5">
        <f t="shared" si="313"/>
        <v>2.3952982292586356E-3</v>
      </c>
      <c r="AS127" s="5">
        <f t="shared" si="314"/>
        <v>1.4676712515170147E-3</v>
      </c>
      <c r="AT127" s="5">
        <f t="shared" si="315"/>
        <v>4.4964315428818629E-4</v>
      </c>
      <c r="AU127" s="5">
        <f t="shared" si="316"/>
        <v>9.183662712352575E-5</v>
      </c>
      <c r="AV127" s="5">
        <f t="shared" si="317"/>
        <v>1.4067765739884904E-5</v>
      </c>
      <c r="AW127" s="5">
        <f t="shared" si="318"/>
        <v>3.2188916538924135E-8</v>
      </c>
      <c r="AX127" s="5">
        <f t="shared" si="319"/>
        <v>1.3296788657521639E-5</v>
      </c>
      <c r="AY127" s="5">
        <f t="shared" si="320"/>
        <v>1.4586870058589812E-5</v>
      </c>
      <c r="AZ127" s="5">
        <f t="shared" si="321"/>
        <v>8.0010588867193043E-6</v>
      </c>
      <c r="BA127" s="5">
        <f t="shared" si="322"/>
        <v>2.9257792819441361E-6</v>
      </c>
      <c r="BB127" s="5">
        <f t="shared" si="323"/>
        <v>8.0241108031922289E-7</v>
      </c>
      <c r="BC127" s="5">
        <f t="shared" si="324"/>
        <v>1.7605252611980354E-7</v>
      </c>
      <c r="BD127" s="5">
        <f t="shared" si="325"/>
        <v>4.3794915350985151E-4</v>
      </c>
      <c r="BE127" s="5">
        <f t="shared" si="326"/>
        <v>2.6834461545590592E-4</v>
      </c>
      <c r="BF127" s="5">
        <f t="shared" si="327"/>
        <v>8.2211407496827368E-5</v>
      </c>
      <c r="BG127" s="5">
        <f t="shared" si="328"/>
        <v>1.6791133821526816E-5</v>
      </c>
      <c r="BH127" s="5">
        <f t="shared" si="329"/>
        <v>2.5721081501673187E-6</v>
      </c>
      <c r="BI127" s="5">
        <f t="shared" si="330"/>
        <v>3.1520160134394445E-7</v>
      </c>
      <c r="BJ127" s="8">
        <f t="shared" si="331"/>
        <v>0.20431297110234214</v>
      </c>
      <c r="BK127" s="8">
        <f t="shared" si="332"/>
        <v>0.32455642738280882</v>
      </c>
      <c r="BL127" s="8">
        <f t="shared" si="333"/>
        <v>0.4311880294855886</v>
      </c>
      <c r="BM127" s="8">
        <f t="shared" si="334"/>
        <v>0.2452031396566702</v>
      </c>
      <c r="BN127" s="8">
        <f t="shared" si="335"/>
        <v>0.75464668265945456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1.3216783216783199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1.28321678321678</v>
      </c>
      <c r="I128">
        <f>VLOOKUP(C128,away!$B$2:$E$405,3,FALSE)</f>
        <v>0.91</v>
      </c>
      <c r="J128">
        <f>VLOOKUP(B128,home!$B$2:$E$405,4,FALSE)</f>
        <v>1.1399999999999999</v>
      </c>
      <c r="K128" s="3">
        <f t="shared" si="280"/>
        <v>1.0969930069930054</v>
      </c>
      <c r="L128" s="3">
        <f t="shared" si="281"/>
        <v>1.3312090909090875</v>
      </c>
      <c r="M128" s="5">
        <f t="shared" si="282"/>
        <v>8.8195256561092547E-2</v>
      </c>
      <c r="N128" s="5">
        <f t="shared" si="283"/>
        <v>9.6749579697472499E-2</v>
      </c>
      <c r="O128" s="5">
        <f t="shared" si="284"/>
        <v>0.11740632730918572</v>
      </c>
      <c r="P128" s="5">
        <f t="shared" si="285"/>
        <v>0.12879392003490867</v>
      </c>
      <c r="Q128" s="5">
        <f t="shared" si="286"/>
        <v>5.3066806178819884E-2</v>
      </c>
      <c r="R128" s="5">
        <f t="shared" si="287"/>
        <v>7.8146185122117975E-2</v>
      </c>
      <c r="S128" s="5">
        <f t="shared" si="288"/>
        <v>4.7020311762651562E-2</v>
      </c>
      <c r="T128" s="5">
        <f t="shared" si="289"/>
        <v>7.064301481075555E-2</v>
      </c>
      <c r="U128" s="5">
        <f t="shared" si="290"/>
        <v>8.5725818602144246E-2</v>
      </c>
      <c r="V128" s="5">
        <f t="shared" si="291"/>
        <v>7.6294482005144276E-3</v>
      </c>
      <c r="W128" s="5">
        <f t="shared" si="292"/>
        <v>1.940463842720621E-2</v>
      </c>
      <c r="X128" s="5">
        <f t="shared" si="293"/>
        <v>2.5831631080100722E-2</v>
      </c>
      <c r="Y128" s="5">
        <f t="shared" si="294"/>
        <v>1.7193651063419909E-2</v>
      </c>
      <c r="Z128" s="5">
        <f t="shared" si="295"/>
        <v>3.4676304018142638E-2</v>
      </c>
      <c r="AA128" s="5">
        <f t="shared" si="296"/>
        <v>3.8039663016265927E-2</v>
      </c>
      <c r="AB128" s="5">
        <f t="shared" si="297"/>
        <v>2.0864622158607085E-2</v>
      </c>
      <c r="AC128" s="5">
        <f t="shared" si="298"/>
        <v>6.9634310545861871E-4</v>
      </c>
      <c r="AD128" s="5">
        <f t="shared" si="299"/>
        <v>5.3216881644682391E-3</v>
      </c>
      <c r="AE128" s="5">
        <f t="shared" si="300"/>
        <v>7.0842796635234148E-3</v>
      </c>
      <c r="AF128" s="5">
        <f t="shared" si="301"/>
        <v>4.7153287453123721E-3</v>
      </c>
      <c r="AG128" s="5">
        <f t="shared" si="302"/>
        <v>2.0923628307949233E-3</v>
      </c>
      <c r="AH128" s="5">
        <f t="shared" si="303"/>
        <v>1.15403527870197E-2</v>
      </c>
      <c r="AI128" s="5">
        <f t="shared" si="304"/>
        <v>1.2659686305592851E-2</v>
      </c>
      <c r="AJ128" s="5">
        <f t="shared" si="305"/>
        <v>6.9437936739802355E-3</v>
      </c>
      <c r="AK128" s="5">
        <f t="shared" si="306"/>
        <v>2.5390977007861961E-3</v>
      </c>
      <c r="AL128" s="5">
        <f t="shared" si="307"/>
        <v>4.0675547297341506E-5</v>
      </c>
      <c r="AM128" s="5">
        <f t="shared" si="308"/>
        <v>1.1675709403638208E-3</v>
      </c>
      <c r="AN128" s="5">
        <f t="shared" si="309"/>
        <v>1.5542810500935903E-3</v>
      </c>
      <c r="AO128" s="5">
        <f t="shared" si="310"/>
        <v>1.0345365318561552E-3</v>
      </c>
      <c r="AP128" s="5">
        <f t="shared" si="311"/>
        <v>4.5906147869482421E-4</v>
      </c>
      <c r="AQ128" s="5">
        <f t="shared" si="312"/>
        <v>1.527767034311796E-4</v>
      </c>
      <c r="AR128" s="5">
        <f t="shared" si="313"/>
        <v>3.0725245084757247E-3</v>
      </c>
      <c r="AS128" s="5">
        <f t="shared" si="314"/>
        <v>3.3705378996124911E-3</v>
      </c>
      <c r="AT128" s="5">
        <f t="shared" si="315"/>
        <v>1.8487282528398975E-3</v>
      </c>
      <c r="AU128" s="5">
        <f t="shared" si="316"/>
        <v>6.7601398839858828E-4</v>
      </c>
      <c r="AV128" s="5">
        <f t="shared" si="317"/>
        <v>1.8539565447567543E-4</v>
      </c>
      <c r="AW128" s="5">
        <f t="shared" si="318"/>
        <v>1.6499889595539637E-6</v>
      </c>
      <c r="AX128" s="5">
        <f t="shared" si="319"/>
        <v>2.1346952612455973E-4</v>
      </c>
      <c r="AY128" s="5">
        <f t="shared" si="320"/>
        <v>2.8417257380906885E-4</v>
      </c>
      <c r="AZ128" s="5">
        <f t="shared" si="321"/>
        <v>1.891465568208331E-4</v>
      </c>
      <c r="BA128" s="5">
        <f t="shared" si="322"/>
        <v>8.3931205318015078E-5</v>
      </c>
      <c r="BB128" s="5">
        <f t="shared" si="323"/>
        <v>2.7932495882574711E-5</v>
      </c>
      <c r="BC128" s="5">
        <f t="shared" si="324"/>
        <v>7.4367984901328096E-6</v>
      </c>
      <c r="BD128" s="5">
        <f t="shared" si="325"/>
        <v>6.8169542628731075E-4</v>
      </c>
      <c r="BE128" s="5">
        <f t="shared" si="326"/>
        <v>7.4781511553629568E-4</v>
      </c>
      <c r="BF128" s="5">
        <f t="shared" si="327"/>
        <v>4.1017397613349132E-4</v>
      </c>
      <c r="BG128" s="5">
        <f t="shared" si="328"/>
        <v>1.49985994489652E-4</v>
      </c>
      <c r="BH128" s="5">
        <f t="shared" si="329"/>
        <v>4.1133396775509909E-5</v>
      </c>
      <c r="BI128" s="5">
        <f t="shared" si="330"/>
        <v>9.0246097233206051E-6</v>
      </c>
      <c r="BJ128" s="8">
        <f t="shared" si="331"/>
        <v>0.30727729652275854</v>
      </c>
      <c r="BK128" s="8">
        <f t="shared" si="332"/>
        <v>0.27266012778573229</v>
      </c>
      <c r="BL128" s="8">
        <f t="shared" si="333"/>
        <v>0.38505857549844785</v>
      </c>
      <c r="BM128" s="8">
        <f t="shared" si="334"/>
        <v>0.43703170633663452</v>
      </c>
      <c r="BN128" s="8">
        <f t="shared" si="335"/>
        <v>0.56235807490359735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1.3216783216783199</v>
      </c>
      <c r="F129">
        <f>VLOOKUP(B129,home!$B$2:$E$405,3,FALSE)</f>
        <v>1.26</v>
      </c>
      <c r="G129">
        <f>VLOOKUP(C129,away!$B$2:$E$405,4,FALSE)</f>
        <v>1.1599999999999999</v>
      </c>
      <c r="H129">
        <f>VLOOKUP(A129,away!$A$2:$E$405,3,FALSE)</f>
        <v>1.28321678321678</v>
      </c>
      <c r="I129">
        <f>VLOOKUP(C129,away!$B$2:$E$405,3,FALSE)</f>
        <v>0.66</v>
      </c>
      <c r="J129">
        <f>VLOOKUP(B129,home!$B$2:$E$405,4,FALSE)</f>
        <v>1.04</v>
      </c>
      <c r="K129" s="3">
        <f t="shared" si="280"/>
        <v>1.9317650349650322</v>
      </c>
      <c r="L129" s="3">
        <f t="shared" si="281"/>
        <v>0.88079999999999792</v>
      </c>
      <c r="M129" s="5">
        <f t="shared" si="282"/>
        <v>6.0050762369080739E-2</v>
      </c>
      <c r="N129" s="5">
        <f t="shared" si="283"/>
        <v>0.11600396306758409</v>
      </c>
      <c r="O129" s="5">
        <f t="shared" si="284"/>
        <v>5.2892711494686183E-2</v>
      </c>
      <c r="P129" s="5">
        <f t="shared" si="285"/>
        <v>0.10217629066992781</v>
      </c>
      <c r="Q129" s="5">
        <f t="shared" si="286"/>
        <v>0.11204619988566696</v>
      </c>
      <c r="R129" s="5">
        <f t="shared" si="287"/>
        <v>2.3293950142259739E-2</v>
      </c>
      <c r="S129" s="5">
        <f t="shared" si="288"/>
        <v>4.3463204975233503E-2</v>
      </c>
      <c r="T129" s="5">
        <f t="shared" si="289"/>
        <v>9.8690292859295203E-2</v>
      </c>
      <c r="U129" s="5">
        <f t="shared" si="290"/>
        <v>4.4998438411036103E-2</v>
      </c>
      <c r="V129" s="5">
        <f t="shared" si="291"/>
        <v>8.2169538085529077E-3</v>
      </c>
      <c r="W129" s="5">
        <f t="shared" si="292"/>
        <v>7.2148977079944804E-2</v>
      </c>
      <c r="X129" s="5">
        <f t="shared" si="293"/>
        <v>6.3548819012015229E-2</v>
      </c>
      <c r="Y129" s="5">
        <f t="shared" si="294"/>
        <v>2.7986899892891437E-2</v>
      </c>
      <c r="Z129" s="5">
        <f t="shared" si="295"/>
        <v>6.8391037617674443E-3</v>
      </c>
      <c r="AA129" s="5">
        <f t="shared" si="296"/>
        <v>1.321154151748017E-2</v>
      </c>
      <c r="AB129" s="5">
        <f t="shared" si="297"/>
        <v>1.2760796980728529E-2</v>
      </c>
      <c r="AC129" s="5">
        <f t="shared" si="298"/>
        <v>8.7382098457375096E-4</v>
      </c>
      <c r="AD129" s="5">
        <f t="shared" si="299"/>
        <v>3.4843717807882708E-2</v>
      </c>
      <c r="AE129" s="5">
        <f t="shared" si="300"/>
        <v>3.0690346645183008E-2</v>
      </c>
      <c r="AF129" s="5">
        <f t="shared" si="301"/>
        <v>1.3516028662538563E-2</v>
      </c>
      <c r="AG129" s="5">
        <f t="shared" si="302"/>
        <v>3.9683060153213141E-3</v>
      </c>
      <c r="AH129" s="5">
        <f t="shared" si="303"/>
        <v>1.5059706483411873E-3</v>
      </c>
      <c r="AI129" s="5">
        <f t="shared" si="304"/>
        <v>2.9091814421491257E-3</v>
      </c>
      <c r="AJ129" s="5">
        <f t="shared" si="305"/>
        <v>2.8099274951564144E-3</v>
      </c>
      <c r="AK129" s="5">
        <f t="shared" si="306"/>
        <v>1.8093732286433455E-3</v>
      </c>
      <c r="AL129" s="5">
        <f t="shared" si="307"/>
        <v>5.9472208771997956E-5</v>
      </c>
      <c r="AM129" s="5">
        <f t="shared" si="308"/>
        <v>1.3461975149891258E-2</v>
      </c>
      <c r="AN129" s="5">
        <f t="shared" si="309"/>
        <v>1.1857307712024191E-2</v>
      </c>
      <c r="AO129" s="5">
        <f t="shared" si="310"/>
        <v>5.2219583163754411E-3</v>
      </c>
      <c r="AP129" s="5">
        <f t="shared" si="311"/>
        <v>1.533166961687826E-3</v>
      </c>
      <c r="AQ129" s="5">
        <f t="shared" si="312"/>
        <v>3.3760336496365837E-4</v>
      </c>
      <c r="AR129" s="5">
        <f t="shared" si="313"/>
        <v>2.6529178941178303E-4</v>
      </c>
      <c r="AS129" s="5">
        <f t="shared" si="314"/>
        <v>5.1248140284898905E-4</v>
      </c>
      <c r="AT129" s="5">
        <f t="shared" si="315"/>
        <v>4.9499682754675306E-4</v>
      </c>
      <c r="AU129" s="5">
        <f t="shared" si="316"/>
        <v>3.1873918795781117E-4</v>
      </c>
      <c r="AV129" s="5">
        <f t="shared" si="317"/>
        <v>1.5393230464251167E-4</v>
      </c>
      <c r="AW129" s="5">
        <f t="shared" si="318"/>
        <v>2.8108856252696113E-6</v>
      </c>
      <c r="AX129" s="5">
        <f t="shared" si="319"/>
        <v>4.3342288160213484E-3</v>
      </c>
      <c r="AY129" s="5">
        <f t="shared" si="320"/>
        <v>3.8175887411515939E-3</v>
      </c>
      <c r="AZ129" s="5">
        <f t="shared" si="321"/>
        <v>1.6812660816031577E-3</v>
      </c>
      <c r="BA129" s="5">
        <f t="shared" si="322"/>
        <v>4.93619721558686E-4</v>
      </c>
      <c r="BB129" s="5">
        <f t="shared" si="323"/>
        <v>1.0869506268722237E-4</v>
      </c>
      <c r="BC129" s="5">
        <f t="shared" si="324"/>
        <v>1.9147722242981057E-5</v>
      </c>
      <c r="BD129" s="5">
        <f t="shared" si="325"/>
        <v>3.8944834685649637E-5</v>
      </c>
      <c r="BE129" s="5">
        <f t="shared" si="326"/>
        <v>7.5232269938231368E-5</v>
      </c>
      <c r="BF129" s="5">
        <f t="shared" si="327"/>
        <v>7.2665534283863133E-5</v>
      </c>
      <c r="BG129" s="5">
        <f t="shared" si="328"/>
        <v>4.6790912792206543E-5</v>
      </c>
      <c r="BH129" s="5">
        <f t="shared" si="329"/>
        <v>2.259726232152065E-5</v>
      </c>
      <c r="BI129" s="5">
        <f t="shared" si="330"/>
        <v>8.730520247729275E-6</v>
      </c>
      <c r="BJ129" s="8">
        <f t="shared" si="331"/>
        <v>0.61631010857853041</v>
      </c>
      <c r="BK129" s="8">
        <f t="shared" si="332"/>
        <v>0.21865809375729234</v>
      </c>
      <c r="BL129" s="8">
        <f t="shared" si="333"/>
        <v>0.15820229420715776</v>
      </c>
      <c r="BM129" s="8">
        <f t="shared" si="334"/>
        <v>0.52973094482001637</v>
      </c>
      <c r="BN129" s="8">
        <f t="shared" si="335"/>
        <v>0.46646387762920549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1.3216783216783199</v>
      </c>
      <c r="F130">
        <f>VLOOKUP(B130,home!$B$2:$E$405,3,FALSE)</f>
        <v>0.7</v>
      </c>
      <c r="G130">
        <f>VLOOKUP(C130,away!$B$2:$E$405,4,FALSE)</f>
        <v>0.66</v>
      </c>
      <c r="H130">
        <f>VLOOKUP(A130,away!$A$2:$E$405,3,FALSE)</f>
        <v>1.28321678321678</v>
      </c>
      <c r="I130">
        <f>VLOOKUP(C130,away!$B$2:$E$405,3,FALSE)</f>
        <v>1.41</v>
      </c>
      <c r="J130">
        <f>VLOOKUP(B130,home!$B$2:$E$405,4,FALSE)</f>
        <v>1.06</v>
      </c>
      <c r="K130" s="3">
        <f t="shared" si="280"/>
        <v>0.61061538461538378</v>
      </c>
      <c r="L130" s="3">
        <f t="shared" si="281"/>
        <v>1.9178958041957994</v>
      </c>
      <c r="M130" s="5">
        <f t="shared" si="282"/>
        <v>7.9777705854868583E-2</v>
      </c>
      <c r="N130" s="5">
        <f t="shared" si="283"/>
        <v>4.8713494544303529E-2</v>
      </c>
      <c r="O130" s="5">
        <f t="shared" si="284"/>
        <v>0.15300532732741912</v>
      </c>
      <c r="P130" s="5">
        <f t="shared" si="285"/>
        <v>9.342740679423471E-2</v>
      </c>
      <c r="Q130" s="5">
        <f t="shared" si="286"/>
        <v>1.4872604603564647E-2</v>
      </c>
      <c r="R130" s="5">
        <f t="shared" si="287"/>
        <v>0.14672413765043102</v>
      </c>
      <c r="S130" s="5">
        <f t="shared" si="288"/>
        <v>2.7353131575927392E-2</v>
      </c>
      <c r="T130" s="5">
        <f t="shared" si="289"/>
        <v>2.8524105966639769E-2</v>
      </c>
      <c r="U130" s="5">
        <f t="shared" si="290"/>
        <v>8.9592015743778453E-2</v>
      </c>
      <c r="V130" s="5">
        <f t="shared" si="291"/>
        <v>3.5592401876860373E-3</v>
      </c>
      <c r="W130" s="5">
        <f t="shared" si="292"/>
        <v>3.027147060079385E-3</v>
      </c>
      <c r="X130" s="5">
        <f t="shared" si="293"/>
        <v>5.8057526452099028E-3</v>
      </c>
      <c r="Y130" s="5">
        <f t="shared" si="294"/>
        <v>5.5674143192233688E-3</v>
      </c>
      <c r="Z130" s="5">
        <f t="shared" si="295"/>
        <v>9.3800535991336198E-2</v>
      </c>
      <c r="AA130" s="5">
        <f t="shared" si="296"/>
        <v>5.7276050361478897E-2</v>
      </c>
      <c r="AB130" s="5">
        <f t="shared" si="297"/>
        <v>1.748681876036226E-2</v>
      </c>
      <c r="AC130" s="5">
        <f t="shared" si="298"/>
        <v>2.6051339886411251E-4</v>
      </c>
      <c r="AD130" s="5">
        <f t="shared" si="299"/>
        <v>4.6210564159442546E-4</v>
      </c>
      <c r="AE130" s="5">
        <f t="shared" si="300"/>
        <v>8.8627047110915655E-4</v>
      </c>
      <c r="AF130" s="5">
        <f t="shared" si="301"/>
        <v>8.49887208961443E-4</v>
      </c>
      <c r="AG130" s="5">
        <f t="shared" si="302"/>
        <v>5.4333170403561006E-4</v>
      </c>
      <c r="AH130" s="5">
        <f t="shared" si="303"/>
        <v>4.4974913602275172E-2</v>
      </c>
      <c r="AI130" s="5">
        <f t="shared" si="304"/>
        <v>2.7462374167296907E-2</v>
      </c>
      <c r="AJ130" s="5">
        <f t="shared" si="305"/>
        <v>8.3844740823077885E-3</v>
      </c>
      <c r="AK130" s="5">
        <f t="shared" si="306"/>
        <v>1.7065629555220293E-3</v>
      </c>
      <c r="AL130" s="5">
        <f t="shared" si="307"/>
        <v>1.2203455103260958E-5</v>
      </c>
      <c r="AM130" s="5">
        <f t="shared" si="308"/>
        <v>5.6433762815023787E-5</v>
      </c>
      <c r="AN130" s="5">
        <f t="shared" si="309"/>
        <v>1.0823407691791505E-4</v>
      </c>
      <c r="AO130" s="5">
        <f t="shared" si="310"/>
        <v>1.0379084099593737E-4</v>
      </c>
      <c r="AP130" s="5">
        <f t="shared" si="311"/>
        <v>6.6353339486687209E-5</v>
      </c>
      <c r="AQ130" s="5">
        <f t="shared" si="312"/>
        <v>3.1814697848974202E-5</v>
      </c>
      <c r="AR130" s="5">
        <f t="shared" si="313"/>
        <v>1.7251439618374439E-2</v>
      </c>
      <c r="AS130" s="5">
        <f t="shared" si="314"/>
        <v>1.0533994437742777E-2</v>
      </c>
      <c r="AT130" s="5">
        <f t="shared" si="315"/>
        <v>3.2161095325693089E-3</v>
      </c>
      <c r="AU130" s="5">
        <f t="shared" si="316"/>
        <v>6.5460198639833702E-4</v>
      </c>
      <c r="AV130" s="5">
        <f t="shared" si="317"/>
        <v>9.9927510923653693E-5</v>
      </c>
      <c r="AW130" s="5">
        <f t="shared" si="318"/>
        <v>3.969840501770405E-7</v>
      </c>
      <c r="AX130" s="5">
        <f t="shared" si="319"/>
        <v>5.7432206310981774E-6</v>
      </c>
      <c r="AY130" s="5">
        <f t="shared" si="320"/>
        <v>1.1014898750953947E-5</v>
      </c>
      <c r="AZ130" s="5">
        <f t="shared" si="321"/>
        <v>1.0562714049048064E-5</v>
      </c>
      <c r="BA130" s="5">
        <f t="shared" si="322"/>
        <v>6.7527283185297693E-6</v>
      </c>
      <c r="BB130" s="5">
        <f t="shared" si="323"/>
        <v>3.2377573272455985E-6</v>
      </c>
      <c r="BC130" s="5">
        <f t="shared" si="324"/>
        <v>1.2419362385857088E-6</v>
      </c>
      <c r="BD130" s="5">
        <f t="shared" si="325"/>
        <v>5.5144106100695851E-3</v>
      </c>
      <c r="BE130" s="5">
        <f t="shared" si="326"/>
        <v>3.3671839555947923E-3</v>
      </c>
      <c r="BF130" s="5">
        <f t="shared" si="327"/>
        <v>1.0280271630581316E-3</v>
      </c>
      <c r="BG130" s="5">
        <f t="shared" si="328"/>
        <v>2.0924306718860097E-4</v>
      </c>
      <c r="BH130" s="5">
        <f t="shared" si="329"/>
        <v>3.1941758987367541E-5</v>
      </c>
      <c r="BI130" s="5">
        <f t="shared" si="330"/>
        <v>3.9008258898726661E-6</v>
      </c>
      <c r="BJ130" s="8">
        <f t="shared" si="331"/>
        <v>0.10965729413810121</v>
      </c>
      <c r="BK130" s="8">
        <f t="shared" si="332"/>
        <v>0.20440121616543505</v>
      </c>
      <c r="BL130" s="8">
        <f t="shared" si="333"/>
        <v>0.58852345511766868</v>
      </c>
      <c r="BM130" s="8">
        <f t="shared" si="334"/>
        <v>0.45985120672301838</v>
      </c>
      <c r="BN130" s="8">
        <f t="shared" si="335"/>
        <v>0.53652067677482163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1.2186788154897501</v>
      </c>
      <c r="F131">
        <f>VLOOKUP(B131,home!$B$2:$E$405,3,FALSE)</f>
        <v>1.6</v>
      </c>
      <c r="G131">
        <f>VLOOKUP(C131,away!$B$2:$E$405,4,FALSE)</f>
        <v>0.87</v>
      </c>
      <c r="H131">
        <f>VLOOKUP(A131,away!$A$2:$E$405,3,FALSE)</f>
        <v>1.0296127562642401</v>
      </c>
      <c r="I131">
        <f>VLOOKUP(C131,away!$B$2:$E$405,3,FALSE)</f>
        <v>0.59</v>
      </c>
      <c r="J131">
        <f>VLOOKUP(B131,home!$B$2:$E$405,4,FALSE)</f>
        <v>0.65</v>
      </c>
      <c r="K131" s="3">
        <f t="shared" si="280"/>
        <v>1.6964009111617322</v>
      </c>
      <c r="L131" s="3">
        <f t="shared" si="281"/>
        <v>0.39485649202733608</v>
      </c>
      <c r="M131" s="5">
        <f t="shared" si="282"/>
        <v>0.12353170895602515</v>
      </c>
      <c r="N131" s="5">
        <f t="shared" si="283"/>
        <v>0.20955930363036698</v>
      </c>
      <c r="O131" s="5">
        <f t="shared" si="284"/>
        <v>4.8777297252517948E-2</v>
      </c>
      <c r="P131" s="5">
        <f t="shared" si="285"/>
        <v>8.2745851503178106E-2</v>
      </c>
      <c r="Q131" s="5">
        <f t="shared" si="286"/>
        <v>0.17774829681048637</v>
      </c>
      <c r="R131" s="5">
        <f t="shared" si="287"/>
        <v>9.6300162418519273E-3</v>
      </c>
      <c r="S131" s="5">
        <f t="shared" si="288"/>
        <v>1.3856515057650816E-2</v>
      </c>
      <c r="T131" s="5">
        <f t="shared" si="289"/>
        <v>7.0185068942422379E-2</v>
      </c>
      <c r="U131" s="5">
        <f t="shared" si="290"/>
        <v>1.6336368327179888E-2</v>
      </c>
      <c r="V131" s="5">
        <f t="shared" si="291"/>
        <v>1.031286395121328E-3</v>
      </c>
      <c r="W131" s="5">
        <f t="shared" si="292"/>
        <v>0.10051079088891837</v>
      </c>
      <c r="X131" s="5">
        <f t="shared" si="293"/>
        <v>3.9687338301291439E-2</v>
      </c>
      <c r="Y131" s="5">
        <f t="shared" si="294"/>
        <v>7.8354015897750366E-3</v>
      </c>
      <c r="Z131" s="5">
        <f t="shared" si="295"/>
        <v>1.2674914771413077E-3</v>
      </c>
      <c r="AA131" s="5">
        <f t="shared" si="296"/>
        <v>2.1501736967122443E-3</v>
      </c>
      <c r="AB131" s="5">
        <f t="shared" si="297"/>
        <v>1.8237783091293212E-3</v>
      </c>
      <c r="AC131" s="5">
        <f t="shared" si="298"/>
        <v>4.3174477037680398E-5</v>
      </c>
      <c r="AD131" s="5">
        <f t="shared" si="299"/>
        <v>4.2626649311386856E-2</v>
      </c>
      <c r="AE131" s="5">
        <f t="shared" si="300"/>
        <v>1.6831409213973674E-2</v>
      </c>
      <c r="AF131" s="5">
        <f t="shared" si="301"/>
        <v>3.3229955990531136E-3</v>
      </c>
      <c r="AG131" s="5">
        <f t="shared" si="302"/>
        <v>4.3736879508812966E-4</v>
      </c>
      <c r="AH131" s="5">
        <f t="shared" si="303"/>
        <v>1.2511930958464075E-4</v>
      </c>
      <c r="AI131" s="5">
        <f t="shared" si="304"/>
        <v>2.1225251078331144E-4</v>
      </c>
      <c r="AJ131" s="5">
        <f t="shared" si="305"/>
        <v>1.8003267634458751E-4</v>
      </c>
      <c r="AK131" s="5">
        <f t="shared" si="306"/>
        <v>1.0180253206328115E-4</v>
      </c>
      <c r="AL131" s="5">
        <f t="shared" si="307"/>
        <v>1.1567908825608553E-6</v>
      </c>
      <c r="AM131" s="5">
        <f t="shared" si="308"/>
        <v>1.4462377346321661E-2</v>
      </c>
      <c r="AN131" s="5">
        <f t="shared" si="309"/>
        <v>5.7105635853441847E-3</v>
      </c>
      <c r="AO131" s="5">
        <f t="shared" si="310"/>
        <v>1.1274265524040259E-3</v>
      </c>
      <c r="AP131" s="5">
        <f t="shared" si="311"/>
        <v>1.4839056450024246E-4</v>
      </c>
      <c r="AQ131" s="5">
        <f t="shared" si="312"/>
        <v>1.4648244437130467E-5</v>
      </c>
      <c r="AR131" s="5">
        <f t="shared" si="313"/>
        <v>9.8808343334947014E-6</v>
      </c>
      <c r="AS131" s="5">
        <f t="shared" si="314"/>
        <v>1.6761856366378537E-5</v>
      </c>
      <c r="AT131" s="5">
        <f t="shared" si="315"/>
        <v>1.421741420634332E-5</v>
      </c>
      <c r="AU131" s="5">
        <f t="shared" si="316"/>
        <v>8.0394781380015212E-6</v>
      </c>
      <c r="AV131" s="5">
        <f t="shared" si="317"/>
        <v>3.4095445096426516E-6</v>
      </c>
      <c r="AW131" s="5">
        <f t="shared" si="318"/>
        <v>2.1523858889156679E-8</v>
      </c>
      <c r="AX131" s="5">
        <f t="shared" si="319"/>
        <v>4.0889983513108094E-3</v>
      </c>
      <c r="AY131" s="5">
        <f t="shared" si="320"/>
        <v>1.6145675449041469E-3</v>
      </c>
      <c r="AZ131" s="5">
        <f t="shared" si="321"/>
        <v>3.1876123846101995E-4</v>
      </c>
      <c r="BA131" s="5">
        <f t="shared" si="322"/>
        <v>4.1954981471002511E-5</v>
      </c>
      <c r="BB131" s="5">
        <f t="shared" si="323"/>
        <v>4.1415492016779823E-6</v>
      </c>
      <c r="BC131" s="5">
        <f t="shared" si="324"/>
        <v>3.2706351786663654E-7</v>
      </c>
      <c r="BD131" s="5">
        <f t="shared" si="325"/>
        <v>6.5025193053782998E-7</v>
      </c>
      <c r="BE131" s="5">
        <f t="shared" si="326"/>
        <v>1.1030879674490502E-6</v>
      </c>
      <c r="BF131" s="5">
        <f t="shared" si="327"/>
        <v>9.3563971653605619E-7</v>
      </c>
      <c r="BG131" s="5">
        <f t="shared" si="328"/>
        <v>5.2907335588362356E-7</v>
      </c>
      <c r="BH131" s="5">
        <f t="shared" si="329"/>
        <v>2.2438013074809357E-7</v>
      </c>
      <c r="BI131" s="5">
        <f t="shared" si="330"/>
        <v>7.6127731649530919E-8</v>
      </c>
      <c r="BJ131" s="8">
        <f t="shared" si="331"/>
        <v>0.6962767801046359</v>
      </c>
      <c r="BK131" s="8">
        <f t="shared" si="332"/>
        <v>0.22282426072479977</v>
      </c>
      <c r="BL131" s="8">
        <f t="shared" si="333"/>
        <v>7.9392668544553846E-2</v>
      </c>
      <c r="BM131" s="8">
        <f t="shared" si="334"/>
        <v>0.34615418043565943</v>
      </c>
      <c r="BN131" s="8">
        <f t="shared" si="335"/>
        <v>0.65199247439442642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1.2186788154897501</v>
      </c>
      <c r="F132">
        <f>VLOOKUP(B132,home!$B$2:$E$405,3,FALSE)</f>
        <v>1.05</v>
      </c>
      <c r="G132">
        <f>VLOOKUP(C132,away!$B$2:$E$405,4,FALSE)</f>
        <v>0.68</v>
      </c>
      <c r="H132">
        <f>VLOOKUP(A132,away!$A$2:$E$405,3,FALSE)</f>
        <v>1.0296127562642401</v>
      </c>
      <c r="I132">
        <f>VLOOKUP(C132,away!$B$2:$E$405,3,FALSE)</f>
        <v>0.64</v>
      </c>
      <c r="J132">
        <f>VLOOKUP(B132,home!$B$2:$E$405,4,FALSE)</f>
        <v>0.92</v>
      </c>
      <c r="K132" s="3">
        <f t="shared" si="280"/>
        <v>0.87013667425968166</v>
      </c>
      <c r="L132" s="3">
        <f t="shared" si="281"/>
        <v>0.60623599088838465</v>
      </c>
      <c r="M132" s="5">
        <f t="shared" si="282"/>
        <v>0.22846490589494173</v>
      </c>
      <c r="N132" s="5">
        <f t="shared" si="283"/>
        <v>0.19879569340047573</v>
      </c>
      <c r="O132" s="5">
        <f t="shared" si="284"/>
        <v>0.13850364860844155</v>
      </c>
      <c r="P132" s="5">
        <f t="shared" si="285"/>
        <v>0.12051710417298092</v>
      </c>
      <c r="Q132" s="5">
        <f t="shared" si="286"/>
        <v>8.6489711756318657E-2</v>
      </c>
      <c r="R132" s="5">
        <f t="shared" si="287"/>
        <v>4.198294832789759E-2</v>
      </c>
      <c r="S132" s="5">
        <f t="shared" si="288"/>
        <v>1.5893439236702816E-2</v>
      </c>
      <c r="T132" s="5">
        <f t="shared" si="289"/>
        <v>5.2433176108242607E-2</v>
      </c>
      <c r="U132" s="5">
        <f t="shared" si="290"/>
        <v>3.6530903033652876E-2</v>
      </c>
      <c r="V132" s="5">
        <f t="shared" si="291"/>
        <v>9.3154655885819822E-4</v>
      </c>
      <c r="W132" s="5">
        <f t="shared" si="292"/>
        <v>2.5085956715107199E-2</v>
      </c>
      <c r="X132" s="5">
        <f t="shared" si="293"/>
        <v>1.520800982656614E-2</v>
      </c>
      <c r="Y132" s="5">
        <f t="shared" si="294"/>
        <v>4.6098214533243061E-3</v>
      </c>
      <c r="Z132" s="5">
        <f t="shared" si="295"/>
        <v>8.4838580933262846E-3</v>
      </c>
      <c r="AA132" s="5">
        <f t="shared" si="296"/>
        <v>7.3821160662180165E-3</v>
      </c>
      <c r="AB132" s="5">
        <f t="shared" si="297"/>
        <v>3.2117249614289547E-3</v>
      </c>
      <c r="AC132" s="5">
        <f t="shared" si="298"/>
        <v>3.0712401220912451E-5</v>
      </c>
      <c r="AD132" s="5">
        <f t="shared" si="299"/>
        <v>5.4570527366764252E-3</v>
      </c>
      <c r="AE132" s="5">
        <f t="shared" si="300"/>
        <v>3.3082617731492038E-3</v>
      </c>
      <c r="AF132" s="5">
        <f t="shared" si="301"/>
        <v>1.0027936770816359E-3</v>
      </c>
      <c r="AG132" s="5">
        <f t="shared" si="302"/>
        <v>2.0264320616073081E-4</v>
      </c>
      <c r="AH132" s="5">
        <f t="shared" si="303"/>
        <v>1.285805029441025E-3</v>
      </c>
      <c r="AI132" s="5">
        <f t="shared" si="304"/>
        <v>1.1188261120641857E-3</v>
      </c>
      <c r="AJ132" s="5">
        <f t="shared" si="305"/>
        <v>4.8676581611321017E-4</v>
      </c>
      <c r="AK132" s="5">
        <f t="shared" si="306"/>
        <v>1.4118426279201613E-4</v>
      </c>
      <c r="AL132" s="5">
        <f t="shared" si="307"/>
        <v>6.4804170125719854E-7</v>
      </c>
      <c r="AM132" s="5">
        <f t="shared" si="308"/>
        <v>9.496763439102643E-4</v>
      </c>
      <c r="AN132" s="5">
        <f t="shared" si="309"/>
        <v>5.7572797937369743E-4</v>
      </c>
      <c r="AO132" s="5">
        <f t="shared" si="310"/>
        <v>1.7451351102889043E-4</v>
      </c>
      <c r="AP132" s="5">
        <f t="shared" si="311"/>
        <v>3.5265457094003485E-5</v>
      </c>
      <c r="AQ132" s="5">
        <f t="shared" si="312"/>
        <v>5.3447973313787523E-6</v>
      </c>
      <c r="AR132" s="5">
        <f t="shared" si="313"/>
        <v>1.5590025722248972E-4</v>
      </c>
      <c r="AS132" s="5">
        <f t="shared" si="314"/>
        <v>1.3565453133580611E-4</v>
      </c>
      <c r="AT132" s="5">
        <f t="shared" si="315"/>
        <v>5.9018991372397053E-5</v>
      </c>
      <c r="AU132" s="5">
        <f t="shared" si="316"/>
        <v>1.7118196290312805E-5</v>
      </c>
      <c r="AV132" s="5">
        <f t="shared" si="317"/>
        <v>3.7237925973443002E-6</v>
      </c>
      <c r="AW132" s="5">
        <f t="shared" si="318"/>
        <v>9.4957580894239534E-9</v>
      </c>
      <c r="AX132" s="5">
        <f t="shared" si="319"/>
        <v>1.3772470258552842E-4</v>
      </c>
      <c r="AY132" s="5">
        <f t="shared" si="320"/>
        <v>8.3493671541745899E-5</v>
      </c>
      <c r="AZ132" s="5">
        <f t="shared" si="321"/>
        <v>2.5308434350009819E-5</v>
      </c>
      <c r="BA132" s="5">
        <f t="shared" si="322"/>
        <v>5.1142945920039457E-6</v>
      </c>
      <c r="BB132" s="5">
        <f t="shared" si="323"/>
        <v>7.7511736241965451E-7</v>
      </c>
      <c r="BC132" s="5">
        <f t="shared" si="324"/>
        <v>9.3980808452254096E-8</v>
      </c>
      <c r="BD132" s="5">
        <f t="shared" si="325"/>
        <v>1.575205781950501E-5</v>
      </c>
      <c r="BE132" s="5">
        <f t="shared" si="326"/>
        <v>1.3706443203810304E-5</v>
      </c>
      <c r="BF132" s="5">
        <f t="shared" si="327"/>
        <v>5.9632394526463568E-6</v>
      </c>
      <c r="BG132" s="5">
        <f t="shared" si="328"/>
        <v>1.7296111150466083E-6</v>
      </c>
      <c r="BH132" s="5">
        <f t="shared" si="329"/>
        <v>3.7624951585230878E-7</v>
      </c>
      <c r="BI132" s="5">
        <f t="shared" si="330"/>
        <v>6.5477700483108692E-8</v>
      </c>
      <c r="BJ132" s="8">
        <f t="shared" si="331"/>
        <v>0.39458615894308097</v>
      </c>
      <c r="BK132" s="8">
        <f t="shared" si="332"/>
        <v>0.36592184997794758</v>
      </c>
      <c r="BL132" s="8">
        <f t="shared" si="333"/>
        <v>0.23105293106567512</v>
      </c>
      <c r="BM132" s="8">
        <f t="shared" si="334"/>
        <v>0.18520730174319014</v>
      </c>
      <c r="BN132" s="8">
        <f t="shared" si="335"/>
        <v>0.81475401216105625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1.2186788154897501</v>
      </c>
      <c r="F133">
        <f>VLOOKUP(B133,home!$B$2:$E$405,3,FALSE)</f>
        <v>1.64</v>
      </c>
      <c r="G133">
        <f>VLOOKUP(C133,away!$B$2:$E$405,4,FALSE)</f>
        <v>1.08</v>
      </c>
      <c r="H133">
        <f>VLOOKUP(A133,away!$A$2:$E$405,3,FALSE)</f>
        <v>1.0296127562642401</v>
      </c>
      <c r="I133">
        <f>VLOOKUP(C133,away!$B$2:$E$405,3,FALSE)</f>
        <v>0.77</v>
      </c>
      <c r="J133">
        <f>VLOOKUP(B133,home!$B$2:$E$405,4,FALSE)</f>
        <v>1.03</v>
      </c>
      <c r="K133" s="3">
        <f t="shared" si="280"/>
        <v>2.1585239179954452</v>
      </c>
      <c r="L133" s="3">
        <f t="shared" si="281"/>
        <v>0.81658587699316887</v>
      </c>
      <c r="M133" s="5">
        <f t="shared" si="282"/>
        <v>5.1041829559394736E-2</v>
      </c>
      <c r="N133" s="5">
        <f t="shared" si="283"/>
        <v>0.11017500992220046</v>
      </c>
      <c r="O133" s="5">
        <f t="shared" si="284"/>
        <v>4.1680037154094199E-2</v>
      </c>
      <c r="P133" s="5">
        <f t="shared" si="285"/>
        <v>8.9967357100051132E-2</v>
      </c>
      <c r="Q133" s="5">
        <f t="shared" si="286"/>
        <v>0.11890769704122761</v>
      </c>
      <c r="R133" s="5">
        <f t="shared" si="287"/>
        <v>1.7017664846291934E-2</v>
      </c>
      <c r="S133" s="5">
        <f t="shared" si="288"/>
        <v>3.9644569039935212E-2</v>
      </c>
      <c r="T133" s="5">
        <f t="shared" si="289"/>
        <v>9.7098346069648886E-2</v>
      </c>
      <c r="U133" s="5">
        <f t="shared" si="290"/>
        <v>3.673303659915142E-2</v>
      </c>
      <c r="V133" s="5">
        <f t="shared" si="291"/>
        <v>7.7642573436167463E-3</v>
      </c>
      <c r="W133" s="5">
        <f t="shared" si="292"/>
        <v>8.5555036032415335E-2</v>
      </c>
      <c r="X133" s="5">
        <f t="shared" si="293"/>
        <v>6.9863034129712037E-2</v>
      </c>
      <c r="Y133" s="5">
        <f t="shared" si="294"/>
        <v>2.8524583497107289E-2</v>
      </c>
      <c r="Z133" s="5">
        <f t="shared" si="295"/>
        <v>4.6321282576283753E-3</v>
      </c>
      <c r="AA133" s="5">
        <f t="shared" si="296"/>
        <v>9.9985596353134153E-3</v>
      </c>
      <c r="AB133" s="5">
        <f t="shared" si="297"/>
        <v>1.0791065059163914E-2</v>
      </c>
      <c r="AC133" s="5">
        <f t="shared" si="298"/>
        <v>8.5533977607157895E-4</v>
      </c>
      <c r="AD133" s="5">
        <f t="shared" si="299"/>
        <v>4.6168147895232672E-2</v>
      </c>
      <c r="AE133" s="5">
        <f t="shared" si="300"/>
        <v>3.7700257538178898E-2</v>
      </c>
      <c r="AF133" s="5">
        <f t="shared" si="301"/>
        <v>1.5392748932341067E-2</v>
      </c>
      <c r="AG133" s="5">
        <f t="shared" si="302"/>
        <v>4.1898337954171328E-3</v>
      </c>
      <c r="AH133" s="5">
        <f t="shared" si="303"/>
        <v>9.4563262890007618E-4</v>
      </c>
      <c r="AI133" s="5">
        <f t="shared" si="304"/>
        <v>2.0411706471177254E-3</v>
      </c>
      <c r="AJ133" s="5">
        <f t="shared" si="305"/>
        <v>2.2029578312569259E-3</v>
      </c>
      <c r="AK133" s="5">
        <f t="shared" si="306"/>
        <v>1.5850457230344825E-3</v>
      </c>
      <c r="AL133" s="5">
        <f t="shared" si="307"/>
        <v>6.0305564859240524E-5</v>
      </c>
      <c r="AM133" s="5">
        <f t="shared" si="308"/>
        <v>1.9931010296282144E-2</v>
      </c>
      <c r="AN133" s="5">
        <f t="shared" si="309"/>
        <v>1.6275381522149433E-2</v>
      </c>
      <c r="AO133" s="5">
        <f t="shared" si="310"/>
        <v>6.6451233468314032E-3</v>
      </c>
      <c r="AP133" s="5">
        <f t="shared" si="311"/>
        <v>1.8087712919667017E-3</v>
      </c>
      <c r="AQ133" s="5">
        <f t="shared" si="312"/>
        <v>3.6925427293267398E-4</v>
      </c>
      <c r="AR133" s="5">
        <f t="shared" si="313"/>
        <v>1.5443804991674496E-4</v>
      </c>
      <c r="AS133" s="5">
        <f t="shared" si="314"/>
        <v>3.3335822459386848E-4</v>
      </c>
      <c r="AT133" s="5">
        <f t="shared" si="315"/>
        <v>3.5978085052318137E-4</v>
      </c>
      <c r="AU133" s="5">
        <f t="shared" si="316"/>
        <v>2.5886519036367697E-4</v>
      </c>
      <c r="AV133" s="5">
        <f t="shared" si="317"/>
        <v>1.3969167623411024E-4</v>
      </c>
      <c r="AW133" s="5">
        <f t="shared" si="318"/>
        <v>2.9526612103391387E-6</v>
      </c>
      <c r="AX133" s="5">
        <f t="shared" si="319"/>
        <v>7.1702604057230926E-3</v>
      </c>
      <c r="AY133" s="5">
        <f t="shared" si="320"/>
        <v>5.8551333816767867E-3</v>
      </c>
      <c r="AZ133" s="5">
        <f t="shared" si="321"/>
        <v>2.3906096136942583E-3</v>
      </c>
      <c r="BA133" s="5">
        <f t="shared" si="322"/>
        <v>6.5071268264894238E-4</v>
      </c>
      <c r="BB133" s="5">
        <f t="shared" si="323"/>
        <v>1.3284069665786601E-4</v>
      </c>
      <c r="BC133" s="5">
        <f t="shared" si="324"/>
        <v>2.1695167356149414E-5</v>
      </c>
      <c r="BD133" s="5">
        <f t="shared" si="325"/>
        <v>2.1018655072063323E-5</v>
      </c>
      <c r="BE133" s="5">
        <f t="shared" si="326"/>
        <v>4.5369269697144959E-5</v>
      </c>
      <c r="BF133" s="5">
        <f t="shared" si="327"/>
        <v>4.8965326891636694E-5</v>
      </c>
      <c r="BG133" s="5">
        <f t="shared" si="328"/>
        <v>3.5230943082687783E-5</v>
      </c>
      <c r="BH133" s="5">
        <f t="shared" si="329"/>
        <v>1.9011708324379448E-5</v>
      </c>
      <c r="BI133" s="5">
        <f t="shared" si="330"/>
        <v>8.2074454280252217E-6</v>
      </c>
      <c r="BJ133" s="8">
        <f t="shared" si="331"/>
        <v>0.67482548753140104</v>
      </c>
      <c r="BK133" s="8">
        <f t="shared" si="332"/>
        <v>0.19518879176560544</v>
      </c>
      <c r="BL133" s="8">
        <f t="shared" si="333"/>
        <v>0.12441910746445162</v>
      </c>
      <c r="BM133" s="8">
        <f t="shared" si="334"/>
        <v>0.56442373867535989</v>
      </c>
      <c r="BN133" s="8">
        <f t="shared" si="335"/>
        <v>0.42878959562326008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1.2186788154897501</v>
      </c>
      <c r="F134">
        <f>VLOOKUP(B134,home!$B$2:$E$405,3,FALSE)</f>
        <v>0.68</v>
      </c>
      <c r="G134">
        <f>VLOOKUP(C134,away!$B$2:$E$405,4,FALSE)</f>
        <v>0.97</v>
      </c>
      <c r="H134">
        <f>VLOOKUP(A134,away!$A$2:$E$405,3,FALSE)</f>
        <v>1.0296127562642401</v>
      </c>
      <c r="I134">
        <f>VLOOKUP(C134,away!$B$2:$E$405,3,FALSE)</f>
        <v>0.82</v>
      </c>
      <c r="J134">
        <f>VLOOKUP(B134,home!$B$2:$E$405,4,FALSE)</f>
        <v>1.08</v>
      </c>
      <c r="K134" s="3">
        <f t="shared" si="280"/>
        <v>0.80384054669703919</v>
      </c>
      <c r="L134" s="3">
        <f t="shared" si="281"/>
        <v>0.91182505694761107</v>
      </c>
      <c r="M134" s="5">
        <f t="shared" si="282"/>
        <v>0.17984397606036023</v>
      </c>
      <c r="N134" s="5">
        <f t="shared" si="283"/>
        <v>0.14456588003652918</v>
      </c>
      <c r="O134" s="5">
        <f t="shared" si="284"/>
        <v>0.16398624371292275</v>
      </c>
      <c r="P134" s="5">
        <f t="shared" si="285"/>
        <v>0.13181879179698971</v>
      </c>
      <c r="Q134" s="5">
        <f t="shared" si="286"/>
        <v>5.8103958021151099E-2</v>
      </c>
      <c r="R134" s="5">
        <f t="shared" si="287"/>
        <v>7.4763383006080306E-2</v>
      </c>
      <c r="S134" s="5">
        <f t="shared" si="288"/>
        <v>2.4154539745309893E-2</v>
      </c>
      <c r="T134" s="5">
        <f t="shared" si="289"/>
        <v>5.2980644831517702E-2</v>
      </c>
      <c r="U134" s="5">
        <f t="shared" si="290"/>
        <v>6.009783866852772E-2</v>
      </c>
      <c r="V134" s="5">
        <f t="shared" si="291"/>
        <v>1.9671509564308117E-3</v>
      </c>
      <c r="W134" s="5">
        <f t="shared" si="292"/>
        <v>1.5568772460327973E-2</v>
      </c>
      <c r="X134" s="5">
        <f t="shared" si="293"/>
        <v>1.4195996835242952E-2</v>
      </c>
      <c r="Y134" s="5">
        <f t="shared" si="294"/>
        <v>6.4721328113617558E-3</v>
      </c>
      <c r="Z134" s="5">
        <f t="shared" si="295"/>
        <v>2.2723708655705079E-2</v>
      </c>
      <c r="AA134" s="5">
        <f t="shared" si="296"/>
        <v>1.8266238388786212E-2</v>
      </c>
      <c r="AB134" s="5">
        <f t="shared" si="297"/>
        <v>7.3415715262701766E-3</v>
      </c>
      <c r="AC134" s="5">
        <f t="shared" si="298"/>
        <v>9.0115425339563551E-5</v>
      </c>
      <c r="AD134" s="5">
        <f t="shared" si="299"/>
        <v>3.1287026414779607E-3</v>
      </c>
      <c r="AE134" s="5">
        <f t="shared" si="300"/>
        <v>2.8528294642377826E-3</v>
      </c>
      <c r="AF134" s="5">
        <f t="shared" si="301"/>
        <v>1.3006406943452194E-3</v>
      </c>
      <c r="AG134" s="5">
        <f t="shared" si="302"/>
        <v>3.9531892506323676E-4</v>
      </c>
      <c r="AH134" s="5">
        <f t="shared" si="303"/>
        <v>5.1800117347623013E-3</v>
      </c>
      <c r="AI134" s="5">
        <f t="shared" si="304"/>
        <v>4.163903464768407E-3</v>
      </c>
      <c r="AJ134" s="5">
        <f t="shared" si="305"/>
        <v>1.6735572187565658E-3</v>
      </c>
      <c r="AK134" s="5">
        <f t="shared" si="306"/>
        <v>4.4842438321801814E-4</v>
      </c>
      <c r="AL134" s="5">
        <f t="shared" si="307"/>
        <v>2.6420471234568885E-6</v>
      </c>
      <c r="AM134" s="5">
        <f t="shared" si="308"/>
        <v>5.0299560835562304E-4</v>
      </c>
      <c r="AN134" s="5">
        <f t="shared" si="309"/>
        <v>4.5864399923326423E-4</v>
      </c>
      <c r="AO134" s="5">
        <f t="shared" si="310"/>
        <v>2.0910154535977562E-4</v>
      </c>
      <c r="AP134" s="5">
        <f t="shared" si="311"/>
        <v>6.355467616850363E-5</v>
      </c>
      <c r="AQ134" s="5">
        <f t="shared" si="312"/>
        <v>1.4487686554158201E-5</v>
      </c>
      <c r="AR134" s="5">
        <f t="shared" si="313"/>
        <v>9.44652899007786E-4</v>
      </c>
      <c r="AS134" s="5">
        <f t="shared" si="314"/>
        <v>7.5935030277736156E-4</v>
      </c>
      <c r="AT134" s="5">
        <f t="shared" si="315"/>
        <v>3.051982812595583E-4</v>
      </c>
      <c r="AU134" s="5">
        <f t="shared" si="316"/>
        <v>8.1776917752893359E-5</v>
      </c>
      <c r="AV134" s="5">
        <f t="shared" si="317"/>
        <v>1.643390056842115E-5</v>
      </c>
      <c r="AW134" s="5">
        <f t="shared" si="318"/>
        <v>5.3792222710977705E-8</v>
      </c>
      <c r="AX134" s="5">
        <f t="shared" si="319"/>
        <v>6.7388044134465626E-5</v>
      </c>
      <c r="AY134" s="5">
        <f t="shared" si="320"/>
        <v>6.1446107180497246E-5</v>
      </c>
      <c r="AZ134" s="5">
        <f t="shared" si="321"/>
        <v>2.8014050089532955E-5</v>
      </c>
      <c r="BA134" s="5">
        <f t="shared" si="322"/>
        <v>8.5146376060738723E-6</v>
      </c>
      <c r="BB134" s="5">
        <f t="shared" si="323"/>
        <v>1.9409649800116447E-6</v>
      </c>
      <c r="BC134" s="5">
        <f t="shared" si="324"/>
        <v>3.5396410068648741E-7</v>
      </c>
      <c r="BD134" s="5">
        <f t="shared" si="325"/>
        <v>1.4355969723891669E-4</v>
      </c>
      <c r="BE134" s="5">
        <f t="shared" si="326"/>
        <v>1.1539910551219222E-4</v>
      </c>
      <c r="BF134" s="5">
        <f t="shared" si="327"/>
        <v>4.6381240031634944E-5</v>
      </c>
      <c r="BG134" s="5">
        <f t="shared" si="328"/>
        <v>1.2427707114505346E-5</v>
      </c>
      <c r="BH134" s="5">
        <f t="shared" si="329"/>
        <v>2.4974737202786647E-6</v>
      </c>
      <c r="BI134" s="5">
        <f t="shared" si="330"/>
        <v>4.015141281340581E-7</v>
      </c>
      <c r="BJ134" s="8">
        <f t="shared" si="331"/>
        <v>0.30098131800501754</v>
      </c>
      <c r="BK134" s="8">
        <f t="shared" si="332"/>
        <v>0.33793866213873414</v>
      </c>
      <c r="BL134" s="8">
        <f t="shared" si="333"/>
        <v>0.33834925114320419</v>
      </c>
      <c r="BM134" s="8">
        <f t="shared" si="334"/>
        <v>0.2468493149936698</v>
      </c>
      <c r="BN134" s="8">
        <f t="shared" si="335"/>
        <v>0.75308223263403329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1.2186788154897501</v>
      </c>
      <c r="F135">
        <f>VLOOKUP(B135,home!$B$2:$E$405,3,FALSE)</f>
        <v>0.87</v>
      </c>
      <c r="G135">
        <f>VLOOKUP(C135,away!$B$2:$E$405,4,FALSE)</f>
        <v>0.96</v>
      </c>
      <c r="H135">
        <f>VLOOKUP(A135,away!$A$2:$E$405,3,FALSE)</f>
        <v>1.0296127562642401</v>
      </c>
      <c r="I135">
        <f>VLOOKUP(C135,away!$B$2:$E$405,3,FALSE)</f>
        <v>0.59</v>
      </c>
      <c r="J135">
        <f>VLOOKUP(B135,home!$B$2:$E$405,4,FALSE)</f>
        <v>1.03</v>
      </c>
      <c r="K135" s="3">
        <f t="shared" si="280"/>
        <v>1.0178405466970393</v>
      </c>
      <c r="L135" s="3">
        <f t="shared" si="281"/>
        <v>0.62569567198177867</v>
      </c>
      <c r="M135" s="5">
        <f t="shared" si="282"/>
        <v>0.19329529785860242</v>
      </c>
      <c r="N135" s="5">
        <f t="shared" si="283"/>
        <v>0.19674379164636693</v>
      </c>
      <c r="O135" s="5">
        <f t="shared" si="284"/>
        <v>0.12094403128455629</v>
      </c>
      <c r="P135" s="5">
        <f t="shared" si="285"/>
        <v>0.1231017389224166</v>
      </c>
      <c r="Q135" s="5">
        <f t="shared" si="286"/>
        <v>0.10012690422429325</v>
      </c>
      <c r="R135" s="5">
        <f t="shared" si="287"/>
        <v>3.7837078463387852E-2</v>
      </c>
      <c r="S135" s="5">
        <f t="shared" si="288"/>
        <v>1.9599594886172758E-2</v>
      </c>
      <c r="T135" s="5">
        <f t="shared" si="289"/>
        <v>6.2648970622074349E-2</v>
      </c>
      <c r="U135" s="5">
        <f t="shared" si="290"/>
        <v>3.8512112628593463E-2</v>
      </c>
      <c r="V135" s="5">
        <f t="shared" si="291"/>
        <v>1.3869074585144267E-3</v>
      </c>
      <c r="W135" s="5">
        <f t="shared" si="292"/>
        <v>3.3971074311578905E-2</v>
      </c>
      <c r="X135" s="5">
        <f t="shared" si="293"/>
        <v>2.1255554169326302E-2</v>
      </c>
      <c r="Y135" s="5">
        <f t="shared" si="294"/>
        <v>6.6497541246608579E-3</v>
      </c>
      <c r="Z135" s="5">
        <f t="shared" si="295"/>
        <v>7.8914987449922487E-3</v>
      </c>
      <c r="AA135" s="5">
        <f t="shared" si="296"/>
        <v>8.0322873968619105E-3</v>
      </c>
      <c r="AB135" s="5">
        <f t="shared" si="297"/>
        <v>4.0877938976248323E-3</v>
      </c>
      <c r="AC135" s="5">
        <f t="shared" si="298"/>
        <v>5.5203981213916622E-5</v>
      </c>
      <c r="AD135" s="5">
        <f t="shared" si="299"/>
        <v>8.6442842122958063E-3</v>
      </c>
      <c r="AE135" s="5">
        <f t="shared" si="300"/>
        <v>5.4086912190139053E-3</v>
      </c>
      <c r="AF135" s="5">
        <f t="shared" si="301"/>
        <v>1.6920973434114252E-3</v>
      </c>
      <c r="AG135" s="5">
        <f t="shared" si="302"/>
        <v>3.5291266144813144E-4</v>
      </c>
      <c r="AH135" s="5">
        <f t="shared" si="303"/>
        <v>1.2344191525478219E-3</v>
      </c>
      <c r="AI135" s="5">
        <f t="shared" si="304"/>
        <v>1.256441865082571E-3</v>
      </c>
      <c r="AJ135" s="5">
        <f t="shared" si="305"/>
        <v>6.3942873742434581E-4</v>
      </c>
      <c r="AK135" s="5">
        <f t="shared" si="306"/>
        <v>2.169454985579312E-4</v>
      </c>
      <c r="AL135" s="5">
        <f t="shared" si="307"/>
        <v>1.4062848208226337E-6</v>
      </c>
      <c r="AM135" s="5">
        <f t="shared" si="308"/>
        <v>1.7597005936895499E-3</v>
      </c>
      <c r="AN135" s="5">
        <f t="shared" si="309"/>
        <v>1.1010370454553177E-3</v>
      </c>
      <c r="AO135" s="5">
        <f t="shared" si="310"/>
        <v>3.4445705701649856E-4</v>
      </c>
      <c r="AP135" s="5">
        <f t="shared" si="311"/>
        <v>7.1841763252934642E-5</v>
      </c>
      <c r="AQ135" s="5">
        <f t="shared" si="312"/>
        <v>1.1237770083725196E-5</v>
      </c>
      <c r="AR135" s="5">
        <f t="shared" si="313"/>
        <v>1.544741442321175E-4</v>
      </c>
      <c r="AS135" s="5">
        <f t="shared" si="314"/>
        <v>1.5723004741577577E-4</v>
      </c>
      <c r="AT135" s="5">
        <f t="shared" si="315"/>
        <v>8.0017558709437306E-5</v>
      </c>
      <c r="AU135" s="5">
        <f t="shared" si="316"/>
        <v>2.7148371900725366E-5</v>
      </c>
      <c r="AV135" s="5">
        <f t="shared" si="317"/>
        <v>6.908178424342213E-6</v>
      </c>
      <c r="AW135" s="5">
        <f t="shared" si="318"/>
        <v>2.4877898218326243E-8</v>
      </c>
      <c r="AX135" s="5">
        <f t="shared" si="319"/>
        <v>2.9851576905067932E-4</v>
      </c>
      <c r="AY135" s="5">
        <f t="shared" si="320"/>
        <v>1.8678002471332223E-4</v>
      </c>
      <c r="AZ135" s="5">
        <f t="shared" si="321"/>
        <v>5.843372653788768E-5</v>
      </c>
      <c r="BA135" s="5">
        <f t="shared" si="322"/>
        <v>1.2187243264174375E-5</v>
      </c>
      <c r="BB135" s="5">
        <f t="shared" si="323"/>
        <v>1.9063763409457475E-6</v>
      </c>
      <c r="BC135" s="5">
        <f t="shared" si="324"/>
        <v>2.3856228513964287E-7</v>
      </c>
      <c r="BD135" s="5">
        <f t="shared" si="325"/>
        <v>1.6108967246520815E-5</v>
      </c>
      <c r="BE135" s="5">
        <f t="shared" si="326"/>
        <v>1.6396360028923446E-5</v>
      </c>
      <c r="BF135" s="5">
        <f t="shared" si="327"/>
        <v>8.3444400278404622E-6</v>
      </c>
      <c r="BG135" s="5">
        <f t="shared" si="328"/>
        <v>2.8311031332725974E-6</v>
      </c>
      <c r="BH135" s="5">
        <f t="shared" si="329"/>
        <v>7.2040289023147051E-7</v>
      </c>
      <c r="BI135" s="5">
        <f t="shared" si="330"/>
        <v>1.4665105432706541E-7</v>
      </c>
      <c r="BJ135" s="8">
        <f t="shared" si="331"/>
        <v>0.44134037046616009</v>
      </c>
      <c r="BK135" s="8">
        <f t="shared" si="332"/>
        <v>0.33762692941645428</v>
      </c>
      <c r="BL135" s="8">
        <f t="shared" si="333"/>
        <v>0.21323086514970049</v>
      </c>
      <c r="BM135" s="8">
        <f t="shared" si="334"/>
        <v>0.22785406623086857</v>
      </c>
      <c r="BN135" s="8">
        <f t="shared" si="335"/>
        <v>0.77204884239962346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1.2186788154897501</v>
      </c>
      <c r="F136">
        <f>VLOOKUP(B136,home!$B$2:$E$405,3,FALSE)</f>
        <v>0.77</v>
      </c>
      <c r="G136">
        <f>VLOOKUP(C136,away!$B$2:$E$405,4,FALSE)</f>
        <v>0.91</v>
      </c>
      <c r="H136">
        <f>VLOOKUP(A136,away!$A$2:$E$405,3,FALSE)</f>
        <v>1.0296127562642401</v>
      </c>
      <c r="I136">
        <f>VLOOKUP(C136,away!$B$2:$E$405,3,FALSE)</f>
        <v>1.0900000000000001</v>
      </c>
      <c r="J136">
        <f>VLOOKUP(B136,home!$B$2:$E$405,4,FALSE)</f>
        <v>0.86</v>
      </c>
      <c r="K136" s="3">
        <f t="shared" si="280"/>
        <v>0.8539282460136679</v>
      </c>
      <c r="L136" s="3">
        <f t="shared" si="281"/>
        <v>0.96515899772209868</v>
      </c>
      <c r="M136" s="5">
        <f t="shared" si="282"/>
        <v>0.16217370846732326</v>
      </c>
      <c r="N136" s="5">
        <f t="shared" si="283"/>
        <v>0.13848471042103327</v>
      </c>
      <c r="O136" s="5">
        <f t="shared" si="284"/>
        <v>0.15652341392119754</v>
      </c>
      <c r="P136" s="5">
        <f t="shared" si="285"/>
        <v>0.13365976430979956</v>
      </c>
      <c r="Q136" s="5">
        <f t="shared" si="286"/>
        <v>5.9128002934771828E-2</v>
      </c>
      <c r="R136" s="5">
        <f t="shared" si="287"/>
        <v>7.5534990650112099E-2</v>
      </c>
      <c r="S136" s="5">
        <f t="shared" si="288"/>
        <v>2.7539810189009167E-2</v>
      </c>
      <c r="T136" s="5">
        <f t="shared" si="289"/>
        <v>5.7067924049833685E-2</v>
      </c>
      <c r="U136" s="5">
        <f t="shared" si="290"/>
        <v>6.4501462078509042E-2</v>
      </c>
      <c r="V136" s="5">
        <f t="shared" si="291"/>
        <v>2.5219627999766188E-3</v>
      </c>
      <c r="W136" s="5">
        <f t="shared" si="292"/>
        <v>1.6830357278793576E-2</v>
      </c>
      <c r="X136" s="5">
        <f t="shared" si="293"/>
        <v>1.6243970762505233E-2</v>
      </c>
      <c r="Y136" s="5">
        <f t="shared" si="294"/>
        <v>7.8390072700833136E-3</v>
      </c>
      <c r="Z136" s="5">
        <f t="shared" si="295"/>
        <v>2.4301091956270102E-2</v>
      </c>
      <c r="AA136" s="5">
        <f t="shared" si="296"/>
        <v>2.0751388830434581E-2</v>
      </c>
      <c r="AB136" s="5">
        <f t="shared" si="297"/>
        <v>8.8600985331603113E-3</v>
      </c>
      <c r="AC136" s="5">
        <f t="shared" si="298"/>
        <v>1.299089093373591E-4</v>
      </c>
      <c r="AD136" s="5">
        <f t="shared" si="299"/>
        <v>3.5929793677158903E-3</v>
      </c>
      <c r="AE136" s="5">
        <f t="shared" si="300"/>
        <v>3.4677963653808488E-3</v>
      </c>
      <c r="AF136" s="5">
        <f t="shared" si="301"/>
        <v>1.6734874321576584E-3</v>
      </c>
      <c r="AG136" s="5">
        <f t="shared" si="302"/>
        <v>5.383938175739381E-4</v>
      </c>
      <c r="AH136" s="5">
        <f t="shared" si="303"/>
        <v>5.8636043890165504E-3</v>
      </c>
      <c r="AI136" s="5">
        <f t="shared" si="304"/>
        <v>5.007097411230948E-3</v>
      </c>
      <c r="AJ136" s="5">
        <f t="shared" si="305"/>
        <v>2.13785095499601E-3</v>
      </c>
      <c r="AK136" s="5">
        <f t="shared" si="306"/>
        <v>6.0852377207946267E-4</v>
      </c>
      <c r="AL136" s="5">
        <f t="shared" si="307"/>
        <v>4.2827149648053278E-6</v>
      </c>
      <c r="AM136" s="5">
        <f t="shared" si="308"/>
        <v>6.1362931388738589E-4</v>
      </c>
      <c r="AN136" s="5">
        <f t="shared" si="309"/>
        <v>5.9224985356444838E-4</v>
      </c>
      <c r="AO136" s="5">
        <f t="shared" si="310"/>
        <v>2.8580763753366134E-4</v>
      </c>
      <c r="AP136" s="5">
        <f t="shared" si="311"/>
        <v>9.1949937661103178E-5</v>
      </c>
      <c r="AQ136" s="5">
        <f t="shared" si="312"/>
        <v>2.2186577418399943E-5</v>
      </c>
      <c r="AR136" s="5">
        <f t="shared" si="313"/>
        <v>1.1318621070284228E-3</v>
      </c>
      <c r="AS136" s="5">
        <f t="shared" si="314"/>
        <v>9.6652902378411545E-4</v>
      </c>
      <c r="AT136" s="5">
        <f t="shared" si="315"/>
        <v>4.1267321700063617E-4</v>
      </c>
      <c r="AU136" s="5">
        <f t="shared" si="316"/>
        <v>1.1746443879005702E-4</v>
      </c>
      <c r="AV136" s="5">
        <f t="shared" si="317"/>
        <v>2.5076550546243304E-5</v>
      </c>
      <c r="AW136" s="5">
        <f t="shared" si="318"/>
        <v>9.8047587746743998E-8</v>
      </c>
      <c r="AX136" s="5">
        <f t="shared" si="319"/>
        <v>8.7332567285070938E-5</v>
      </c>
      <c r="AY136" s="5">
        <f t="shared" si="320"/>
        <v>8.4289813109356801E-5</v>
      </c>
      <c r="AZ136" s="5">
        <f t="shared" si="321"/>
        <v>4.0676535769404917E-5</v>
      </c>
      <c r="BA136" s="5">
        <f t="shared" si="322"/>
        <v>1.3086441498001984E-5</v>
      </c>
      <c r="BB136" s="5">
        <f t="shared" si="323"/>
        <v>3.1576241899901176E-6</v>
      </c>
      <c r="BC136" s="5">
        <f t="shared" si="324"/>
        <v>6.0952187967878331E-7</v>
      </c>
      <c r="BD136" s="5">
        <f t="shared" si="325"/>
        <v>1.8207114946319585E-4</v>
      </c>
      <c r="BE136" s="5">
        <f t="shared" si="326"/>
        <v>1.5547569731079922E-4</v>
      </c>
      <c r="BF136" s="5">
        <f t="shared" si="327"/>
        <v>6.6382544751181354E-5</v>
      </c>
      <c r="BG136" s="5">
        <f t="shared" si="328"/>
        <v>1.8895310001766703E-5</v>
      </c>
      <c r="BH136" s="5">
        <f t="shared" si="329"/>
        <v>4.0338097319232889E-6</v>
      </c>
      <c r="BI136" s="5">
        <f t="shared" si="330"/>
        <v>6.8891681382682378E-7</v>
      </c>
      <c r="BJ136" s="8">
        <f t="shared" si="331"/>
        <v>0.30670160552364573</v>
      </c>
      <c r="BK136" s="8">
        <f t="shared" si="332"/>
        <v>0.32611372720352017</v>
      </c>
      <c r="BL136" s="8">
        <f t="shared" si="333"/>
        <v>0.34286958330595874</v>
      </c>
      <c r="BM136" s="8">
        <f t="shared" si="334"/>
        <v>0.27439722551963558</v>
      </c>
      <c r="BN136" s="8">
        <f t="shared" si="335"/>
        <v>0.72550459070423745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1.2186788154897501</v>
      </c>
      <c r="F137">
        <f>VLOOKUP(B137,home!$B$2:$E$405,3,FALSE)</f>
        <v>1.19</v>
      </c>
      <c r="G137">
        <f>VLOOKUP(C137,away!$B$2:$E$405,4,FALSE)</f>
        <v>0.96</v>
      </c>
      <c r="H137">
        <f>VLOOKUP(A137,away!$A$2:$E$405,3,FALSE)</f>
        <v>1.0296127562642401</v>
      </c>
      <c r="I137">
        <f>VLOOKUP(C137,away!$B$2:$E$405,3,FALSE)</f>
        <v>0.36</v>
      </c>
      <c r="J137">
        <f>VLOOKUP(B137,home!$B$2:$E$405,4,FALSE)</f>
        <v>0.49</v>
      </c>
      <c r="K137" s="3">
        <f t="shared" si="280"/>
        <v>1.3922186788154902</v>
      </c>
      <c r="L137" s="3">
        <f t="shared" si="281"/>
        <v>0.18162369020501196</v>
      </c>
      <c r="M137" s="5">
        <f t="shared" si="282"/>
        <v>0.20724732979705784</v>
      </c>
      <c r="N137" s="5">
        <f t="shared" si="283"/>
        <v>0.28853360367809805</v>
      </c>
      <c r="O137" s="5">
        <f t="shared" si="284"/>
        <v>3.7641024822876776E-2</v>
      </c>
      <c r="P137" s="5">
        <f t="shared" si="285"/>
        <v>5.240453784816658E-2</v>
      </c>
      <c r="Q137" s="5">
        <f t="shared" si="286"/>
        <v>0.20085093625329697</v>
      </c>
      <c r="R137" s="5">
        <f t="shared" si="287"/>
        <v>3.418250915714668E-3</v>
      </c>
      <c r="S137" s="5">
        <f t="shared" si="288"/>
        <v>3.3127514715981039E-3</v>
      </c>
      <c r="T137" s="5">
        <f t="shared" si="289"/>
        <v>3.6479288223455419E-2</v>
      </c>
      <c r="U137" s="5">
        <f t="shared" si="290"/>
        <v>4.7589527737361154E-3</v>
      </c>
      <c r="V137" s="5">
        <f t="shared" si="291"/>
        <v>9.3073554002108045E-5</v>
      </c>
      <c r="W137" s="5">
        <f t="shared" si="292"/>
        <v>9.3209475036473158E-2</v>
      </c>
      <c r="X137" s="5">
        <f t="shared" si="293"/>
        <v>1.6929048818196197E-2</v>
      </c>
      <c r="Y137" s="5">
        <f t="shared" si="294"/>
        <v>1.5373581590107947E-3</v>
      </c>
      <c r="Z137" s="5">
        <f t="shared" si="295"/>
        <v>2.0694511511958649E-4</v>
      </c>
      <c r="AA137" s="5">
        <f t="shared" si="296"/>
        <v>2.8811285475911021E-4</v>
      </c>
      <c r="AB137" s="5">
        <f t="shared" si="297"/>
        <v>2.0055804900124386E-4</v>
      </c>
      <c r="AC137" s="5">
        <f t="shared" si="298"/>
        <v>1.4709105625579721E-6</v>
      </c>
      <c r="AD137" s="5">
        <f t="shared" si="299"/>
        <v>3.2441993047091028E-2</v>
      </c>
      <c r="AE137" s="5">
        <f t="shared" si="300"/>
        <v>5.8922344948180118E-3</v>
      </c>
      <c r="AF137" s="5">
        <f t="shared" si="301"/>
        <v>5.3508468625105589E-4</v>
      </c>
      <c r="AG137" s="5">
        <f t="shared" si="302"/>
        <v>3.2394685096369272E-5</v>
      </c>
      <c r="AH137" s="5">
        <f t="shared" si="303"/>
        <v>9.3965338694800751E-6</v>
      </c>
      <c r="AI137" s="5">
        <f t="shared" si="304"/>
        <v>1.3082029969212556E-5</v>
      </c>
      <c r="AJ137" s="5">
        <f t="shared" si="305"/>
        <v>9.1065232399808778E-6</v>
      </c>
      <c r="AK137" s="5">
        <f t="shared" si="306"/>
        <v>4.2260905845895796E-6</v>
      </c>
      <c r="AL137" s="5">
        <f t="shared" si="307"/>
        <v>1.4877371558382604E-8</v>
      </c>
      <c r="AM137" s="5">
        <f t="shared" si="308"/>
        <v>9.0332697396324751E-3</v>
      </c>
      <c r="AN137" s="5">
        <f t="shared" si="309"/>
        <v>1.6406557847293177E-3</v>
      </c>
      <c r="AO137" s="5">
        <f t="shared" si="310"/>
        <v>1.4899097898936919E-4</v>
      </c>
      <c r="AP137" s="5">
        <f t="shared" si="311"/>
        <v>9.0200971371022135E-6</v>
      </c>
      <c r="AQ137" s="5">
        <f t="shared" si="312"/>
        <v>4.0956583201204179E-7</v>
      </c>
      <c r="AR137" s="5">
        <f t="shared" si="313"/>
        <v>3.4132663130227012E-7</v>
      </c>
      <c r="AS137" s="5">
        <f t="shared" si="314"/>
        <v>4.7520131167618848E-7</v>
      </c>
      <c r="AT137" s="5">
        <f t="shared" si="315"/>
        <v>3.307920711566056E-7</v>
      </c>
      <c r="AU137" s="5">
        <f t="shared" si="316"/>
        <v>1.5351163342276306E-7</v>
      </c>
      <c r="AV137" s="5">
        <f t="shared" si="317"/>
        <v>5.3430440866661775E-8</v>
      </c>
      <c r="AW137" s="5">
        <f t="shared" si="318"/>
        <v>1.0449696098697689E-10</v>
      </c>
      <c r="AX137" s="5">
        <f t="shared" si="319"/>
        <v>2.0960478103825113E-3</v>
      </c>
      <c r="AY137" s="5">
        <f t="shared" si="320"/>
        <v>3.8069193816780685E-4</v>
      </c>
      <c r="AZ137" s="5">
        <f t="shared" si="321"/>
        <v>3.457133732066766E-5</v>
      </c>
      <c r="BA137" s="5">
        <f t="shared" si="322"/>
        <v>2.0929912865006376E-6</v>
      </c>
      <c r="BB137" s="5">
        <f t="shared" si="323"/>
        <v>9.5034200255295267E-8</v>
      </c>
      <c r="BC137" s="5">
        <f t="shared" si="324"/>
        <v>3.4520924292097618E-9</v>
      </c>
      <c r="BD137" s="5">
        <f t="shared" si="325"/>
        <v>1.0332167057060647E-8</v>
      </c>
      <c r="BE137" s="5">
        <f t="shared" si="326"/>
        <v>1.4384635969481907E-8</v>
      </c>
      <c r="BF137" s="5">
        <f t="shared" si="327"/>
        <v>1.0013279442336942E-8</v>
      </c>
      <c r="BG137" s="5">
        <f t="shared" si="328"/>
        <v>4.6468915586068825E-9</v>
      </c>
      <c r="BH137" s="5">
        <f t="shared" si="329"/>
        <v>1.6173723065806325E-9</v>
      </c>
      <c r="BI137" s="5">
        <f t="shared" si="330"/>
        <v>4.5034718716408995E-10</v>
      </c>
      <c r="BJ137" s="8">
        <f t="shared" si="331"/>
        <v>0.68978726581155758</v>
      </c>
      <c r="BK137" s="8">
        <f t="shared" si="332"/>
        <v>0.26343987039692657</v>
      </c>
      <c r="BL137" s="8">
        <f t="shared" si="333"/>
        <v>4.6344106300533122E-2</v>
      </c>
      <c r="BM137" s="8">
        <f t="shared" si="334"/>
        <v>0.20930181247525506</v>
      </c>
      <c r="BN137" s="8">
        <f t="shared" si="335"/>
        <v>0.79009568331521085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1.2186788154897501</v>
      </c>
      <c r="F138">
        <f>VLOOKUP(B138,home!$B$2:$E$405,3,FALSE)</f>
        <v>0.68</v>
      </c>
      <c r="G138">
        <f>VLOOKUP(C138,away!$B$2:$E$405,4,FALSE)</f>
        <v>0.82</v>
      </c>
      <c r="H138">
        <f>VLOOKUP(A138,away!$A$2:$E$405,3,FALSE)</f>
        <v>1.0296127562642401</v>
      </c>
      <c r="I138">
        <f>VLOOKUP(C138,away!$B$2:$E$405,3,FALSE)</f>
        <v>1</v>
      </c>
      <c r="J138">
        <f>VLOOKUP(B138,home!$B$2:$E$405,4,FALSE)</f>
        <v>0.92</v>
      </c>
      <c r="K138" s="3">
        <f t="shared" si="280"/>
        <v>0.67953530751708469</v>
      </c>
      <c r="L138" s="3">
        <f t="shared" si="281"/>
        <v>0.94724373576310095</v>
      </c>
      <c r="M138" s="5">
        <f t="shared" si="282"/>
        <v>0.19656167223915658</v>
      </c>
      <c r="N138" s="5">
        <f t="shared" si="283"/>
        <v>0.13357059639110766</v>
      </c>
      <c r="O138" s="5">
        <f t="shared" si="284"/>
        <v>0.18619181271966087</v>
      </c>
      <c r="P138" s="5">
        <f t="shared" si="285"/>
        <v>0.12652391071361818</v>
      </c>
      <c r="Q138" s="5">
        <f t="shared" si="286"/>
        <v>4.5382968146935869E-2</v>
      </c>
      <c r="R138" s="5">
        <f t="shared" si="287"/>
        <v>8.8184514124537594E-2</v>
      </c>
      <c r="S138" s="5">
        <f t="shared" si="288"/>
        <v>2.0360403683875771E-2</v>
      </c>
      <c r="T138" s="5">
        <f t="shared" si="289"/>
        <v>4.2988732287521342E-2</v>
      </c>
      <c r="U138" s="5">
        <f t="shared" si="290"/>
        <v>5.9924490923862352E-2</v>
      </c>
      <c r="V138" s="5">
        <f t="shared" si="291"/>
        <v>1.4561886570855927E-3</v>
      </c>
      <c r="W138" s="5">
        <f t="shared" si="292"/>
        <v>1.0279776405255377E-2</v>
      </c>
      <c r="X138" s="5">
        <f t="shared" si="293"/>
        <v>9.7374538049234838E-3</v>
      </c>
      <c r="Y138" s="5">
        <f t="shared" si="294"/>
        <v>4.6118710594981703E-3</v>
      </c>
      <c r="Z138" s="5">
        <f t="shared" si="295"/>
        <v>2.7844076198593651E-2</v>
      </c>
      <c r="AA138" s="5">
        <f t="shared" si="296"/>
        <v>1.8921032882140473E-2</v>
      </c>
      <c r="AB138" s="5">
        <f t="shared" si="297"/>
        <v>6.4287549490530983E-3</v>
      </c>
      <c r="AC138" s="5">
        <f t="shared" si="298"/>
        <v>5.8582975998212726E-5</v>
      </c>
      <c r="AD138" s="5">
        <f t="shared" si="299"/>
        <v>1.7463677551880206E-3</v>
      </c>
      <c r="AE138" s="5">
        <f t="shared" si="300"/>
        <v>1.6542359164405211E-3</v>
      </c>
      <c r="AF138" s="5">
        <f t="shared" si="301"/>
        <v>7.8348230466130785E-4</v>
      </c>
      <c r="AG138" s="5">
        <f t="shared" si="302"/>
        <v>2.4738290172388717E-4</v>
      </c>
      <c r="AH138" s="5">
        <f t="shared" si="303"/>
        <v>6.5937816893070723E-3</v>
      </c>
      <c r="AI138" s="5">
        <f t="shared" si="304"/>
        <v>4.4807074679438031E-3</v>
      </c>
      <c r="AJ138" s="5">
        <f t="shared" si="305"/>
        <v>1.5223994635616448E-3</v>
      </c>
      <c r="AK138" s="5">
        <f t="shared" si="306"/>
        <v>3.4484139587840246E-4</v>
      </c>
      <c r="AL138" s="5">
        <f t="shared" si="307"/>
        <v>1.5083606361503784E-6</v>
      </c>
      <c r="AM138" s="5">
        <f t="shared" si="308"/>
        <v>2.3734370991192256E-4</v>
      </c>
      <c r="AN138" s="5">
        <f t="shared" si="309"/>
        <v>2.2482234243684324E-4</v>
      </c>
      <c r="AO138" s="5">
        <f t="shared" si="310"/>
        <v>1.0648077776644325E-4</v>
      </c>
      <c r="AP138" s="5">
        <f t="shared" si="311"/>
        <v>3.3621083239482089E-5</v>
      </c>
      <c r="AQ138" s="5">
        <f t="shared" si="312"/>
        <v>7.9618401220422977E-6</v>
      </c>
      <c r="AR138" s="5">
        <f t="shared" si="313"/>
        <v>1.2491836800371128E-3</v>
      </c>
      <c r="AS138" s="5">
        <f t="shared" si="314"/>
        <v>8.4886441615934294E-4</v>
      </c>
      <c r="AT138" s="5">
        <f t="shared" si="315"/>
        <v>2.8841667103757479E-4</v>
      </c>
      <c r="AU138" s="5">
        <f t="shared" si="316"/>
        <v>6.5329770415524085E-5</v>
      </c>
      <c r="AV138" s="5">
        <f t="shared" si="317"/>
        <v>1.1098471407333424E-5</v>
      </c>
      <c r="AW138" s="5">
        <f t="shared" si="318"/>
        <v>2.6969721269525357E-8</v>
      </c>
      <c r="AX138" s="5">
        <f t="shared" si="319"/>
        <v>2.6880571817040665E-5</v>
      </c>
      <c r="AY138" s="5">
        <f t="shared" si="320"/>
        <v>2.5462453267421925E-5</v>
      </c>
      <c r="AZ138" s="5">
        <f t="shared" si="321"/>
        <v>1.2059574677363057E-5</v>
      </c>
      <c r="BA138" s="5">
        <f t="shared" si="322"/>
        <v>3.8077855230331595E-6</v>
      </c>
      <c r="BB138" s="5">
        <f t="shared" si="323"/>
        <v>9.0172524595564573E-7</v>
      </c>
      <c r="BC138" s="5">
        <f t="shared" si="324"/>
        <v>1.7083071812218541E-7</v>
      </c>
      <c r="BD138" s="5">
        <f t="shared" si="325"/>
        <v>1.9721356928877542E-4</v>
      </c>
      <c r="BE138" s="5">
        <f t="shared" si="326"/>
        <v>1.3401358345318989E-4</v>
      </c>
      <c r="BF138" s="5">
        <f t="shared" si="327"/>
        <v>4.5533480821664933E-5</v>
      </c>
      <c r="BG138" s="5">
        <f t="shared" si="328"/>
        <v>1.0313869297491122E-5</v>
      </c>
      <c r="BH138" s="5">
        <f t="shared" si="329"/>
        <v>1.7521595861904116E-6</v>
      </c>
      <c r="BI138" s="5">
        <f t="shared" si="330"/>
        <v>2.381308606441819E-7</v>
      </c>
      <c r="BJ138" s="8">
        <f t="shared" si="331"/>
        <v>0.25168237966798129</v>
      </c>
      <c r="BK138" s="8">
        <f t="shared" si="332"/>
        <v>0.3449877290836379</v>
      </c>
      <c r="BL138" s="8">
        <f t="shared" si="333"/>
        <v>0.37544429341831015</v>
      </c>
      <c r="BM138" s="8">
        <f t="shared" si="334"/>
        <v>0.22351756854996013</v>
      </c>
      <c r="BN138" s="8">
        <f t="shared" si="335"/>
        <v>0.77641547433501668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1.2186788154897501</v>
      </c>
      <c r="F139">
        <f>VLOOKUP(B139,home!$B$2:$E$405,3,FALSE)</f>
        <v>1.28</v>
      </c>
      <c r="G139">
        <f>VLOOKUP(C139,away!$B$2:$E$405,4,FALSE)</f>
        <v>1.46</v>
      </c>
      <c r="H139">
        <f>VLOOKUP(A139,away!$A$2:$E$405,3,FALSE)</f>
        <v>1.0296127562642401</v>
      </c>
      <c r="I139">
        <f>VLOOKUP(C139,away!$B$2:$E$405,3,FALSE)</f>
        <v>0.5</v>
      </c>
      <c r="J139">
        <f>VLOOKUP(B139,home!$B$2:$E$405,4,FALSE)</f>
        <v>1.08</v>
      </c>
      <c r="K139" s="3">
        <f t="shared" si="280"/>
        <v>2.2774669703872452</v>
      </c>
      <c r="L139" s="3">
        <f t="shared" si="281"/>
        <v>0.55599088838268973</v>
      </c>
      <c r="M139" s="5">
        <f t="shared" si="282"/>
        <v>5.8809147951621614E-2</v>
      </c>
      <c r="N139" s="5">
        <f t="shared" si="283"/>
        <v>0.13393589201643494</v>
      </c>
      <c r="O139" s="5">
        <f t="shared" si="284"/>
        <v>3.2697350414651133E-2</v>
      </c>
      <c r="P139" s="5">
        <f t="shared" si="285"/>
        <v>7.4467135588545647E-2</v>
      </c>
      <c r="Q139" s="5">
        <f t="shared" si="286"/>
        <v>0.15251728510839171</v>
      </c>
      <c r="R139" s="5">
        <f t="shared" si="287"/>
        <v>9.0897144524009956E-3</v>
      </c>
      <c r="S139" s="5">
        <f t="shared" si="288"/>
        <v>2.3573519069365872E-2</v>
      </c>
      <c r="T139" s="5">
        <f t="shared" si="289"/>
        <v>8.4798220841130659E-2</v>
      </c>
      <c r="U139" s="5">
        <f t="shared" si="290"/>
        <v>2.0701524435594851E-2</v>
      </c>
      <c r="V139" s="5">
        <f t="shared" si="291"/>
        <v>3.3166654848432188E-3</v>
      </c>
      <c r="W139" s="5">
        <f t="shared" si="292"/>
        <v>0.11578435974916551</v>
      </c>
      <c r="X139" s="5">
        <f t="shared" si="293"/>
        <v>6.4375049037759466E-2</v>
      </c>
      <c r="Y139" s="5">
        <f t="shared" si="294"/>
        <v>1.7895970352091548E-2</v>
      </c>
      <c r="Z139" s="5">
        <f t="shared" si="295"/>
        <v>1.6845994711784679E-3</v>
      </c>
      <c r="AA139" s="5">
        <f t="shared" si="296"/>
        <v>3.8366196539407803E-3</v>
      </c>
      <c r="AB139" s="5">
        <f t="shared" si="297"/>
        <v>4.3688872698943362E-3</v>
      </c>
      <c r="AC139" s="5">
        <f t="shared" si="298"/>
        <v>2.6248316265868805E-4</v>
      </c>
      <c r="AD139" s="5">
        <f t="shared" si="299"/>
        <v>6.5923763754039744E-2</v>
      </c>
      <c r="AE139" s="5">
        <f t="shared" si="300"/>
        <v>3.6653011975139115E-2</v>
      </c>
      <c r="AF139" s="5">
        <f t="shared" si="301"/>
        <v>1.0189370344979479E-2</v>
      </c>
      <c r="AG139" s="5">
        <f t="shared" si="302"/>
        <v>1.8883990233884581E-3</v>
      </c>
      <c r="AH139" s="5">
        <f t="shared" si="303"/>
        <v>2.3415548913738137E-4</v>
      </c>
      <c r="AI139" s="5">
        <f t="shared" si="304"/>
        <v>5.3328139244525547E-4</v>
      </c>
      <c r="AJ139" s="5">
        <f t="shared" si="305"/>
        <v>6.0726537860809394E-4</v>
      </c>
      <c r="AK139" s="5">
        <f t="shared" si="306"/>
        <v>4.6100894734654632E-4</v>
      </c>
      <c r="AL139" s="5">
        <f t="shared" si="307"/>
        <v>1.329478147140939E-5</v>
      </c>
      <c r="AM139" s="5">
        <f t="shared" si="308"/>
        <v>3.0027838902687475E-2</v>
      </c>
      <c r="AN139" s="5">
        <f t="shared" si="309"/>
        <v>1.6695204827717497E-2</v>
      </c>
      <c r="AO139" s="5">
        <f t="shared" si="310"/>
        <v>4.6411908819468098E-3</v>
      </c>
      <c r="AP139" s="5">
        <f t="shared" si="311"/>
        <v>8.6015328053574882E-4</v>
      </c>
      <c r="AQ139" s="5">
        <f t="shared" si="312"/>
        <v>1.1955934664758895E-4</v>
      </c>
      <c r="AR139" s="5">
        <f t="shared" si="313"/>
        <v>2.6037663685035187E-5</v>
      </c>
      <c r="AS139" s="5">
        <f t="shared" si="314"/>
        <v>5.9299919028719082E-5</v>
      </c>
      <c r="AT139" s="5">
        <f t="shared" si="315"/>
        <v>6.7526803467272915E-5</v>
      </c>
      <c r="AU139" s="5">
        <f t="shared" si="316"/>
        <v>5.1263354837514989E-5</v>
      </c>
      <c r="AV139" s="5">
        <f t="shared" si="317"/>
        <v>2.9187649358420412E-5</v>
      </c>
      <c r="AW139" s="5">
        <f t="shared" si="318"/>
        <v>4.6762579979051443E-7</v>
      </c>
      <c r="AX139" s="5">
        <f t="shared" si="319"/>
        <v>1.1397901882163311E-2</v>
      </c>
      <c r="AY139" s="5">
        <f t="shared" si="320"/>
        <v>6.3371295931627094E-3</v>
      </c>
      <c r="AZ139" s="5">
        <f t="shared" si="321"/>
        <v>1.7616931561493837E-3</v>
      </c>
      <c r="BA139" s="5">
        <f t="shared" si="322"/>
        <v>3.264951143150668E-4</v>
      </c>
      <c r="BB139" s="5">
        <f t="shared" si="323"/>
        <v>4.5382077165160451E-5</v>
      </c>
      <c r="BC139" s="5">
        <f t="shared" si="324"/>
        <v>5.0464042799418681E-6</v>
      </c>
      <c r="BD139" s="5">
        <f t="shared" si="325"/>
        <v>2.4127839606087353E-6</v>
      </c>
      <c r="BE139" s="5">
        <f t="shared" si="326"/>
        <v>5.4950357769665147E-6</v>
      </c>
      <c r="BF139" s="5">
        <f t="shared" si="327"/>
        <v>6.2573812415687263E-6</v>
      </c>
      <c r="BG139" s="5">
        <f t="shared" si="328"/>
        <v>4.7503263662645015E-6</v>
      </c>
      <c r="BH139" s="5">
        <f t="shared" si="329"/>
        <v>2.7046778494317676E-6</v>
      </c>
      <c r="BI139" s="5">
        <f t="shared" si="330"/>
        <v>1.2319628935237715E-6</v>
      </c>
      <c r="BJ139" s="8">
        <f t="shared" si="331"/>
        <v>0.75617891766929113</v>
      </c>
      <c r="BK139" s="8">
        <f t="shared" si="332"/>
        <v>0.16677937563166917</v>
      </c>
      <c r="BL139" s="8">
        <f t="shared" si="333"/>
        <v>7.2785974992484709E-2</v>
      </c>
      <c r="BM139" s="8">
        <f t="shared" si="334"/>
        <v>0.52957568026521451</v>
      </c>
      <c r="BN139" s="8">
        <f t="shared" si="335"/>
        <v>0.46151652553204597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1.2186788154897501</v>
      </c>
      <c r="F140">
        <f>VLOOKUP(B140,home!$B$2:$E$405,3,FALSE)</f>
        <v>1.1399999999999999</v>
      </c>
      <c r="G140">
        <f>VLOOKUP(C140,away!$B$2:$E$405,4,FALSE)</f>
        <v>1.69</v>
      </c>
      <c r="H140">
        <f>VLOOKUP(A140,away!$A$2:$E$405,3,FALSE)</f>
        <v>1.0296127562642401</v>
      </c>
      <c r="I140">
        <f>VLOOKUP(C140,away!$B$2:$E$405,3,FALSE)</f>
        <v>0.59</v>
      </c>
      <c r="J140">
        <f>VLOOKUP(B140,home!$B$2:$E$405,4,FALSE)</f>
        <v>1.1299999999999999</v>
      </c>
      <c r="K140" s="3">
        <f t="shared" si="280"/>
        <v>2.3479066059225522</v>
      </c>
      <c r="L140" s="3">
        <f t="shared" si="281"/>
        <v>0.68644282460136874</v>
      </c>
      <c r="M140" s="5">
        <f t="shared" si="282"/>
        <v>4.8105948959617013E-2</v>
      </c>
      <c r="N140" s="5">
        <f t="shared" si="283"/>
        <v>0.1129482753464579</v>
      </c>
      <c r="O140" s="5">
        <f t="shared" si="284"/>
        <v>3.302198348396878E-2</v>
      </c>
      <c r="P140" s="5">
        <f t="shared" si="285"/>
        <v>7.7532533162675707E-2</v>
      </c>
      <c r="Q140" s="5">
        <f t="shared" si="286"/>
        <v>0.13259600090675397</v>
      </c>
      <c r="R140" s="5">
        <f t="shared" si="287"/>
        <v>1.1333851808337637E-2</v>
      </c>
      <c r="S140" s="5">
        <f t="shared" si="288"/>
        <v>3.1239866527046613E-2</v>
      </c>
      <c r="T140" s="5">
        <f t="shared" si="289"/>
        <v>9.1019573393277847E-2</v>
      </c>
      <c r="U140" s="5">
        <f t="shared" si="290"/>
        <v>2.66108255313432E-2</v>
      </c>
      <c r="V140" s="5">
        <f t="shared" si="291"/>
        <v>5.5943785191008835E-3</v>
      </c>
      <c r="W140" s="5">
        <f t="shared" si="292"/>
        <v>0.10377434214929344</v>
      </c>
      <c r="X140" s="5">
        <f t="shared" si="293"/>
        <v>7.1235152546109876E-2</v>
      </c>
      <c r="Y140" s="5">
        <f t="shared" si="294"/>
        <v>2.4449429662330519E-2</v>
      </c>
      <c r="Z140" s="5">
        <f t="shared" si="295"/>
        <v>2.5933470829762064E-3</v>
      </c>
      <c r="AA140" s="5">
        <f t="shared" si="296"/>
        <v>6.0889367475698156E-3</v>
      </c>
      <c r="AB140" s="5">
        <f t="shared" si="297"/>
        <v>7.1481274063318768E-3</v>
      </c>
      <c r="AC140" s="5">
        <f t="shared" si="298"/>
        <v>5.6353001478681762E-4</v>
      </c>
      <c r="AD140" s="5">
        <f t="shared" si="299"/>
        <v>6.0913115864398307E-2</v>
      </c>
      <c r="AE140" s="5">
        <f t="shared" si="300"/>
        <v>4.181337130922802E-2</v>
      </c>
      <c r="AF140" s="5">
        <f t="shared" si="301"/>
        <v>1.4351244353806155E-2</v>
      </c>
      <c r="AG140" s="5">
        <f t="shared" si="302"/>
        <v>3.2837695702570475E-3</v>
      </c>
      <c r="AH140" s="5">
        <f t="shared" si="303"/>
        <v>4.450461242024768E-4</v>
      </c>
      <c r="AI140" s="5">
        <f t="shared" si="304"/>
        <v>1.0449267349552239E-3</v>
      </c>
      <c r="AJ140" s="5">
        <f t="shared" si="305"/>
        <v>1.2266951918532272E-3</v>
      </c>
      <c r="AK140" s="5">
        <f t="shared" si="306"/>
        <v>9.6005524813520826E-4</v>
      </c>
      <c r="AL140" s="5">
        <f t="shared" si="307"/>
        <v>3.6329735098916502E-5</v>
      </c>
      <c r="AM140" s="5">
        <f t="shared" si="308"/>
        <v>2.8603661425069329E-2</v>
      </c>
      <c r="AN140" s="5">
        <f t="shared" si="309"/>
        <v>1.9634778142565805E-2</v>
      </c>
      <c r="AO140" s="5">
        <f t="shared" si="310"/>
        <v>6.7390762843020429E-3</v>
      </c>
      <c r="AP140" s="5">
        <f t="shared" si="311"/>
        <v>1.541996853266797E-3</v>
      </c>
      <c r="AQ140" s="5">
        <f t="shared" si="312"/>
        <v>2.6462316887072059E-4</v>
      </c>
      <c r="AR140" s="5">
        <f t="shared" si="313"/>
        <v>6.1099743715087974E-5</v>
      </c>
      <c r="AS140" s="5">
        <f t="shared" si="314"/>
        <v>1.4345649188882999E-4</v>
      </c>
      <c r="AT140" s="5">
        <f t="shared" si="315"/>
        <v>1.6841122248412952E-4</v>
      </c>
      <c r="AU140" s="5">
        <f t="shared" si="316"/>
        <v>1.3180460726066012E-4</v>
      </c>
      <c r="AV140" s="5">
        <f t="shared" si="317"/>
        <v>7.7366227019582865E-5</v>
      </c>
      <c r="AW140" s="5">
        <f t="shared" si="318"/>
        <v>1.6264657330245166E-6</v>
      </c>
      <c r="AX140" s="5">
        <f t="shared" si="319"/>
        <v>1.1193120935582059E-2</v>
      </c>
      <c r="AY140" s="5">
        <f t="shared" si="320"/>
        <v>7.6834375511256646E-3</v>
      </c>
      <c r="AZ140" s="5">
        <f t="shared" si="321"/>
        <v>2.637120287621462E-3</v>
      </c>
      <c r="BA140" s="5">
        <f t="shared" si="322"/>
        <v>6.0341076634948341E-4</v>
      </c>
      <c r="BB140" s="5">
        <f t="shared" si="323"/>
        <v>1.03551747711954E-4</v>
      </c>
      <c r="BC140" s="5">
        <f t="shared" si="324"/>
        <v>1.421647083836041E-5</v>
      </c>
      <c r="BD140" s="5">
        <f t="shared" si="325"/>
        <v>6.990246776367447E-6</v>
      </c>
      <c r="BE140" s="5">
        <f t="shared" si="326"/>
        <v>1.6412446583261952E-5</v>
      </c>
      <c r="BF140" s="5">
        <f t="shared" si="327"/>
        <v>1.9267445876095885E-5</v>
      </c>
      <c r="BG140" s="5">
        <f t="shared" si="328"/>
        <v>1.5079387817246921E-5</v>
      </c>
      <c r="BH140" s="5">
        <f t="shared" si="329"/>
        <v>8.8512485673455248E-6</v>
      </c>
      <c r="BI140" s="5">
        <f t="shared" si="330"/>
        <v>4.1563809963866187E-6</v>
      </c>
      <c r="BJ140" s="8">
        <f t="shared" si="331"/>
        <v>0.73540326873521678</v>
      </c>
      <c r="BK140" s="8">
        <f t="shared" si="332"/>
        <v>0.17075602446945162</v>
      </c>
      <c r="BL140" s="8">
        <f t="shared" si="333"/>
        <v>8.8533343725682445E-2</v>
      </c>
      <c r="BM140" s="8">
        <f t="shared" si="334"/>
        <v>0.57406557926012325</v>
      </c>
      <c r="BN140" s="8">
        <f t="shared" si="335"/>
        <v>0.41553859366781104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1.2186788154897501</v>
      </c>
      <c r="F141">
        <f>VLOOKUP(B141,home!$B$2:$E$405,3,FALSE)</f>
        <v>1.05</v>
      </c>
      <c r="G141">
        <f>VLOOKUP(C141,away!$B$2:$E$405,4,FALSE)</f>
        <v>0.91</v>
      </c>
      <c r="H141">
        <f>VLOOKUP(A141,away!$A$2:$E$405,3,FALSE)</f>
        <v>1.0296127562642401</v>
      </c>
      <c r="I141">
        <f>VLOOKUP(C141,away!$B$2:$E$405,3,FALSE)</f>
        <v>0.96</v>
      </c>
      <c r="J141">
        <f>VLOOKUP(B141,home!$B$2:$E$405,4,FALSE)</f>
        <v>0.54</v>
      </c>
      <c r="K141" s="3">
        <f t="shared" si="280"/>
        <v>1.1644476082004562</v>
      </c>
      <c r="L141" s="3">
        <f t="shared" si="281"/>
        <v>0.53375125284738201</v>
      </c>
      <c r="M141" s="5">
        <f t="shared" si="282"/>
        <v>0.18301285896375952</v>
      </c>
      <c r="N141" s="5">
        <f t="shared" si="283"/>
        <v>0.21310888589027721</v>
      </c>
      <c r="O141" s="5">
        <f t="shared" si="284"/>
        <v>9.7683342759087868E-2</v>
      </c>
      <c r="P141" s="5">
        <f t="shared" si="285"/>
        <v>0.11374713483684523</v>
      </c>
      <c r="Q141" s="5">
        <f t="shared" si="286"/>
        <v>0.12407706623059865</v>
      </c>
      <c r="R141" s="5">
        <f t="shared" si="287"/>
        <v>2.6069303289991692E-2</v>
      </c>
      <c r="S141" s="5">
        <f t="shared" si="288"/>
        <v>1.7674182509428933E-2</v>
      </c>
      <c r="T141" s="5">
        <f t="shared" si="289"/>
        <v>6.6226289550209622E-2</v>
      </c>
      <c r="U141" s="5">
        <f t="shared" si="290"/>
        <v>3.0356337863483112E-2</v>
      </c>
      <c r="V141" s="5">
        <f t="shared" si="291"/>
        <v>1.2205503132488285E-3</v>
      </c>
      <c r="W141" s="5">
        <f t="shared" si="292"/>
        <v>4.8160414334916704E-2</v>
      </c>
      <c r="X141" s="5">
        <f t="shared" si="293"/>
        <v>2.5705681488910809E-2</v>
      </c>
      <c r="Y141" s="5">
        <f t="shared" si="294"/>
        <v>6.8602198500009488E-3</v>
      </c>
      <c r="Z141" s="5">
        <f t="shared" si="295"/>
        <v>4.638174430630481E-3</v>
      </c>
      <c r="AA141" s="5">
        <f t="shared" si="296"/>
        <v>5.4009111221641768E-3</v>
      </c>
      <c r="AB141" s="5">
        <f t="shared" si="297"/>
        <v>3.1445390191536596E-3</v>
      </c>
      <c r="AC141" s="5">
        <f t="shared" si="298"/>
        <v>4.741268654644111E-5</v>
      </c>
      <c r="AD141" s="5">
        <f t="shared" si="299"/>
        <v>1.4020069820559191E-2</v>
      </c>
      <c r="AE141" s="5">
        <f t="shared" si="300"/>
        <v>7.4832298317312387E-3</v>
      </c>
      <c r="AF141" s="5">
        <f t="shared" si="301"/>
        <v>1.997091649015726E-3</v>
      </c>
      <c r="AG141" s="5">
        <f t="shared" si="302"/>
        <v>3.5531672323772925E-4</v>
      </c>
      <c r="AH141" s="5">
        <f t="shared" si="303"/>
        <v>6.1890785331842788E-4</v>
      </c>
      <c r="AI141" s="5">
        <f t="shared" si="304"/>
        <v>7.206857694931222E-4</v>
      </c>
      <c r="AJ141" s="5">
        <f t="shared" si="305"/>
        <v>4.1960041027518579E-4</v>
      </c>
      <c r="AK141" s="5">
        <f t="shared" si="306"/>
        <v>1.6286756471495665E-4</v>
      </c>
      <c r="AL141" s="5">
        <f t="shared" si="307"/>
        <v>1.1787275014687471E-6</v>
      </c>
      <c r="AM141" s="5">
        <f t="shared" si="308"/>
        <v>3.2651273538707067E-3</v>
      </c>
      <c r="AN141" s="5">
        <f t="shared" si="309"/>
        <v>1.7427658158347471E-3</v>
      </c>
      <c r="AO141" s="5">
        <f t="shared" si="310"/>
        <v>4.6510171881069298E-4</v>
      </c>
      <c r="AP141" s="5">
        <f t="shared" si="311"/>
        <v>8.2749541705559387E-5</v>
      </c>
      <c r="AQ141" s="5">
        <f t="shared" si="312"/>
        <v>1.1041917889472251E-5</v>
      </c>
      <c r="AR141" s="5">
        <f t="shared" si="313"/>
        <v>6.6068568421158943E-5</v>
      </c>
      <c r="AS141" s="5">
        <f t="shared" si="314"/>
        <v>7.6933386475246733E-5</v>
      </c>
      <c r="AT141" s="5">
        <f t="shared" si="315"/>
        <v>4.4792448935931203E-5</v>
      </c>
      <c r="AU141" s="5">
        <f t="shared" si="316"/>
        <v>1.7386153342962042E-5</v>
      </c>
      <c r="AV141" s="5">
        <f t="shared" si="317"/>
        <v>5.0613161690046331E-6</v>
      </c>
      <c r="AW141" s="5">
        <f t="shared" si="318"/>
        <v>2.0350251282982436E-8</v>
      </c>
      <c r="AX141" s="5">
        <f t="shared" si="319"/>
        <v>6.3367828961410433E-4</v>
      </c>
      <c r="AY141" s="5">
        <f t="shared" si="320"/>
        <v>3.3822658098371438E-4</v>
      </c>
      <c r="AZ141" s="5">
        <f t="shared" si="321"/>
        <v>9.0264430673172013E-5</v>
      </c>
      <c r="BA141" s="5">
        <f t="shared" si="322"/>
        <v>1.6059584319787075E-5</v>
      </c>
      <c r="BB141" s="5">
        <f t="shared" si="323"/>
        <v>2.1429558127236299E-6</v>
      </c>
      <c r="BC141" s="5">
        <f t="shared" si="324"/>
        <v>2.2876106996756354E-7</v>
      </c>
      <c r="BD141" s="5">
        <f t="shared" si="325"/>
        <v>5.8773635281044253E-6</v>
      </c>
      <c r="BE141" s="5">
        <f t="shared" si="326"/>
        <v>6.8438819028257932E-6</v>
      </c>
      <c r="BF141" s="5">
        <f t="shared" si="327"/>
        <v>3.9846709562759424E-6</v>
      </c>
      <c r="BG141" s="5">
        <f t="shared" si="328"/>
        <v>1.546646854833781E-6</v>
      </c>
      <c r="BH141" s="5">
        <f t="shared" si="329"/>
        <v>4.5024730771048898E-7</v>
      </c>
      <c r="BI141" s="5">
        <f t="shared" si="330"/>
        <v>1.0485788011243465E-7</v>
      </c>
      <c r="BJ141" s="8">
        <f t="shared" si="331"/>
        <v>0.51464165232004255</v>
      </c>
      <c r="BK141" s="8">
        <f t="shared" si="332"/>
        <v>0.31604154461831413</v>
      </c>
      <c r="BL141" s="8">
        <f t="shared" si="333"/>
        <v>0.16480554519345636</v>
      </c>
      <c r="BM141" s="8">
        <f t="shared" si="334"/>
        <v>0.24209011836115091</v>
      </c>
      <c r="BN141" s="8">
        <f t="shared" si="335"/>
        <v>0.75769859197056022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1.33253012048193</v>
      </c>
      <c r="F142">
        <f>VLOOKUP(B142,home!$B$2:$E$405,3,FALSE)</f>
        <v>1.04</v>
      </c>
      <c r="G142">
        <f>VLOOKUP(C142,away!$B$2:$E$405,4,FALSE)</f>
        <v>0.95</v>
      </c>
      <c r="H142">
        <f>VLOOKUP(A142,away!$A$2:$E$405,3,FALSE)</f>
        <v>1.26265060240964</v>
      </c>
      <c r="I142">
        <f>VLOOKUP(C142,away!$B$2:$E$405,3,FALSE)</f>
        <v>0.9</v>
      </c>
      <c r="J142">
        <f>VLOOKUP(B142,home!$B$2:$E$405,4,FALSE)</f>
        <v>1.1399999999999999</v>
      </c>
      <c r="K142" s="3">
        <f t="shared" si="280"/>
        <v>1.3165397590361467</v>
      </c>
      <c r="L142" s="3">
        <f t="shared" si="281"/>
        <v>1.2954795180722904</v>
      </c>
      <c r="M142" s="5">
        <f t="shared" si="282"/>
        <v>7.3386206959116601E-2</v>
      </c>
      <c r="N142" s="5">
        <f t="shared" si="283"/>
        <v>9.6615859226532166E-2</v>
      </c>
      <c r="O142" s="5">
        <f t="shared" si="284"/>
        <v>9.5070328024549733E-2</v>
      </c>
      <c r="P142" s="5">
        <f t="shared" si="285"/>
        <v>0.12516386674892815</v>
      </c>
      <c r="Q142" s="5">
        <f t="shared" si="286"/>
        <v>6.3599310012584467E-2</v>
      </c>
      <c r="R142" s="5">
        <f t="shared" si="287"/>
        <v>6.1580831366109132E-2</v>
      </c>
      <c r="S142" s="5">
        <f t="shared" si="288"/>
        <v>5.3368317387867431E-2</v>
      </c>
      <c r="T142" s="5">
        <f t="shared" si="289"/>
        <v>8.2391603484833126E-2</v>
      </c>
      <c r="U142" s="5">
        <f t="shared" si="290"/>
        <v>8.1073612887982899E-2</v>
      </c>
      <c r="V142" s="5">
        <f t="shared" si="291"/>
        <v>1.0113594370474136E-2</v>
      </c>
      <c r="W142" s="5">
        <f t="shared" si="292"/>
        <v>2.791034009294438E-2</v>
      </c>
      <c r="X142" s="5">
        <f t="shared" si="293"/>
        <v>3.6157273932841308E-2</v>
      </c>
      <c r="Y142" s="5">
        <f t="shared" si="294"/>
        <v>2.3420503904662524E-2</v>
      </c>
      <c r="Z142" s="5">
        <f t="shared" si="295"/>
        <v>2.6592235246886017E-2</v>
      </c>
      <c r="AA142" s="5">
        <f t="shared" si="296"/>
        <v>3.5009734984167852E-2</v>
      </c>
      <c r="AB142" s="5">
        <f t="shared" si="297"/>
        <v>2.304585402998785E-2</v>
      </c>
      <c r="AC142" s="5">
        <f t="shared" si="298"/>
        <v>1.0780777398366754E-3</v>
      </c>
      <c r="AD142" s="5">
        <f t="shared" si="299"/>
        <v>9.1862681051454748E-3</v>
      </c>
      <c r="AE142" s="5">
        <f t="shared" si="300"/>
        <v>1.1900622177736712E-2</v>
      </c>
      <c r="AF142" s="5">
        <f t="shared" si="301"/>
        <v>7.7085061417873834E-3</v>
      </c>
      <c r="AG142" s="5">
        <f t="shared" si="302"/>
        <v>3.3287372738733377E-3</v>
      </c>
      <c r="AH142" s="5">
        <f t="shared" si="303"/>
        <v>8.6124240255252196E-3</v>
      </c>
      <c r="AI142" s="5">
        <f t="shared" si="304"/>
        <v>1.1338598651282093E-2</v>
      </c>
      <c r="AJ142" s="5">
        <f t="shared" si="305"/>
        <v>7.4638579680832533E-3</v>
      </c>
      <c r="AK142" s="5">
        <f t="shared" si="306"/>
        <v>3.275488590260116E-3</v>
      </c>
      <c r="AL142" s="5">
        <f t="shared" si="307"/>
        <v>7.3548632183198254E-5</v>
      </c>
      <c r="AM142" s="5">
        <f t="shared" si="308"/>
        <v>2.4188174395179331E-3</v>
      </c>
      <c r="AN142" s="5">
        <f t="shared" si="309"/>
        <v>3.1335284508515436E-3</v>
      </c>
      <c r="AO142" s="5">
        <f t="shared" si="310"/>
        <v>2.0297109636874841E-3</v>
      </c>
      <c r="AP142" s="5">
        <f t="shared" si="311"/>
        <v>8.7648299368796887E-4</v>
      </c>
      <c r="AQ142" s="5">
        <f t="shared" si="312"/>
        <v>2.838664415653621E-4</v>
      </c>
      <c r="AR142" s="5">
        <f t="shared" si="313"/>
        <v>2.2314437852043252E-3</v>
      </c>
      <c r="AS142" s="5">
        <f t="shared" si="314"/>
        <v>2.9377844632756099E-3</v>
      </c>
      <c r="AT142" s="5">
        <f t="shared" si="315"/>
        <v>1.9338550246905037E-3</v>
      </c>
      <c r="AU142" s="5">
        <f t="shared" si="316"/>
        <v>8.486656760722923E-4</v>
      </c>
      <c r="AV142" s="5">
        <f t="shared" si="317"/>
        <v>2.793255261696161E-4</v>
      </c>
      <c r="AW142" s="5">
        <f t="shared" si="318"/>
        <v>3.4844691982605483E-6</v>
      </c>
      <c r="AX142" s="5">
        <f t="shared" si="319"/>
        <v>5.307448881625616E-4</v>
      </c>
      <c r="AY142" s="5">
        <f t="shared" si="320"/>
        <v>6.8756913193616703E-4</v>
      </c>
      <c r="AZ142" s="5">
        <f t="shared" si="321"/>
        <v>4.453658638410244E-4</v>
      </c>
      <c r="BA142" s="5">
        <f t="shared" si="322"/>
        <v>1.9232078488487324E-4</v>
      </c>
      <c r="BB142" s="5">
        <f t="shared" si="323"/>
        <v>6.2286909429485054E-5</v>
      </c>
      <c r="BC142" s="5">
        <f t="shared" si="324"/>
        <v>1.613828308198434E-5</v>
      </c>
      <c r="BD142" s="5">
        <f t="shared" si="325"/>
        <v>4.8179828657698488E-4</v>
      </c>
      <c r="BE142" s="5">
        <f t="shared" si="326"/>
        <v>6.3430660011409205E-4</v>
      </c>
      <c r="BF142" s="5">
        <f t="shared" si="327"/>
        <v>4.1754492923462219E-4</v>
      </c>
      <c r="BG142" s="5">
        <f t="shared" si="328"/>
        <v>1.8323816684043809E-4</v>
      </c>
      <c r="BH142" s="5">
        <f t="shared" si="329"/>
        <v>6.0310083004583909E-5</v>
      </c>
      <c r="BI142" s="5">
        <f t="shared" si="330"/>
        <v>1.5880124429260983E-5</v>
      </c>
      <c r="BJ142" s="8">
        <f t="shared" si="331"/>
        <v>0.37289585650358731</v>
      </c>
      <c r="BK142" s="8">
        <f t="shared" si="332"/>
        <v>0.2638711809703424</v>
      </c>
      <c r="BL142" s="8">
        <f t="shared" si="333"/>
        <v>0.33649488319356052</v>
      </c>
      <c r="BM142" s="8">
        <f t="shared" si="334"/>
        <v>0.48375366891381799</v>
      </c>
      <c r="BN142" s="8">
        <f t="shared" si="335"/>
        <v>0.51541640233782027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1.33253012048193</v>
      </c>
      <c r="F143">
        <f>VLOOKUP(B143,home!$B$2:$E$405,3,FALSE)</f>
        <v>0.93</v>
      </c>
      <c r="G143">
        <f>VLOOKUP(C143,away!$B$2:$E$405,4,FALSE)</f>
        <v>1.64</v>
      </c>
      <c r="H143">
        <f>VLOOKUP(A143,away!$A$2:$E$405,3,FALSE)</f>
        <v>1.26265060240964</v>
      </c>
      <c r="I143">
        <f>VLOOKUP(C143,away!$B$2:$E$405,3,FALSE)</f>
        <v>0.94</v>
      </c>
      <c r="J143">
        <f>VLOOKUP(B143,home!$B$2:$E$405,4,FALSE)</f>
        <v>0.7</v>
      </c>
      <c r="K143" s="3">
        <f t="shared" si="280"/>
        <v>2.0323749397590398</v>
      </c>
      <c r="L143" s="3">
        <f t="shared" si="281"/>
        <v>0.830824096385543</v>
      </c>
      <c r="M143" s="5">
        <f t="shared" si="282"/>
        <v>5.7085848158634149E-2</v>
      </c>
      <c r="N143" s="5">
        <f t="shared" si="283"/>
        <v>0.11601984721249776</v>
      </c>
      <c r="O143" s="5">
        <f t="shared" si="284"/>
        <v>4.7428298212799529E-2</v>
      </c>
      <c r="P143" s="5">
        <f t="shared" si="285"/>
        <v>9.6392084723112212E-2</v>
      </c>
      <c r="Q143" s="5">
        <f t="shared" si="286"/>
        <v>0.11789791499467661</v>
      </c>
      <c r="R143" s="5">
        <f t="shared" si="287"/>
        <v>1.9702286502876611E-2</v>
      </c>
      <c r="S143" s="5">
        <f t="shared" si="288"/>
        <v>4.0690619028064354E-2</v>
      </c>
      <c r="T143" s="5">
        <f t="shared" si="289"/>
        <v>9.7952428691191751E-2</v>
      </c>
      <c r="U143" s="5">
        <f t="shared" si="290"/>
        <v>4.0042433344399199E-2</v>
      </c>
      <c r="V143" s="5">
        <f t="shared" si="291"/>
        <v>7.6342205512605612E-3</v>
      </c>
      <c r="W143" s="5">
        <f t="shared" si="292"/>
        <v>7.9870922628340751E-2</v>
      </c>
      <c r="X143" s="5">
        <f t="shared" si="293"/>
        <v>6.6358687120170817E-2</v>
      </c>
      <c r="Y143" s="5">
        <f t="shared" si="294"/>
        <v>2.7566198131973443E-2</v>
      </c>
      <c r="Z143" s="5">
        <f t="shared" si="295"/>
        <v>5.4563781268271811E-3</v>
      </c>
      <c r="AA143" s="5">
        <f t="shared" si="296"/>
        <v>1.1089406166812936E-2</v>
      </c>
      <c r="AB143" s="5">
        <f t="shared" si="297"/>
        <v>1.1268915595119985E-2</v>
      </c>
      <c r="AC143" s="5">
        <f t="shared" si="298"/>
        <v>8.0567082069000931E-4</v>
      </c>
      <c r="AD143" s="5">
        <f t="shared" si="299"/>
        <v>4.0581915391318252E-2</v>
      </c>
      <c r="AE143" s="5">
        <f t="shared" si="300"/>
        <v>3.3716433184586544E-2</v>
      </c>
      <c r="AF143" s="5">
        <f t="shared" si="301"/>
        <v>1.4006212566963824E-2</v>
      </c>
      <c r="AG143" s="5">
        <f t="shared" si="302"/>
        <v>3.8788996332438526E-3</v>
      </c>
      <c r="AH143" s="5">
        <f t="shared" si="303"/>
        <v>1.1333226066897585E-3</v>
      </c>
      <c r="AI143" s="5">
        <f t="shared" si="304"/>
        <v>2.3033364644986557E-3</v>
      </c>
      <c r="AJ143" s="5">
        <f t="shared" si="305"/>
        <v>2.3406216541401281E-3</v>
      </c>
      <c r="AK143" s="5">
        <f t="shared" si="306"/>
        <v>1.585673597777249E-3</v>
      </c>
      <c r="AL143" s="5">
        <f t="shared" si="307"/>
        <v>5.4416492011177902E-5</v>
      </c>
      <c r="AM143" s="5">
        <f t="shared" si="308"/>
        <v>1.6495533569747374E-2</v>
      </c>
      <c r="AN143" s="5">
        <f t="shared" si="309"/>
        <v>1.3704886772482751E-2</v>
      </c>
      <c r="AO143" s="5">
        <f t="shared" si="310"/>
        <v>5.6931750844070803E-3</v>
      </c>
      <c r="AP143" s="5">
        <f t="shared" si="311"/>
        <v>1.576675681689067E-3</v>
      </c>
      <c r="AQ143" s="5">
        <f t="shared" si="312"/>
        <v>3.2748503713309469E-4</v>
      </c>
      <c r="AR143" s="5">
        <f t="shared" si="313"/>
        <v>1.8831834612326542E-4</v>
      </c>
      <c r="AS143" s="5">
        <f t="shared" si="314"/>
        <v>3.8273348735779356E-4</v>
      </c>
      <c r="AT143" s="5">
        <f t="shared" si="315"/>
        <v>3.889289741562816E-4</v>
      </c>
      <c r="AU143" s="5">
        <f t="shared" si="316"/>
        <v>2.6348316680713929E-4</v>
      </c>
      <c r="AV143" s="5">
        <f t="shared" si="317"/>
        <v>1.3387414631679521E-4</v>
      </c>
      <c r="AW143" s="5">
        <f t="shared" si="318"/>
        <v>2.5523542745363458E-6</v>
      </c>
      <c r="AX143" s="5">
        <f t="shared" si="319"/>
        <v>5.5875181741847531E-3</v>
      </c>
      <c r="AY143" s="5">
        <f t="shared" si="320"/>
        <v>4.6422447381048466E-3</v>
      </c>
      <c r="AZ143" s="5">
        <f t="shared" si="321"/>
        <v>1.9284443948682502E-3</v>
      </c>
      <c r="BA143" s="5">
        <f t="shared" si="322"/>
        <v>5.3406602393205982E-4</v>
      </c>
      <c r="BB143" s="5">
        <f t="shared" si="323"/>
        <v>1.1092873043589332E-4</v>
      </c>
      <c r="BC143" s="5">
        <f t="shared" si="324"/>
        <v>1.8432452445519319E-5</v>
      </c>
      <c r="BD143" s="5">
        <f t="shared" si="325"/>
        <v>2.6076569958446978E-5</v>
      </c>
      <c r="BE143" s="5">
        <f t="shared" si="326"/>
        <v>5.2997367298421063E-5</v>
      </c>
      <c r="BF143" s="5">
        <f t="shared" si="327"/>
        <v>5.3855260585258123E-5</v>
      </c>
      <c r="BG143" s="5">
        <f t="shared" si="328"/>
        <v>3.6484693995890457E-5</v>
      </c>
      <c r="BH143" s="5">
        <f t="shared" si="329"/>
        <v>1.853764444050622E-5</v>
      </c>
      <c r="BI143" s="5">
        <f t="shared" si="330"/>
        <v>7.5350888006096648E-6</v>
      </c>
      <c r="BJ143" s="8">
        <f t="shared" si="331"/>
        <v>0.64846885021439415</v>
      </c>
      <c r="BK143" s="8">
        <f t="shared" si="332"/>
        <v>0.20730510451187728</v>
      </c>
      <c r="BL143" s="8">
        <f t="shared" si="333"/>
        <v>0.13844711889095446</v>
      </c>
      <c r="BM143" s="8">
        <f t="shared" si="334"/>
        <v>0.54051147955562595</v>
      </c>
      <c r="BN143" s="8">
        <f t="shared" si="335"/>
        <v>0.45452627980459687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1.33253012048193</v>
      </c>
      <c r="F144">
        <f>VLOOKUP(B144,home!$B$2:$E$405,3,FALSE)</f>
        <v>0.85</v>
      </c>
      <c r="G144">
        <f>VLOOKUP(C144,away!$B$2:$E$405,4,FALSE)</f>
        <v>1.1499999999999999</v>
      </c>
      <c r="H144">
        <f>VLOOKUP(A144,away!$A$2:$E$405,3,FALSE)</f>
        <v>1.26265060240964</v>
      </c>
      <c r="I144">
        <f>VLOOKUP(C144,away!$B$2:$E$405,3,FALSE)</f>
        <v>0.67</v>
      </c>
      <c r="J144">
        <f>VLOOKUP(B144,home!$B$2:$E$405,4,FALSE)</f>
        <v>0.69</v>
      </c>
      <c r="K144" s="3">
        <f t="shared" si="280"/>
        <v>1.3025481927710865</v>
      </c>
      <c r="L144" s="3">
        <f t="shared" si="281"/>
        <v>0.58372337349397652</v>
      </c>
      <c r="M144" s="5">
        <f t="shared" si="282"/>
        <v>0.15163612141213742</v>
      </c>
      <c r="N144" s="5">
        <f t="shared" si="283"/>
        <v>0.19751335590419661</v>
      </c>
      <c r="O144" s="5">
        <f t="shared" si="284"/>
        <v>8.851354833423504E-2</v>
      </c>
      <c r="P144" s="5">
        <f t="shared" si="285"/>
        <v>0.11529316241851405</v>
      </c>
      <c r="Q144" s="5">
        <f t="shared" si="286"/>
        <v>0.12863533239058186</v>
      </c>
      <c r="R144" s="5">
        <f t="shared" si="287"/>
        <v>2.5833713516790913E-2</v>
      </c>
      <c r="S144" s="5">
        <f t="shared" si="288"/>
        <v>2.1915149861182572E-2</v>
      </c>
      <c r="T144" s="5">
        <f t="shared" si="289"/>
        <v>7.5087450173549425E-2</v>
      </c>
      <c r="U144" s="5">
        <f t="shared" si="290"/>
        <v>3.3649656853861988E-2</v>
      </c>
      <c r="V144" s="5">
        <f t="shared" si="291"/>
        <v>1.851410914820573E-3</v>
      </c>
      <c r="W144" s="5">
        <f t="shared" si="292"/>
        <v>5.5851239910620139E-2</v>
      </c>
      <c r="X144" s="5">
        <f t="shared" si="293"/>
        <v>3.2601674174448605E-2</v>
      </c>
      <c r="Y144" s="5">
        <f t="shared" si="294"/>
        <v>9.5151796153302957E-3</v>
      </c>
      <c r="Z144" s="5">
        <f t="shared" si="295"/>
        <v>5.0265808012993777E-3</v>
      </c>
      <c r="AA144" s="5">
        <f t="shared" si="296"/>
        <v>6.5473637385503438E-3</v>
      </c>
      <c r="AB144" s="5">
        <f t="shared" si="297"/>
        <v>4.264128402531848E-3</v>
      </c>
      <c r="AC144" s="5">
        <f t="shared" si="298"/>
        <v>8.7979952153707474E-5</v>
      </c>
      <c r="AD144" s="5">
        <f t="shared" si="299"/>
        <v>1.8187232902400659E-2</v>
      </c>
      <c r="AE144" s="5">
        <f t="shared" si="300"/>
        <v>1.0616312944309958E-2</v>
      </c>
      <c r="AF144" s="5">
        <f t="shared" si="301"/>
        <v>3.0984950029601895E-3</v>
      </c>
      <c r="AG144" s="5">
        <f t="shared" si="302"/>
        <v>6.0288798529405032E-4</v>
      </c>
      <c r="AH144" s="5">
        <f t="shared" si="303"/>
        <v>7.3353317561863213E-4</v>
      </c>
      <c r="AI144" s="5">
        <f t="shared" si="304"/>
        <v>9.5546231223968508E-4</v>
      </c>
      <c r="AJ144" s="5">
        <f t="shared" si="305"/>
        <v>6.2226785403434284E-4</v>
      </c>
      <c r="AK144" s="5">
        <f t="shared" si="306"/>
        <v>2.7017795623065848E-4</v>
      </c>
      <c r="AL144" s="5">
        <f t="shared" si="307"/>
        <v>2.6757442273694513E-6</v>
      </c>
      <c r="AM144" s="5">
        <f t="shared" si="308"/>
        <v>4.7379494697057647E-3</v>
      </c>
      <c r="AN144" s="5">
        <f t="shared" si="309"/>
        <v>2.7656518479006456E-3</v>
      </c>
      <c r="AO144" s="5">
        <f t="shared" si="310"/>
        <v>8.071878132832075E-4</v>
      </c>
      <c r="AP144" s="5">
        <f t="shared" si="311"/>
        <v>1.5705813113763332E-4</v>
      </c>
      <c r="AQ144" s="5">
        <f t="shared" si="312"/>
        <v>2.2919625535579669E-5</v>
      </c>
      <c r="AR144" s="5">
        <f t="shared" si="313"/>
        <v>8.5636091968371522E-5</v>
      </c>
      <c r="AS144" s="5">
        <f t="shared" si="314"/>
        <v>1.1154513682938086E-4</v>
      </c>
      <c r="AT144" s="5">
        <f t="shared" si="315"/>
        <v>7.2646458194756817E-5</v>
      </c>
      <c r="AU144" s="5">
        <f t="shared" si="316"/>
        <v>3.154183761093359E-5</v>
      </c>
      <c r="AV144" s="5">
        <f t="shared" si="317"/>
        <v>1.0271190894200158E-5</v>
      </c>
      <c r="AW144" s="5">
        <f t="shared" si="318"/>
        <v>5.6512299701342562E-8</v>
      </c>
      <c r="AX144" s="5">
        <f t="shared" si="319"/>
        <v>1.0285679198676621E-3</v>
      </c>
      <c r="AY144" s="5">
        <f t="shared" si="320"/>
        <v>6.0039913605283376E-4</v>
      </c>
      <c r="AZ144" s="5">
        <f t="shared" si="321"/>
        <v>1.7523350456981457E-4</v>
      </c>
      <c r="BA144" s="5">
        <f t="shared" si="322"/>
        <v>3.4095964145554774E-5</v>
      </c>
      <c r="BB144" s="5">
        <f t="shared" si="323"/>
        <v>4.9756528033932245E-6</v>
      </c>
      <c r="BC144" s="5">
        <f t="shared" si="324"/>
        <v>5.8088096794629114E-7</v>
      </c>
      <c r="BD144" s="5">
        <f t="shared" si="325"/>
        <v>8.3312980827697054E-6</v>
      </c>
      <c r="BE144" s="5">
        <f t="shared" si="326"/>
        <v>1.0851917261148896E-5</v>
      </c>
      <c r="BF144" s="5">
        <f t="shared" si="327"/>
        <v>7.0675726083054279E-6</v>
      </c>
      <c r="BG144" s="5">
        <f t="shared" si="328"/>
        <v>3.0686179760755563E-6</v>
      </c>
      <c r="BH144" s="5">
        <f t="shared" si="329"/>
        <v>9.9925569976052127E-7</v>
      </c>
      <c r="BI144" s="5">
        <f t="shared" si="330"/>
        <v>2.6031574116785488E-7</v>
      </c>
      <c r="BJ144" s="8">
        <f t="shared" si="331"/>
        <v>0.5420437809496621</v>
      </c>
      <c r="BK144" s="8">
        <f t="shared" si="332"/>
        <v>0.29138689943908846</v>
      </c>
      <c r="BL144" s="8">
        <f t="shared" si="333"/>
        <v>0.16173207183696034</v>
      </c>
      <c r="BM144" s="8">
        <f t="shared" si="334"/>
        <v>0.29216375642680092</v>
      </c>
      <c r="BN144" s="8">
        <f t="shared" si="335"/>
        <v>0.70742523397645585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1.33253012048193</v>
      </c>
      <c r="F145">
        <f>VLOOKUP(B145,home!$B$2:$E$405,3,FALSE)</f>
        <v>0.98</v>
      </c>
      <c r="G145">
        <f>VLOOKUP(C145,away!$B$2:$E$405,4,FALSE)</f>
        <v>0.75</v>
      </c>
      <c r="H145">
        <f>VLOOKUP(A145,away!$A$2:$E$405,3,FALSE)</f>
        <v>1.26265060240964</v>
      </c>
      <c r="I145">
        <f>VLOOKUP(C145,away!$B$2:$E$405,3,FALSE)</f>
        <v>0.79</v>
      </c>
      <c r="J145">
        <f>VLOOKUP(B145,home!$B$2:$E$405,4,FALSE)</f>
        <v>1.58</v>
      </c>
      <c r="K145" s="3">
        <f t="shared" si="280"/>
        <v>0.97940963855421848</v>
      </c>
      <c r="L145" s="3">
        <f t="shared" si="281"/>
        <v>1.5760404819277127</v>
      </c>
      <c r="M145" s="5">
        <f t="shared" si="282"/>
        <v>7.7657269071732454E-2</v>
      </c>
      <c r="N145" s="5">
        <f t="shared" si="283"/>
        <v>7.6058277832653176E-2</v>
      </c>
      <c r="O145" s="5">
        <f t="shared" si="284"/>
        <v>0.12239099977300326</v>
      </c>
      <c r="P145" s="5">
        <f t="shared" si="285"/>
        <v>0.11987092484996657</v>
      </c>
      <c r="Q145" s="5">
        <f t="shared" si="286"/>
        <v>3.7246105200567578E-2</v>
      </c>
      <c r="R145" s="5">
        <f t="shared" si="287"/>
        <v>9.6446585132929322E-2</v>
      </c>
      <c r="S145" s="5">
        <f t="shared" si="288"/>
        <v>4.6257867409403658E-2</v>
      </c>
      <c r="T145" s="5">
        <f t="shared" si="289"/>
        <v>5.8701369590232817E-2</v>
      </c>
      <c r="U145" s="5">
        <f t="shared" si="290"/>
        <v>9.4460715084830976E-2</v>
      </c>
      <c r="V145" s="5">
        <f t="shared" si="291"/>
        <v>7.9336829267506199E-3</v>
      </c>
      <c r="W145" s="5">
        <f t="shared" si="292"/>
        <v>1.2159731477346766E-2</v>
      </c>
      <c r="X145" s="5">
        <f t="shared" si="293"/>
        <v>1.9164229057669176E-2</v>
      </c>
      <c r="Y145" s="5">
        <f t="shared" si="294"/>
        <v>1.5101800399911002E-2</v>
      </c>
      <c r="Z145" s="5">
        <f t="shared" si="295"/>
        <v>5.0667907504394698E-2</v>
      </c>
      <c r="AA145" s="5">
        <f t="shared" si="296"/>
        <v>4.9624636975177785E-2</v>
      </c>
      <c r="AB145" s="5">
        <f t="shared" si="297"/>
        <v>2.4301423881621587E-2</v>
      </c>
      <c r="AC145" s="5">
        <f t="shared" si="298"/>
        <v>7.653967243374906E-4</v>
      </c>
      <c r="AD145" s="5">
        <f t="shared" si="299"/>
        <v>2.9773395527861366E-3</v>
      </c>
      <c r="AE145" s="5">
        <f t="shared" si="300"/>
        <v>4.6924076636355033E-3</v>
      </c>
      <c r="AF145" s="5">
        <f t="shared" si="301"/>
        <v>3.6977122177986959E-3</v>
      </c>
      <c r="AG145" s="5">
        <f t="shared" si="302"/>
        <v>1.942581381923149E-3</v>
      </c>
      <c r="AH145" s="5">
        <f t="shared" si="303"/>
        <v>1.996366834037375E-2</v>
      </c>
      <c r="AI145" s="5">
        <f t="shared" si="304"/>
        <v>1.9552609193461752E-2</v>
      </c>
      <c r="AJ145" s="5">
        <f t="shared" si="305"/>
        <v>9.5750069514801313E-3</v>
      </c>
      <c r="AK145" s="5">
        <f t="shared" si="306"/>
        <v>3.1259513658344288E-3</v>
      </c>
      <c r="AL145" s="5">
        <f t="shared" si="307"/>
        <v>4.7258325882524139E-5</v>
      </c>
      <c r="AM145" s="5">
        <f t="shared" si="308"/>
        <v>5.8320701104948986E-4</v>
      </c>
      <c r="AN145" s="5">
        <f t="shared" si="309"/>
        <v>9.1915785875805879E-4</v>
      </c>
      <c r="AO145" s="5">
        <f t="shared" si="310"/>
        <v>7.243149973423478E-4</v>
      </c>
      <c r="AP145" s="5">
        <f t="shared" si="311"/>
        <v>3.8051658582630122E-4</v>
      </c>
      <c r="AQ145" s="5">
        <f t="shared" si="312"/>
        <v>1.4992738582679294E-4</v>
      </c>
      <c r="AR145" s="5">
        <f t="shared" si="313"/>
        <v>6.29270989444153E-3</v>
      </c>
      <c r="AS145" s="5">
        <f t="shared" si="314"/>
        <v>6.1631407232415336E-3</v>
      </c>
      <c r="AT145" s="5">
        <f t="shared" si="315"/>
        <v>3.0181197140543869E-3</v>
      </c>
      <c r="AU145" s="5">
        <f t="shared" si="316"/>
        <v>9.8532517941845644E-4</v>
      </c>
      <c r="AV145" s="5">
        <f t="shared" si="317"/>
        <v>2.4125924445815014E-4</v>
      </c>
      <c r="AW145" s="5">
        <f t="shared" si="318"/>
        <v>2.0263178687133953E-6</v>
      </c>
      <c r="AX145" s="5">
        <f t="shared" si="319"/>
        <v>9.5199761315711124E-5</v>
      </c>
      <c r="AY145" s="5">
        <f t="shared" si="320"/>
        <v>1.5003867770341659E-4</v>
      </c>
      <c r="AZ145" s="5">
        <f t="shared" si="321"/>
        <v>1.1823351495774472E-4</v>
      </c>
      <c r="BA145" s="5">
        <f t="shared" si="322"/>
        <v>6.2113601964670472E-5</v>
      </c>
      <c r="BB145" s="5">
        <f t="shared" si="323"/>
        <v>2.4473387793666348E-5</v>
      </c>
      <c r="BC145" s="5">
        <f t="shared" si="324"/>
        <v>7.7142099785467379E-6</v>
      </c>
      <c r="BD145" s="5">
        <f t="shared" si="325"/>
        <v>1.6529275891111527E-3</v>
      </c>
      <c r="BE145" s="5">
        <f t="shared" si="326"/>
        <v>1.61889321260765E-3</v>
      </c>
      <c r="BF145" s="5">
        <f t="shared" si="327"/>
        <v>7.9277980810896784E-4</v>
      </c>
      <c r="BG145" s="5">
        <f t="shared" si="328"/>
        <v>2.588187284376957E-4</v>
      </c>
      <c r="BH145" s="5">
        <f t="shared" si="329"/>
        <v>6.3372389317556467E-5</v>
      </c>
      <c r="BI145" s="5">
        <f t="shared" si="330"/>
        <v>1.2413505783165043E-5</v>
      </c>
      <c r="BJ145" s="8">
        <f t="shared" si="331"/>
        <v>0.2349564513670408</v>
      </c>
      <c r="BK145" s="8">
        <f t="shared" si="332"/>
        <v>0.25268243798577678</v>
      </c>
      <c r="BL145" s="8">
        <f t="shared" si="333"/>
        <v>0.46054135668769336</v>
      </c>
      <c r="BM145" s="8">
        <f t="shared" si="334"/>
        <v>0.46902997932421847</v>
      </c>
      <c r="BN145" s="8">
        <f t="shared" si="335"/>
        <v>0.52967016186085236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1.33253012048193</v>
      </c>
      <c r="F146">
        <f>VLOOKUP(B146,home!$B$2:$E$405,3,FALSE)</f>
        <v>1.33</v>
      </c>
      <c r="G146">
        <f>VLOOKUP(C146,away!$B$2:$E$405,4,FALSE)</f>
        <v>1.29</v>
      </c>
      <c r="H146">
        <f>VLOOKUP(A146,away!$A$2:$E$405,3,FALSE)</f>
        <v>1.26265060240964</v>
      </c>
      <c r="I146">
        <f>VLOOKUP(C146,away!$B$2:$E$405,3,FALSE)</f>
        <v>0.75</v>
      </c>
      <c r="J146">
        <f>VLOOKUP(B146,home!$B$2:$E$405,4,FALSE)</f>
        <v>0.84</v>
      </c>
      <c r="K146" s="3">
        <f t="shared" si="280"/>
        <v>2.2862219277108475</v>
      </c>
      <c r="L146" s="3">
        <f t="shared" si="281"/>
        <v>0.79546987951807313</v>
      </c>
      <c r="M146" s="5">
        <f t="shared" si="282"/>
        <v>4.5881568181894768E-2</v>
      </c>
      <c r="N146" s="5">
        <f t="shared" si="283"/>
        <v>0.10489544725520814</v>
      </c>
      <c r="O146" s="5">
        <f t="shared" si="284"/>
        <v>3.6497405513752093E-2</v>
      </c>
      <c r="P146" s="5">
        <f t="shared" si="285"/>
        <v>8.3441168790094819E-2</v>
      </c>
      <c r="Q146" s="5">
        <f t="shared" si="286"/>
        <v>0.11990713581594677</v>
      </c>
      <c r="R146" s="5">
        <f t="shared" si="287"/>
        <v>1.4516293383373315E-2</v>
      </c>
      <c r="S146" s="5">
        <f t="shared" si="288"/>
        <v>3.7936958810207602E-2</v>
      </c>
      <c r="T146" s="5">
        <f t="shared" si="289"/>
        <v>9.5382514880868408E-2</v>
      </c>
      <c r="U146" s="5">
        <f t="shared" si="290"/>
        <v>3.3187468242151956E-2</v>
      </c>
      <c r="V146" s="5">
        <f t="shared" si="291"/>
        <v>7.6658819867997559E-3</v>
      </c>
      <c r="W146" s="5">
        <f t="shared" si="292"/>
        <v>9.1378107730473404E-2</v>
      </c>
      <c r="X146" s="5">
        <f t="shared" si="293"/>
        <v>7.2688532346949192E-2</v>
      </c>
      <c r="Y146" s="5">
        <f t="shared" si="294"/>
        <v>2.8910769034186611E-2</v>
      </c>
      <c r="Z146" s="5">
        <f t="shared" si="295"/>
        <v>3.8490913829069919E-3</v>
      </c>
      <c r="AA146" s="5">
        <f t="shared" si="296"/>
        <v>8.7998771213648342E-3</v>
      </c>
      <c r="AB146" s="5">
        <f t="shared" si="297"/>
        <v>1.005923601801265E-2</v>
      </c>
      <c r="AC146" s="5">
        <f t="shared" si="298"/>
        <v>8.7133322014197872E-4</v>
      </c>
      <c r="AD146" s="5">
        <f t="shared" si="299"/>
        <v>5.2227658401533116E-2</v>
      </c>
      <c r="AE146" s="5">
        <f t="shared" si="300"/>
        <v>4.1545529136178629E-2</v>
      </c>
      <c r="AF146" s="5">
        <f t="shared" si="301"/>
        <v>1.6524108528235302E-2</v>
      </c>
      <c r="AG146" s="5">
        <f t="shared" si="302"/>
        <v>4.3814768733663016E-3</v>
      </c>
      <c r="AH146" s="5">
        <f t="shared" si="303"/>
        <v>7.6545906465376934E-4</v>
      </c>
      <c r="AI146" s="5">
        <f t="shared" si="304"/>
        <v>1.7500092983764829E-3</v>
      </c>
      <c r="AJ146" s="5">
        <f t="shared" si="305"/>
        <v>2.0004548158230957E-3</v>
      </c>
      <c r="AK146" s="5">
        <f t="shared" si="306"/>
        <v>1.5244945551098419E-3</v>
      </c>
      <c r="AL146" s="5">
        <f t="shared" si="307"/>
        <v>6.3384984581214655E-5</v>
      </c>
      <c r="AM146" s="5">
        <f t="shared" si="308"/>
        <v>2.3880803574115341E-2</v>
      </c>
      <c r="AN146" s="5">
        <f t="shared" si="309"/>
        <v>1.8996459941896304E-2</v>
      </c>
      <c r="AO146" s="5">
        <f t="shared" si="310"/>
        <v>7.5555558506250758E-3</v>
      </c>
      <c r="AP146" s="5">
        <f t="shared" si="311"/>
        <v>2.0034057007296008E-3</v>
      </c>
      <c r="AQ146" s="5">
        <f t="shared" si="312"/>
        <v>3.9841222284629904E-4</v>
      </c>
      <c r="AR146" s="5">
        <f t="shared" si="313"/>
        <v>1.2177992598723021E-4</v>
      </c>
      <c r="AS146" s="5">
        <f t="shared" si="314"/>
        <v>2.784159371470098E-4</v>
      </c>
      <c r="AT146" s="5">
        <f t="shared" si="315"/>
        <v>3.1826031026482951E-4</v>
      </c>
      <c r="AU146" s="5">
        <f t="shared" si="316"/>
        <v>2.4253790001583695E-4</v>
      </c>
      <c r="AV146" s="5">
        <f t="shared" si="317"/>
        <v>1.3862386632928694E-4</v>
      </c>
      <c r="AW146" s="5">
        <f t="shared" si="318"/>
        <v>3.2020345513566382E-6</v>
      </c>
      <c r="AX146" s="5">
        <f t="shared" si="319"/>
        <v>9.0994694637496782E-3</v>
      </c>
      <c r="AY146" s="5">
        <f t="shared" si="320"/>
        <v>7.2383538780073425E-3</v>
      </c>
      <c r="AZ146" s="5">
        <f t="shared" si="321"/>
        <v>2.8789462436238388E-3</v>
      </c>
      <c r="BA146" s="5">
        <f t="shared" si="322"/>
        <v>7.6337167385148817E-4</v>
      </c>
      <c r="BB146" s="5">
        <f t="shared" si="323"/>
        <v>1.5180979335653824E-4</v>
      </c>
      <c r="BC146" s="5">
        <f t="shared" si="324"/>
        <v>2.4152023606197819E-5</v>
      </c>
      <c r="BD146" s="5">
        <f t="shared" si="325"/>
        <v>1.6145377175463641E-5</v>
      </c>
      <c r="BE146" s="5">
        <f t="shared" si="326"/>
        <v>3.6911915329707198E-5</v>
      </c>
      <c r="BF146" s="5">
        <f t="shared" si="327"/>
        <v>4.2194415110291399E-5</v>
      </c>
      <c r="BG146" s="5">
        <f t="shared" si="328"/>
        <v>3.215526568402737E-5</v>
      </c>
      <c r="BH146" s="5">
        <f t="shared" si="329"/>
        <v>1.8378518374547886E-5</v>
      </c>
      <c r="BI146" s="5">
        <f t="shared" si="330"/>
        <v>8.4034743413456217E-6</v>
      </c>
      <c r="BJ146" s="8">
        <f t="shared" si="331"/>
        <v>0.70083202036935366</v>
      </c>
      <c r="BK146" s="8">
        <f t="shared" si="332"/>
        <v>0.1830986498517275</v>
      </c>
      <c r="BL146" s="8">
        <f t="shared" si="333"/>
        <v>0.11035450491837762</v>
      </c>
      <c r="BM146" s="8">
        <f t="shared" si="334"/>
        <v>0.58576009573863996</v>
      </c>
      <c r="BN146" s="8">
        <f t="shared" si="335"/>
        <v>0.40513901894026988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1.33253012048193</v>
      </c>
      <c r="F147">
        <f>VLOOKUP(B147,home!$B$2:$E$405,3,FALSE)</f>
        <v>0.88</v>
      </c>
      <c r="G147">
        <f>VLOOKUP(C147,away!$B$2:$E$405,4,FALSE)</f>
        <v>1.29</v>
      </c>
      <c r="H147">
        <f>VLOOKUP(A147,away!$A$2:$E$405,3,FALSE)</f>
        <v>1.26265060240964</v>
      </c>
      <c r="I147">
        <f>VLOOKUP(C147,away!$B$2:$E$405,3,FALSE)</f>
        <v>0.63</v>
      </c>
      <c r="J147">
        <f>VLOOKUP(B147,home!$B$2:$E$405,4,FALSE)</f>
        <v>0.4</v>
      </c>
      <c r="K147" s="3">
        <f t="shared" si="280"/>
        <v>1.5126881927710869</v>
      </c>
      <c r="L147" s="3">
        <f t="shared" si="281"/>
        <v>0.31818795180722931</v>
      </c>
      <c r="M147" s="5">
        <f t="shared" si="282"/>
        <v>0.16027308384858013</v>
      </c>
      <c r="N147" s="5">
        <f t="shared" si="283"/>
        <v>0.24244320155675753</v>
      </c>
      <c r="O147" s="5">
        <f t="shared" si="284"/>
        <v>5.0996964279608037E-2</v>
      </c>
      <c r="P147" s="5">
        <f t="shared" si="285"/>
        <v>7.7142505732931951E-2</v>
      </c>
      <c r="Q147" s="5">
        <f t="shared" si="286"/>
        <v>0.18337048420626401</v>
      </c>
      <c r="R147" s="5">
        <f t="shared" si="287"/>
        <v>8.1133098062574575E-3</v>
      </c>
      <c r="S147" s="5">
        <f t="shared" si="288"/>
        <v>9.2825414721190574E-3</v>
      </c>
      <c r="T147" s="5">
        <f t="shared" si="289"/>
        <v>5.8346278791491041E-2</v>
      </c>
      <c r="U147" s="5">
        <f t="shared" si="290"/>
        <v>1.227290794821953E-2</v>
      </c>
      <c r="V147" s="5">
        <f t="shared" si="291"/>
        <v>4.9642944926953298E-4</v>
      </c>
      <c r="W147" s="5">
        <f t="shared" si="292"/>
        <v>9.2460788787177547E-2</v>
      </c>
      <c r="X147" s="5">
        <f t="shared" si="293"/>
        <v>2.9419909006672861E-2</v>
      </c>
      <c r="Y147" s="5">
        <f t="shared" si="294"/>
        <v>4.6805302945941473E-3</v>
      </c>
      <c r="Z147" s="5">
        <f t="shared" si="295"/>
        <v>8.6051914321018949E-4</v>
      </c>
      <c r="AA147" s="5">
        <f t="shared" si="296"/>
        <v>1.3016971475875456E-3</v>
      </c>
      <c r="AB147" s="5">
        <f t="shared" si="297"/>
        <v>9.845309528597418E-4</v>
      </c>
      <c r="AC147" s="5">
        <f t="shared" si="298"/>
        <v>1.4933812776250231E-5</v>
      </c>
      <c r="AD147" s="5">
        <f t="shared" si="299"/>
        <v>3.49660858731662E-2</v>
      </c>
      <c r="AE147" s="5">
        <f t="shared" si="300"/>
        <v>1.112578724669845E-2</v>
      </c>
      <c r="AF147" s="5">
        <f t="shared" si="301"/>
        <v>1.7700457281349862E-3</v>
      </c>
      <c r="AG147" s="5">
        <f t="shared" si="302"/>
        <v>1.87735741613469E-4</v>
      </c>
      <c r="AH147" s="5">
        <f t="shared" si="303"/>
        <v>6.8451705917240501E-5</v>
      </c>
      <c r="AI147" s="5">
        <f t="shared" si="304"/>
        <v>1.0354608731604844E-4</v>
      </c>
      <c r="AJ147" s="5">
        <f t="shared" si="305"/>
        <v>7.8316471845315261E-5</v>
      </c>
      <c r="AK147" s="5">
        <f t="shared" si="306"/>
        <v>3.9489467419965886E-5</v>
      </c>
      <c r="AL147" s="5">
        <f t="shared" si="307"/>
        <v>2.8751720751684331E-7</v>
      </c>
      <c r="AM147" s="5">
        <f t="shared" si="308"/>
        <v>1.0578557049551679E-2</v>
      </c>
      <c r="AN147" s="5">
        <f t="shared" si="309"/>
        <v>3.3659694006727757E-3</v>
      </c>
      <c r="AO147" s="5">
        <f t="shared" si="310"/>
        <v>5.355054547229388E-4</v>
      </c>
      <c r="AP147" s="5">
        <f t="shared" si="311"/>
        <v>5.6797127939963615E-5</v>
      </c>
      <c r="AQ147" s="5">
        <f t="shared" si="312"/>
        <v>4.5180404519375444E-6</v>
      </c>
      <c r="AR147" s="5">
        <f t="shared" si="313"/>
        <v>4.3561016207035134E-6</v>
      </c>
      <c r="AS147" s="5">
        <f t="shared" si="314"/>
        <v>6.5894234881491994E-6</v>
      </c>
      <c r="AT147" s="5">
        <f t="shared" si="315"/>
        <v>4.9838715538458838E-6</v>
      </c>
      <c r="AU147" s="5">
        <f t="shared" si="316"/>
        <v>2.5130145512634529E-6</v>
      </c>
      <c r="AV147" s="5">
        <f t="shared" si="317"/>
        <v>9.5035185998953926E-7</v>
      </c>
      <c r="AW147" s="5">
        <f t="shared" si="318"/>
        <v>3.8440983380415999E-9</v>
      </c>
      <c r="AX147" s="5">
        <f t="shared" si="319"/>
        <v>2.6670097242353598E-3</v>
      </c>
      <c r="AY147" s="5">
        <f t="shared" si="320"/>
        <v>8.4861036160441272E-4</v>
      </c>
      <c r="AZ147" s="5">
        <f t="shared" si="321"/>
        <v>1.3500879642065015E-4</v>
      </c>
      <c r="BA147" s="5">
        <f t="shared" si="322"/>
        <v>1.4319390803015284E-5</v>
      </c>
      <c r="BB147" s="5">
        <f t="shared" si="323"/>
        <v>1.1390644076846773E-6</v>
      </c>
      <c r="BC147" s="5">
        <f t="shared" si="324"/>
        <v>7.2487314171540497E-8</v>
      </c>
      <c r="BD147" s="5">
        <f t="shared" si="325"/>
        <v>2.3100984209263363E-7</v>
      </c>
      <c r="BE147" s="5">
        <f t="shared" si="326"/>
        <v>3.4944586054744011E-7</v>
      </c>
      <c r="BF147" s="5">
        <f t="shared" si="327"/>
        <v>2.643013136314223E-7</v>
      </c>
      <c r="BG147" s="5">
        <f t="shared" si="328"/>
        <v>1.3326849215471346E-7</v>
      </c>
      <c r="BH147" s="5">
        <f t="shared" si="329"/>
        <v>5.0398418637710334E-8</v>
      </c>
      <c r="BI147" s="5">
        <f t="shared" si="330"/>
        <v>1.5247418561519735E-8</v>
      </c>
      <c r="BJ147" s="8">
        <f t="shared" si="331"/>
        <v>0.67697835413069496</v>
      </c>
      <c r="BK147" s="8">
        <f t="shared" si="332"/>
        <v>0.24805839219448886</v>
      </c>
      <c r="BL147" s="8">
        <f t="shared" si="333"/>
        <v>7.397965030145047E-2</v>
      </c>
      <c r="BM147" s="8">
        <f t="shared" si="334"/>
        <v>0.27668875982193908</v>
      </c>
      <c r="BN147" s="8">
        <f t="shared" si="335"/>
        <v>0.72233954943039913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1.33253012048193</v>
      </c>
      <c r="F148">
        <f>VLOOKUP(B148,home!$B$2:$E$405,3,FALSE)</f>
        <v>1.1100000000000001</v>
      </c>
      <c r="G148">
        <f>VLOOKUP(C148,away!$B$2:$E$405,4,FALSE)</f>
        <v>1.19</v>
      </c>
      <c r="H148">
        <f>VLOOKUP(A148,away!$A$2:$E$405,3,FALSE)</f>
        <v>1.26265060240964</v>
      </c>
      <c r="I148">
        <f>VLOOKUP(C148,away!$B$2:$E$405,3,FALSE)</f>
        <v>0.71</v>
      </c>
      <c r="J148">
        <f>VLOOKUP(B148,home!$B$2:$E$405,4,FALSE)</f>
        <v>1.08</v>
      </c>
      <c r="K148" s="3">
        <f t="shared" si="280"/>
        <v>1.7601390361445814</v>
      </c>
      <c r="L148" s="3">
        <f t="shared" si="281"/>
        <v>0.96820048192771191</v>
      </c>
      <c r="M148" s="5">
        <f t="shared" si="282"/>
        <v>6.5327675081065656E-2</v>
      </c>
      <c r="N148" s="5">
        <f t="shared" si="283"/>
        <v>0.11498579105075329</v>
      </c>
      <c r="O148" s="5">
        <f t="shared" si="284"/>
        <v>6.325028649670475E-2</v>
      </c>
      <c r="P148" s="5">
        <f t="shared" si="285"/>
        <v>0.11132929831017853</v>
      </c>
      <c r="Q148" s="5">
        <f t="shared" si="286"/>
        <v>0.1011954897151976</v>
      </c>
      <c r="R148" s="5">
        <f t="shared" si="287"/>
        <v>3.0619478934087691E-2</v>
      </c>
      <c r="S148" s="5">
        <f t="shared" si="288"/>
        <v>4.7430941966236512E-2</v>
      </c>
      <c r="T148" s="5">
        <f t="shared" si="289"/>
        <v>9.7977521911165127E-2</v>
      </c>
      <c r="U148" s="5">
        <f t="shared" si="290"/>
        <v>5.3894540138294422E-2</v>
      </c>
      <c r="V148" s="5">
        <f t="shared" si="291"/>
        <v>8.9811408934342696E-3</v>
      </c>
      <c r="W148" s="5">
        <f t="shared" si="292"/>
        <v>5.9372710576495603E-2</v>
      </c>
      <c r="X148" s="5">
        <f t="shared" si="293"/>
        <v>5.7484686993517602E-2</v>
      </c>
      <c r="Y148" s="5">
        <f t="shared" si="294"/>
        <v>2.7828350825293707E-2</v>
      </c>
      <c r="Z148" s="5">
        <f t="shared" si="295"/>
        <v>9.8819314201197099E-3</v>
      </c>
      <c r="AA148" s="5">
        <f t="shared" si="296"/>
        <v>1.739357324505636E-2</v>
      </c>
      <c r="AB148" s="5">
        <f t="shared" si="297"/>
        <v>1.5307553623331844E-2</v>
      </c>
      <c r="AC148" s="5">
        <f t="shared" si="298"/>
        <v>9.5658550573144081E-4</v>
      </c>
      <c r="AD148" s="5">
        <f t="shared" si="299"/>
        <v>2.6126056391851046E-2</v>
      </c>
      <c r="AE148" s="5">
        <f t="shared" si="300"/>
        <v>2.5295260389460762E-2</v>
      </c>
      <c r="AF148" s="5">
        <f t="shared" si="301"/>
        <v>1.2245441649781435E-2</v>
      </c>
      <c r="AG148" s="5">
        <f t="shared" si="302"/>
        <v>3.9520141689120209E-3</v>
      </c>
      <c r="AH148" s="5">
        <f t="shared" si="303"/>
        <v>2.3919226908341246E-3</v>
      </c>
      <c r="AI148" s="5">
        <f t="shared" si="304"/>
        <v>4.2101164995771295E-3</v>
      </c>
      <c r="AJ148" s="5">
        <f t="shared" si="305"/>
        <v>3.705195198811045E-3</v>
      </c>
      <c r="AK148" s="5">
        <f t="shared" si="306"/>
        <v>2.1738862353209345E-3</v>
      </c>
      <c r="AL148" s="5">
        <f t="shared" si="307"/>
        <v>6.5207275779899908E-5</v>
      </c>
      <c r="AM148" s="5">
        <f t="shared" si="308"/>
        <v>9.1970983431623327E-3</v>
      </c>
      <c r="AN148" s="5">
        <f t="shared" si="309"/>
        <v>8.9046350481863309E-3</v>
      </c>
      <c r="AO148" s="5">
        <f t="shared" si="310"/>
        <v>4.3107359725221995E-3</v>
      </c>
      <c r="AP148" s="5">
        <f t="shared" si="311"/>
        <v>1.3912188820197062E-3</v>
      </c>
      <c r="AQ148" s="5">
        <f t="shared" si="312"/>
        <v>3.367446980096029E-4</v>
      </c>
      <c r="AR148" s="5">
        <f t="shared" si="313"/>
        <v>4.6317214039988603E-4</v>
      </c>
      <c r="AS148" s="5">
        <f t="shared" si="314"/>
        <v>8.1524736477247802E-4</v>
      </c>
      <c r="AT148" s="5">
        <f t="shared" si="315"/>
        <v>7.1747435542501999E-4</v>
      </c>
      <c r="AU148" s="5">
        <f t="shared" si="316"/>
        <v>4.2095154013874984E-4</v>
      </c>
      <c r="AV148" s="5">
        <f t="shared" si="317"/>
        <v>1.8523330953084909E-4</v>
      </c>
      <c r="AW148" s="5">
        <f t="shared" si="318"/>
        <v>3.0867810482932556E-6</v>
      </c>
      <c r="AX148" s="5">
        <f t="shared" si="319"/>
        <v>2.6980286355101119E-3</v>
      </c>
      <c r="AY148" s="5">
        <f t="shared" si="320"/>
        <v>2.6122326251556572E-3</v>
      </c>
      <c r="AZ148" s="5">
        <f t="shared" si="321"/>
        <v>1.2645824432914996E-3</v>
      </c>
      <c r="BA148" s="5">
        <f t="shared" si="322"/>
        <v>4.0812311034405115E-4</v>
      </c>
      <c r="BB148" s="5">
        <f t="shared" si="323"/>
        <v>9.8786248030236743E-5</v>
      </c>
      <c r="BC148" s="5">
        <f t="shared" si="324"/>
        <v>1.9128978590141149E-5</v>
      </c>
      <c r="BD148" s="5">
        <f t="shared" si="325"/>
        <v>7.4740581591776535E-5</v>
      </c>
      <c r="BE148" s="5">
        <f t="shared" si="326"/>
        <v>1.31553815243835E-4</v>
      </c>
      <c r="BF148" s="5">
        <f t="shared" si="327"/>
        <v>1.1577650278221306E-4</v>
      </c>
      <c r="BG148" s="5">
        <f t="shared" si="328"/>
        <v>6.7927580671758332E-5</v>
      </c>
      <c r="BH148" s="5">
        <f t="shared" si="329"/>
        <v>2.9890496592805505E-5</v>
      </c>
      <c r="BI148" s="5">
        <f t="shared" si="330"/>
        <v>1.0522285972548712E-5</v>
      </c>
      <c r="BJ148" s="8">
        <f t="shared" si="331"/>
        <v>0.55770463865725017</v>
      </c>
      <c r="BK148" s="8">
        <f t="shared" si="332"/>
        <v>0.236703081657582</v>
      </c>
      <c r="BL148" s="8">
        <f t="shared" si="333"/>
        <v>0.19597904303514022</v>
      </c>
      <c r="BM148" s="8">
        <f t="shared" si="334"/>
        <v>0.51095152933799726</v>
      </c>
      <c r="BN148" s="8">
        <f t="shared" si="335"/>
        <v>0.48670801958798748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1.33253012048193</v>
      </c>
      <c r="F149">
        <f>VLOOKUP(B149,home!$B$2:$E$405,3,FALSE)</f>
        <v>0.62</v>
      </c>
      <c r="G149">
        <f>VLOOKUP(C149,away!$B$2:$E$405,4,FALSE)</f>
        <v>0.84</v>
      </c>
      <c r="H149">
        <f>VLOOKUP(A149,away!$A$2:$E$405,3,FALSE)</f>
        <v>1.26265060240964</v>
      </c>
      <c r="I149">
        <f>VLOOKUP(C149,away!$B$2:$E$405,3,FALSE)</f>
        <v>1.22</v>
      </c>
      <c r="J149">
        <f>VLOOKUP(B149,home!$B$2:$E$405,4,FALSE)</f>
        <v>0.98</v>
      </c>
      <c r="K149" s="3">
        <f t="shared" si="280"/>
        <v>0.69398168674698912</v>
      </c>
      <c r="L149" s="3">
        <f t="shared" si="281"/>
        <v>1.5096250602409655</v>
      </c>
      <c r="M149" s="5">
        <f t="shared" si="282"/>
        <v>0.11040423923728002</v>
      </c>
      <c r="N149" s="5">
        <f t="shared" si="283"/>
        <v>7.6618520169905696E-2</v>
      </c>
      <c r="O149" s="5">
        <f t="shared" si="284"/>
        <v>0.16666900630943682</v>
      </c>
      <c r="P149" s="5">
        <f t="shared" si="285"/>
        <v>0.11566523812706753</v>
      </c>
      <c r="Q149" s="5">
        <f t="shared" si="286"/>
        <v>2.6585924931784678E-2</v>
      </c>
      <c r="R149" s="5">
        <f t="shared" si="287"/>
        <v>0.12580385434509272</v>
      </c>
      <c r="S149" s="5">
        <f t="shared" si="288"/>
        <v>3.0294233725569109E-2</v>
      </c>
      <c r="T149" s="5">
        <f t="shared" si="289"/>
        <v>4.0134778526707229E-2</v>
      </c>
      <c r="U149" s="5">
        <f t="shared" si="290"/>
        <v>8.7305571037679969E-2</v>
      </c>
      <c r="V149" s="5">
        <f t="shared" si="291"/>
        <v>3.5264243293072206E-3</v>
      </c>
      <c r="W149" s="5">
        <f t="shared" si="292"/>
        <v>6.1500483426295879E-3</v>
      </c>
      <c r="X149" s="5">
        <f t="shared" si="293"/>
        <v>9.2842670997270414E-3</v>
      </c>
      <c r="Y149" s="5">
        <f t="shared" si="294"/>
        <v>7.0078811398593252E-3</v>
      </c>
      <c r="Z149" s="5">
        <f t="shared" si="295"/>
        <v>6.3305550398085414E-2</v>
      </c>
      <c r="AA149" s="5">
        <f t="shared" si="296"/>
        <v>4.3932892645709848E-2</v>
      </c>
      <c r="AB149" s="5">
        <f t="shared" si="297"/>
        <v>1.5244311470972053E-2</v>
      </c>
      <c r="AC149" s="5">
        <f t="shared" si="298"/>
        <v>2.3090412594448765E-4</v>
      </c>
      <c r="AD149" s="5">
        <f t="shared" si="299"/>
        <v>1.0670052305984015E-3</v>
      </c>
      <c r="AE149" s="5">
        <f t="shared" si="300"/>
        <v>1.6107778355195373E-3</v>
      </c>
      <c r="AF149" s="5">
        <f t="shared" si="301"/>
        <v>1.2158352934904968E-3</v>
      </c>
      <c r="AG149" s="5">
        <f t="shared" si="302"/>
        <v>6.1181847605956111E-4</v>
      </c>
      <c r="AH149" s="5">
        <f t="shared" si="303"/>
        <v>2.3891911333324294E-2</v>
      </c>
      <c r="AI149" s="5">
        <f t="shared" si="304"/>
        <v>1.6580548926709897E-2</v>
      </c>
      <c r="AJ149" s="5">
        <f t="shared" si="305"/>
        <v>5.7532986556745559E-3</v>
      </c>
      <c r="AK149" s="5">
        <f t="shared" si="306"/>
        <v>1.3308946351414047E-3</v>
      </c>
      <c r="AL149" s="5">
        <f t="shared" si="307"/>
        <v>9.6762881195138989E-6</v>
      </c>
      <c r="AM149" s="5">
        <f t="shared" si="308"/>
        <v>1.4809641793970781E-4</v>
      </c>
      <c r="AN149" s="5">
        <f t="shared" si="309"/>
        <v>2.2357006385370263E-4</v>
      </c>
      <c r="AO149" s="5">
        <f t="shared" si="310"/>
        <v>1.6875348555661117E-4</v>
      </c>
      <c r="AP149" s="5">
        <f t="shared" si="311"/>
        <v>8.491816359975736E-5</v>
      </c>
      <c r="AQ149" s="5">
        <f t="shared" si="312"/>
        <v>3.2048646959958962E-5</v>
      </c>
      <c r="AR149" s="5">
        <f t="shared" si="313"/>
        <v>7.213565617168299E-3</v>
      </c>
      <c r="AS149" s="5">
        <f t="shared" si="314"/>
        <v>5.0060824344625417E-3</v>
      </c>
      <c r="AT149" s="5">
        <f t="shared" si="315"/>
        <v>1.7370647659313938E-3</v>
      </c>
      <c r="AU149" s="5">
        <f t="shared" si="316"/>
        <v>4.0183037874994422E-4</v>
      </c>
      <c r="AV149" s="5">
        <f t="shared" si="317"/>
        <v>6.9715731007766939E-5</v>
      </c>
      <c r="AW149" s="5">
        <f t="shared" si="318"/>
        <v>2.8159400029022464E-7</v>
      </c>
      <c r="AX149" s="5">
        <f t="shared" si="319"/>
        <v>1.7129366987164234E-5</v>
      </c>
      <c r="AY149" s="5">
        <f t="shared" si="320"/>
        <v>2.5858921669887416E-5</v>
      </c>
      <c r="AZ149" s="5">
        <f t="shared" si="321"/>
        <v>1.9518638091835099E-5</v>
      </c>
      <c r="BA149" s="5">
        <f t="shared" si="322"/>
        <v>9.82194173506939E-6</v>
      </c>
      <c r="BB149" s="5">
        <f t="shared" si="323"/>
        <v>3.7068623458718448E-6</v>
      </c>
      <c r="BC149" s="5">
        <f t="shared" si="324"/>
        <v>1.1191944584383502E-6</v>
      </c>
      <c r="BD149" s="5">
        <f t="shared" si="325"/>
        <v>1.814963238228307E-3</v>
      </c>
      <c r="BE149" s="5">
        <f t="shared" si="326"/>
        <v>1.2595512494494579E-3</v>
      </c>
      <c r="BF149" s="5">
        <f t="shared" si="327"/>
        <v>4.3705275031860613E-4</v>
      </c>
      <c r="BG149" s="5">
        <f t="shared" si="328"/>
        <v>1.0110220162117234E-4</v>
      </c>
      <c r="BH149" s="5">
        <f t="shared" si="329"/>
        <v>1.7540769103723838E-5</v>
      </c>
      <c r="BI149" s="5">
        <f t="shared" si="330"/>
        <v>2.4345945058883493E-6</v>
      </c>
      <c r="BJ149" s="8">
        <f t="shared" si="331"/>
        <v>0.17102139874947961</v>
      </c>
      <c r="BK149" s="8">
        <f t="shared" si="332"/>
        <v>0.26015657475495774</v>
      </c>
      <c r="BL149" s="8">
        <f t="shared" si="333"/>
        <v>0.5045731930902887</v>
      </c>
      <c r="BM149" s="8">
        <f t="shared" si="334"/>
        <v>0.37728435654457432</v>
      </c>
      <c r="BN149" s="8">
        <f t="shared" si="335"/>
        <v>0.62174678312056741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1.33253012048193</v>
      </c>
      <c r="F150">
        <f>VLOOKUP(B150,home!$B$2:$E$405,3,FALSE)</f>
        <v>1.03</v>
      </c>
      <c r="G150">
        <f>VLOOKUP(C150,away!$B$2:$E$405,4,FALSE)</f>
        <v>0.63</v>
      </c>
      <c r="H150">
        <f>VLOOKUP(A150,away!$A$2:$E$405,3,FALSE)</f>
        <v>1.26265060240964</v>
      </c>
      <c r="I150">
        <f>VLOOKUP(C150,away!$B$2:$E$405,3,FALSE)</f>
        <v>0.92</v>
      </c>
      <c r="J150">
        <f>VLOOKUP(B150,home!$B$2:$E$405,4,FALSE)</f>
        <v>0.59</v>
      </c>
      <c r="K150" s="3">
        <f t="shared" si="280"/>
        <v>0.86467879518072444</v>
      </c>
      <c r="L150" s="3">
        <f t="shared" si="281"/>
        <v>0.68536674698795252</v>
      </c>
      <c r="M150" s="5">
        <f t="shared" si="282"/>
        <v>0.21223830781382497</v>
      </c>
      <c r="N150" s="5">
        <f t="shared" si="283"/>
        <v>0.18351796429165387</v>
      </c>
      <c r="O150" s="5">
        <f t="shared" si="284"/>
        <v>0.14546107861258897</v>
      </c>
      <c r="P150" s="5">
        <f t="shared" si="285"/>
        <v>0.12577711020042207</v>
      </c>
      <c r="Q150" s="5">
        <f t="shared" si="286"/>
        <v>7.9342046128863239E-2</v>
      </c>
      <c r="R150" s="5">
        <f t="shared" si="287"/>
        <v>4.9847093131034463E-2</v>
      </c>
      <c r="S150" s="5">
        <f t="shared" si="288"/>
        <v>1.8634573575952044E-2</v>
      </c>
      <c r="T150" s="5">
        <f t="shared" si="289"/>
        <v>5.4378400054707079E-2</v>
      </c>
      <c r="U150" s="5">
        <f t="shared" si="290"/>
        <v>4.3101724431804239E-2</v>
      </c>
      <c r="V150" s="5">
        <f t="shared" si="291"/>
        <v>1.2270288883927446E-3</v>
      </c>
      <c r="W150" s="5">
        <f t="shared" si="292"/>
        <v>2.2868461617959641E-2</v>
      </c>
      <c r="X150" s="5">
        <f t="shared" si="293"/>
        <v>1.5673283147719853E-2</v>
      </c>
      <c r="Y150" s="5">
        <f t="shared" si="294"/>
        <v>5.370973542786925E-3</v>
      </c>
      <c r="Z150" s="5">
        <f t="shared" si="295"/>
        <v>1.1387846688674201E-2</v>
      </c>
      <c r="AA150" s="5">
        <f t="shared" si="296"/>
        <v>9.8468295544656102E-3</v>
      </c>
      <c r="AB150" s="5">
        <f t="shared" si="297"/>
        <v>4.2571723577526366E-3</v>
      </c>
      <c r="AC150" s="5">
        <f t="shared" si="298"/>
        <v>4.5447776753930626E-5</v>
      </c>
      <c r="AD150" s="5">
        <f t="shared" si="299"/>
        <v>4.9434684598634957E-3</v>
      </c>
      <c r="AE150" s="5">
        <f t="shared" si="300"/>
        <v>3.3880888971741883E-3</v>
      </c>
      <c r="AF150" s="5">
        <f t="shared" si="301"/>
        <v>1.1610417329811363E-3</v>
      </c>
      <c r="AG150" s="5">
        <f t="shared" si="302"/>
        <v>2.6524646521684548E-4</v>
      </c>
      <c r="AH150" s="5">
        <f t="shared" si="303"/>
        <v>1.9512128600535413E-3</v>
      </c>
      <c r="AI150" s="5">
        <f t="shared" si="304"/>
        <v>1.6871723849722314E-3</v>
      </c>
      <c r="AJ150" s="5">
        <f t="shared" si="305"/>
        <v>7.2943109254998927E-4</v>
      </c>
      <c r="AK150" s="5">
        <f t="shared" si="306"/>
        <v>2.1024119942449472E-4</v>
      </c>
      <c r="AL150" s="5">
        <f t="shared" si="307"/>
        <v>1.0773342633616612E-6</v>
      </c>
      <c r="AM150" s="5">
        <f t="shared" si="308"/>
        <v>8.5490247037773605E-4</v>
      </c>
      <c r="AN150" s="5">
        <f t="shared" si="309"/>
        <v>5.859217251147535E-4</v>
      </c>
      <c r="AO150" s="5">
        <f t="shared" si="310"/>
        <v>2.0078563336573392E-4</v>
      </c>
      <c r="AP150" s="5">
        <f t="shared" si="311"/>
        <v>4.5870598793929588E-5</v>
      </c>
      <c r="AQ150" s="5">
        <f t="shared" si="312"/>
        <v>7.8595457694462553E-6</v>
      </c>
      <c r="AR150" s="5">
        <f t="shared" si="313"/>
        <v>2.6745928211519096E-4</v>
      </c>
      <c r="AS150" s="5">
        <f t="shared" si="314"/>
        <v>2.312663698192648E-4</v>
      </c>
      <c r="AT150" s="5">
        <f t="shared" si="315"/>
        <v>9.9985563010570875E-5</v>
      </c>
      <c r="AU150" s="5">
        <f t="shared" si="316"/>
        <v>2.8818465386482275E-5</v>
      </c>
      <c r="AV150" s="5">
        <f t="shared" si="317"/>
        <v>6.229678982335226E-6</v>
      </c>
      <c r="AW150" s="5">
        <f t="shared" si="318"/>
        <v>1.7734780168326671E-8</v>
      </c>
      <c r="AX150" s="5">
        <f t="shared" si="319"/>
        <v>1.2320267301387425E-4</v>
      </c>
      <c r="AY150" s="5">
        <f t="shared" si="320"/>
        <v>8.4439015223739406E-5</v>
      </c>
      <c r="AZ150" s="5">
        <f t="shared" si="321"/>
        <v>2.8935846591380234E-5</v>
      </c>
      <c r="BA150" s="5">
        <f t="shared" si="322"/>
        <v>6.6105556832255684E-6</v>
      </c>
      <c r="BB150" s="5">
        <f t="shared" si="323"/>
        <v>1.1326637610987576E-6</v>
      </c>
      <c r="BC150" s="5">
        <f t="shared" si="324"/>
        <v>1.5525801547507902E-7</v>
      </c>
      <c r="BD150" s="5">
        <f t="shared" si="325"/>
        <v>3.0551283022503565E-5</v>
      </c>
      <c r="BE150" s="5">
        <f t="shared" si="326"/>
        <v>2.6417046595123703E-5</v>
      </c>
      <c r="BF150" s="5">
        <f t="shared" si="327"/>
        <v>1.1421130011052311E-5</v>
      </c>
      <c r="BG150" s="5">
        <f t="shared" si="328"/>
        <v>3.2918696458530419E-6</v>
      </c>
      <c r="BH150" s="5">
        <f t="shared" si="329"/>
        <v>7.1160246981705153E-7</v>
      </c>
      <c r="BI150" s="5">
        <f t="shared" si="330"/>
        <v>1.2306151324980722E-7</v>
      </c>
      <c r="BJ150" s="8">
        <f t="shared" si="331"/>
        <v>0.37284879032463664</v>
      </c>
      <c r="BK150" s="8">
        <f t="shared" si="332"/>
        <v>0.35800798460483291</v>
      </c>
      <c r="BL150" s="8">
        <f t="shared" si="333"/>
        <v>0.2577982309772176</v>
      </c>
      <c r="BM150" s="8">
        <f t="shared" si="334"/>
        <v>0.20377483113653019</v>
      </c>
      <c r="BN150" s="8">
        <f t="shared" si="335"/>
        <v>0.79618360017838741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1.33253012048193</v>
      </c>
      <c r="F151">
        <f>VLOOKUP(B151,home!$B$2:$E$405,3,FALSE)</f>
        <v>1</v>
      </c>
      <c r="G151">
        <f>VLOOKUP(C151,away!$B$2:$E$405,4,FALSE)</f>
        <v>0.79</v>
      </c>
      <c r="H151">
        <f>VLOOKUP(A151,away!$A$2:$E$405,3,FALSE)</f>
        <v>1.26265060240964</v>
      </c>
      <c r="I151">
        <f>VLOOKUP(C151,away!$B$2:$E$405,3,FALSE)</f>
        <v>0.71</v>
      </c>
      <c r="J151">
        <f>VLOOKUP(B151,home!$B$2:$E$405,4,FALSE)</f>
        <v>1.06</v>
      </c>
      <c r="K151" s="3">
        <f t="shared" si="280"/>
        <v>1.0526987951807247</v>
      </c>
      <c r="L151" s="3">
        <f t="shared" si="281"/>
        <v>0.9502708433734951</v>
      </c>
      <c r="M151" s="5">
        <f t="shared" si="282"/>
        <v>0.13493398251572755</v>
      </c>
      <c r="N151" s="5">
        <f t="shared" si="283"/>
        <v>0.14204484082324337</v>
      </c>
      <c r="O151" s="5">
        <f t="shared" si="284"/>
        <v>0.12822382936496488</v>
      </c>
      <c r="P151" s="5">
        <f t="shared" si="285"/>
        <v>0.13498107068595736</v>
      </c>
      <c r="Q151" s="5">
        <f t="shared" si="286"/>
        <v>7.476521639813305E-2</v>
      </c>
      <c r="R151" s="5">
        <f t="shared" si="287"/>
        <v>6.092368323561214E-2</v>
      </c>
      <c r="S151" s="5">
        <f t="shared" si="288"/>
        <v>3.3757043822159001E-2</v>
      </c>
      <c r="T151" s="5">
        <f t="shared" si="289"/>
        <v>7.1047205241655753E-2</v>
      </c>
      <c r="U151" s="5">
        <f t="shared" si="290"/>
        <v>6.4134287940101009E-2</v>
      </c>
      <c r="V151" s="5">
        <f t="shared" si="291"/>
        <v>3.7520915647082835E-3</v>
      </c>
      <c r="W151" s="5">
        <f t="shared" si="292"/>
        <v>2.6235084407913615E-2</v>
      </c>
      <c r="X151" s="5">
        <f t="shared" si="293"/>
        <v>2.4930435786282904E-2</v>
      </c>
      <c r="Y151" s="5">
        <f t="shared" si="294"/>
        <v>1.1845333120149907E-2</v>
      </c>
      <c r="Z151" s="5">
        <f t="shared" si="295"/>
        <v>1.9297999949908277E-2</v>
      </c>
      <c r="AA151" s="5">
        <f t="shared" si="296"/>
        <v>2.0314981296666128E-2</v>
      </c>
      <c r="AB151" s="5">
        <f t="shared" si="297"/>
        <v>1.0692778167559692E-2</v>
      </c>
      <c r="AC151" s="5">
        <f t="shared" si="298"/>
        <v>2.3458755870534734E-4</v>
      </c>
      <c r="AD151" s="5">
        <f t="shared" si="299"/>
        <v>6.9044104369188177E-3</v>
      </c>
      <c r="AE151" s="5">
        <f t="shared" si="300"/>
        <v>6.5610599288876068E-3</v>
      </c>
      <c r="AF151" s="5">
        <f t="shared" si="301"/>
        <v>3.1173919760240348E-3</v>
      </c>
      <c r="AG151" s="5">
        <f t="shared" si="302"/>
        <v>9.8745556739404227E-4</v>
      </c>
      <c r="AH151" s="5">
        <f t="shared" si="303"/>
        <v>4.58458167195525E-3</v>
      </c>
      <c r="AI151" s="5">
        <f t="shared" si="304"/>
        <v>4.8261836024749236E-3</v>
      </c>
      <c r="AJ151" s="5">
        <f t="shared" si="305"/>
        <v>2.5402588318231604E-3</v>
      </c>
      <c r="AK151" s="5">
        <f t="shared" si="306"/>
        <v>8.9137580390247911E-4</v>
      </c>
      <c r="AL151" s="5">
        <f t="shared" si="307"/>
        <v>9.386776926994476E-6</v>
      </c>
      <c r="AM151" s="5">
        <f t="shared" si="308"/>
        <v>1.4536529096755325E-3</v>
      </c>
      <c r="AN151" s="5">
        <f t="shared" si="309"/>
        <v>1.3813639764497035E-3</v>
      </c>
      <c r="AO151" s="5">
        <f t="shared" si="310"/>
        <v>6.5633495545331223E-4</v>
      </c>
      <c r="AP151" s="5">
        <f t="shared" si="311"/>
        <v>2.078986572180415E-4</v>
      </c>
      <c r="AQ151" s="5">
        <f t="shared" si="312"/>
        <v>4.9390008082701351E-5</v>
      </c>
      <c r="AR151" s="5">
        <f t="shared" si="313"/>
        <v>8.7131885838471709E-4</v>
      </c>
      <c r="AS151" s="5">
        <f t="shared" si="314"/>
        <v>9.1723631243983614E-4</v>
      </c>
      <c r="AT151" s="5">
        <f t="shared" si="315"/>
        <v>4.8278678050071307E-4</v>
      </c>
      <c r="AU151" s="5">
        <f t="shared" si="316"/>
        <v>1.6940968738742728E-4</v>
      </c>
      <c r="AV151" s="5">
        <f t="shared" si="317"/>
        <v>4.4584343451171968E-5</v>
      </c>
      <c r="AW151" s="5">
        <f t="shared" si="318"/>
        <v>2.6083479579197413E-7</v>
      </c>
      <c r="AX151" s="5">
        <f t="shared" si="319"/>
        <v>2.5504311110439797E-4</v>
      </c>
      <c r="AY151" s="5">
        <f t="shared" si="320"/>
        <v>2.4236003228577627E-4</v>
      </c>
      <c r="AZ151" s="5">
        <f t="shared" si="321"/>
        <v>1.1515383614011605E-4</v>
      </c>
      <c r="BA151" s="5">
        <f t="shared" si="322"/>
        <v>3.647577766218712E-5</v>
      </c>
      <c r="BB151" s="5">
        <f t="shared" si="323"/>
        <v>8.6654670004376603E-6</v>
      </c>
      <c r="BC151" s="5">
        <f t="shared" si="324"/>
        <v>1.6469081269462181E-6</v>
      </c>
      <c r="BD151" s="5">
        <f t="shared" si="325"/>
        <v>1.3799815106741261E-4</v>
      </c>
      <c r="BE151" s="5">
        <f t="shared" si="326"/>
        <v>1.4527048736583288E-4</v>
      </c>
      <c r="BF151" s="5">
        <f t="shared" si="327"/>
        <v>7.6463033512664475E-5</v>
      </c>
      <c r="BG151" s="5">
        <f t="shared" si="328"/>
        <v>2.683084775154843E-5</v>
      </c>
      <c r="BH151" s="5">
        <f t="shared" si="329"/>
        <v>7.0612002754331206E-6</v>
      </c>
      <c r="BI151" s="5">
        <f t="shared" si="330"/>
        <v>1.4866634044956499E-6</v>
      </c>
      <c r="BJ151" s="8">
        <f t="shared" si="331"/>
        <v>0.37284641932580226</v>
      </c>
      <c r="BK151" s="8">
        <f t="shared" si="332"/>
        <v>0.30791052295647031</v>
      </c>
      <c r="BL151" s="8">
        <f t="shared" si="333"/>
        <v>0.30001240628060105</v>
      </c>
      <c r="BM151" s="8">
        <f t="shared" si="334"/>
        <v>0.32395262629165356</v>
      </c>
      <c r="BN151" s="8">
        <f t="shared" si="335"/>
        <v>0.67587262302363837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1.33253012048193</v>
      </c>
      <c r="F152">
        <f>VLOOKUP(B152,home!$B$2:$E$405,3,FALSE)</f>
        <v>1.02</v>
      </c>
      <c r="G152">
        <f>VLOOKUP(C152,away!$B$2:$E$405,4,FALSE)</f>
        <v>1.21</v>
      </c>
      <c r="H152">
        <f>VLOOKUP(A152,away!$A$2:$E$405,3,FALSE)</f>
        <v>1.26265060240964</v>
      </c>
      <c r="I152">
        <f>VLOOKUP(C152,away!$B$2:$E$405,3,FALSE)</f>
        <v>1.08</v>
      </c>
      <c r="J152">
        <f>VLOOKUP(B152,home!$B$2:$E$405,4,FALSE)</f>
        <v>0.75</v>
      </c>
      <c r="K152" s="3">
        <f t="shared" si="280"/>
        <v>1.644608674698798</v>
      </c>
      <c r="L152" s="3">
        <f t="shared" si="281"/>
        <v>1.0227469879518085</v>
      </c>
      <c r="M152" s="5">
        <f t="shared" si="282"/>
        <v>6.9435593892606118E-2</v>
      </c>
      <c r="N152" s="5">
        <f t="shared" si="283"/>
        <v>0.11419438004864289</v>
      </c>
      <c r="O152" s="5">
        <f t="shared" si="284"/>
        <v>7.1015044510307906E-2</v>
      </c>
      <c r="P152" s="5">
        <f t="shared" si="285"/>
        <v>0.11679195823577362</v>
      </c>
      <c r="Q152" s="5">
        <f t="shared" si="286"/>
        <v>9.3902534014924738E-2</v>
      </c>
      <c r="R152" s="5">
        <f t="shared" si="287"/>
        <v>3.6315211436090504E-2</v>
      </c>
      <c r="S152" s="5">
        <f t="shared" si="288"/>
        <v>4.9111560598314369E-2</v>
      </c>
      <c r="T152" s="5">
        <f t="shared" si="289"/>
        <v>9.6038533824806524E-2</v>
      </c>
      <c r="U152" s="5">
        <f t="shared" si="290"/>
        <v>5.9724311751315436E-2</v>
      </c>
      <c r="V152" s="5">
        <f t="shared" si="291"/>
        <v>9.1785063166489322E-3</v>
      </c>
      <c r="W152" s="5">
        <f t="shared" si="292"/>
        <v>5.1477640672381385E-2</v>
      </c>
      <c r="X152" s="5">
        <f t="shared" si="293"/>
        <v>5.2648601944543572E-2</v>
      </c>
      <c r="Y152" s="5">
        <f t="shared" si="294"/>
        <v>2.6923099529327831E-2</v>
      </c>
      <c r="Z152" s="5">
        <f t="shared" si="295"/>
        <v>1.2380424371031547E-2</v>
      </c>
      <c r="AA152" s="5">
        <f t="shared" si="296"/>
        <v>2.036095331705089E-2</v>
      </c>
      <c r="AB152" s="5">
        <f t="shared" si="297"/>
        <v>1.6742900225179581E-2</v>
      </c>
      <c r="AC152" s="5">
        <f t="shared" si="298"/>
        <v>9.6490112842812902E-4</v>
      </c>
      <c r="AD152" s="5">
        <f t="shared" si="299"/>
        <v>2.1165143600706537E-2</v>
      </c>
      <c r="AE152" s="5">
        <f t="shared" si="300"/>
        <v>2.1646586867190107E-2</v>
      </c>
      <c r="AF152" s="5">
        <f t="shared" si="301"/>
        <v>1.1069490758927927E-2</v>
      </c>
      <c r="AG152" s="5">
        <f t="shared" si="302"/>
        <v>3.7737627772846389E-3</v>
      </c>
      <c r="AH152" s="5">
        <f t="shared" si="303"/>
        <v>3.1655104337594193E-3</v>
      </c>
      <c r="AI152" s="5">
        <f t="shared" si="304"/>
        <v>5.2060259192102951E-3</v>
      </c>
      <c r="AJ152" s="5">
        <f t="shared" si="305"/>
        <v>4.2809376937200183E-3</v>
      </c>
      <c r="AK152" s="5">
        <f t="shared" si="306"/>
        <v>2.3468224223123359E-3</v>
      </c>
      <c r="AL152" s="5">
        <f t="shared" si="307"/>
        <v>6.4919264587742781E-5</v>
      </c>
      <c r="AM152" s="5">
        <f t="shared" si="308"/>
        <v>6.961675753393539E-3</v>
      </c>
      <c r="AN152" s="5">
        <f t="shared" si="309"/>
        <v>7.1200329078803795E-3</v>
      </c>
      <c r="AO152" s="5">
        <f t="shared" si="310"/>
        <v>3.6409961053262066E-3</v>
      </c>
      <c r="AP152" s="5">
        <f t="shared" si="311"/>
        <v>1.241272599955548E-3</v>
      </c>
      <c r="AQ152" s="5">
        <f t="shared" si="312"/>
        <v>3.1737695320791171E-4</v>
      </c>
      <c r="AR152" s="5">
        <f t="shared" si="313"/>
        <v>6.4750325229149402E-4</v>
      </c>
      <c r="AS152" s="5">
        <f t="shared" si="314"/>
        <v>1.0648894656142753E-3</v>
      </c>
      <c r="AT152" s="5">
        <f t="shared" si="315"/>
        <v>8.7566322637230235E-4</v>
      </c>
      <c r="AU152" s="5">
        <f t="shared" si="316"/>
        <v>4.8004111273554183E-4</v>
      </c>
      <c r="AV152" s="5">
        <f t="shared" si="317"/>
        <v>1.9736994455423406E-4</v>
      </c>
      <c r="AW152" s="5">
        <f t="shared" si="318"/>
        <v>3.0332057912208359E-6</v>
      </c>
      <c r="AX152" s="5">
        <f t="shared" si="319"/>
        <v>1.9082053890785524E-3</v>
      </c>
      <c r="AY152" s="5">
        <f t="shared" si="320"/>
        <v>1.9516113140734983E-3</v>
      </c>
      <c r="AZ152" s="5">
        <f t="shared" si="321"/>
        <v>9.9800229656067056E-4</v>
      </c>
      <c r="BA152" s="5">
        <f t="shared" si="322"/>
        <v>3.4023461425880449E-4</v>
      </c>
      <c r="BB152" s="5">
        <f t="shared" si="323"/>
        <v>8.6993481732534436E-5</v>
      </c>
      <c r="BC152" s="5">
        <f t="shared" si="324"/>
        <v>1.7794464282678058E-5</v>
      </c>
      <c r="BD152" s="5">
        <f t="shared" si="325"/>
        <v>1.1037200016168752E-4</v>
      </c>
      <c r="BE152" s="5">
        <f t="shared" si="326"/>
        <v>1.8151874890976843E-4</v>
      </c>
      <c r="BF152" s="5">
        <f t="shared" si="327"/>
        <v>1.4926365453873908E-4</v>
      </c>
      <c r="BG152" s="5">
        <f t="shared" si="328"/>
        <v>8.1826767023884957E-5</v>
      </c>
      <c r="BH152" s="5">
        <f t="shared" si="329"/>
        <v>3.3643252717509709E-5</v>
      </c>
      <c r="BI152" s="5">
        <f t="shared" si="330"/>
        <v>1.1065997052860067E-5</v>
      </c>
      <c r="BJ152" s="8">
        <f t="shared" si="331"/>
        <v>0.51742396991848638</v>
      </c>
      <c r="BK152" s="8">
        <f t="shared" si="332"/>
        <v>0.24749905075043241</v>
      </c>
      <c r="BL152" s="8">
        <f t="shared" si="333"/>
        <v>0.22299087513091867</v>
      </c>
      <c r="BM152" s="8">
        <f t="shared" si="334"/>
        <v>0.49669101992424092</v>
      </c>
      <c r="BN152" s="8">
        <f t="shared" si="335"/>
        <v>0.50165472213834583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1.33253012048193</v>
      </c>
      <c r="F153">
        <f>VLOOKUP(B153,home!$B$2:$E$405,3,FALSE)</f>
        <v>0.79</v>
      </c>
      <c r="G153">
        <f>VLOOKUP(C153,away!$B$2:$E$405,4,FALSE)</f>
        <v>1.17</v>
      </c>
      <c r="H153">
        <f>VLOOKUP(A153,away!$A$2:$E$405,3,FALSE)</f>
        <v>1.26265060240964</v>
      </c>
      <c r="I153">
        <f>VLOOKUP(C153,away!$B$2:$E$405,3,FALSE)</f>
        <v>0.96</v>
      </c>
      <c r="J153">
        <f>VLOOKUP(B153,home!$B$2:$E$405,4,FALSE)</f>
        <v>1.63</v>
      </c>
      <c r="K153" s="3">
        <f t="shared" si="280"/>
        <v>1.231657590361448</v>
      </c>
      <c r="L153" s="3">
        <f t="shared" si="281"/>
        <v>1.9757956626506044</v>
      </c>
      <c r="M153" s="5">
        <f t="shared" si="282"/>
        <v>4.0459522341385008E-2</v>
      </c>
      <c r="N153" s="5">
        <f t="shared" si="283"/>
        <v>4.9832277794165429E-2</v>
      </c>
      <c r="O153" s="5">
        <f t="shared" si="284"/>
        <v>7.9939748755023729E-2</v>
      </c>
      <c r="P153" s="5">
        <f t="shared" si="285"/>
        <v>9.8458398325712071E-2</v>
      </c>
      <c r="Q153" s="5">
        <f t="shared" si="286"/>
        <v>3.0688151595092049E-2</v>
      </c>
      <c r="R153" s="5">
        <f t="shared" si="287"/>
        <v>7.8972304431777482E-2</v>
      </c>
      <c r="S153" s="5">
        <f t="shared" si="288"/>
        <v>5.9899719768495549E-2</v>
      </c>
      <c r="T153" s="5">
        <f t="shared" si="289"/>
        <v>6.0633516816347099E-2</v>
      </c>
      <c r="U153" s="5">
        <f t="shared" si="290"/>
        <v>9.7266838181733734E-2</v>
      </c>
      <c r="V153" s="5">
        <f t="shared" si="291"/>
        <v>1.6196243464167769E-2</v>
      </c>
      <c r="W153" s="5">
        <f t="shared" si="292"/>
        <v>1.259909828208596E-2</v>
      </c>
      <c r="X153" s="5">
        <f t="shared" si="293"/>
        <v>2.4893243739054122E-2</v>
      </c>
      <c r="Y153" s="5">
        <f t="shared" si="294"/>
        <v>2.4591981504463727E-2</v>
      </c>
      <c r="Z153" s="5">
        <f t="shared" si="295"/>
        <v>5.2011045521943002E-2</v>
      </c>
      <c r="AA153" s="5">
        <f t="shared" si="296"/>
        <v>6.4059798999735892E-2</v>
      </c>
      <c r="AB153" s="5">
        <f t="shared" si="297"/>
        <v>3.9449868837526714E-2</v>
      </c>
      <c r="AC153" s="5">
        <f t="shared" si="298"/>
        <v>2.4633511749719006E-3</v>
      </c>
      <c r="AD153" s="5">
        <f t="shared" si="299"/>
        <v>3.8794437577102641E-3</v>
      </c>
      <c r="AE153" s="5">
        <f t="shared" si="300"/>
        <v>7.664988149980902E-3</v>
      </c>
      <c r="AF153" s="5">
        <f t="shared" si="301"/>
        <v>7.5722251705002738E-3</v>
      </c>
      <c r="AG153" s="5">
        <f t="shared" si="302"/>
        <v>4.9870565494960573E-3</v>
      </c>
      <c r="AH153" s="5">
        <f t="shared" si="303"/>
        <v>2.5690799538044543E-2</v>
      </c>
      <c r="AI153" s="5">
        <f t="shared" si="304"/>
        <v>3.1642268253486941E-2</v>
      </c>
      <c r="AJ153" s="5">
        <f t="shared" si="305"/>
        <v>1.9486219935330139E-2</v>
      </c>
      <c r="AK153" s="5">
        <f t="shared" si="306"/>
        <v>8.0001168969339714E-3</v>
      </c>
      <c r="AL153" s="5">
        <f t="shared" si="307"/>
        <v>2.397829704019107E-4</v>
      </c>
      <c r="AM153" s="5">
        <f t="shared" si="308"/>
        <v>9.5562927011283655E-4</v>
      </c>
      <c r="AN153" s="5">
        <f t="shared" si="309"/>
        <v>1.8881281669909052E-3</v>
      </c>
      <c r="AO153" s="5">
        <f t="shared" si="310"/>
        <v>1.8652777214345337E-3</v>
      </c>
      <c r="AP153" s="5">
        <f t="shared" si="311"/>
        <v>1.2284692105497177E-3</v>
      </c>
      <c r="AQ153" s="5">
        <f t="shared" si="312"/>
        <v>6.0680103447598632E-4</v>
      </c>
      <c r="AR153" s="5">
        <f t="shared" si="313"/>
        <v>1.015195405945891E-2</v>
      </c>
      <c r="AS153" s="5">
        <f t="shared" si="314"/>
        <v>1.2503731274333281E-2</v>
      </c>
      <c r="AT153" s="5">
        <f t="shared" si="315"/>
        <v>7.7001577659362042E-3</v>
      </c>
      <c r="AU153" s="5">
        <f t="shared" si="316"/>
        <v>3.1613192531319907E-3</v>
      </c>
      <c r="AV153" s="5">
        <f t="shared" si="317"/>
        <v>9.7341571341895026E-4</v>
      </c>
      <c r="AW153" s="5">
        <f t="shared" si="318"/>
        <v>1.6208687545618791E-5</v>
      </c>
      <c r="AX153" s="5">
        <f t="shared" si="319"/>
        <v>1.9616800735100737E-4</v>
      </c>
      <c r="AY153" s="5">
        <f t="shared" si="320"/>
        <v>3.8758789807493224E-4</v>
      </c>
      <c r="AZ153" s="5">
        <f t="shared" si="321"/>
        <v>3.8289724395615789E-4</v>
      </c>
      <c r="BA153" s="5">
        <f t="shared" si="322"/>
        <v>2.5217557128314898E-4</v>
      </c>
      <c r="BB153" s="5">
        <f t="shared" si="323"/>
        <v>1.2456184999192106E-4</v>
      </c>
      <c r="BC153" s="5">
        <f t="shared" si="324"/>
        <v>4.9221752589154565E-5</v>
      </c>
      <c r="BD153" s="5">
        <f t="shared" si="325"/>
        <v>3.3430311330178517E-3</v>
      </c>
      <c r="BE153" s="5">
        <f t="shared" si="326"/>
        <v>4.1174696697960679E-3</v>
      </c>
      <c r="BF153" s="5">
        <f t="shared" si="327"/>
        <v>2.535656385943687E-3</v>
      </c>
      <c r="BG153" s="5">
        <f t="shared" si="328"/>
        <v>1.0410201447653392E-3</v>
      </c>
      <c r="BH153" s="5">
        <f t="shared" si="329"/>
        <v>3.2054509075485094E-4</v>
      </c>
      <c r="BI153" s="5">
        <f t="shared" si="330"/>
        <v>7.8960358816262242E-5</v>
      </c>
      <c r="BJ153" s="8">
        <f t="shared" si="331"/>
        <v>0.2352789010857062</v>
      </c>
      <c r="BK153" s="8">
        <f t="shared" si="332"/>
        <v>0.21810460594320916</v>
      </c>
      <c r="BL153" s="8">
        <f t="shared" si="333"/>
        <v>0.49043522467896655</v>
      </c>
      <c r="BM153" s="8">
        <f t="shared" si="334"/>
        <v>0.61710799477613965</v>
      </c>
      <c r="BN153" s="8">
        <f t="shared" si="335"/>
        <v>0.37835040324315578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1.28571428571429</v>
      </c>
      <c r="F154">
        <f>VLOOKUP(B154,home!$B$2:$E$405,3,FALSE)</f>
        <v>1.51</v>
      </c>
      <c r="G154">
        <f>VLOOKUP(C154,away!$B$2:$E$405,4,FALSE)</f>
        <v>1.07</v>
      </c>
      <c r="H154">
        <f>VLOOKUP(A154,away!$A$2:$E$405,3,FALSE)</f>
        <v>1.12348668280872</v>
      </c>
      <c r="I154">
        <f>VLOOKUP(C154,away!$B$2:$E$405,3,FALSE)</f>
        <v>0.68</v>
      </c>
      <c r="J154">
        <f>VLOOKUP(B154,home!$B$2:$E$405,4,FALSE)</f>
        <v>0.89</v>
      </c>
      <c r="K154" s="3">
        <f t="shared" si="280"/>
        <v>2.0773285714285787</v>
      </c>
      <c r="L154" s="3">
        <f t="shared" si="281"/>
        <v>0.67993414043583733</v>
      </c>
      <c r="M154" s="5">
        <f t="shared" si="282"/>
        <v>6.346525349733291E-2</v>
      </c>
      <c r="N154" s="5">
        <f t="shared" si="283"/>
        <v>0.13183818438296716</v>
      </c>
      <c r="O154" s="5">
        <f t="shared" si="284"/>
        <v>4.315219258425157E-2</v>
      </c>
      <c r="P154" s="5">
        <f t="shared" si="285"/>
        <v>8.9641282575054215E-2</v>
      </c>
      <c r="Q154" s="5">
        <f t="shared" si="286"/>
        <v>0.13693561361200343</v>
      </c>
      <c r="R154" s="5">
        <f t="shared" si="287"/>
        <v>1.46703244863474E-2</v>
      </c>
      <c r="S154" s="5">
        <f t="shared" si="288"/>
        <v>3.1653381570588113E-2</v>
      </c>
      <c r="T154" s="5">
        <f t="shared" si="289"/>
        <v>9.3107198736331498E-2</v>
      </c>
      <c r="U154" s="5">
        <f t="shared" si="290"/>
        <v>3.0475084207617742E-2</v>
      </c>
      <c r="V154" s="5">
        <f t="shared" si="291"/>
        <v>4.9676346337630163E-3</v>
      </c>
      <c r="W154" s="5">
        <f t="shared" si="292"/>
        <v>9.4820087534106298E-2</v>
      </c>
      <c r="X154" s="5">
        <f t="shared" si="293"/>
        <v>6.4471414713553429E-2</v>
      </c>
      <c r="Y154" s="5">
        <f t="shared" si="294"/>
        <v>2.191815797297117E-2</v>
      </c>
      <c r="Z154" s="5">
        <f t="shared" si="295"/>
        <v>3.3249514898464794E-3</v>
      </c>
      <c r="AA154" s="5">
        <f t="shared" si="296"/>
        <v>6.907016728472111E-3</v>
      </c>
      <c r="AB154" s="5">
        <f t="shared" si="297"/>
        <v>7.1740715966951358E-3</v>
      </c>
      <c r="AC154" s="5">
        <f t="shared" si="298"/>
        <v>4.3853242069053015E-4</v>
      </c>
      <c r="AD154" s="5">
        <f t="shared" si="299"/>
        <v>4.9243119244989468E-2</v>
      </c>
      <c r="AE154" s="5">
        <f t="shared" si="300"/>
        <v>3.3482077956221351E-2</v>
      </c>
      <c r="AF154" s="5">
        <f t="shared" si="301"/>
        <v>1.138280394758453E-2</v>
      </c>
      <c r="AG154" s="5">
        <f t="shared" si="302"/>
        <v>2.579852339283515E-3</v>
      </c>
      <c r="AH154" s="5">
        <f t="shared" si="303"/>
        <v>5.6518700830990559E-4</v>
      </c>
      <c r="AI154" s="5">
        <f t="shared" si="304"/>
        <v>1.1740791205624083E-3</v>
      </c>
      <c r="AJ154" s="5">
        <f t="shared" si="305"/>
        <v>1.2194740511310153E-3</v>
      </c>
      <c r="AK154" s="5">
        <f t="shared" si="306"/>
        <v>8.4441609617673787E-4</v>
      </c>
      <c r="AL154" s="5">
        <f t="shared" si="307"/>
        <v>2.4776145355249777E-5</v>
      </c>
      <c r="AM154" s="5">
        <f t="shared" si="308"/>
        <v>2.0458827710776218E-2</v>
      </c>
      <c r="AN154" s="5">
        <f t="shared" si="309"/>
        <v>1.3910655433851518E-2</v>
      </c>
      <c r="AO154" s="5">
        <f t="shared" si="310"/>
        <v>4.7291647726574702E-3</v>
      </c>
      <c r="AP154" s="5">
        <f t="shared" si="311"/>
        <v>1.0718401948920998E-3</v>
      </c>
      <c r="AQ154" s="5">
        <f t="shared" si="312"/>
        <v>1.8219518539963503E-4</v>
      </c>
      <c r="AR154" s="5">
        <f t="shared" si="313"/>
        <v>7.6857988536139637E-5</v>
      </c>
      <c r="AS154" s="5">
        <f t="shared" si="314"/>
        <v>1.5965929552865299E-4</v>
      </c>
      <c r="AT154" s="5">
        <f t="shared" si="315"/>
        <v>1.6583240814791508E-4</v>
      </c>
      <c r="AU154" s="5">
        <f t="shared" si="316"/>
        <v>1.1482946650482314E-4</v>
      </c>
      <c r="AV154" s="5">
        <f t="shared" si="317"/>
        <v>5.9634632903092529E-5</v>
      </c>
      <c r="AW154" s="5">
        <f t="shared" si="318"/>
        <v>9.7208285221766484E-7</v>
      </c>
      <c r="AX154" s="5">
        <f t="shared" si="319"/>
        <v>7.0832845569216967E-3</v>
      </c>
      <c r="AY154" s="5">
        <f t="shared" si="320"/>
        <v>4.8161669966729952E-3</v>
      </c>
      <c r="AZ154" s="5">
        <f t="shared" si="321"/>
        <v>1.6373381835391504E-3</v>
      </c>
      <c r="BA154" s="5">
        <f t="shared" si="322"/>
        <v>3.7109404347582253E-4</v>
      </c>
      <c r="BB154" s="5">
        <f t="shared" si="323"/>
        <v>6.3079877367898152E-5</v>
      </c>
      <c r="BC154" s="5">
        <f t="shared" si="324"/>
        <v>8.5780324393879728E-6</v>
      </c>
      <c r="BD154" s="5">
        <f t="shared" si="325"/>
        <v>8.7097283951579212E-6</v>
      </c>
      <c r="BE154" s="5">
        <f t="shared" si="326"/>
        <v>1.8092967644644332E-5</v>
      </c>
      <c r="BF154" s="5">
        <f t="shared" si="327"/>
        <v>1.8792519315076262E-5</v>
      </c>
      <c r="BG154" s="5">
        <f t="shared" si="328"/>
        <v>1.301274576744378E-5</v>
      </c>
      <c r="BH154" s="5">
        <f t="shared" si="329"/>
        <v>6.7579371438618195E-6</v>
      </c>
      <c r="BI154" s="5">
        <f t="shared" si="330"/>
        <v>2.8076911825725195E-6</v>
      </c>
      <c r="BJ154" s="8">
        <f t="shared" si="331"/>
        <v>0.69411073542800561</v>
      </c>
      <c r="BK154" s="8">
        <f t="shared" si="332"/>
        <v>0.19500702783945703</v>
      </c>
      <c r="BL154" s="8">
        <f t="shared" si="333"/>
        <v>0.10682683326063337</v>
      </c>
      <c r="BM154" s="8">
        <f t="shared" si="334"/>
        <v>0.51475150196616504</v>
      </c>
      <c r="BN154" s="8">
        <f t="shared" si="335"/>
        <v>0.47970285113795674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1.28571428571429</v>
      </c>
      <c r="F155">
        <f>VLOOKUP(B155,home!$B$2:$E$405,3,FALSE)</f>
        <v>1.07</v>
      </c>
      <c r="G155">
        <f>VLOOKUP(C155,away!$B$2:$E$405,4,FALSE)</f>
        <v>0.91</v>
      </c>
      <c r="H155">
        <f>VLOOKUP(A155,away!$A$2:$E$405,3,FALSE)</f>
        <v>1.12348668280872</v>
      </c>
      <c r="I155">
        <f>VLOOKUP(C155,away!$B$2:$E$405,3,FALSE)</f>
        <v>0.82</v>
      </c>
      <c r="J155">
        <f>VLOOKUP(B155,home!$B$2:$E$405,4,FALSE)</f>
        <v>1.17</v>
      </c>
      <c r="K155" s="3">
        <f t="shared" si="280"/>
        <v>1.2519000000000042</v>
      </c>
      <c r="L155" s="3">
        <f t="shared" si="281"/>
        <v>1.0778731234866858</v>
      </c>
      <c r="M155" s="5">
        <f t="shared" si="282"/>
        <v>9.7317823713631374E-2</v>
      </c>
      <c r="N155" s="5">
        <f t="shared" si="283"/>
        <v>0.12183218350709553</v>
      </c>
      <c r="O155" s="5">
        <f t="shared" si="284"/>
        <v>0.10489626661713851</v>
      </c>
      <c r="P155" s="5">
        <f t="shared" si="285"/>
        <v>0.13131963617799614</v>
      </c>
      <c r="Q155" s="5">
        <f t="shared" si="286"/>
        <v>7.6260855266266719E-2</v>
      </c>
      <c r="R155" s="5">
        <f t="shared" si="287"/>
        <v>5.6532433270353635E-2</v>
      </c>
      <c r="S155" s="5">
        <f t="shared" si="288"/>
        <v>4.4300330062523222E-2</v>
      </c>
      <c r="T155" s="5">
        <f t="shared" si="289"/>
        <v>8.2199526265616968E-2</v>
      </c>
      <c r="U155" s="5">
        <f t="shared" si="290"/>
        <v>7.0772953211155953E-2</v>
      </c>
      <c r="V155" s="5">
        <f t="shared" si="291"/>
        <v>6.6420437974152625E-3</v>
      </c>
      <c r="W155" s="5">
        <f t="shared" si="292"/>
        <v>3.1823654902613213E-2</v>
      </c>
      <c r="X155" s="5">
        <f t="shared" si="293"/>
        <v>3.4301862310642084E-2</v>
      </c>
      <c r="Y155" s="5">
        <f t="shared" si="294"/>
        <v>1.8486527735091005E-2</v>
      </c>
      <c r="Z155" s="5">
        <f t="shared" si="295"/>
        <v>2.0311596809139569E-2</v>
      </c>
      <c r="AA155" s="5">
        <f t="shared" si="296"/>
        <v>2.542808804536191E-2</v>
      </c>
      <c r="AB155" s="5">
        <f t="shared" si="297"/>
        <v>1.5916711711994345E-2</v>
      </c>
      <c r="AC155" s="5">
        <f t="shared" si="298"/>
        <v>5.6016895317239441E-4</v>
      </c>
      <c r="AD155" s="5">
        <f t="shared" si="299"/>
        <v>9.9600083931454027E-3</v>
      </c>
      <c r="AE155" s="5">
        <f t="shared" si="300"/>
        <v>1.073562535667324E-2</v>
      </c>
      <c r="AF155" s="5">
        <f t="shared" si="301"/>
        <v>5.7858210178901269E-3</v>
      </c>
      <c r="AG155" s="5">
        <f t="shared" si="302"/>
        <v>2.0787936574960487E-3</v>
      </c>
      <c r="AH155" s="5">
        <f t="shared" si="303"/>
        <v>5.4733310739173667E-3</v>
      </c>
      <c r="AI155" s="5">
        <f t="shared" si="304"/>
        <v>6.8520631714371746E-3</v>
      </c>
      <c r="AJ155" s="5">
        <f t="shared" si="305"/>
        <v>4.2890489421611149E-3</v>
      </c>
      <c r="AK155" s="5">
        <f t="shared" si="306"/>
        <v>1.7898201235638392E-3</v>
      </c>
      <c r="AL155" s="5">
        <f t="shared" si="307"/>
        <v>3.023544108231185E-5</v>
      </c>
      <c r="AM155" s="5">
        <f t="shared" si="308"/>
        <v>2.4937869014757539E-3</v>
      </c>
      <c r="AN155" s="5">
        <f t="shared" si="309"/>
        <v>2.6879858768038543E-3</v>
      </c>
      <c r="AO155" s="5">
        <f t="shared" si="310"/>
        <v>1.4486538664593345E-3</v>
      </c>
      <c r="AP155" s="5">
        <f t="shared" si="311"/>
        <v>5.2048835596386228E-4</v>
      </c>
      <c r="AQ155" s="5">
        <f t="shared" si="312"/>
        <v>1.4025510249530455E-4</v>
      </c>
      <c r="AR155" s="5">
        <f t="shared" si="313"/>
        <v>1.1799112921040101E-3</v>
      </c>
      <c r="AS155" s="5">
        <f t="shared" si="314"/>
        <v>1.4771309465850153E-3</v>
      </c>
      <c r="AT155" s="5">
        <f t="shared" si="315"/>
        <v>9.2461011601489363E-4</v>
      </c>
      <c r="AU155" s="5">
        <f t="shared" si="316"/>
        <v>3.8583980141301642E-4</v>
      </c>
      <c r="AV155" s="5">
        <f t="shared" si="317"/>
        <v>1.2075821184723921E-4</v>
      </c>
      <c r="AW155" s="5">
        <f t="shared" si="318"/>
        <v>1.133316183081759E-6</v>
      </c>
      <c r="AX155" s="5">
        <f t="shared" si="319"/>
        <v>5.203286369929171E-4</v>
      </c>
      <c r="AY155" s="5">
        <f t="shared" si="320"/>
        <v>5.6084825319512542E-4</v>
      </c>
      <c r="AZ155" s="5">
        <f t="shared" si="321"/>
        <v>3.0226162923674079E-4</v>
      </c>
      <c r="BA155" s="5">
        <f t="shared" si="322"/>
        <v>1.0859989547186011E-4</v>
      </c>
      <c r="BB155" s="5">
        <f t="shared" si="323"/>
        <v>2.9264227135645361E-5</v>
      </c>
      <c r="BC155" s="5">
        <f t="shared" si="324"/>
        <v>6.3086247818243808E-6</v>
      </c>
      <c r="BD155" s="5">
        <f t="shared" si="325"/>
        <v>2.1196577830956002E-4</v>
      </c>
      <c r="BE155" s="5">
        <f t="shared" si="326"/>
        <v>2.653599578657391E-4</v>
      </c>
      <c r="BF155" s="5">
        <f t="shared" si="327"/>
        <v>1.6610206562605996E-4</v>
      </c>
      <c r="BG155" s="5">
        <f t="shared" si="328"/>
        <v>6.931439198575506E-5</v>
      </c>
      <c r="BH155" s="5">
        <f t="shared" si="329"/>
        <v>2.1693671831741762E-5</v>
      </c>
      <c r="BI155" s="5">
        <f t="shared" si="330"/>
        <v>5.4316615532315193E-6</v>
      </c>
      <c r="BJ155" s="8">
        <f t="shared" si="331"/>
        <v>0.40228363978254261</v>
      </c>
      <c r="BK155" s="8">
        <f t="shared" si="332"/>
        <v>0.28073108639901589</v>
      </c>
      <c r="BL155" s="8">
        <f t="shared" si="333"/>
        <v>0.29677883406222005</v>
      </c>
      <c r="BM155" s="8">
        <f t="shared" si="334"/>
        <v>0.41138624356342413</v>
      </c>
      <c r="BN155" s="8">
        <f t="shared" si="335"/>
        <v>0.58815919855248189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1.28571428571429</v>
      </c>
      <c r="F156">
        <f>VLOOKUP(B156,home!$B$2:$E$405,3,FALSE)</f>
        <v>0.83</v>
      </c>
      <c r="G156">
        <f>VLOOKUP(C156,away!$B$2:$E$405,4,FALSE)</f>
        <v>1.05</v>
      </c>
      <c r="H156">
        <f>VLOOKUP(A156,away!$A$2:$E$405,3,FALSE)</f>
        <v>1.12348668280872</v>
      </c>
      <c r="I156">
        <f>VLOOKUP(C156,away!$B$2:$E$405,3,FALSE)</f>
        <v>1.1000000000000001</v>
      </c>
      <c r="J156">
        <f>VLOOKUP(B156,home!$B$2:$E$405,4,FALSE)</f>
        <v>0.78</v>
      </c>
      <c r="K156" s="3">
        <f t="shared" si="280"/>
        <v>1.1205000000000038</v>
      </c>
      <c r="L156" s="3">
        <f t="shared" si="281"/>
        <v>0.96395157384988184</v>
      </c>
      <c r="M156" s="5">
        <f t="shared" si="282"/>
        <v>0.12437531213854507</v>
      </c>
      <c r="N156" s="5">
        <f t="shared" si="283"/>
        <v>0.13936253725124023</v>
      </c>
      <c r="O156" s="5">
        <f t="shared" si="284"/>
        <v>0.11989177788402083</v>
      </c>
      <c r="P156" s="5">
        <f t="shared" si="285"/>
        <v>0.13433873711904581</v>
      </c>
      <c r="Q156" s="5">
        <f t="shared" si="286"/>
        <v>7.8077861495007631E-2</v>
      </c>
      <c r="R156" s="5">
        <f t="shared" si="287"/>
        <v>5.7784933991481151E-2</v>
      </c>
      <c r="S156" s="5">
        <f t="shared" si="288"/>
        <v>3.6275077385609214E-2</v>
      </c>
      <c r="T156" s="5">
        <f t="shared" si="289"/>
        <v>7.5263277470945703E-2</v>
      </c>
      <c r="U156" s="5">
        <f t="shared" si="290"/>
        <v>6.4748018537454849E-2</v>
      </c>
      <c r="V156" s="5">
        <f t="shared" si="291"/>
        <v>4.353443533204355E-3</v>
      </c>
      <c r="W156" s="5">
        <f t="shared" si="292"/>
        <v>2.9162081268385445E-2</v>
      </c>
      <c r="X156" s="5">
        <f t="shared" si="293"/>
        <v>2.8110834135398308E-2</v>
      </c>
      <c r="Y156" s="5">
        <f t="shared" si="294"/>
        <v>1.3548741403525088E-2</v>
      </c>
      <c r="Z156" s="5">
        <f t="shared" si="295"/>
        <v>1.8567292688633264E-2</v>
      </c>
      <c r="AA156" s="5">
        <f t="shared" si="296"/>
        <v>2.0804651457613645E-2</v>
      </c>
      <c r="AB156" s="5">
        <f t="shared" si="297"/>
        <v>1.1655805979128089E-2</v>
      </c>
      <c r="AC156" s="5">
        <f t="shared" si="298"/>
        <v>2.9388675308322294E-4</v>
      </c>
      <c r="AD156" s="5">
        <f t="shared" si="299"/>
        <v>8.1690280153065026E-3</v>
      </c>
      <c r="AE156" s="5">
        <f t="shared" si="300"/>
        <v>7.8745474121784814E-3</v>
      </c>
      <c r="AF156" s="5">
        <f t="shared" si="301"/>
        <v>3.7953411856624791E-3</v>
      </c>
      <c r="AG156" s="5">
        <f t="shared" si="302"/>
        <v>1.2195083697388745E-3</v>
      </c>
      <c r="AH156" s="5">
        <f t="shared" si="303"/>
        <v>4.4744927523348603E-3</v>
      </c>
      <c r="AI156" s="5">
        <f t="shared" si="304"/>
        <v>5.0136691289912275E-3</v>
      </c>
      <c r="AJ156" s="5">
        <f t="shared" si="305"/>
        <v>2.8089081295173458E-3</v>
      </c>
      <c r="AK156" s="5">
        <f t="shared" si="306"/>
        <v>1.0491271863747322E-3</v>
      </c>
      <c r="AL156" s="5">
        <f t="shared" si="307"/>
        <v>1.269717424989896E-5</v>
      </c>
      <c r="AM156" s="5">
        <f t="shared" si="308"/>
        <v>1.8306791782301925E-3</v>
      </c>
      <c r="AN156" s="5">
        <f t="shared" si="309"/>
        <v>1.7646860750692025E-3</v>
      </c>
      <c r="AO156" s="5">
        <f t="shared" si="310"/>
        <v>8.5053595970696388E-4</v>
      </c>
      <c r="AP156" s="5">
        <f t="shared" si="311"/>
        <v>2.7329182565848255E-4</v>
      </c>
      <c r="AQ156" s="5">
        <f t="shared" si="312"/>
        <v>6.5860021365950441E-5</v>
      </c>
      <c r="AR156" s="5">
        <f t="shared" si="313"/>
        <v>8.6263886615861585E-4</v>
      </c>
      <c r="AS156" s="5">
        <f t="shared" si="314"/>
        <v>9.665868495307324E-4</v>
      </c>
      <c r="AT156" s="5">
        <f t="shared" si="315"/>
        <v>5.4153028244959488E-4</v>
      </c>
      <c r="AU156" s="5">
        <f t="shared" si="316"/>
        <v>2.0226156049492434E-4</v>
      </c>
      <c r="AV156" s="5">
        <f t="shared" si="317"/>
        <v>5.6658519633640897E-5</v>
      </c>
      <c r="AW156" s="5">
        <f t="shared" si="318"/>
        <v>3.809532267884308E-7</v>
      </c>
      <c r="AX156" s="5">
        <f t="shared" si="319"/>
        <v>3.4187933653448963E-4</v>
      </c>
      <c r="AY156" s="5">
        <f t="shared" si="320"/>
        <v>3.2955512451917469E-4</v>
      </c>
      <c r="AZ156" s="5">
        <f t="shared" si="321"/>
        <v>1.5883759047527607E-4</v>
      </c>
      <c r="BA156" s="5">
        <f t="shared" si="322"/>
        <v>5.1037248441721791E-5</v>
      </c>
      <c r="BB156" s="5">
        <f t="shared" si="323"/>
        <v>1.2299358990091287E-5</v>
      </c>
      <c r="BC156" s="5">
        <f t="shared" si="324"/>
        <v>2.371197291168639E-6</v>
      </c>
      <c r="BD156" s="5">
        <f t="shared" si="325"/>
        <v>1.3859034878294582E-4</v>
      </c>
      <c r="BE156" s="5">
        <f t="shared" si="326"/>
        <v>1.5529048581129133E-4</v>
      </c>
      <c r="BF156" s="5">
        <f t="shared" si="327"/>
        <v>8.7001494675776296E-5</v>
      </c>
      <c r="BG156" s="5">
        <f t="shared" si="328"/>
        <v>3.2495058261402552E-5</v>
      </c>
      <c r="BH156" s="5">
        <f t="shared" si="329"/>
        <v>9.1026781954754242E-6</v>
      </c>
      <c r="BI156" s="5">
        <f t="shared" si="330"/>
        <v>2.0399101836060482E-6</v>
      </c>
      <c r="BJ156" s="8">
        <f t="shared" si="331"/>
        <v>0.39026479092367156</v>
      </c>
      <c r="BK156" s="8">
        <f t="shared" si="332"/>
        <v>0.29997870922825676</v>
      </c>
      <c r="BL156" s="8">
        <f t="shared" si="333"/>
        <v>0.2912855811010947</v>
      </c>
      <c r="BM156" s="8">
        <f t="shared" si="334"/>
        <v>0.34593603989102317</v>
      </c>
      <c r="BN156" s="8">
        <f t="shared" si="335"/>
        <v>0.6538311598793406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1.28571428571429</v>
      </c>
      <c r="F157">
        <f>VLOOKUP(B157,home!$B$2:$E$405,3,FALSE)</f>
        <v>0.99</v>
      </c>
      <c r="G157">
        <f>VLOOKUP(C157,away!$B$2:$E$405,4,FALSE)</f>
        <v>1.02</v>
      </c>
      <c r="H157">
        <f>VLOOKUP(A157,away!$A$2:$E$405,3,FALSE)</f>
        <v>1.12348668280872</v>
      </c>
      <c r="I157">
        <f>VLOOKUP(C157,away!$B$2:$E$405,3,FALSE)</f>
        <v>0.97</v>
      </c>
      <c r="J157">
        <f>VLOOKUP(B157,home!$B$2:$E$405,4,FALSE)</f>
        <v>0.69</v>
      </c>
      <c r="K157" s="3">
        <f t="shared" si="280"/>
        <v>1.2983142857142902</v>
      </c>
      <c r="L157" s="3">
        <f t="shared" si="281"/>
        <v>0.75194963680387628</v>
      </c>
      <c r="M157" s="5">
        <f t="shared" si="282"/>
        <v>0.128700932031</v>
      </c>
      <c r="N157" s="5">
        <f t="shared" si="283"/>
        <v>0.16709425864059119</v>
      </c>
      <c r="O157" s="5">
        <f t="shared" si="284"/>
        <v>9.6776619097030808E-2</v>
      </c>
      <c r="P157" s="5">
        <f t="shared" si="285"/>
        <v>0.12564646709680549</v>
      </c>
      <c r="Q157" s="5">
        <f t="shared" si="286"/>
        <v>0.10847043152695904</v>
      </c>
      <c r="R157" s="5">
        <f t="shared" si="287"/>
        <v>3.63855717905597E-2</v>
      </c>
      <c r="S157" s="5">
        <f t="shared" si="288"/>
        <v>3.0666123478628019E-2</v>
      </c>
      <c r="T157" s="5">
        <f t="shared" si="289"/>
        <v>8.1564301590656571E-2</v>
      </c>
      <c r="U157" s="5">
        <f t="shared" si="290"/>
        <v>4.7239907649566544E-2</v>
      </c>
      <c r="V157" s="5">
        <f t="shared" si="291"/>
        <v>3.3264803342820332E-3</v>
      </c>
      <c r="W157" s="5">
        <f t="shared" si="292"/>
        <v>4.6942903609681549E-2</v>
      </c>
      <c r="X157" s="5">
        <f t="shared" si="293"/>
        <v>3.529869931981941E-2</v>
      </c>
      <c r="Y157" s="5">
        <f t="shared" si="294"/>
        <v>1.3271422066593722E-2</v>
      </c>
      <c r="Z157" s="5">
        <f t="shared" si="295"/>
        <v>9.120039164270911E-3</v>
      </c>
      <c r="AA157" s="5">
        <f t="shared" si="296"/>
        <v>1.1840677133246743E-2</v>
      </c>
      <c r="AB157" s="5">
        <f t="shared" si="297"/>
        <v>7.686460137312388E-3</v>
      </c>
      <c r="AC157" s="5">
        <f t="shared" si="298"/>
        <v>2.0297080180082955E-4</v>
      </c>
      <c r="AD157" s="5">
        <f t="shared" si="299"/>
        <v>1.5236660592339628E-2</v>
      </c>
      <c r="AE157" s="5">
        <f t="shared" si="300"/>
        <v>1.1457201398513717E-2</v>
      </c>
      <c r="AF157" s="5">
        <f t="shared" si="301"/>
        <v>4.3076192152006268E-3</v>
      </c>
      <c r="AG157" s="5">
        <f t="shared" si="302"/>
        <v>1.0797042347865033E-3</v>
      </c>
      <c r="AH157" s="5">
        <f t="shared" si="303"/>
        <v>1.7144525343026594E-3</v>
      </c>
      <c r="AI157" s="5">
        <f t="shared" si="304"/>
        <v>2.225898217464212E-3</v>
      </c>
      <c r="AJ157" s="5">
        <f t="shared" si="305"/>
        <v>1.4449577271398804E-3</v>
      </c>
      <c r="AK157" s="5">
        <f t="shared" si="306"/>
        <v>6.2533641979965271E-4</v>
      </c>
      <c r="AL157" s="5">
        <f t="shared" si="307"/>
        <v>7.9261474699926434E-6</v>
      </c>
      <c r="AM157" s="5">
        <f t="shared" si="308"/>
        <v>3.9563948227228952E-3</v>
      </c>
      <c r="AN157" s="5">
        <f t="shared" si="309"/>
        <v>2.975009649999217E-3</v>
      </c>
      <c r="AO157" s="5">
        <f t="shared" si="310"/>
        <v>1.1185287129024692E-3</v>
      </c>
      <c r="AP157" s="5">
        <f t="shared" si="311"/>
        <v>2.8035908647390637E-4</v>
      </c>
      <c r="AQ157" s="5">
        <f t="shared" si="312"/>
        <v>5.2703978312180093E-5</v>
      </c>
      <c r="AR157" s="5">
        <f t="shared" si="313"/>
        <v>2.5783639209727414E-4</v>
      </c>
      <c r="AS157" s="5">
        <f t="shared" si="314"/>
        <v>3.3475267123692217E-4</v>
      </c>
      <c r="AT157" s="5">
        <f t="shared" si="315"/>
        <v>2.1730708762395765E-4</v>
      </c>
      <c r="AU157" s="5">
        <f t="shared" si="316"/>
        <v>9.40442987497171E-5</v>
      </c>
      <c r="AV157" s="5">
        <f t="shared" si="317"/>
        <v>3.0524764139185082E-5</v>
      </c>
      <c r="AW157" s="5">
        <f t="shared" si="318"/>
        <v>2.1494544056020872E-7</v>
      </c>
      <c r="AX157" s="5">
        <f t="shared" si="319"/>
        <v>8.5610731971119984E-4</v>
      </c>
      <c r="AY157" s="5">
        <f t="shared" si="320"/>
        <v>6.4374958812197668E-4</v>
      </c>
      <c r="AZ157" s="5">
        <f t="shared" si="321"/>
        <v>2.4203363449048267E-4</v>
      </c>
      <c r="BA157" s="5">
        <f t="shared" si="322"/>
        <v>6.0665701183146867E-5</v>
      </c>
      <c r="BB157" s="5">
        <f t="shared" si="323"/>
        <v>1.1404387992779941E-5</v>
      </c>
      <c r="BC157" s="5">
        <f t="shared" si="324"/>
        <v>1.7151050818282739E-6</v>
      </c>
      <c r="BD157" s="5">
        <f t="shared" si="325"/>
        <v>3.2313330232061173E-5</v>
      </c>
      <c r="BE157" s="5">
        <f t="shared" si="326"/>
        <v>4.1952858259288482E-5</v>
      </c>
      <c r="BF157" s="5">
        <f t="shared" si="327"/>
        <v>2.7233997602290501E-5</v>
      </c>
      <c r="BG157" s="5">
        <f t="shared" si="328"/>
        <v>1.1786096048054162E-5</v>
      </c>
      <c r="BH157" s="5">
        <f t="shared" si="329"/>
        <v>3.8255142179973663E-6</v>
      </c>
      <c r="BI157" s="5">
        <f t="shared" si="330"/>
        <v>9.933439518858213E-7</v>
      </c>
      <c r="BJ157" s="8">
        <f t="shared" si="331"/>
        <v>0.49492187418213401</v>
      </c>
      <c r="BK157" s="8">
        <f t="shared" si="332"/>
        <v>0.28919464947810825</v>
      </c>
      <c r="BL157" s="8">
        <f t="shared" si="333"/>
        <v>0.2069924510605812</v>
      </c>
      <c r="BM157" s="8">
        <f t="shared" si="334"/>
        <v>0.33651119905946686</v>
      </c>
      <c r="BN157" s="8">
        <f t="shared" si="335"/>
        <v>0.66307428018294623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1.28571428571429</v>
      </c>
      <c r="F158">
        <f>VLOOKUP(B158,home!$B$2:$E$405,3,FALSE)</f>
        <v>1.1000000000000001</v>
      </c>
      <c r="G158">
        <f>VLOOKUP(C158,away!$B$2:$E$405,4,FALSE)</f>
        <v>1.37</v>
      </c>
      <c r="H158">
        <f>VLOOKUP(A158,away!$A$2:$E$405,3,FALSE)</f>
        <v>1.12348668280872</v>
      </c>
      <c r="I158">
        <f>VLOOKUP(C158,away!$B$2:$E$405,3,FALSE)</f>
        <v>1.01</v>
      </c>
      <c r="J158">
        <f>VLOOKUP(B158,home!$B$2:$E$405,4,FALSE)</f>
        <v>0.99</v>
      </c>
      <c r="K158" s="3">
        <f t="shared" si="280"/>
        <v>1.9375714285714356</v>
      </c>
      <c r="L158" s="3">
        <f t="shared" si="281"/>
        <v>1.1233743341404392</v>
      </c>
      <c r="M158" s="5">
        <f t="shared" si="282"/>
        <v>4.6843371549344988E-2</v>
      </c>
      <c r="N158" s="5">
        <f t="shared" si="283"/>
        <v>9.0762378331966917E-2</v>
      </c>
      <c r="O158" s="5">
        <f t="shared" si="284"/>
        <v>5.2622641323138618E-2</v>
      </c>
      <c r="P158" s="5">
        <f t="shared" si="285"/>
        <v>0.10196012632367596</v>
      </c>
      <c r="Q158" s="5">
        <f t="shared" si="286"/>
        <v>8.7929295522605144E-2</v>
      </c>
      <c r="R158" s="5">
        <f t="shared" si="287"/>
        <v>2.9557462328546006E-2</v>
      </c>
      <c r="S158" s="5">
        <f t="shared" si="288"/>
        <v>5.5482061901697841E-2</v>
      </c>
      <c r="T158" s="5">
        <f t="shared" si="289"/>
        <v>9.8777513809144443E-2</v>
      </c>
      <c r="U158" s="5">
        <f t="shared" si="290"/>
        <v>5.7269694508867278E-2</v>
      </c>
      <c r="V158" s="5">
        <f t="shared" si="291"/>
        <v>1.3418139484108126E-2</v>
      </c>
      <c r="W158" s="5">
        <f t="shared" si="292"/>
        <v>5.6789763579671318E-2</v>
      </c>
      <c r="X158" s="5">
        <f t="shared" si="293"/>
        <v>6.3796162847306229E-2</v>
      </c>
      <c r="Y158" s="5">
        <f t="shared" si="294"/>
        <v>3.5833485979653829E-2</v>
      </c>
      <c r="Z158" s="5">
        <f t="shared" si="295"/>
        <v>1.1068031520737159E-2</v>
      </c>
      <c r="AA158" s="5">
        <f t="shared" si="296"/>
        <v>2.1445101645108378E-2</v>
      </c>
      <c r="AB158" s="5">
        <f t="shared" si="297"/>
        <v>2.0775708115186142E-2</v>
      </c>
      <c r="AC158" s="5">
        <f t="shared" si="298"/>
        <v>1.8253852567315628E-3</v>
      </c>
      <c r="AD158" s="5">
        <f t="shared" si="299"/>
        <v>2.7508555836824471E-2</v>
      </c>
      <c r="AE158" s="5">
        <f t="shared" si="300"/>
        <v>3.0902405596357777E-2</v>
      </c>
      <c r="AF158" s="5">
        <f t="shared" si="301"/>
        <v>1.7357484655073103E-2</v>
      </c>
      <c r="AG158" s="5">
        <f t="shared" si="302"/>
        <v>6.4996509222485441E-3</v>
      </c>
      <c r="AH158" s="5">
        <f t="shared" si="303"/>
        <v>3.1083856349633752E-3</v>
      </c>
      <c r="AI158" s="5">
        <f t="shared" si="304"/>
        <v>6.0227191952869161E-3</v>
      </c>
      <c r="AJ158" s="5">
        <f t="shared" si="305"/>
        <v>5.8347243175483387E-3</v>
      </c>
      <c r="AK158" s="5">
        <f t="shared" si="306"/>
        <v>3.7683983770908759E-3</v>
      </c>
      <c r="AL158" s="5">
        <f t="shared" si="307"/>
        <v>1.5892665724939975E-4</v>
      </c>
      <c r="AM158" s="5">
        <f t="shared" si="308"/>
        <v>1.0659958366138622E-2</v>
      </c>
      <c r="AN158" s="5">
        <f t="shared" si="309"/>
        <v>1.1975123631525777E-2</v>
      </c>
      <c r="AO158" s="5">
        <f t="shared" si="310"/>
        <v>6.7262732679073548E-3</v>
      </c>
      <c r="AP158" s="5">
        <f t="shared" si="311"/>
        <v>2.518707584527353E-3</v>
      </c>
      <c r="AQ158" s="5">
        <f t="shared" si="312"/>
        <v>7.0736286391572239E-4</v>
      </c>
      <c r="AR158" s="5">
        <f t="shared" si="313"/>
        <v>6.9837612858573755E-4</v>
      </c>
      <c r="AS158" s="5">
        <f t="shared" si="314"/>
        <v>1.3531536331440562E-3</v>
      </c>
      <c r="AT158" s="5">
        <f t="shared" si="315"/>
        <v>1.3109159090237787E-3</v>
      </c>
      <c r="AU158" s="5">
        <f t="shared" si="316"/>
        <v>8.4666440352807501E-4</v>
      </c>
      <c r="AV158" s="5">
        <f t="shared" si="317"/>
        <v>4.101181894661188E-4</v>
      </c>
      <c r="AW158" s="5">
        <f t="shared" si="318"/>
        <v>9.6089618050506916E-6</v>
      </c>
      <c r="AX158" s="5">
        <f t="shared" si="319"/>
        <v>3.442405126665203E-3</v>
      </c>
      <c r="AY158" s="5">
        <f t="shared" si="320"/>
        <v>3.8671095670091563E-3</v>
      </c>
      <c r="AZ158" s="5">
        <f t="shared" si="321"/>
        <v>2.1721058174435167E-3</v>
      </c>
      <c r="BA158" s="5">
        <f t="shared" si="322"/>
        <v>8.1336264211772811E-4</v>
      </c>
      <c r="BB158" s="5">
        <f t="shared" si="323"/>
        <v>2.2842767912592784E-4</v>
      </c>
      <c r="BC158" s="5">
        <f t="shared" si="324"/>
        <v>5.1321958387467022E-5</v>
      </c>
      <c r="BD158" s="5">
        <f t="shared" si="325"/>
        <v>1.3075630307159692E-4</v>
      </c>
      <c r="BE158" s="5">
        <f t="shared" si="326"/>
        <v>2.5334967693715362E-4</v>
      </c>
      <c r="BF158" s="5">
        <f t="shared" si="327"/>
        <v>2.4544154773561625E-4</v>
      </c>
      <c r="BG158" s="5">
        <f t="shared" si="328"/>
        <v>1.5852017675896071E-4</v>
      </c>
      <c r="BH158" s="5">
        <f t="shared" si="329"/>
        <v>7.6786041335064027E-5</v>
      </c>
      <c r="BI158" s="5">
        <f t="shared" si="330"/>
        <v>2.9755687960785069E-5</v>
      </c>
      <c r="BJ158" s="8">
        <f t="shared" si="331"/>
        <v>0.55931885558561556</v>
      </c>
      <c r="BK158" s="8">
        <f t="shared" si="332"/>
        <v>0.22355512073981706</v>
      </c>
      <c r="BL158" s="8">
        <f t="shared" si="333"/>
        <v>0.20591867314328288</v>
      </c>
      <c r="BM158" s="8">
        <f t="shared" si="334"/>
        <v>0.5863279050049709</v>
      </c>
      <c r="BN158" s="8">
        <f t="shared" si="335"/>
        <v>0.40967527537927761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1.28571428571429</v>
      </c>
      <c r="F159">
        <f>VLOOKUP(B159,home!$B$2:$E$405,3,FALSE)</f>
        <v>1.1200000000000001</v>
      </c>
      <c r="G159">
        <f>VLOOKUP(C159,away!$B$2:$E$405,4,FALSE)</f>
        <v>0.86</v>
      </c>
      <c r="H159">
        <f>VLOOKUP(A159,away!$A$2:$E$405,3,FALSE)</f>
        <v>1.12348668280872</v>
      </c>
      <c r="I159">
        <f>VLOOKUP(C159,away!$B$2:$E$405,3,FALSE)</f>
        <v>1.1100000000000001</v>
      </c>
      <c r="J159">
        <f>VLOOKUP(B159,home!$B$2:$E$405,4,FALSE)</f>
        <v>1.06</v>
      </c>
      <c r="K159" s="3">
        <f t="shared" si="280"/>
        <v>1.2384000000000044</v>
      </c>
      <c r="L159" s="3">
        <f t="shared" si="281"/>
        <v>1.3218944309927403</v>
      </c>
      <c r="M159" s="5">
        <f t="shared" si="282"/>
        <v>7.7281982882257211E-2</v>
      </c>
      <c r="N159" s="5">
        <f t="shared" si="283"/>
        <v>9.5706007601387658E-2</v>
      </c>
      <c r="O159" s="5">
        <f t="shared" si="284"/>
        <v>0.10215862278813209</v>
      </c>
      <c r="P159" s="5">
        <f t="shared" si="285"/>
        <v>0.12651323846082321</v>
      </c>
      <c r="Q159" s="5">
        <f t="shared" si="286"/>
        <v>5.9261159906779465E-2</v>
      </c>
      <c r="R159" s="5">
        <f t="shared" si="287"/>
        <v>6.7521457270759949E-2</v>
      </c>
      <c r="S159" s="5">
        <f t="shared" si="288"/>
        <v>5.177662020600074E-2</v>
      </c>
      <c r="T159" s="5">
        <f t="shared" si="289"/>
        <v>7.8336997254942031E-2</v>
      </c>
      <c r="U159" s="5">
        <f t="shared" si="290"/>
        <v>8.3618572684109396E-2</v>
      </c>
      <c r="V159" s="5">
        <f t="shared" si="291"/>
        <v>9.4177878846571795E-3</v>
      </c>
      <c r="W159" s="5">
        <f t="shared" si="292"/>
        <v>2.4463006809518649E-2</v>
      </c>
      <c r="X159" s="5">
        <f t="shared" si="293"/>
        <v>3.2337512466840183E-2</v>
      </c>
      <c r="Y159" s="5">
        <f t="shared" si="294"/>
        <v>2.1373388821037179E-2</v>
      </c>
      <c r="Z159" s="5">
        <f t="shared" si="295"/>
        <v>2.9752079446243945E-2</v>
      </c>
      <c r="AA159" s="5">
        <f t="shared" si="296"/>
        <v>3.6844975186228625E-2</v>
      </c>
      <c r="AB159" s="5">
        <f t="shared" si="297"/>
        <v>2.2814408635312852E-2</v>
      </c>
      <c r="AC159" s="5">
        <f t="shared" si="298"/>
        <v>9.6357747303174341E-4</v>
      </c>
      <c r="AD159" s="5">
        <f t="shared" si="299"/>
        <v>7.5737469082270007E-3</v>
      </c>
      <c r="AE159" s="5">
        <f t="shared" si="300"/>
        <v>1.0011693859733755E-2</v>
      </c>
      <c r="AF159" s="5">
        <f t="shared" si="301"/>
        <v>6.6172011789931342E-3</v>
      </c>
      <c r="AG159" s="5">
        <f t="shared" si="302"/>
        <v>2.9157471290898727E-3</v>
      </c>
      <c r="AH159" s="5">
        <f t="shared" si="303"/>
        <v>9.8322770326108606E-3</v>
      </c>
      <c r="AI159" s="5">
        <f t="shared" si="304"/>
        <v>1.2176291877185332E-2</v>
      </c>
      <c r="AJ159" s="5">
        <f t="shared" si="305"/>
        <v>7.5395599303531863E-3</v>
      </c>
      <c r="AK159" s="5">
        <f t="shared" si="306"/>
        <v>3.1123303392498066E-3</v>
      </c>
      <c r="AL159" s="5">
        <f t="shared" si="307"/>
        <v>6.3096365840856355E-5</v>
      </c>
      <c r="AM159" s="5">
        <f t="shared" si="308"/>
        <v>1.8758656342296709E-3</v>
      </c>
      <c r="AN159" s="5">
        <f t="shared" si="309"/>
        <v>2.4796963351788664E-3</v>
      </c>
      <c r="AO159" s="5">
        <f t="shared" si="310"/>
        <v>1.6389483880130259E-3</v>
      </c>
      <c r="AP159" s="5">
        <f t="shared" si="311"/>
        <v>7.221722489329825E-4</v>
      </c>
      <c r="AQ159" s="5">
        <f t="shared" si="312"/>
        <v>2.3865886852050315E-4</v>
      </c>
      <c r="AR159" s="5">
        <f t="shared" si="313"/>
        <v>2.5994464506772248E-3</v>
      </c>
      <c r="AS159" s="5">
        <f t="shared" si="314"/>
        <v>3.2191544845186861E-3</v>
      </c>
      <c r="AT159" s="5">
        <f t="shared" si="315"/>
        <v>1.9933004568139781E-3</v>
      </c>
      <c r="AU159" s="5">
        <f t="shared" si="316"/>
        <v>8.2283442857281313E-4</v>
      </c>
      <c r="AV159" s="5">
        <f t="shared" si="317"/>
        <v>2.5474953908614386E-4</v>
      </c>
      <c r="AW159" s="5">
        <f t="shared" si="318"/>
        <v>2.8691916709592611E-6</v>
      </c>
      <c r="AX159" s="5">
        <f t="shared" si="319"/>
        <v>3.8717866690500508E-4</v>
      </c>
      <c r="AY159" s="5">
        <f t="shared" si="320"/>
        <v>5.1180932358091933E-4</v>
      </c>
      <c r="AZ159" s="5">
        <f t="shared" si="321"/>
        <v>3.3827894728588939E-4</v>
      </c>
      <c r="BA159" s="5">
        <f t="shared" si="322"/>
        <v>1.4905635217976799E-4</v>
      </c>
      <c r="BB159" s="5">
        <f t="shared" si="323"/>
        <v>4.9259190462631978E-5</v>
      </c>
      <c r="BC159" s="5">
        <f t="shared" si="324"/>
        <v>1.3023089909552785E-5</v>
      </c>
      <c r="BD159" s="5">
        <f t="shared" si="325"/>
        <v>5.7269896446901112E-4</v>
      </c>
      <c r="BE159" s="5">
        <f t="shared" si="326"/>
        <v>7.0923039759842579E-4</v>
      </c>
      <c r="BF159" s="5">
        <f t="shared" si="327"/>
        <v>4.3915546219294694E-4</v>
      </c>
      <c r="BG159" s="5">
        <f t="shared" si="328"/>
        <v>1.8128337479324914E-4</v>
      </c>
      <c r="BH159" s="5">
        <f t="shared" si="329"/>
        <v>5.6125332835990128E-5</v>
      </c>
      <c r="BI159" s="5">
        <f t="shared" si="330"/>
        <v>1.3901122436818089E-5</v>
      </c>
      <c r="BJ159" s="8">
        <f t="shared" si="331"/>
        <v>0.34700040898174767</v>
      </c>
      <c r="BK159" s="8">
        <f t="shared" si="332"/>
        <v>0.26652811259619186</v>
      </c>
      <c r="BL159" s="8">
        <f t="shared" si="333"/>
        <v>0.3564803757579374</v>
      </c>
      <c r="BM159" s="8">
        <f t="shared" si="334"/>
        <v>0.47080956774007127</v>
      </c>
      <c r="BN159" s="8">
        <f t="shared" si="335"/>
        <v>0.52844246891013968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1.28571428571429</v>
      </c>
      <c r="F160">
        <f>VLOOKUP(B160,home!$B$2:$E$405,3,FALSE)</f>
        <v>0.52</v>
      </c>
      <c r="G160">
        <f>VLOOKUP(C160,away!$B$2:$E$405,4,FALSE)</f>
        <v>0.78</v>
      </c>
      <c r="H160">
        <f>VLOOKUP(A160,away!$A$2:$E$405,3,FALSE)</f>
        <v>1.12348668280872</v>
      </c>
      <c r="I160">
        <f>VLOOKUP(C160,away!$B$2:$E$405,3,FALSE)</f>
        <v>1.05</v>
      </c>
      <c r="J160">
        <f>VLOOKUP(B160,home!$B$2:$E$405,4,FALSE)</f>
        <v>1.19</v>
      </c>
      <c r="K160" s="3">
        <f t="shared" si="280"/>
        <v>0.52148571428571611</v>
      </c>
      <c r="L160" s="3">
        <f t="shared" si="281"/>
        <v>1.4037966101694959</v>
      </c>
      <c r="M160" s="5">
        <f t="shared" si="282"/>
        <v>0.14583457837576386</v>
      </c>
      <c r="N160" s="5">
        <f t="shared" si="283"/>
        <v>7.6050649271841464E-2</v>
      </c>
      <c r="O160" s="5">
        <f t="shared" si="284"/>
        <v>0.20472208676939499</v>
      </c>
      <c r="P160" s="5">
        <f t="shared" si="285"/>
        <v>0.1067596436490003</v>
      </c>
      <c r="Q160" s="5">
        <f t="shared" si="286"/>
        <v>1.9829663578709363E-2</v>
      </c>
      <c r="R160" s="5">
        <f t="shared" si="287"/>
        <v>0.14369408571685105</v>
      </c>
      <c r="S160" s="5">
        <f t="shared" si="288"/>
        <v>1.9538612925348045E-2</v>
      </c>
      <c r="T160" s="5">
        <f t="shared" si="289"/>
        <v>2.7836814512593715E-2</v>
      </c>
      <c r="U160" s="5">
        <f t="shared" si="290"/>
        <v>7.4934412928684996E-2</v>
      </c>
      <c r="V160" s="5">
        <f t="shared" si="291"/>
        <v>1.5892705104174759E-3</v>
      </c>
      <c r="W160" s="5">
        <f t="shared" si="292"/>
        <v>3.4469620917962338E-3</v>
      </c>
      <c r="X160" s="5">
        <f t="shared" si="293"/>
        <v>4.8388336998463084E-3</v>
      </c>
      <c r="Y160" s="5">
        <f t="shared" si="294"/>
        <v>3.3963691725090841E-3</v>
      </c>
      <c r="Z160" s="5">
        <f t="shared" si="295"/>
        <v>6.7239090143573488E-2</v>
      </c>
      <c r="AA160" s="5">
        <f t="shared" si="296"/>
        <v>3.5064224951443075E-2</v>
      </c>
      <c r="AB160" s="5">
        <f t="shared" si="297"/>
        <v>9.1427461973391608E-3</v>
      </c>
      <c r="AC160" s="5">
        <f t="shared" si="298"/>
        <v>7.2715073494459322E-5</v>
      </c>
      <c r="AD160" s="5">
        <f t="shared" si="299"/>
        <v>4.4938537213903617E-4</v>
      </c>
      <c r="AE160" s="5">
        <f t="shared" si="300"/>
        <v>6.3084566206853649E-4</v>
      </c>
      <c r="AF160" s="5">
        <f t="shared" si="301"/>
        <v>4.4278950097597145E-4</v>
      </c>
      <c r="AG160" s="5">
        <f t="shared" si="302"/>
        <v>2.0719546682957047E-4</v>
      </c>
      <c r="AH160" s="5">
        <f t="shared" si="303"/>
        <v>2.3597501703607412E-2</v>
      </c>
      <c r="AI160" s="5">
        <f t="shared" si="304"/>
        <v>1.2305760031264115E-2</v>
      </c>
      <c r="AJ160" s="5">
        <f t="shared" si="305"/>
        <v>3.2086390298661917E-3</v>
      </c>
      <c r="AK160" s="5">
        <f t="shared" si="306"/>
        <v>5.5775313879159944E-4</v>
      </c>
      <c r="AL160" s="5">
        <f t="shared" si="307"/>
        <v>2.1292715131460132E-6</v>
      </c>
      <c r="AM160" s="5">
        <f t="shared" si="308"/>
        <v>4.686961035589556E-5</v>
      </c>
      <c r="AN160" s="5">
        <f t="shared" si="309"/>
        <v>6.5795400137571287E-5</v>
      </c>
      <c r="AO160" s="5">
        <f t="shared" si="310"/>
        <v>4.618167983893408E-5</v>
      </c>
      <c r="AP160" s="5">
        <f t="shared" si="311"/>
        <v>2.1609895203276206E-5</v>
      </c>
      <c r="AQ160" s="5">
        <f t="shared" si="312"/>
        <v>7.5839744081192979E-6</v>
      </c>
      <c r="AR160" s="5">
        <f t="shared" si="313"/>
        <v>6.6252185799985904E-3</v>
      </c>
      <c r="AS160" s="5">
        <f t="shared" si="314"/>
        <v>3.4549568434895628E-3</v>
      </c>
      <c r="AT160" s="5">
        <f t="shared" si="315"/>
        <v>9.0085531867673885E-4</v>
      </c>
      <c r="AU160" s="5">
        <f t="shared" si="316"/>
        <v>1.5659439310940855E-4</v>
      </c>
      <c r="AV160" s="5">
        <f t="shared" si="317"/>
        <v>2.041543473594953E-5</v>
      </c>
      <c r="AW160" s="5">
        <f t="shared" si="318"/>
        <v>4.3298729001954978E-8</v>
      </c>
      <c r="AX160" s="5">
        <f t="shared" si="319"/>
        <v>4.073638705789563E-6</v>
      </c>
      <c r="AY160" s="5">
        <f t="shared" si="320"/>
        <v>5.7185602062426415E-6</v>
      </c>
      <c r="AZ160" s="5">
        <f t="shared" si="321"/>
        <v>4.0138477162867972E-6</v>
      </c>
      <c r="BA160" s="5">
        <f t="shared" si="322"/>
        <v>1.8782086059533259E-6</v>
      </c>
      <c r="BB160" s="5">
        <f t="shared" si="323"/>
        <v>6.5915571855711354E-7</v>
      </c>
      <c r="BC160" s="5">
        <f t="shared" si="324"/>
        <v>1.8506411265686262E-7</v>
      </c>
      <c r="BD160" s="5">
        <f t="shared" si="325"/>
        <v>1.5500765640389996E-3</v>
      </c>
      <c r="BE160" s="5">
        <f t="shared" si="326"/>
        <v>8.0834278419542624E-4</v>
      </c>
      <c r="BF160" s="5">
        <f t="shared" si="327"/>
        <v>2.1076960710192817E-4</v>
      </c>
      <c r="BG160" s="5">
        <f t="shared" si="328"/>
        <v>3.6637779703089591E-5</v>
      </c>
      <c r="BH160" s="5">
        <f t="shared" si="329"/>
        <v>4.7765196795770952E-6</v>
      </c>
      <c r="BI160" s="5">
        <f t="shared" si="330"/>
        <v>4.9817735538080861E-7</v>
      </c>
      <c r="BJ160" s="8">
        <f t="shared" si="331"/>
        <v>0.13733407736431849</v>
      </c>
      <c r="BK160" s="8">
        <f t="shared" si="332"/>
        <v>0.27380266836574352</v>
      </c>
      <c r="BL160" s="8">
        <f t="shared" si="333"/>
        <v>0.5209963524693273</v>
      </c>
      <c r="BM160" s="8">
        <f t="shared" si="334"/>
        <v>0.30247580571992455</v>
      </c>
      <c r="BN160" s="8">
        <f t="shared" si="335"/>
        <v>0.696890707361561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1.28571428571429</v>
      </c>
      <c r="F161">
        <f>VLOOKUP(B161,home!$B$2:$E$405,3,FALSE)</f>
        <v>1.19</v>
      </c>
      <c r="G161">
        <f>VLOOKUP(C161,away!$B$2:$E$405,4,FALSE)</f>
        <v>0.83</v>
      </c>
      <c r="H161">
        <f>VLOOKUP(A161,away!$A$2:$E$405,3,FALSE)</f>
        <v>1.12348668280872</v>
      </c>
      <c r="I161">
        <f>VLOOKUP(C161,away!$B$2:$E$405,3,FALSE)</f>
        <v>0.63</v>
      </c>
      <c r="J161">
        <f>VLOOKUP(B161,home!$B$2:$E$405,4,FALSE)</f>
        <v>1.1000000000000001</v>
      </c>
      <c r="K161" s="3">
        <f t="shared" si="280"/>
        <v>1.2699000000000042</v>
      </c>
      <c r="L161" s="3">
        <f t="shared" si="281"/>
        <v>0.77857627118644301</v>
      </c>
      <c r="M161" s="5">
        <f t="shared" si="282"/>
        <v>0.12893121019074325</v>
      </c>
      <c r="N161" s="5">
        <f t="shared" si="283"/>
        <v>0.1637297438212254</v>
      </c>
      <c r="O161" s="5">
        <f t="shared" si="284"/>
        <v>0.10038278086986439</v>
      </c>
      <c r="P161" s="5">
        <f t="shared" si="285"/>
        <v>0.12747609342664123</v>
      </c>
      <c r="Q161" s="5">
        <f t="shared" si="286"/>
        <v>0.10396020083928745</v>
      </c>
      <c r="R161" s="5">
        <f t="shared" si="287"/>
        <v>3.907782561049241E-2</v>
      </c>
      <c r="S161" s="5">
        <f t="shared" si="288"/>
        <v>3.150934977511842E-2</v>
      </c>
      <c r="T161" s="5">
        <f t="shared" si="289"/>
        <v>8.0940945521246144E-2</v>
      </c>
      <c r="U161" s="5">
        <f t="shared" si="290"/>
        <v>4.962493074276448E-2</v>
      </c>
      <c r="V161" s="5">
        <f t="shared" si="291"/>
        <v>3.461526163019926E-3</v>
      </c>
      <c r="W161" s="5">
        <f t="shared" si="292"/>
        <v>4.4006353015270512E-2</v>
      </c>
      <c r="X161" s="5">
        <f t="shared" si="293"/>
        <v>3.4262302239143595E-2</v>
      </c>
      <c r="Y161" s="5">
        <f t="shared" si="294"/>
        <v>1.3337907759807666E-2</v>
      </c>
      <c r="Z161" s="5">
        <f t="shared" si="295"/>
        <v>1.0141689249963757E-2</v>
      </c>
      <c r="AA161" s="5">
        <f t="shared" si="296"/>
        <v>1.2878931178529018E-2</v>
      </c>
      <c r="AB161" s="5">
        <f t="shared" si="297"/>
        <v>8.1774773518070287E-3</v>
      </c>
      <c r="AC161" s="5">
        <f t="shared" si="298"/>
        <v>2.1390371263825498E-4</v>
      </c>
      <c r="AD161" s="5">
        <f t="shared" si="299"/>
        <v>1.3970916923523058E-2</v>
      </c>
      <c r="AE161" s="5">
        <f t="shared" si="300"/>
        <v>1.0877424403372154E-2</v>
      </c>
      <c r="AF161" s="5">
        <f t="shared" si="301"/>
        <v>4.2344522660449548E-3</v>
      </c>
      <c r="AG161" s="5">
        <f t="shared" si="302"/>
        <v>1.0989480186047551E-3</v>
      </c>
      <c r="AH161" s="5">
        <f t="shared" si="303"/>
        <v>1.9740196499421036E-3</v>
      </c>
      <c r="AI161" s="5">
        <f t="shared" si="304"/>
        <v>2.5068075534614856E-3</v>
      </c>
      <c r="AJ161" s="5">
        <f t="shared" si="305"/>
        <v>1.5916974560703761E-3</v>
      </c>
      <c r="AK161" s="5">
        <f t="shared" si="306"/>
        <v>6.737655331545923E-4</v>
      </c>
      <c r="AL161" s="5">
        <f t="shared" si="307"/>
        <v>8.4595838715046283E-6</v>
      </c>
      <c r="AM161" s="5">
        <f t="shared" si="308"/>
        <v>3.5483334802363983E-3</v>
      </c>
      <c r="AN161" s="5">
        <f t="shared" si="309"/>
        <v>2.762648249968469E-3</v>
      </c>
      <c r="AO161" s="5">
        <f t="shared" si="310"/>
        <v>1.0754661865301012E-3</v>
      </c>
      <c r="AP161" s="5">
        <f t="shared" si="311"/>
        <v>2.7911081776523666E-4</v>
      </c>
      <c r="AQ161" s="5">
        <f t="shared" si="312"/>
        <v>5.4327264935864185E-5</v>
      </c>
      <c r="AR161" s="5">
        <f t="shared" si="313"/>
        <v>3.0738497166013821E-4</v>
      </c>
      <c r="AS161" s="5">
        <f t="shared" si="314"/>
        <v>3.9034817551121081E-4</v>
      </c>
      <c r="AT161" s="5">
        <f t="shared" si="315"/>
        <v>2.4785157404084421E-4</v>
      </c>
      <c r="AU161" s="5">
        <f t="shared" si="316"/>
        <v>1.0491557129148967E-4</v>
      </c>
      <c r="AV161" s="5">
        <f t="shared" si="317"/>
        <v>3.3308070995765805E-5</v>
      </c>
      <c r="AW161" s="5">
        <f t="shared" si="318"/>
        <v>2.3233636292455498E-7</v>
      </c>
      <c r="AX161" s="5">
        <f t="shared" si="319"/>
        <v>7.5100478109203556E-4</v>
      </c>
      <c r="AY161" s="5">
        <f t="shared" si="320"/>
        <v>5.847145021058279E-4</v>
      </c>
      <c r="AZ161" s="5">
        <f t="shared" si="321"/>
        <v>2.276224183790965E-4</v>
      </c>
      <c r="BA161" s="5">
        <f t="shared" si="322"/>
        <v>5.907380458001248E-5</v>
      </c>
      <c r="BB161" s="5">
        <f t="shared" si="323"/>
        <v>1.1498365623675683E-5</v>
      </c>
      <c r="BC161" s="5">
        <f t="shared" si="324"/>
        <v>1.7904709264039589E-6</v>
      </c>
      <c r="BD161" s="5">
        <f t="shared" si="325"/>
        <v>3.9887107508983452E-5</v>
      </c>
      <c r="BE161" s="5">
        <f t="shared" si="326"/>
        <v>5.0652637825658259E-5</v>
      </c>
      <c r="BF161" s="5">
        <f t="shared" si="327"/>
        <v>3.2161892387401827E-5</v>
      </c>
      <c r="BG161" s="5">
        <f t="shared" si="328"/>
        <v>1.3614129047587234E-5</v>
      </c>
      <c r="BH161" s="5">
        <f t="shared" si="329"/>
        <v>4.3221456193827734E-6</v>
      </c>
      <c r="BI161" s="5">
        <f t="shared" si="330"/>
        <v>1.0977385444108406E-6</v>
      </c>
      <c r="BJ161" s="8">
        <f t="shared" si="331"/>
        <v>0.47977478514966887</v>
      </c>
      <c r="BK161" s="8">
        <f t="shared" si="332"/>
        <v>0.29218525735413847</v>
      </c>
      <c r="BL161" s="8">
        <f t="shared" si="333"/>
        <v>0.21811377996051873</v>
      </c>
      <c r="BM161" s="8">
        <f t="shared" si="334"/>
        <v>0.33607317479029275</v>
      </c>
      <c r="BN161" s="8">
        <f t="shared" si="335"/>
        <v>0.66355785475825424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1.28571428571429</v>
      </c>
      <c r="F162">
        <f>VLOOKUP(B162,home!$B$2:$E$405,3,FALSE)</f>
        <v>0.99</v>
      </c>
      <c r="G162">
        <f>VLOOKUP(C162,away!$B$2:$E$405,4,FALSE)</f>
        <v>1.1000000000000001</v>
      </c>
      <c r="H162">
        <f>VLOOKUP(A162,away!$A$2:$E$405,3,FALSE)</f>
        <v>1.12348668280872</v>
      </c>
      <c r="I162">
        <f>VLOOKUP(C162,away!$B$2:$E$405,3,FALSE)</f>
        <v>0.37</v>
      </c>
      <c r="J162">
        <f>VLOOKUP(B162,home!$B$2:$E$405,4,FALSE)</f>
        <v>1.63</v>
      </c>
      <c r="K162" s="3">
        <f t="shared" si="280"/>
        <v>1.400142857142862</v>
      </c>
      <c r="L162" s="3">
        <f t="shared" si="281"/>
        <v>0.67757481840193901</v>
      </c>
      <c r="M162" s="5">
        <f t="shared" si="282"/>
        <v>0.12521566910580437</v>
      </c>
      <c r="N162" s="5">
        <f t="shared" si="283"/>
        <v>0.17531982470085614</v>
      </c>
      <c r="O162" s="5">
        <f t="shared" si="284"/>
        <v>8.4842984255442691E-2</v>
      </c>
      <c r="P162" s="5">
        <f t="shared" si="285"/>
        <v>0.11879229838394238</v>
      </c>
      <c r="Q162" s="5">
        <f t="shared" si="286"/>
        <v>0.12273640013522123</v>
      </c>
      <c r="R162" s="5">
        <f t="shared" si="287"/>
        <v>2.8743734824780071E-2</v>
      </c>
      <c r="S162" s="5">
        <f t="shared" si="288"/>
        <v>2.8174609168553043E-2</v>
      </c>
      <c r="T162" s="5">
        <f t="shared" si="289"/>
        <v>8.3163094032930263E-2</v>
      </c>
      <c r="U162" s="5">
        <f t="shared" si="290"/>
        <v>4.0245335002524349E-2</v>
      </c>
      <c r="V162" s="5">
        <f t="shared" si="291"/>
        <v>2.9699216853458009E-3</v>
      </c>
      <c r="W162" s="5">
        <f t="shared" si="292"/>
        <v>5.7282831320252768E-2</v>
      </c>
      <c r="X162" s="5">
        <f t="shared" si="293"/>
        <v>3.8813404029369176E-2</v>
      </c>
      <c r="Y162" s="5">
        <f t="shared" si="294"/>
        <v>1.3149492593380451E-2</v>
      </c>
      <c r="Z162" s="5">
        <f t="shared" si="295"/>
        <v>6.4920103013646159E-3</v>
      </c>
      <c r="AA162" s="5">
        <f t="shared" si="296"/>
        <v>9.089741851953546E-3</v>
      </c>
      <c r="AB162" s="5">
        <f t="shared" si="297"/>
        <v>6.3634685636426453E-3</v>
      </c>
      <c r="AC162" s="5">
        <f t="shared" si="298"/>
        <v>1.7609808018736651E-4</v>
      </c>
      <c r="AD162" s="5">
        <f t="shared" si="299"/>
        <v>2.0051036777492814E-2</v>
      </c>
      <c r="AE162" s="5">
        <f t="shared" si="300"/>
        <v>1.3586077603280294E-2</v>
      </c>
      <c r="AF162" s="5">
        <f t="shared" si="301"/>
        <v>4.6027920324186473E-3</v>
      </c>
      <c r="AG162" s="5">
        <f t="shared" si="302"/>
        <v>1.0395786585026523E-3</v>
      </c>
      <c r="AH162" s="5">
        <f t="shared" si="303"/>
        <v>1.0997056752526618E-3</v>
      </c>
      <c r="AI162" s="5">
        <f t="shared" si="304"/>
        <v>1.5397450461644821E-3</v>
      </c>
      <c r="AJ162" s="5">
        <f t="shared" si="305"/>
        <v>1.0779315141041532E-3</v>
      </c>
      <c r="AK162" s="5">
        <f t="shared" si="306"/>
        <v>5.030860366540404E-4</v>
      </c>
      <c r="AL162" s="5">
        <f t="shared" si="307"/>
        <v>6.6825808098444583E-6</v>
      </c>
      <c r="AM162" s="5">
        <f t="shared" si="308"/>
        <v>5.6148631844630771E-3</v>
      </c>
      <c r="AN162" s="5">
        <f t="shared" si="309"/>
        <v>3.8044899025643027E-3</v>
      </c>
      <c r="AO162" s="5">
        <f t="shared" si="310"/>
        <v>1.2889132774210087E-3</v>
      </c>
      <c r="AP162" s="5">
        <f t="shared" si="311"/>
        <v>2.911117266281294E-4</v>
      </c>
      <c r="AQ162" s="5">
        <f t="shared" si="312"/>
        <v>4.9312493826182418E-5</v>
      </c>
      <c r="AR162" s="5">
        <f t="shared" si="313"/>
        <v>1.4902657464098082E-4</v>
      </c>
      <c r="AS162" s="5">
        <f t="shared" si="314"/>
        <v>2.0865849400803686E-4</v>
      </c>
      <c r="AT162" s="5">
        <f t="shared" si="315"/>
        <v>1.4607584998376977E-4</v>
      </c>
      <c r="AU162" s="5">
        <f t="shared" si="316"/>
        <v>6.8175685985282538E-5</v>
      </c>
      <c r="AV162" s="5">
        <f t="shared" si="317"/>
        <v>2.386392494077699E-5</v>
      </c>
      <c r="AW162" s="5">
        <f t="shared" si="318"/>
        <v>1.7610485333177754E-7</v>
      </c>
      <c r="AX162" s="5">
        <f t="shared" si="319"/>
        <v>1.3102684302600677E-3</v>
      </c>
      <c r="AY162" s="5">
        <f t="shared" si="320"/>
        <v>8.8780489369125908E-4</v>
      </c>
      <c r="AZ162" s="5">
        <f t="shared" si="321"/>
        <v>3.0077711980960376E-4</v>
      </c>
      <c r="BA162" s="5">
        <f t="shared" si="322"/>
        <v>6.7933000778150183E-5</v>
      </c>
      <c r="BB162" s="5">
        <f t="shared" si="323"/>
        <v>1.1507422666438473E-5</v>
      </c>
      <c r="BC162" s="5">
        <f t="shared" si="324"/>
        <v>1.5594279646972812E-6</v>
      </c>
      <c r="BD162" s="5">
        <f t="shared" si="325"/>
        <v>1.6829442374904257E-5</v>
      </c>
      <c r="BE162" s="5">
        <f t="shared" si="326"/>
        <v>2.35636235309196E-5</v>
      </c>
      <c r="BF162" s="5">
        <f t="shared" si="327"/>
        <v>1.6496219587610274E-5</v>
      </c>
      <c r="BG162" s="5">
        <f t="shared" si="328"/>
        <v>7.6990213418175686E-6</v>
      </c>
      <c r="BH162" s="5">
        <f t="shared" si="329"/>
        <v>2.6949324346840777E-6</v>
      </c>
      <c r="BI162" s="5">
        <f t="shared" si="330"/>
        <v>7.546580797811066E-7</v>
      </c>
      <c r="BJ162" s="8">
        <f t="shared" si="331"/>
        <v>0.54337307276377722</v>
      </c>
      <c r="BK162" s="8">
        <f t="shared" si="332"/>
        <v>0.27622308389833405</v>
      </c>
      <c r="BL162" s="8">
        <f t="shared" si="333"/>
        <v>0.17416957119742715</v>
      </c>
      <c r="BM162" s="8">
        <f t="shared" si="334"/>
        <v>0.34371919796601852</v>
      </c>
      <c r="BN162" s="8">
        <f t="shared" si="335"/>
        <v>0.65565091140604692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1.28571428571429</v>
      </c>
      <c r="F163">
        <f>VLOOKUP(B163,home!$B$2:$E$405,3,FALSE)</f>
        <v>1.21</v>
      </c>
      <c r="G163">
        <f>VLOOKUP(C163,away!$B$2:$E$405,4,FALSE)</f>
        <v>0.92</v>
      </c>
      <c r="H163">
        <f>VLOOKUP(A163,away!$A$2:$E$405,3,FALSE)</f>
        <v>1.12348668280872</v>
      </c>
      <c r="I163">
        <f>VLOOKUP(C163,away!$B$2:$E$405,3,FALSE)</f>
        <v>0.73</v>
      </c>
      <c r="J163">
        <f>VLOOKUP(B163,home!$B$2:$E$405,4,FALSE)</f>
        <v>0.59</v>
      </c>
      <c r="K163" s="3">
        <f t="shared" si="280"/>
        <v>1.4312571428571477</v>
      </c>
      <c r="L163" s="3">
        <f t="shared" si="281"/>
        <v>0.48388571428571564</v>
      </c>
      <c r="M163" s="5">
        <f t="shared" si="282"/>
        <v>0.14732078525635092</v>
      </c>
      <c r="N163" s="5">
        <f t="shared" si="283"/>
        <v>0.21085392618947624</v>
      </c>
      <c r="O163" s="5">
        <f t="shared" si="284"/>
        <v>7.1286423402901908E-2</v>
      </c>
      <c r="P163" s="5">
        <f t="shared" si="285"/>
        <v>0.10202920268414228</v>
      </c>
      <c r="Q163" s="5">
        <f t="shared" si="286"/>
        <v>0.15089309397908085</v>
      </c>
      <c r="R163" s="5">
        <f t="shared" si="287"/>
        <v>1.7247240953593573E-2</v>
      </c>
      <c r="S163" s="5">
        <f t="shared" si="288"/>
        <v>1.7665460753293501E-2</v>
      </c>
      <c r="T163" s="5">
        <f t="shared" si="289"/>
        <v>7.3015012560849177E-2</v>
      </c>
      <c r="U163" s="5">
        <f t="shared" si="290"/>
        <v>2.4685236809409122E-2</v>
      </c>
      <c r="V163" s="5">
        <f t="shared" si="291"/>
        <v>1.3593864214749114E-3</v>
      </c>
      <c r="W163" s="5">
        <f t="shared" si="292"/>
        <v>7.1988939521791445E-2</v>
      </c>
      <c r="X163" s="5">
        <f t="shared" si="293"/>
        <v>3.4834419421173241E-2</v>
      </c>
      <c r="Y163" s="5">
        <f t="shared" si="294"/>
        <v>8.4279389616713097E-3</v>
      </c>
      <c r="Z163" s="5">
        <f t="shared" si="295"/>
        <v>2.7818978360958243E-3</v>
      </c>
      <c r="AA163" s="5">
        <f t="shared" si="296"/>
        <v>3.9816111486109911E-3</v>
      </c>
      <c r="AB163" s="5">
        <f t="shared" si="297"/>
        <v>2.8493546982645669E-3</v>
      </c>
      <c r="AC163" s="5">
        <f t="shared" si="298"/>
        <v>5.8841456282539144E-5</v>
      </c>
      <c r="AD163" s="5">
        <f t="shared" si="299"/>
        <v>2.5758670974318804E-2</v>
      </c>
      <c r="AE163" s="5">
        <f t="shared" si="300"/>
        <v>1.2464252903458988E-2</v>
      </c>
      <c r="AF163" s="5">
        <f t="shared" si="301"/>
        <v>3.0156369596140288E-3</v>
      </c>
      <c r="AG163" s="5">
        <f t="shared" si="302"/>
        <v>4.8640788140974603E-4</v>
      </c>
      <c r="AH163" s="5">
        <f t="shared" si="303"/>
        <v>3.3653015537227861E-4</v>
      </c>
      <c r="AI163" s="5">
        <f t="shared" si="304"/>
        <v>4.8166118866339945E-4</v>
      </c>
      <c r="AJ163" s="5">
        <f t="shared" si="305"/>
        <v>3.4469050835577738E-4</v>
      </c>
      <c r="AK163" s="5">
        <f t="shared" si="306"/>
        <v>1.6444691738642256E-4</v>
      </c>
      <c r="AL163" s="5">
        <f t="shared" si="307"/>
        <v>1.6300610559018111E-6</v>
      </c>
      <c r="AM163" s="5">
        <f t="shared" si="308"/>
        <v>7.3734563645001736E-3</v>
      </c>
      <c r="AN163" s="5">
        <f t="shared" si="309"/>
        <v>3.5679101996907228E-3</v>
      </c>
      <c r="AO163" s="5">
        <f t="shared" si="310"/>
        <v>8.6323038774231784E-4</v>
      </c>
      <c r="AP163" s="5">
        <f t="shared" si="311"/>
        <v>1.3923495092194225E-4</v>
      </c>
      <c r="AQ163" s="5">
        <f t="shared" si="312"/>
        <v>1.6843450920100143E-5</v>
      </c>
      <c r="AR163" s="5">
        <f t="shared" si="313"/>
        <v>3.2568426922199589E-5</v>
      </c>
      <c r="AS163" s="5">
        <f t="shared" si="314"/>
        <v>4.6613793664019192E-5</v>
      </c>
      <c r="AT163" s="5">
        <f t="shared" si="315"/>
        <v>3.3358162568648364E-5</v>
      </c>
      <c r="AU163" s="5">
        <f t="shared" si="316"/>
        <v>1.5914702816322637E-5</v>
      </c>
      <c r="AV163" s="5">
        <f t="shared" si="317"/>
        <v>5.6945080205776343E-6</v>
      </c>
      <c r="AW163" s="5">
        <f t="shared" si="318"/>
        <v>3.1358973543258065E-8</v>
      </c>
      <c r="AX163" s="5">
        <f t="shared" si="319"/>
        <v>1.7588853482060616E-3</v>
      </c>
      <c r="AY163" s="5">
        <f t="shared" si="320"/>
        <v>8.5109949306336999E-4</v>
      </c>
      <c r="AZ163" s="5">
        <f t="shared" si="321"/>
        <v>2.0591744306458962E-4</v>
      </c>
      <c r="BA163" s="5">
        <f t="shared" si="322"/>
        <v>3.321350300706571E-5</v>
      </c>
      <c r="BB163" s="5">
        <f t="shared" si="323"/>
        <v>4.0178849066261879E-6</v>
      </c>
      <c r="BC163" s="5">
        <f t="shared" si="324"/>
        <v>3.8883942159212193E-7</v>
      </c>
      <c r="BD163" s="5">
        <f t="shared" si="325"/>
        <v>2.6265660874017789E-6</v>
      </c>
      <c r="BE163" s="5">
        <f t="shared" si="326"/>
        <v>3.7592914737801475E-6</v>
      </c>
      <c r="BF163" s="5">
        <f t="shared" si="327"/>
        <v>2.6902563869649055E-6</v>
      </c>
      <c r="BG163" s="5">
        <f t="shared" si="328"/>
        <v>1.2834828899868611E-6</v>
      </c>
      <c r="BH163" s="5">
        <f t="shared" si="329"/>
        <v>4.5924851350715742E-7</v>
      </c>
      <c r="BI163" s="5">
        <f t="shared" si="330"/>
        <v>1.3146054306072924E-7</v>
      </c>
      <c r="BJ163" s="8">
        <f t="shared" si="331"/>
        <v>0.60655249721828841</v>
      </c>
      <c r="BK163" s="8">
        <f t="shared" si="332"/>
        <v>0.26928640612566346</v>
      </c>
      <c r="BL163" s="8">
        <f t="shared" si="333"/>
        <v>0.12152229568244455</v>
      </c>
      <c r="BM163" s="8">
        <f t="shared" si="334"/>
        <v>0.2996613562628565</v>
      </c>
      <c r="BN163" s="8">
        <f t="shared" si="335"/>
        <v>0.69963067246554567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1.28571428571429</v>
      </c>
      <c r="F164">
        <f>VLOOKUP(B164,home!$B$2:$E$405,3,FALSE)</f>
        <v>0.78</v>
      </c>
      <c r="G164">
        <f>VLOOKUP(C164,away!$B$2:$E$405,4,FALSE)</f>
        <v>1.02</v>
      </c>
      <c r="H164">
        <f>VLOOKUP(A164,away!$A$2:$E$405,3,FALSE)</f>
        <v>1.12348668280872</v>
      </c>
      <c r="I164">
        <f>VLOOKUP(C164,away!$B$2:$E$405,3,FALSE)</f>
        <v>1.02</v>
      </c>
      <c r="J164">
        <f>VLOOKUP(B164,home!$B$2:$E$405,4,FALSE)</f>
        <v>0.63</v>
      </c>
      <c r="K164" s="3">
        <f t="shared" si="280"/>
        <v>1.0229142857142892</v>
      </c>
      <c r="L164" s="3">
        <f t="shared" si="281"/>
        <v>0.72195254237288342</v>
      </c>
      <c r="M164" s="5">
        <f t="shared" si="282"/>
        <v>0.17466824832276939</v>
      </c>
      <c r="N164" s="5">
        <f t="shared" si="283"/>
        <v>0.17867064647005174</v>
      </c>
      <c r="O164" s="5">
        <f t="shared" si="284"/>
        <v>0.12610218594844147</v>
      </c>
      <c r="P164" s="5">
        <f t="shared" si="285"/>
        <v>0.12899172746646048</v>
      </c>
      <c r="Q164" s="5">
        <f t="shared" si="286"/>
        <v>9.1382378356011609E-2</v>
      </c>
      <c r="R164" s="5">
        <f t="shared" si="287"/>
        <v>4.5519896872127701E-2</v>
      </c>
      <c r="S164" s="5">
        <f t="shared" si="288"/>
        <v>2.3814954799390126E-2</v>
      </c>
      <c r="T164" s="5">
        <f t="shared" si="289"/>
        <v>6.5973740382203341E-2</v>
      </c>
      <c r="U164" s="5">
        <f t="shared" si="290"/>
        <v>4.6562952794740611E-2</v>
      </c>
      <c r="V164" s="5">
        <f t="shared" si="291"/>
        <v>1.9541376222301184E-3</v>
      </c>
      <c r="W164" s="5">
        <f t="shared" si="292"/>
        <v>3.1158780094304183E-2</v>
      </c>
      <c r="X164" s="5">
        <f t="shared" si="293"/>
        <v>2.2495160506320496E-2</v>
      </c>
      <c r="Y164" s="5">
        <f t="shared" si="294"/>
        <v>8.1202191593120789E-3</v>
      </c>
      <c r="Z164" s="5">
        <f t="shared" si="295"/>
        <v>1.0954401758461355E-2</v>
      </c>
      <c r="AA164" s="5">
        <f t="shared" si="296"/>
        <v>1.120541405018385E-2</v>
      </c>
      <c r="AB164" s="5">
        <f t="shared" si="297"/>
        <v>5.7310890546383364E-3</v>
      </c>
      <c r="AC164" s="5">
        <f t="shared" si="298"/>
        <v>9.0195123476616721E-5</v>
      </c>
      <c r="AD164" s="5">
        <f t="shared" si="299"/>
        <v>7.968190320973444E-3</v>
      </c>
      <c r="AE164" s="5">
        <f t="shared" si="300"/>
        <v>5.7526552603377806E-3</v>
      </c>
      <c r="AF164" s="5">
        <f t="shared" si="301"/>
        <v>2.0765720452978003E-3</v>
      </c>
      <c r="AG164" s="5">
        <f t="shared" si="302"/>
        <v>4.9972882250773527E-4</v>
      </c>
      <c r="AH164" s="5">
        <f t="shared" si="303"/>
        <v>1.9771395499237898E-3</v>
      </c>
      <c r="AI164" s="5">
        <f t="shared" si="304"/>
        <v>2.0224442904677648E-3</v>
      </c>
      <c r="AJ164" s="5">
        <f t="shared" si="305"/>
        <v>1.0343935783903879E-3</v>
      </c>
      <c r="AK164" s="5">
        <f t="shared" si="306"/>
        <v>3.5269865612888379E-4</v>
      </c>
      <c r="AL164" s="5">
        <f t="shared" si="307"/>
        <v>2.6643479620406459E-6</v>
      </c>
      <c r="AM164" s="5">
        <f t="shared" si="308"/>
        <v>1.6301551421228132E-3</v>
      </c>
      <c r="AN164" s="5">
        <f t="shared" si="309"/>
        <v>1.1768946493177941E-3</v>
      </c>
      <c r="AO164" s="5">
        <f t="shared" si="310"/>
        <v>4.2483104209001217E-4</v>
      </c>
      <c r="AP164" s="5">
        <f t="shared" si="311"/>
        <v>1.022359503052686E-4</v>
      </c>
      <c r="AQ164" s="5">
        <f t="shared" si="312"/>
        <v>1.8452376061199107E-5</v>
      </c>
      <c r="AR164" s="5">
        <f t="shared" si="313"/>
        <v>2.8548018493869176E-4</v>
      </c>
      <c r="AS164" s="5">
        <f t="shared" si="314"/>
        <v>2.9202175946214508E-4</v>
      </c>
      <c r="AT164" s="5">
        <f t="shared" si="315"/>
        <v>1.4935661474662504E-4</v>
      </c>
      <c r="AU164" s="5">
        <f t="shared" si="316"/>
        <v>5.0926338296749412E-5</v>
      </c>
      <c r="AV164" s="5">
        <f t="shared" si="317"/>
        <v>1.3023319740715919E-5</v>
      </c>
      <c r="AW164" s="5">
        <f t="shared" si="318"/>
        <v>5.4655810132684941E-8</v>
      </c>
      <c r="AX164" s="5">
        <f t="shared" si="319"/>
        <v>2.7791816380133869E-4</v>
      </c>
      <c r="AY164" s="5">
        <f t="shared" si="320"/>
        <v>2.0064372492797995E-4</v>
      </c>
      <c r="AZ164" s="5">
        <f t="shared" si="321"/>
        <v>7.2427623661460287E-5</v>
      </c>
      <c r="BA164" s="5">
        <f t="shared" si="322"/>
        <v>1.7429769013472556E-5</v>
      </c>
      <c r="BB164" s="5">
        <f t="shared" si="323"/>
        <v>3.1458665130621542E-6</v>
      </c>
      <c r="BC164" s="5">
        <f t="shared" si="324"/>
        <v>4.5423326541418804E-7</v>
      </c>
      <c r="BD164" s="5">
        <f t="shared" si="325"/>
        <v>3.435052421892823E-5</v>
      </c>
      <c r="BE164" s="5">
        <f t="shared" si="326"/>
        <v>3.5137641945316361E-5</v>
      </c>
      <c r="BF164" s="5">
        <f t="shared" si="327"/>
        <v>1.7971397956088863E-5</v>
      </c>
      <c r="BG164" s="5">
        <f t="shared" si="328"/>
        <v>6.1277332345132925E-6</v>
      </c>
      <c r="BH164" s="5">
        <f t="shared" si="329"/>
        <v>1.5670364661574691E-6</v>
      </c>
      <c r="BI164" s="5">
        <f t="shared" si="330"/>
        <v>3.2058879749354235E-7</v>
      </c>
      <c r="BJ164" s="8">
        <f t="shared" si="331"/>
        <v>0.41802265995840016</v>
      </c>
      <c r="BK164" s="8">
        <f t="shared" si="332"/>
        <v>0.32972257140721678</v>
      </c>
      <c r="BL164" s="8">
        <f t="shared" si="333"/>
        <v>0.24139449793484624</v>
      </c>
      <c r="BM164" s="8">
        <f t="shared" si="334"/>
        <v>0.25455845855394404</v>
      </c>
      <c r="BN164" s="8">
        <f t="shared" si="335"/>
        <v>0.7453350834358623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1.28571428571429</v>
      </c>
      <c r="F165">
        <f>VLOOKUP(B165,home!$B$2:$E$405,3,FALSE)</f>
        <v>1.1399999999999999</v>
      </c>
      <c r="G165">
        <f>VLOOKUP(C165,away!$B$2:$E$405,4,FALSE)</f>
        <v>1.22</v>
      </c>
      <c r="H165">
        <f>VLOOKUP(A165,away!$A$2:$E$405,3,FALSE)</f>
        <v>1.12348668280872</v>
      </c>
      <c r="I165">
        <f>VLOOKUP(C165,away!$B$2:$E$405,3,FALSE)</f>
        <v>0.92</v>
      </c>
      <c r="J165">
        <f>VLOOKUP(B165,home!$B$2:$E$405,4,FALSE)</f>
        <v>0.99</v>
      </c>
      <c r="K165" s="3">
        <f t="shared" si="280"/>
        <v>1.7881714285714343</v>
      </c>
      <c r="L165" s="3">
        <f t="shared" si="281"/>
        <v>1.0232716707021823</v>
      </c>
      <c r="M165" s="5">
        <f t="shared" si="282"/>
        <v>6.0118173270956539E-2</v>
      </c>
      <c r="N165" s="5">
        <f t="shared" si="283"/>
        <v>0.10750159978103135</v>
      </c>
      <c r="O165" s="5">
        <f t="shared" si="284"/>
        <v>6.1517223602534976E-2</v>
      </c>
      <c r="P165" s="5">
        <f t="shared" si="285"/>
        <v>0.11000334161109331</v>
      </c>
      <c r="Q165" s="5">
        <f t="shared" si="286"/>
        <v>9.6115644627080749E-2</v>
      </c>
      <c r="R165" s="5">
        <f t="shared" si="287"/>
        <v>3.1474416086362839E-2</v>
      </c>
      <c r="S165" s="5">
        <f t="shared" si="288"/>
        <v>5.0320620651047109E-2</v>
      </c>
      <c r="T165" s="5">
        <f t="shared" si="289"/>
        <v>9.8352416258170136E-2</v>
      </c>
      <c r="U165" s="5">
        <f t="shared" si="290"/>
        <v>5.6281651576603156E-2</v>
      </c>
      <c r="V165" s="5">
        <f t="shared" si="291"/>
        <v>1.0230658352417552E-2</v>
      </c>
      <c r="W165" s="5">
        <f t="shared" si="292"/>
        <v>5.7290416520290433E-2</v>
      </c>
      <c r="X165" s="5">
        <f t="shared" si="293"/>
        <v>5.8623660227941486E-2</v>
      </c>
      <c r="Y165" s="5">
        <f t="shared" si="294"/>
        <v>2.9993965372061379E-2</v>
      </c>
      <c r="Z165" s="5">
        <f t="shared" si="295"/>
        <v>1.0735626111022715E-2</v>
      </c>
      <c r="AA165" s="5">
        <f t="shared" si="296"/>
        <v>1.9197139879556277E-2</v>
      </c>
      <c r="AB165" s="5">
        <f t="shared" si="297"/>
        <v>1.7163888521455905E-2</v>
      </c>
      <c r="AC165" s="5">
        <f t="shared" si="298"/>
        <v>1.169994180228052E-3</v>
      </c>
      <c r="AD165" s="5">
        <f t="shared" si="299"/>
        <v>2.5611271488135051E-2</v>
      </c>
      <c r="AE165" s="5">
        <f t="shared" si="300"/>
        <v>2.6207288564471118E-2</v>
      </c>
      <c r="AF165" s="5">
        <f t="shared" si="301"/>
        <v>1.3408587976970277E-2</v>
      </c>
      <c r="AG165" s="5">
        <f t="shared" si="302"/>
        <v>4.5735427403171911E-3</v>
      </c>
      <c r="AH165" s="5">
        <f t="shared" si="303"/>
        <v>2.746365516665046E-3</v>
      </c>
      <c r="AI165" s="5">
        <f t="shared" si="304"/>
        <v>4.9109723493142594E-3</v>
      </c>
      <c r="AJ165" s="5">
        <f t="shared" si="305"/>
        <v>4.3908302207740476E-3</v>
      </c>
      <c r="AK165" s="5">
        <f t="shared" si="306"/>
        <v>2.6171857161653854E-3</v>
      </c>
      <c r="AL165" s="5">
        <f t="shared" si="307"/>
        <v>8.5633519774823156E-5</v>
      </c>
      <c r="AM165" s="5">
        <f t="shared" si="308"/>
        <v>9.1594687848938604E-3</v>
      </c>
      <c r="AN165" s="5">
        <f t="shared" si="309"/>
        <v>9.3726249262628281E-3</v>
      </c>
      <c r="AO165" s="5">
        <f t="shared" si="310"/>
        <v>4.7953707835809399E-3</v>
      </c>
      <c r="AP165" s="5">
        <f t="shared" si="311"/>
        <v>1.6356556911171008E-3</v>
      </c>
      <c r="AQ165" s="5">
        <f t="shared" si="312"/>
        <v>4.1843003293573201E-4</v>
      </c>
      <c r="AR165" s="5">
        <f t="shared" si="313"/>
        <v>5.6205560611934091E-4</v>
      </c>
      <c r="AS165" s="5">
        <f t="shared" si="314"/>
        <v>1.005051776131005E-3</v>
      </c>
      <c r="AT165" s="5">
        <f t="shared" si="315"/>
        <v>8.9860243515621865E-4</v>
      </c>
      <c r="AU165" s="5">
        <f t="shared" si="316"/>
        <v>5.3561840006368842E-4</v>
      </c>
      <c r="AV165" s="5">
        <f t="shared" si="317"/>
        <v>2.3944437990275786E-4</v>
      </c>
      <c r="AW165" s="5">
        <f t="shared" si="318"/>
        <v>4.3525262258116498E-6</v>
      </c>
      <c r="AX165" s="5">
        <f t="shared" si="319"/>
        <v>2.7297833970065183E-3</v>
      </c>
      <c r="AY165" s="5">
        <f t="shared" si="320"/>
        <v>2.793310017309938E-3</v>
      </c>
      <c r="AZ165" s="5">
        <f t="shared" si="321"/>
        <v>1.4291575041009408E-3</v>
      </c>
      <c r="BA165" s="5">
        <f t="shared" si="322"/>
        <v>4.8747212897264362E-4</v>
      </c>
      <c r="BB165" s="5">
        <f t="shared" si="323"/>
        <v>1.2470410495864665E-4</v>
      </c>
      <c r="BC165" s="5">
        <f t="shared" si="324"/>
        <v>2.5521235564890943E-5</v>
      </c>
      <c r="BD165" s="5">
        <f t="shared" si="325"/>
        <v>9.5855929850210917E-5</v>
      </c>
      <c r="BE165" s="5">
        <f t="shared" si="326"/>
        <v>1.7140683501729482E-4</v>
      </c>
      <c r="BF165" s="5">
        <f t="shared" si="327"/>
        <v>1.5325240251989216E-4</v>
      </c>
      <c r="BG165" s="5">
        <f t="shared" si="328"/>
        <v>9.1347189182000026E-5</v>
      </c>
      <c r="BH165" s="5">
        <f t="shared" si="329"/>
        <v>4.0836108443890498E-5</v>
      </c>
      <c r="BI165" s="5">
        <f t="shared" si="330"/>
        <v>1.4604392474681938E-5</v>
      </c>
      <c r="BJ165" s="8">
        <f t="shared" si="331"/>
        <v>0.55064989216317306</v>
      </c>
      <c r="BK165" s="8">
        <f t="shared" si="332"/>
        <v>0.23472173160282733</v>
      </c>
      <c r="BL165" s="8">
        <f t="shared" si="333"/>
        <v>0.20410774892429287</v>
      </c>
      <c r="BM165" s="8">
        <f t="shared" si="334"/>
        <v>0.53069564233117184</v>
      </c>
      <c r="BN165" s="8">
        <f t="shared" si="335"/>
        <v>0.46673039897905977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1.4323432343234299</v>
      </c>
      <c r="F166">
        <f>VLOOKUP(B166,home!$B$2:$E$405,3,FALSE)</f>
        <v>1.24</v>
      </c>
      <c r="G166">
        <f>VLOOKUP(C166,away!$B$2:$E$405,4,FALSE)</f>
        <v>1.26</v>
      </c>
      <c r="H166">
        <f>VLOOKUP(A166,away!$A$2:$E$405,3,FALSE)</f>
        <v>1.2079207920792101</v>
      </c>
      <c r="I166">
        <f>VLOOKUP(C166,away!$B$2:$E$405,3,FALSE)</f>
        <v>0.98</v>
      </c>
      <c r="J166">
        <f>VLOOKUP(B166,home!$B$2:$E$405,4,FALSE)</f>
        <v>0.7</v>
      </c>
      <c r="K166" s="3">
        <f t="shared" si="280"/>
        <v>2.237893069306927</v>
      </c>
      <c r="L166" s="3">
        <f t="shared" si="281"/>
        <v>0.82863366336633815</v>
      </c>
      <c r="M166" s="5">
        <f t="shared" si="282"/>
        <v>4.6582668265118546E-2</v>
      </c>
      <c r="N166" s="5">
        <f t="shared" si="283"/>
        <v>0.10424703046033253</v>
      </c>
      <c r="O166" s="5">
        <f t="shared" si="284"/>
        <v>3.8599967053904047E-2</v>
      </c>
      <c r="P166" s="5">
        <f t="shared" si="285"/>
        <v>8.6382598745407588E-2</v>
      </c>
      <c r="Q166" s="5">
        <f t="shared" si="286"/>
        <v>0.11664685348150317</v>
      </c>
      <c r="R166" s="5">
        <f t="shared" si="287"/>
        <v>1.5992616052848234E-2</v>
      </c>
      <c r="S166" s="5">
        <f t="shared" si="288"/>
        <v>4.0046833102933582E-2</v>
      </c>
      <c r="T166" s="5">
        <f t="shared" si="289"/>
        <v>9.6657509520534451E-2</v>
      </c>
      <c r="U166" s="5">
        <f t="shared" si="290"/>
        <v>3.5789764624755763E-2</v>
      </c>
      <c r="V166" s="5">
        <f t="shared" si="291"/>
        <v>8.2513986992058183E-3</v>
      </c>
      <c r="W166" s="5">
        <f t="shared" si="292"/>
        <v>8.7014394987572158E-2</v>
      </c>
      <c r="X166" s="5">
        <f t="shared" si="293"/>
        <v>7.2103056884157454E-2</v>
      </c>
      <c r="Y166" s="5">
        <f t="shared" si="294"/>
        <v>2.9873510082915423E-2</v>
      </c>
      <c r="Z166" s="5">
        <f t="shared" si="295"/>
        <v>4.4173400088943137E-3</v>
      </c>
      <c r="AA166" s="5">
        <f t="shared" si="296"/>
        <v>9.8855345906767832E-3</v>
      </c>
      <c r="AB166" s="5">
        <f t="shared" si="297"/>
        <v>1.1061384673434734E-2</v>
      </c>
      <c r="AC166" s="5">
        <f t="shared" si="298"/>
        <v>9.5633377373480037E-4</v>
      </c>
      <c r="AD166" s="5">
        <f t="shared" si="299"/>
        <v>4.8682227868155806E-2</v>
      </c>
      <c r="AE166" s="5">
        <f t="shared" si="300"/>
        <v>4.0339732819224781E-2</v>
      </c>
      <c r="AF166" s="5">
        <f t="shared" si="301"/>
        <v>1.6713430292606767E-2</v>
      </c>
      <c r="AG166" s="5">
        <f t="shared" si="302"/>
        <v>4.6164369902602252E-3</v>
      </c>
      <c r="AH166" s="5">
        <f t="shared" si="303"/>
        <v>9.1508915847619669E-4</v>
      </c>
      <c r="AI166" s="5">
        <f t="shared" si="304"/>
        <v>2.0478716855517887E-3</v>
      </c>
      <c r="AJ166" s="5">
        <f t="shared" si="305"/>
        <v>2.2914589259631218E-3</v>
      </c>
      <c r="AK166" s="5">
        <f t="shared" si="306"/>
        <v>1.709346683004788E-3</v>
      </c>
      <c r="AL166" s="5">
        <f t="shared" si="307"/>
        <v>7.0936766587133534E-5</v>
      </c>
      <c r="AM166" s="5">
        <f t="shared" si="308"/>
        <v>2.1789124068913278E-2</v>
      </c>
      <c r="AN166" s="5">
        <f t="shared" si="309"/>
        <v>1.8055201698767259E-2</v>
      </c>
      <c r="AO166" s="5">
        <f t="shared" si="310"/>
        <v>7.4805739632338225E-3</v>
      </c>
      <c r="AP166" s="5">
        <f t="shared" si="311"/>
        <v>2.0662184690790966E-3</v>
      </c>
      <c r="AQ166" s="5">
        <f t="shared" si="312"/>
        <v>4.280345448370496E-4</v>
      </c>
      <c r="AR166" s="5">
        <f t="shared" si="313"/>
        <v>1.5165473633899014E-4</v>
      </c>
      <c r="AS166" s="5">
        <f t="shared" si="314"/>
        <v>3.3938708338059542E-4</v>
      </c>
      <c r="AT166" s="5">
        <f t="shared" si="315"/>
        <v>3.7975600085486341E-4</v>
      </c>
      <c r="AU166" s="5">
        <f t="shared" si="316"/>
        <v>2.8328444078027135E-4</v>
      </c>
      <c r="AV166" s="5">
        <f t="shared" si="317"/>
        <v>1.5849007166616455E-4</v>
      </c>
      <c r="AW166" s="5">
        <f t="shared" si="318"/>
        <v>3.6540189210371195E-6</v>
      </c>
      <c r="AX166" s="5">
        <f t="shared" si="319"/>
        <v>8.1269549566816267E-3</v>
      </c>
      <c r="AY166" s="5">
        <f t="shared" si="320"/>
        <v>6.7342684577683153E-3</v>
      </c>
      <c r="AZ166" s="5">
        <f t="shared" si="321"/>
        <v>2.7901207711264696E-3</v>
      </c>
      <c r="BA166" s="5">
        <f t="shared" si="322"/>
        <v>7.7066266527101306E-4</v>
      </c>
      <c r="BB166" s="5">
        <f t="shared" si="323"/>
        <v>1.5964925688579634E-4</v>
      </c>
      <c r="BC166" s="5">
        <f t="shared" si="324"/>
        <v>2.6458149717398215E-5</v>
      </c>
      <c r="BD166" s="5">
        <f t="shared" si="325"/>
        <v>2.0944369956572245E-5</v>
      </c>
      <c r="BE166" s="5">
        <f t="shared" si="326"/>
        <v>4.6871260366813253E-5</v>
      </c>
      <c r="BF166" s="5">
        <f t="shared" si="327"/>
        <v>5.2446434362285925E-5</v>
      </c>
      <c r="BG166" s="5">
        <f t="shared" si="328"/>
        <v>3.9123170656406769E-5</v>
      </c>
      <c r="BH166" s="5">
        <f t="shared" si="329"/>
        <v>2.1888368115321223E-5</v>
      </c>
      <c r="BI166" s="5">
        <f t="shared" si="330"/>
        <v>9.7967654607432143E-6</v>
      </c>
      <c r="BJ166" s="8">
        <f t="shared" si="331"/>
        <v>0.68532145038954406</v>
      </c>
      <c r="BK166" s="8">
        <f t="shared" si="332"/>
        <v>0.18902503781075577</v>
      </c>
      <c r="BL166" s="8">
        <f t="shared" si="333"/>
        <v>0.1197966761505545</v>
      </c>
      <c r="BM166" s="8">
        <f t="shared" si="334"/>
        <v>0.5833781558617871</v>
      </c>
      <c r="BN166" s="8">
        <f t="shared" si="335"/>
        <v>0.40845173405911411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1.4323432343234299</v>
      </c>
      <c r="F167">
        <f>VLOOKUP(B167,home!$B$2:$E$405,3,FALSE)</f>
        <v>0.75</v>
      </c>
      <c r="G167">
        <f>VLOOKUP(C167,away!$B$2:$E$405,4,FALSE)</f>
        <v>0.65</v>
      </c>
      <c r="H167">
        <f>VLOOKUP(A167,away!$A$2:$E$405,3,FALSE)</f>
        <v>1.2079207920792101</v>
      </c>
      <c r="I167">
        <f>VLOOKUP(C167,away!$B$2:$E$405,3,FALSE)</f>
        <v>0.87</v>
      </c>
      <c r="J167">
        <f>VLOOKUP(B167,home!$B$2:$E$405,4,FALSE)</f>
        <v>0.96</v>
      </c>
      <c r="K167" s="3">
        <f t="shared" si="280"/>
        <v>0.69826732673267222</v>
      </c>
      <c r="L167" s="3">
        <f t="shared" si="281"/>
        <v>1.0088554455445562</v>
      </c>
      <c r="M167" s="5">
        <f t="shared" si="282"/>
        <v>0.18138693405151263</v>
      </c>
      <c r="N167" s="5">
        <f t="shared" si="283"/>
        <v>0.12665656954438523</v>
      </c>
      <c r="O167" s="5">
        <f t="shared" si="284"/>
        <v>0.18299319616849977</v>
      </c>
      <c r="P167" s="5">
        <f t="shared" si="285"/>
        <v>0.1277781698988458</v>
      </c>
      <c r="Q167" s="5">
        <f t="shared" si="286"/>
        <v>4.4220072114444328E-2</v>
      </c>
      <c r="R167" s="5">
        <f t="shared" si="287"/>
        <v>9.23068412260971E-2</v>
      </c>
      <c r="S167" s="5">
        <f t="shared" si="288"/>
        <v>2.2503358342863711E-2</v>
      </c>
      <c r="T167" s="5">
        <f t="shared" si="289"/>
        <v>4.461166055503013E-2</v>
      </c>
      <c r="U167" s="5">
        <f t="shared" si="290"/>
        <v>6.4454851262084042E-2</v>
      </c>
      <c r="V167" s="5">
        <f t="shared" si="291"/>
        <v>1.7613898528058289E-3</v>
      </c>
      <c r="W167" s="5">
        <f t="shared" si="292"/>
        <v>1.029247718109301E-2</v>
      </c>
      <c r="X167" s="5">
        <f t="shared" si="293"/>
        <v>1.0383621652288766E-2</v>
      </c>
      <c r="Y167" s="5">
        <f t="shared" si="294"/>
        <v>5.2377866241929407E-3</v>
      </c>
      <c r="Z167" s="5">
        <f t="shared" si="295"/>
        <v>3.1041419810654933E-2</v>
      </c>
      <c r="AA167" s="5">
        <f t="shared" si="296"/>
        <v>2.1675209229172633E-2</v>
      </c>
      <c r="AB167" s="5">
        <f t="shared" si="297"/>
        <v>7.5675452024128592E-3</v>
      </c>
      <c r="AC167" s="5">
        <f t="shared" si="298"/>
        <v>7.7550780134337259E-5</v>
      </c>
      <c r="AD167" s="5">
        <f t="shared" si="299"/>
        <v>1.7967251316747112E-3</v>
      </c>
      <c r="AE167" s="5">
        <f t="shared" si="300"/>
        <v>1.8126359332367918E-3</v>
      </c>
      <c r="AF167" s="5">
        <f t="shared" si="301"/>
        <v>9.1434381601783791E-4</v>
      </c>
      <c r="AG167" s="5">
        <f t="shared" si="302"/>
        <v>3.0748024596319518E-4</v>
      </c>
      <c r="AH167" s="5">
        <f t="shared" si="303"/>
        <v>7.829076353353474E-3</v>
      </c>
      <c r="AI167" s="5">
        <f t="shared" si="304"/>
        <v>5.466788216042108E-3</v>
      </c>
      <c r="AJ167" s="5">
        <f t="shared" si="305"/>
        <v>1.9086397967146985E-3</v>
      </c>
      <c r="AK167" s="5">
        <f t="shared" si="306"/>
        <v>4.4424693618252118E-4</v>
      </c>
      <c r="AL167" s="5">
        <f t="shared" si="307"/>
        <v>2.1852283488025042E-6</v>
      </c>
      <c r="AM167" s="5">
        <f t="shared" si="308"/>
        <v>2.5091889091358193E-4</v>
      </c>
      <c r="AN167" s="5">
        <f t="shared" si="309"/>
        <v>2.5314088948816753E-4</v>
      </c>
      <c r="AO167" s="5">
        <f t="shared" si="310"/>
        <v>1.2769128242506525E-4</v>
      </c>
      <c r="AP167" s="5">
        <f t="shared" si="311"/>
        <v>4.2940681874364988E-5</v>
      </c>
      <c r="AQ167" s="5">
        <f t="shared" si="312"/>
        <v>1.0830235186087386E-5</v>
      </c>
      <c r="AR167" s="5">
        <f t="shared" si="313"/>
        <v>1.579681262532954E-3</v>
      </c>
      <c r="AS167" s="5">
        <f t="shared" si="314"/>
        <v>1.1030398122785783E-3</v>
      </c>
      <c r="AT167" s="5">
        <f t="shared" si="315"/>
        <v>3.8510833049973571E-4</v>
      </c>
      <c r="AU167" s="5">
        <f t="shared" si="316"/>
        <v>8.9636188146844303E-5</v>
      </c>
      <c r="AV167" s="5">
        <f t="shared" si="317"/>
        <v>1.5647505368950949E-5</v>
      </c>
      <c r="AW167" s="5">
        <f t="shared" si="318"/>
        <v>4.2760717989288194E-8</v>
      </c>
      <c r="AX167" s="5">
        <f t="shared" si="319"/>
        <v>2.920141053082563E-5</v>
      </c>
      <c r="AY167" s="5">
        <f t="shared" si="320"/>
        <v>2.9460002031605582E-5</v>
      </c>
      <c r="AZ167" s="5">
        <f t="shared" si="321"/>
        <v>1.4860441737669489E-5</v>
      </c>
      <c r="BA167" s="5">
        <f t="shared" si="322"/>
        <v>4.9973458567484907E-6</v>
      </c>
      <c r="BB167" s="5">
        <f t="shared" si="323"/>
        <v>1.2603998952125601E-6</v>
      </c>
      <c r="BC167" s="5">
        <f t="shared" si="324"/>
        <v>2.5431225956979588E-7</v>
      </c>
      <c r="BD167" s="5">
        <f t="shared" si="325"/>
        <v>2.6561167398851161E-4</v>
      </c>
      <c r="BE167" s="5">
        <f t="shared" si="326"/>
        <v>1.8546795354494806E-4</v>
      </c>
      <c r="BF167" s="5">
        <f t="shared" si="327"/>
        <v>6.4753106058205155E-5</v>
      </c>
      <c r="BG167" s="5">
        <f t="shared" si="328"/>
        <v>1.5071659421633375E-5</v>
      </c>
      <c r="BH167" s="5">
        <f t="shared" si="329"/>
        <v>2.6310118334423066E-6</v>
      </c>
      <c r="BI167" s="5">
        <f t="shared" si="330"/>
        <v>3.6742991990795741E-7</v>
      </c>
      <c r="BJ167" s="8">
        <f t="shared" si="331"/>
        <v>0.24699892869052578</v>
      </c>
      <c r="BK167" s="8">
        <f t="shared" si="332"/>
        <v>0.33353904815654273</v>
      </c>
      <c r="BL167" s="8">
        <f t="shared" si="333"/>
        <v>0.38835341032415299</v>
      </c>
      <c r="BM167" s="8">
        <f t="shared" si="334"/>
        <v>0.2445616067367779</v>
      </c>
      <c r="BN167" s="8">
        <f t="shared" si="335"/>
        <v>0.75534178300378485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1.4323432343234299</v>
      </c>
      <c r="F168">
        <f>VLOOKUP(B168,home!$B$2:$E$405,3,FALSE)</f>
        <v>0.85</v>
      </c>
      <c r="G168">
        <f>VLOOKUP(C168,away!$B$2:$E$405,4,FALSE)</f>
        <v>0.76</v>
      </c>
      <c r="H168">
        <f>VLOOKUP(A168,away!$A$2:$E$405,3,FALSE)</f>
        <v>1.2079207920792101</v>
      </c>
      <c r="I168">
        <f>VLOOKUP(C168,away!$B$2:$E$405,3,FALSE)</f>
        <v>1.1100000000000001</v>
      </c>
      <c r="J168">
        <f>VLOOKUP(B168,home!$B$2:$E$405,4,FALSE)</f>
        <v>0.65</v>
      </c>
      <c r="K168" s="3">
        <f t="shared" si="280"/>
        <v>0.92529372937293564</v>
      </c>
      <c r="L168" s="3">
        <f t="shared" si="281"/>
        <v>0.87151485148515018</v>
      </c>
      <c r="M168" s="5">
        <f t="shared" si="282"/>
        <v>0.16582726895131164</v>
      </c>
      <c r="N168" s="5">
        <f t="shared" si="283"/>
        <v>0.15343893211968795</v>
      </c>
      <c r="O168" s="5">
        <f t="shared" si="284"/>
        <v>0.14452092767229038</v>
      </c>
      <c r="P168" s="5">
        <f t="shared" si="285"/>
        <v>0.13372430813832986</v>
      </c>
      <c r="Q168" s="5">
        <f t="shared" si="286"/>
        <v>7.0988040866013388E-2</v>
      </c>
      <c r="R168" s="5">
        <f t="shared" si="287"/>
        <v>6.2976067408406153E-2</v>
      </c>
      <c r="S168" s="5">
        <f t="shared" si="288"/>
        <v>2.6959062131580679E-2</v>
      </c>
      <c r="T168" s="5">
        <f t="shared" si="289"/>
        <v>6.1867131892565416E-2</v>
      </c>
      <c r="U168" s="5">
        <f t="shared" si="290"/>
        <v>5.8271360273565519E-2</v>
      </c>
      <c r="V168" s="5">
        <f t="shared" si="291"/>
        <v>2.4155536155196929E-3</v>
      </c>
      <c r="W168" s="5">
        <f t="shared" si="292"/>
        <v>2.1894929691263967E-2</v>
      </c>
      <c r="X168" s="5">
        <f t="shared" si="293"/>
        <v>1.9081756398159719E-2</v>
      </c>
      <c r="Y168" s="5">
        <f t="shared" si="294"/>
        <v>8.3150170467089918E-3</v>
      </c>
      <c r="Z168" s="5">
        <f t="shared" si="295"/>
        <v>1.8294859344851967E-2</v>
      </c>
      <c r="AA168" s="5">
        <f t="shared" si="296"/>
        <v>1.692811863155138E-2</v>
      </c>
      <c r="AB168" s="5">
        <f t="shared" si="297"/>
        <v>7.8317410099278239E-3</v>
      </c>
      <c r="AC168" s="5">
        <f t="shared" si="298"/>
        <v>1.2174499331788626E-4</v>
      </c>
      <c r="AD168" s="5">
        <f t="shared" si="299"/>
        <v>5.0648102870969628E-3</v>
      </c>
      <c r="AE168" s="5">
        <f t="shared" si="300"/>
        <v>4.4140573851597694E-3</v>
      </c>
      <c r="AF168" s="5">
        <f t="shared" si="301"/>
        <v>1.9234582832372237E-3</v>
      </c>
      <c r="AG168" s="5">
        <f t="shared" si="302"/>
        <v>5.5877415335112363E-4</v>
      </c>
      <c r="AH168" s="5">
        <f t="shared" si="303"/>
        <v>3.986060406217593E-3</v>
      </c>
      <c r="AI168" s="5">
        <f t="shared" si="304"/>
        <v>3.6882766987748751E-3</v>
      </c>
      <c r="AJ168" s="5">
        <f t="shared" si="305"/>
        <v>1.7063696507843517E-3</v>
      </c>
      <c r="AK168" s="5">
        <f t="shared" si="306"/>
        <v>5.2629771262101559E-4</v>
      </c>
      <c r="AL168" s="5">
        <f t="shared" si="307"/>
        <v>3.9270416991598593E-6</v>
      </c>
      <c r="AM168" s="5">
        <f t="shared" si="308"/>
        <v>9.3728743982287178E-4</v>
      </c>
      <c r="AN168" s="5">
        <f t="shared" si="309"/>
        <v>8.1685992391612662E-4</v>
      </c>
      <c r="AO168" s="5">
        <f t="shared" si="310"/>
        <v>3.5595277763796713E-4</v>
      </c>
      <c r="AP168" s="5">
        <f t="shared" si="311"/>
        <v>1.0340604404629322E-4</v>
      </c>
      <c r="AQ168" s="5">
        <f t="shared" si="312"/>
        <v>2.2529975779918028E-5</v>
      </c>
      <c r="AR168" s="5">
        <f t="shared" si="313"/>
        <v>6.9478216858711271E-4</v>
      </c>
      <c r="AS168" s="5">
        <f t="shared" si="314"/>
        <v>6.4287758387378518E-4</v>
      </c>
      <c r="AT168" s="5">
        <f t="shared" si="315"/>
        <v>2.9742529855641844E-4</v>
      </c>
      <c r="AU168" s="5">
        <f t="shared" si="316"/>
        <v>9.1735254570375768E-5</v>
      </c>
      <c r="AV168" s="5">
        <f t="shared" si="317"/>
        <v>2.1220513954099653E-5</v>
      </c>
      <c r="AW168" s="5">
        <f t="shared" si="318"/>
        <v>8.7966522429484068E-8</v>
      </c>
      <c r="AX168" s="5">
        <f t="shared" si="319"/>
        <v>1.4454436511468594E-4</v>
      </c>
      <c r="AY168" s="5">
        <f t="shared" si="320"/>
        <v>1.2597256089594082E-4</v>
      </c>
      <c r="AZ168" s="5">
        <f t="shared" si="321"/>
        <v>5.4893478850214957E-5</v>
      </c>
      <c r="BA168" s="5">
        <f t="shared" si="322"/>
        <v>1.5946827355882775E-5</v>
      </c>
      <c r="BB168" s="5">
        <f t="shared" si="323"/>
        <v>3.474474218680376E-6</v>
      </c>
      <c r="BC168" s="5">
        <f t="shared" si="324"/>
        <v>6.0561117653644234E-7</v>
      </c>
      <c r="BD168" s="5">
        <f t="shared" si="325"/>
        <v>1.0091882974512131E-4</v>
      </c>
      <c r="BE168" s="5">
        <f t="shared" si="326"/>
        <v>9.3379560338815646E-5</v>
      </c>
      <c r="BF168" s="5">
        <f t="shared" si="327"/>
        <v>4.3201760816553897E-5</v>
      </c>
      <c r="BG168" s="5">
        <f t="shared" si="328"/>
        <v>1.3324772793808907E-5</v>
      </c>
      <c r="BH168" s="5">
        <f t="shared" si="329"/>
        <v>3.0823321778576182E-6</v>
      </c>
      <c r="BI168" s="5">
        <f t="shared" si="330"/>
        <v>5.704125272032159E-7</v>
      </c>
      <c r="BJ168" s="8">
        <f t="shared" si="331"/>
        <v>0.35012838160205961</v>
      </c>
      <c r="BK168" s="8">
        <f t="shared" si="332"/>
        <v>0.32917783743265489</v>
      </c>
      <c r="BL168" s="8">
        <f t="shared" si="333"/>
        <v>0.30243773795208023</v>
      </c>
      <c r="BM168" s="8">
        <f t="shared" si="334"/>
        <v>0.26843738658123384</v>
      </c>
      <c r="BN168" s="8">
        <f t="shared" si="335"/>
        <v>0.73147554515603941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1.4323432343234299</v>
      </c>
      <c r="F169">
        <f>VLOOKUP(B169,home!$B$2:$E$405,3,FALSE)</f>
        <v>0.95</v>
      </c>
      <c r="G169">
        <f>VLOOKUP(C169,away!$B$2:$E$405,4,FALSE)</f>
        <v>0.91</v>
      </c>
      <c r="H169">
        <f>VLOOKUP(A169,away!$A$2:$E$405,3,FALSE)</f>
        <v>1.2079207920792101</v>
      </c>
      <c r="I169">
        <f>VLOOKUP(C169,away!$B$2:$E$405,3,FALSE)</f>
        <v>0.81</v>
      </c>
      <c r="J169">
        <f>VLOOKUP(B169,home!$B$2:$E$405,4,FALSE)</f>
        <v>0.9</v>
      </c>
      <c r="K169" s="3">
        <f t="shared" si="280"/>
        <v>1.2382607260726051</v>
      </c>
      <c r="L169" s="3">
        <f t="shared" si="281"/>
        <v>0.88057425742574424</v>
      </c>
      <c r="M169" s="5">
        <f t="shared" si="282"/>
        <v>0.12017154882830589</v>
      </c>
      <c r="N169" s="5">
        <f t="shared" si="283"/>
        <v>0.14880370930540757</v>
      </c>
      <c r="O169" s="5">
        <f t="shared" si="284"/>
        <v>0.10581997237318701</v>
      </c>
      <c r="P169" s="5">
        <f t="shared" si="285"/>
        <v>0.13103271582380557</v>
      </c>
      <c r="Q169" s="5">
        <f t="shared" si="286"/>
        <v>9.2128894563405409E-2</v>
      </c>
      <c r="R169" s="5">
        <f t="shared" si="287"/>
        <v>4.6591171796665949E-2</v>
      </c>
      <c r="S169" s="5">
        <f t="shared" si="288"/>
        <v>3.5718880183305844E-2</v>
      </c>
      <c r="T169" s="5">
        <f t="shared" si="289"/>
        <v>8.1126332917625402E-2</v>
      </c>
      <c r="U169" s="5">
        <f t="shared" si="290"/>
        <v>5.7692018217513068E-2</v>
      </c>
      <c r="V169" s="5">
        <f t="shared" si="291"/>
        <v>4.3274634583623222E-3</v>
      </c>
      <c r="W169" s="5">
        <f t="shared" si="292"/>
        <v>3.8026530624782957E-2</v>
      </c>
      <c r="X169" s="5">
        <f t="shared" si="293"/>
        <v>3.3485183967395568E-2</v>
      </c>
      <c r="Y169" s="5">
        <f t="shared" si="294"/>
        <v>1.4743095503426893E-2</v>
      </c>
      <c r="Z169" s="5">
        <f t="shared" si="295"/>
        <v>1.3675662169148135E-2</v>
      </c>
      <c r="AA169" s="5">
        <f t="shared" si="296"/>
        <v>1.6934035367093026E-2</v>
      </c>
      <c r="AB169" s="5">
        <f t="shared" si="297"/>
        <v>1.0484375464497892E-2</v>
      </c>
      <c r="AC169" s="5">
        <f t="shared" si="298"/>
        <v>2.949113658277622E-4</v>
      </c>
      <c r="AD169" s="5">
        <f t="shared" si="299"/>
        <v>1.177168985536647E-2</v>
      </c>
      <c r="AE169" s="5">
        <f t="shared" si="300"/>
        <v>1.0365847053035495E-2</v>
      </c>
      <c r="AF169" s="5">
        <f t="shared" si="301"/>
        <v>4.5639490356577852E-3</v>
      </c>
      <c r="AG169" s="5">
        <f t="shared" si="302"/>
        <v>1.3396320110010986E-3</v>
      </c>
      <c r="AH169" s="5">
        <f t="shared" si="303"/>
        <v>3.01060901485074E-3</v>
      </c>
      <c r="AI169" s="5">
        <f t="shared" si="304"/>
        <v>3.727918904649808E-3</v>
      </c>
      <c r="AJ169" s="5">
        <f t="shared" si="305"/>
        <v>2.3080677848057308E-3</v>
      </c>
      <c r="AK169" s="5">
        <f t="shared" si="306"/>
        <v>9.5266323034611119E-4</v>
      </c>
      <c r="AL169" s="5">
        <f t="shared" si="307"/>
        <v>1.2862624329467685E-5</v>
      </c>
      <c r="AM169" s="5">
        <f t="shared" si="308"/>
        <v>2.9152842454815212E-3</v>
      </c>
      <c r="AN169" s="5">
        <f t="shared" si="309"/>
        <v>2.5671242596498611E-3</v>
      </c>
      <c r="AO169" s="5">
        <f t="shared" si="310"/>
        <v>1.1302717693303947E-3</v>
      </c>
      <c r="AP169" s="5">
        <f t="shared" si="311"/>
        <v>3.3176274132246488E-4</v>
      </c>
      <c r="AQ169" s="5">
        <f t="shared" si="312"/>
        <v>7.3035432395389684E-5</v>
      </c>
      <c r="AR169" s="5">
        <f t="shared" si="313"/>
        <v>5.3021295953028841E-4</v>
      </c>
      <c r="AS169" s="5">
        <f t="shared" si="314"/>
        <v>6.5654188424107973E-4</v>
      </c>
      <c r="AT169" s="5">
        <f t="shared" si="315"/>
        <v>4.064850151387178E-4</v>
      </c>
      <c r="AU169" s="5">
        <f t="shared" si="316"/>
        <v>1.6777814332776753E-4</v>
      </c>
      <c r="AV169" s="5">
        <f t="shared" si="317"/>
        <v>5.1938271394038742E-5</v>
      </c>
      <c r="AW169" s="5">
        <f t="shared" si="318"/>
        <v>3.8958763879745636E-7</v>
      </c>
      <c r="AX169" s="5">
        <f t="shared" si="319"/>
        <v>6.016469977529953E-4</v>
      </c>
      <c r="AY169" s="5">
        <f t="shared" si="320"/>
        <v>5.2979485827877215E-4</v>
      </c>
      <c r="AZ169" s="5">
        <f t="shared" si="321"/>
        <v>2.3326185695840359E-4</v>
      </c>
      <c r="BA169" s="5">
        <f t="shared" si="322"/>
        <v>6.8468128825632137E-5</v>
      </c>
      <c r="BB169" s="5">
        <f t="shared" si="323"/>
        <v>1.5072817924490303E-5</v>
      </c>
      <c r="BC169" s="5">
        <f t="shared" si="324"/>
        <v>2.6545470902342996E-6</v>
      </c>
      <c r="BD169" s="5">
        <f t="shared" si="325"/>
        <v>7.7815313852648311E-5</v>
      </c>
      <c r="BE169" s="5">
        <f t="shared" si="326"/>
        <v>9.6355647030747945E-5</v>
      </c>
      <c r="BF169" s="5">
        <f t="shared" si="327"/>
        <v>5.96567067267448E-5</v>
      </c>
      <c r="BG169" s="5">
        <f t="shared" si="328"/>
        <v>2.4623518995519827E-5</v>
      </c>
      <c r="BH169" s="5">
        <f t="shared" si="329"/>
        <v>7.6225841274637389E-6</v>
      </c>
      <c r="BI169" s="5">
        <f t="shared" si="330"/>
        <v>1.8877493112445528E-6</v>
      </c>
      <c r="BJ169" s="8">
        <f t="shared" si="331"/>
        <v>0.44482324249211486</v>
      </c>
      <c r="BK169" s="8">
        <f t="shared" si="332"/>
        <v>0.29208817714221558</v>
      </c>
      <c r="BL169" s="8">
        <f t="shared" si="333"/>
        <v>0.24960174994728562</v>
      </c>
      <c r="BM169" s="8">
        <f t="shared" si="334"/>
        <v>0.3551114137893468</v>
      </c>
      <c r="BN169" s="8">
        <f t="shared" si="335"/>
        <v>0.64454801269077744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1.4323432343234299</v>
      </c>
      <c r="F170">
        <f>VLOOKUP(B170,home!$B$2:$E$405,3,FALSE)</f>
        <v>1.1299999999999999</v>
      </c>
      <c r="G170">
        <f>VLOOKUP(C170,away!$B$2:$E$405,4,FALSE)</f>
        <v>0.7</v>
      </c>
      <c r="H170">
        <f>VLOOKUP(A170,away!$A$2:$E$405,3,FALSE)</f>
        <v>1.2079207920792101</v>
      </c>
      <c r="I170">
        <f>VLOOKUP(C170,away!$B$2:$E$405,3,FALSE)</f>
        <v>0.8</v>
      </c>
      <c r="J170">
        <f>VLOOKUP(B170,home!$B$2:$E$405,4,FALSE)</f>
        <v>0.83</v>
      </c>
      <c r="K170" s="3">
        <f t="shared" si="280"/>
        <v>1.1329834983498328</v>
      </c>
      <c r="L170" s="3">
        <f t="shared" si="281"/>
        <v>0.80205940594059544</v>
      </c>
      <c r="M170" s="5">
        <f t="shared" si="282"/>
        <v>0.14441807253569211</v>
      </c>
      <c r="N170" s="5">
        <f t="shared" si="283"/>
        <v>0.16362329304642839</v>
      </c>
      <c r="O170" s="5">
        <f t="shared" si="284"/>
        <v>0.11583187346506303</v>
      </c>
      <c r="P170" s="5">
        <f t="shared" si="285"/>
        <v>0.1312356012188623</v>
      </c>
      <c r="Q170" s="5">
        <f t="shared" si="286"/>
        <v>9.2691245483631154E-2</v>
      </c>
      <c r="R170" s="5">
        <f t="shared" si="287"/>
        <v>4.645202181018733E-2</v>
      </c>
      <c r="S170" s="5">
        <f t="shared" si="288"/>
        <v>2.9814106234903076E-2</v>
      </c>
      <c r="T170" s="5">
        <f t="shared" si="289"/>
        <v>7.4343885288495101E-2</v>
      </c>
      <c r="U170" s="5">
        <f t="shared" si="290"/>
        <v>5.2629374175928785E-2</v>
      </c>
      <c r="V170" s="5">
        <f t="shared" si="291"/>
        <v>3.0102974170305597E-3</v>
      </c>
      <c r="W170" s="5">
        <f t="shared" si="292"/>
        <v>3.5005883858149171E-2</v>
      </c>
      <c r="X170" s="5">
        <f t="shared" si="293"/>
        <v>2.80767984116926E-2</v>
      </c>
      <c r="Y170" s="5">
        <f t="shared" si="294"/>
        <v>1.125963012739801E-2</v>
      </c>
      <c r="Z170" s="5">
        <f t="shared" si="295"/>
        <v>1.2419093672606147E-2</v>
      </c>
      <c r="AA170" s="5">
        <f t="shared" si="296"/>
        <v>1.4070628195523587E-2</v>
      </c>
      <c r="AB170" s="5">
        <f t="shared" si="297"/>
        <v>7.9708947784720551E-3</v>
      </c>
      <c r="AC170" s="5">
        <f t="shared" si="298"/>
        <v>1.7096985527640475E-4</v>
      </c>
      <c r="AD170" s="5">
        <f t="shared" si="299"/>
        <v>9.9152721891084469E-3</v>
      </c>
      <c r="AE170" s="5">
        <f t="shared" si="300"/>
        <v>7.952637321735628E-3</v>
      </c>
      <c r="AF170" s="5">
        <f t="shared" si="301"/>
        <v>3.1892437829661429E-3</v>
      </c>
      <c r="AG170" s="5">
        <f t="shared" si="302"/>
        <v>8.5265432465518739E-4</v>
      </c>
      <c r="AH170" s="5">
        <f t="shared" si="303"/>
        <v>2.4902127233427727E-3</v>
      </c>
      <c r="AI170" s="5">
        <f t="shared" si="304"/>
        <v>2.8213699229281595E-3</v>
      </c>
      <c r="AJ170" s="5">
        <f t="shared" si="305"/>
        <v>1.5982827827090724E-3</v>
      </c>
      <c r="AK170" s="5">
        <f t="shared" si="306"/>
        <v>6.036093395020098E-4</v>
      </c>
      <c r="AL170" s="5">
        <f t="shared" si="307"/>
        <v>6.2145495653130554E-6</v>
      </c>
      <c r="AM170" s="5">
        <f t="shared" si="308"/>
        <v>2.2467679543813797E-3</v>
      </c>
      <c r="AN170" s="5">
        <f t="shared" si="309"/>
        <v>1.802041370777496E-3</v>
      </c>
      <c r="AO170" s="5">
        <f t="shared" si="310"/>
        <v>7.2267211566308734E-4</v>
      </c>
      <c r="AP170" s="5">
        <f t="shared" si="311"/>
        <v>1.9320865592618972E-4</v>
      </c>
      <c r="AQ170" s="5">
        <f t="shared" si="312"/>
        <v>3.8741204948685153E-5</v>
      </c>
      <c r="AR170" s="5">
        <f t="shared" si="313"/>
        <v>3.994597075100035E-4</v>
      </c>
      <c r="AS170" s="5">
        <f t="shared" si="314"/>
        <v>4.5258125686448478E-4</v>
      </c>
      <c r="AT170" s="5">
        <f t="shared" si="315"/>
        <v>2.5638354784494416E-4</v>
      </c>
      <c r="AU170" s="5">
        <f t="shared" si="316"/>
        <v>9.6826109652235477E-5</v>
      </c>
      <c r="AV170" s="5">
        <f t="shared" si="317"/>
        <v>2.7425596111348566E-5</v>
      </c>
      <c r="AW170" s="5">
        <f t="shared" si="318"/>
        <v>1.5686905350334971E-7</v>
      </c>
      <c r="AX170" s="5">
        <f t="shared" si="319"/>
        <v>4.242585028225515E-4</v>
      </c>
      <c r="AY170" s="5">
        <f t="shared" si="320"/>
        <v>3.4028052273910205E-4</v>
      </c>
      <c r="AZ170" s="5">
        <f t="shared" si="321"/>
        <v>1.3646259696063973E-4</v>
      </c>
      <c r="BA170" s="5">
        <f t="shared" si="322"/>
        <v>3.6483703150453874E-5</v>
      </c>
      <c r="BB170" s="5">
        <f t="shared" si="323"/>
        <v>7.3155243188415145E-6</v>
      </c>
      <c r="BC170" s="5">
        <f t="shared" si="324"/>
        <v>1.1734970178628013E-6</v>
      </c>
      <c r="BD170" s="5">
        <f t="shared" si="325"/>
        <v>5.339840261711288E-5</v>
      </c>
      <c r="BE170" s="5">
        <f t="shared" si="326"/>
        <v>6.0499509003429423E-5</v>
      </c>
      <c r="BF170" s="5">
        <f t="shared" si="327"/>
        <v>3.427247267957634E-5</v>
      </c>
      <c r="BG170" s="5">
        <f t="shared" si="328"/>
        <v>1.2943381997868483E-5</v>
      </c>
      <c r="BH170" s="5">
        <f t="shared" si="329"/>
        <v>3.6661595541058209E-6</v>
      </c>
      <c r="BI170" s="5">
        <f t="shared" si="330"/>
        <v>8.3073965542389553E-7</v>
      </c>
      <c r="BJ170" s="8">
        <f t="shared" si="331"/>
        <v>0.43285994948296608</v>
      </c>
      <c r="BK170" s="8">
        <f t="shared" si="332"/>
        <v>0.3089955423340689</v>
      </c>
      <c r="BL170" s="8">
        <f t="shared" si="333"/>
        <v>0.24586655407714733</v>
      </c>
      <c r="BM170" s="8">
        <f t="shared" si="334"/>
        <v>0.3055489083532385</v>
      </c>
      <c r="BN170" s="8">
        <f t="shared" si="335"/>
        <v>0.69425210755986433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1.4323432343234299</v>
      </c>
      <c r="F171">
        <f>VLOOKUP(B171,home!$B$2:$E$405,3,FALSE)</f>
        <v>1.29</v>
      </c>
      <c r="G171">
        <f>VLOOKUP(C171,away!$B$2:$E$405,4,FALSE)</f>
        <v>0.84</v>
      </c>
      <c r="H171">
        <f>VLOOKUP(A171,away!$A$2:$E$405,3,FALSE)</f>
        <v>1.2079207920792101</v>
      </c>
      <c r="I171">
        <f>VLOOKUP(C171,away!$B$2:$E$405,3,FALSE)</f>
        <v>1.02</v>
      </c>
      <c r="J171">
        <f>VLOOKUP(B171,home!$B$2:$E$405,4,FALSE)</f>
        <v>1.53</v>
      </c>
      <c r="K171" s="3">
        <f t="shared" si="280"/>
        <v>1.5520871287128688</v>
      </c>
      <c r="L171" s="3">
        <f t="shared" si="281"/>
        <v>1.8850811881188152</v>
      </c>
      <c r="M171" s="5">
        <f t="shared" si="282"/>
        <v>3.2155611033238995E-2</v>
      </c>
      <c r="N171" s="5">
        <f t="shared" si="283"/>
        <v>4.9908310000587756E-2</v>
      </c>
      <c r="O171" s="5">
        <f t="shared" si="284"/>
        <v>6.0615937451224636E-2</v>
      </c>
      <c r="P171" s="5">
        <f t="shared" si="285"/>
        <v>9.4081216312910096E-2</v>
      </c>
      <c r="Q171" s="5">
        <f t="shared" si="286"/>
        <v>3.8731022783862007E-2</v>
      </c>
      <c r="R171" s="5">
        <f t="shared" si="287"/>
        <v>5.7132981694745177E-2</v>
      </c>
      <c r="S171" s="5">
        <f t="shared" si="288"/>
        <v>6.8815946723630089E-2</v>
      </c>
      <c r="T171" s="5">
        <f t="shared" si="289"/>
        <v>7.3011122446459478E-2</v>
      </c>
      <c r="U171" s="5">
        <f t="shared" si="290"/>
        <v>8.8675365513401938E-2</v>
      </c>
      <c r="V171" s="5">
        <f t="shared" si="291"/>
        <v>2.2371378021677567E-2</v>
      </c>
      <c r="W171" s="5">
        <f t="shared" si="292"/>
        <v>2.0037973981572366E-2</v>
      </c>
      <c r="X171" s="5">
        <f t="shared" si="293"/>
        <v>3.7773207800676334E-2</v>
      </c>
      <c r="Y171" s="5">
        <f t="shared" si="294"/>
        <v>3.5602781719978938E-2</v>
      </c>
      <c r="Z171" s="5">
        <f t="shared" si="295"/>
        <v>3.5900103004633574E-2</v>
      </c>
      <c r="AA171" s="5">
        <f t="shared" si="296"/>
        <v>5.5720087792957965E-2</v>
      </c>
      <c r="AB171" s="5">
        <f t="shared" si="297"/>
        <v>4.3241215537100551E-2</v>
      </c>
      <c r="AC171" s="5">
        <f t="shared" si="298"/>
        <v>4.090900443276627E-3</v>
      </c>
      <c r="AD171" s="5">
        <f t="shared" si="299"/>
        <v>7.7751703755704537E-3</v>
      </c>
      <c r="AE171" s="5">
        <f t="shared" si="300"/>
        <v>1.4656827409406561E-2</v>
      </c>
      <c r="AF171" s="5">
        <f t="shared" si="301"/>
        <v>1.3814654813488274E-2</v>
      </c>
      <c r="AG171" s="5">
        <f t="shared" si="302"/>
        <v>8.6805819697539244E-3</v>
      </c>
      <c r="AH171" s="5">
        <f t="shared" si="303"/>
        <v>1.691865220639064E-2</v>
      </c>
      <c r="AI171" s="5">
        <f t="shared" si="304"/>
        <v>2.6259222324708495E-2</v>
      </c>
      <c r="AJ171" s="5">
        <f t="shared" si="305"/>
        <v>2.0378300490094838E-2</v>
      </c>
      <c r="AK171" s="5">
        <f t="shared" si="306"/>
        <v>1.0542965965239784E-2</v>
      </c>
      <c r="AL171" s="5">
        <f t="shared" si="307"/>
        <v>4.7876793772712762E-4</v>
      </c>
      <c r="AM171" s="5">
        <f t="shared" si="308"/>
        <v>2.4135483726944987E-3</v>
      </c>
      <c r="AN171" s="5">
        <f t="shared" si="309"/>
        <v>4.5497346339811772E-3</v>
      </c>
      <c r="AO171" s="5">
        <f t="shared" si="310"/>
        <v>4.2883095847252818E-3</v>
      </c>
      <c r="AP171" s="5">
        <f t="shared" si="311"/>
        <v>2.6946039089984115E-3</v>
      </c>
      <c r="AQ171" s="5">
        <f t="shared" si="312"/>
        <v>1.2698867845710835E-3</v>
      </c>
      <c r="AR171" s="5">
        <f t="shared" si="313"/>
        <v>6.3786066005183722E-3</v>
      </c>
      <c r="AS171" s="5">
        <f t="shared" si="314"/>
        <v>9.9001532037875147E-3</v>
      </c>
      <c r="AT171" s="5">
        <f t="shared" si="315"/>
        <v>7.682950179942037E-3</v>
      </c>
      <c r="AU171" s="5">
        <f t="shared" si="316"/>
        <v>3.9748693616100863E-3</v>
      </c>
      <c r="AV171" s="5">
        <f t="shared" si="317"/>
        <v>1.5423358936175373E-3</v>
      </c>
      <c r="AW171" s="5">
        <f t="shared" si="318"/>
        <v>3.8910670525857588E-5</v>
      </c>
      <c r="AX171" s="5">
        <f t="shared" si="319"/>
        <v>6.2433956063083712E-4</v>
      </c>
      <c r="AY171" s="5">
        <f t="shared" si="320"/>
        <v>1.1769307607435574E-3</v>
      </c>
      <c r="AZ171" s="5">
        <f t="shared" si="321"/>
        <v>1.1093050183980234E-3</v>
      </c>
      <c r="BA171" s="5">
        <f t="shared" si="322"/>
        <v>6.970433406893031E-4</v>
      </c>
      <c r="BB171" s="5">
        <f t="shared" si="323"/>
        <v>3.2849582220922523E-4</v>
      </c>
      <c r="BC171" s="5">
        <f t="shared" si="324"/>
        <v>1.2384825896444659E-4</v>
      </c>
      <c r="BD171" s="5">
        <f t="shared" si="325"/>
        <v>2.0040318848412804E-3</v>
      </c>
      <c r="BE171" s="5">
        <f t="shared" si="326"/>
        <v>3.1104320939923419E-3</v>
      </c>
      <c r="BF171" s="5">
        <f t="shared" si="327"/>
        <v>2.4138308089104651E-3</v>
      </c>
      <c r="BG171" s="5">
        <f t="shared" si="328"/>
        <v>1.2488252431335021E-3</v>
      </c>
      <c r="BH171" s="5">
        <f t="shared" si="329"/>
        <v>4.8457139646980674E-4</v>
      </c>
      <c r="BI171" s="5">
        <f t="shared" si="330"/>
        <v>1.5041940548064136E-4</v>
      </c>
      <c r="BJ171" s="8">
        <f t="shared" si="331"/>
        <v>0.31926769934796184</v>
      </c>
      <c r="BK171" s="8">
        <f t="shared" si="332"/>
        <v>0.22317075123320407</v>
      </c>
      <c r="BL171" s="8">
        <f t="shared" si="333"/>
        <v>0.41837575504816754</v>
      </c>
      <c r="BM171" s="8">
        <f t="shared" si="334"/>
        <v>0.66295120926718087</v>
      </c>
      <c r="BN171" s="8">
        <f t="shared" si="335"/>
        <v>0.33262507927656865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1.4323432343234299</v>
      </c>
      <c r="F172">
        <f>VLOOKUP(B172,home!$B$2:$E$405,3,FALSE)</f>
        <v>0.74</v>
      </c>
      <c r="G172">
        <f>VLOOKUP(C172,away!$B$2:$E$405,4,FALSE)</f>
        <v>0.7</v>
      </c>
      <c r="H172">
        <f>VLOOKUP(A172,away!$A$2:$E$405,3,FALSE)</f>
        <v>1.2079207920792101</v>
      </c>
      <c r="I172">
        <f>VLOOKUP(C172,away!$B$2:$E$405,3,FALSE)</f>
        <v>1.1499999999999999</v>
      </c>
      <c r="J172">
        <f>VLOOKUP(B172,home!$B$2:$E$405,4,FALSE)</f>
        <v>1.43</v>
      </c>
      <c r="K172" s="3">
        <f t="shared" si="280"/>
        <v>0.74195379537953665</v>
      </c>
      <c r="L172" s="3">
        <f t="shared" si="281"/>
        <v>1.9864257425742606</v>
      </c>
      <c r="M172" s="5">
        <f t="shared" si="282"/>
        <v>6.5325060727563403E-2</v>
      </c>
      <c r="N172" s="5">
        <f t="shared" si="283"/>
        <v>4.8468176740214385E-2</v>
      </c>
      <c r="O172" s="5">
        <f t="shared" si="284"/>
        <v>0.1297633822644588</v>
      </c>
      <c r="P172" s="5">
        <f t="shared" si="285"/>
        <v>9.6278433972400865E-2</v>
      </c>
      <c r="Q172" s="5">
        <f t="shared" si="286"/>
        <v>1.7980573843764117E-2</v>
      </c>
      <c r="R172" s="5">
        <f t="shared" si="287"/>
        <v>0.12888266148681263</v>
      </c>
      <c r="S172" s="5">
        <f t="shared" si="288"/>
        <v>3.5474658365938355E-2</v>
      </c>
      <c r="T172" s="5">
        <f t="shared" si="289"/>
        <v>3.5717074749510462E-2</v>
      </c>
      <c r="U172" s="5">
        <f t="shared" si="290"/>
        <v>9.5624979848756675E-2</v>
      </c>
      <c r="V172" s="5">
        <f t="shared" si="291"/>
        <v>5.809314756318751E-3</v>
      </c>
      <c r="W172" s="5">
        <f t="shared" si="292"/>
        <v>4.4469183354942697E-3</v>
      </c>
      <c r="X172" s="5">
        <f t="shared" si="293"/>
        <v>8.8334730567513012E-3</v>
      </c>
      <c r="Y172" s="5">
        <f t="shared" si="294"/>
        <v>8.7735191381334652E-3</v>
      </c>
      <c r="Z172" s="5">
        <f t="shared" si="295"/>
        <v>8.5338612182962931E-2</v>
      </c>
      <c r="AA172" s="5">
        <f t="shared" si="296"/>
        <v>6.3317307201571721E-2</v>
      </c>
      <c r="AB172" s="5">
        <f t="shared" si="297"/>
        <v>2.3489258195709101E-2</v>
      </c>
      <c r="AC172" s="5">
        <f t="shared" si="298"/>
        <v>5.3512361963554543E-4</v>
      </c>
      <c r="AD172" s="5">
        <f t="shared" si="299"/>
        <v>8.2485198419070629E-4</v>
      </c>
      <c r="AE172" s="5">
        <f t="shared" si="300"/>
        <v>1.6385072152098759E-3</v>
      </c>
      <c r="AF172" s="5">
        <f t="shared" si="301"/>
        <v>1.6273864558432813E-3</v>
      </c>
      <c r="AG172" s="5">
        <f t="shared" si="302"/>
        <v>1.0775607830012612E-3</v>
      </c>
      <c r="AH172" s="5">
        <f t="shared" si="303"/>
        <v>4.2379704018949742E-2</v>
      </c>
      <c r="AI172" s="5">
        <f t="shared" si="304"/>
        <v>3.1443782243921164E-2</v>
      </c>
      <c r="AJ172" s="5">
        <f t="shared" si="305"/>
        <v>1.1664916788482495E-2</v>
      </c>
      <c r="AK172" s="5">
        <f t="shared" si="306"/>
        <v>2.8849430946670208E-3</v>
      </c>
      <c r="AL172" s="5">
        <f t="shared" si="307"/>
        <v>3.1547380748726487E-5</v>
      </c>
      <c r="AM172" s="5">
        <f t="shared" si="308"/>
        <v>1.2240041205932727E-4</v>
      </c>
      <c r="AN172" s="5">
        <f t="shared" si="309"/>
        <v>2.431393294163447E-4</v>
      </c>
      <c r="AO172" s="5">
        <f t="shared" si="310"/>
        <v>2.4148911149243519E-4</v>
      </c>
      <c r="AP172" s="5">
        <f t="shared" si="311"/>
        <v>1.599000625399863E-4</v>
      </c>
      <c r="AQ172" s="5">
        <f t="shared" si="312"/>
        <v>7.9407400117165739E-5</v>
      </c>
      <c r="AR172" s="5">
        <f t="shared" si="313"/>
        <v>1.6836827005183928E-2</v>
      </c>
      <c r="AS172" s="5">
        <f t="shared" si="314"/>
        <v>1.2492147698644896E-2</v>
      </c>
      <c r="AT172" s="5">
        <f t="shared" si="315"/>
        <v>4.6342981987256612E-3</v>
      </c>
      <c r="AU172" s="5">
        <f t="shared" si="316"/>
        <v>1.1461450458216849E-3</v>
      </c>
      <c r="AV172" s="5">
        <f t="shared" si="317"/>
        <v>2.1259666670071298E-4</v>
      </c>
      <c r="AW172" s="5">
        <f t="shared" si="318"/>
        <v>1.2915463668196421E-6</v>
      </c>
      <c r="AX172" s="5">
        <f t="shared" si="319"/>
        <v>1.5135908380572839E-5</v>
      </c>
      <c r="AY172" s="5">
        <f t="shared" si="320"/>
        <v>3.0066358044415378E-5</v>
      </c>
      <c r="AZ172" s="5">
        <f t="shared" si="321"/>
        <v>2.9862293802440713E-5</v>
      </c>
      <c r="BA172" s="5">
        <f t="shared" si="322"/>
        <v>1.9773076380494674E-5</v>
      </c>
      <c r="BB172" s="5">
        <f t="shared" si="323"/>
        <v>9.8194369830254266E-6</v>
      </c>
      <c r="BC172" s="5">
        <f t="shared" si="324"/>
        <v>3.9011164801334893E-6</v>
      </c>
      <c r="BD172" s="5">
        <f t="shared" si="325"/>
        <v>5.5741844310611428E-3</v>
      </c>
      <c r="BE172" s="5">
        <f t="shared" si="326"/>
        <v>4.1357872947713377E-3</v>
      </c>
      <c r="BF172" s="5">
        <f t="shared" si="327"/>
        <v>1.5342815401190302E-3</v>
      </c>
      <c r="BG172" s="5">
        <f t="shared" si="328"/>
        <v>3.7945533729069175E-4</v>
      </c>
      <c r="BH172" s="5">
        <f t="shared" si="329"/>
        <v>7.0384581919962733E-5</v>
      </c>
      <c r="BI172" s="5">
        <f t="shared" si="330"/>
        <v>1.0444421538343659E-5</v>
      </c>
      <c r="BJ172" s="8">
        <f t="shared" si="331"/>
        <v>0.13034293680780948</v>
      </c>
      <c r="BK172" s="8">
        <f t="shared" si="332"/>
        <v>0.20348420518065005</v>
      </c>
      <c r="BL172" s="8">
        <f t="shared" si="333"/>
        <v>0.57647748736510684</v>
      </c>
      <c r="BM172" s="8">
        <f t="shared" si="334"/>
        <v>0.50891617768963726</v>
      </c>
      <c r="BN172" s="8">
        <f t="shared" si="335"/>
        <v>0.48669828903521417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1.4323432343234299</v>
      </c>
      <c r="F173">
        <f>VLOOKUP(B173,home!$B$2:$E$405,3,FALSE)</f>
        <v>1.5</v>
      </c>
      <c r="G173">
        <f>VLOOKUP(C173,away!$B$2:$E$405,4,FALSE)</f>
        <v>0.93</v>
      </c>
      <c r="H173">
        <f>VLOOKUP(A173,away!$A$2:$E$405,3,FALSE)</f>
        <v>1.2079207920792101</v>
      </c>
      <c r="I173">
        <f>VLOOKUP(C173,away!$B$2:$E$405,3,FALSE)</f>
        <v>0.84</v>
      </c>
      <c r="J173">
        <f>VLOOKUP(B173,home!$B$2:$E$405,4,FALSE)</f>
        <v>0.65</v>
      </c>
      <c r="K173" s="3">
        <f t="shared" si="280"/>
        <v>1.998118811881185</v>
      </c>
      <c r="L173" s="3">
        <f t="shared" si="281"/>
        <v>0.65952475247524867</v>
      </c>
      <c r="M173" s="5">
        <f t="shared" si="282"/>
        <v>7.0113244584067536E-2</v>
      </c>
      <c r="N173" s="5">
        <f t="shared" si="283"/>
        <v>0.14009459296545193</v>
      </c>
      <c r="O173" s="5">
        <f t="shared" si="284"/>
        <v>4.6241420279543713E-2</v>
      </c>
      <c r="P173" s="5">
        <f t="shared" si="285"/>
        <v>9.2395851748660399E-2</v>
      </c>
      <c r="Q173" s="5">
        <f t="shared" si="286"/>
        <v>0.13996282082355357</v>
      </c>
      <c r="R173" s="5">
        <f t="shared" si="287"/>
        <v>1.5248680631985005E-2</v>
      </c>
      <c r="S173" s="5">
        <f t="shared" si="288"/>
        <v>3.0440016971844619E-2</v>
      </c>
      <c r="T173" s="5">
        <f t="shared" si="289"/>
        <v>9.2308944759391748E-2</v>
      </c>
      <c r="U173" s="5">
        <f t="shared" si="290"/>
        <v>3.0468675627137506E-2</v>
      </c>
      <c r="V173" s="5">
        <f t="shared" si="291"/>
        <v>4.4571247432033849E-3</v>
      </c>
      <c r="W173" s="5">
        <f t="shared" si="292"/>
        <v>9.3220781750499332E-2</v>
      </c>
      <c r="X173" s="5">
        <f t="shared" si="293"/>
        <v>6.1481413009547251E-2</v>
      </c>
      <c r="Y173" s="5">
        <f t="shared" si="294"/>
        <v>2.027425684847509E-2</v>
      </c>
      <c r="Z173" s="5">
        <f t="shared" si="295"/>
        <v>3.3522941064613441E-3</v>
      </c>
      <c r="AA173" s="5">
        <f t="shared" si="296"/>
        <v>6.6982819170788386E-3</v>
      </c>
      <c r="AB173" s="5">
        <f t="shared" si="297"/>
        <v>6.6919815528993995E-3</v>
      </c>
      <c r="AC173" s="5">
        <f t="shared" si="298"/>
        <v>3.6710239220968759E-4</v>
      </c>
      <c r="AD173" s="5">
        <f t="shared" si="299"/>
        <v>4.6566549418485738E-2</v>
      </c>
      <c r="AE173" s="5">
        <f t="shared" si="300"/>
        <v>3.0711791978853244E-2</v>
      </c>
      <c r="AF173" s="5">
        <f t="shared" si="301"/>
        <v>1.0127593501462254E-2</v>
      </c>
      <c r="AG173" s="5">
        <f t="shared" si="302"/>
        <v>2.2264661990739443E-3</v>
      </c>
      <c r="AH173" s="5">
        <f t="shared" si="303"/>
        <v>5.5273023519703804E-4</v>
      </c>
      <c r="AI173" s="5">
        <f t="shared" si="304"/>
        <v>1.1044206808427134E-3</v>
      </c>
      <c r="AJ173" s="5">
        <f t="shared" si="305"/>
        <v>1.1033818693112264E-3</v>
      </c>
      <c r="AK173" s="5">
        <f t="shared" si="306"/>
        <v>7.3489602325312931E-4</v>
      </c>
      <c r="AL173" s="5">
        <f t="shared" si="307"/>
        <v>1.9350830735847909E-5</v>
      </c>
      <c r="AM173" s="5">
        <f t="shared" si="308"/>
        <v>1.8609099679494246E-2</v>
      </c>
      <c r="AN173" s="5">
        <f t="shared" si="309"/>
        <v>1.227316185990567E-2</v>
      </c>
      <c r="AO173" s="5">
        <f t="shared" si="310"/>
        <v>4.0472270188714743E-3</v>
      </c>
      <c r="AP173" s="5">
        <f t="shared" si="311"/>
        <v>8.8974879927744967E-4</v>
      </c>
      <c r="AQ173" s="5">
        <f t="shared" si="312"/>
        <v>1.4670283915215238E-4</v>
      </c>
      <c r="AR173" s="5">
        <f t="shared" si="313"/>
        <v>7.2907854310782515E-5</v>
      </c>
      <c r="AS173" s="5">
        <f t="shared" si="314"/>
        <v>1.4567855523226725E-4</v>
      </c>
      <c r="AT173" s="5">
        <f t="shared" si="315"/>
        <v>1.4554153084863277E-4</v>
      </c>
      <c r="AU173" s="5">
        <f t="shared" si="316"/>
        <v>9.6936423566212969E-5</v>
      </c>
      <c r="AV173" s="5">
        <f t="shared" si="317"/>
        <v>4.8422622871033185E-5</v>
      </c>
      <c r="AW173" s="5">
        <f t="shared" si="318"/>
        <v>7.0835264771750851E-7</v>
      </c>
      <c r="AX173" s="5">
        <f t="shared" si="319"/>
        <v>6.197198690294922E-3</v>
      </c>
      <c r="AY173" s="5">
        <f t="shared" si="320"/>
        <v>4.0872059322566937E-3</v>
      </c>
      <c r="AZ173" s="5">
        <f t="shared" si="321"/>
        <v>1.3478067403934818E-3</v>
      </c>
      <c r="BA173" s="5">
        <f t="shared" si="322"/>
        <v>2.9630396894749438E-4</v>
      </c>
      <c r="BB173" s="5">
        <f t="shared" si="323"/>
        <v>4.8854950444382482E-5</v>
      </c>
      <c r="BC173" s="5">
        <f t="shared" si="324"/>
        <v>6.4442098198043808E-6</v>
      </c>
      <c r="BD173" s="5">
        <f t="shared" si="325"/>
        <v>8.0140890946367211E-6</v>
      </c>
      <c r="BE173" s="5">
        <f t="shared" si="326"/>
        <v>1.6013102180085482E-5</v>
      </c>
      <c r="BF173" s="5">
        <f t="shared" si="327"/>
        <v>1.5998040351302217E-5</v>
      </c>
      <c r="BG173" s="5">
        <f t="shared" si="328"/>
        <v>1.0655328459723745E-5</v>
      </c>
      <c r="BH173" s="5">
        <f t="shared" si="329"/>
        <v>5.3226530605367456E-6</v>
      </c>
      <c r="BI173" s="5">
        <f t="shared" si="330"/>
        <v>2.1270586418750872E-6</v>
      </c>
      <c r="BJ173" s="8">
        <f t="shared" si="331"/>
        <v>0.68492496594365182</v>
      </c>
      <c r="BK173" s="8">
        <f t="shared" si="332"/>
        <v>0.20187989720297816</v>
      </c>
      <c r="BL173" s="8">
        <f t="shared" si="333"/>
        <v>0.10941208607586569</v>
      </c>
      <c r="BM173" s="8">
        <f t="shared" si="334"/>
        <v>0.49142613471608593</v>
      </c>
      <c r="BN173" s="8">
        <f t="shared" si="335"/>
        <v>0.50405661103326216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1.2032967032966999</v>
      </c>
      <c r="F174">
        <f>VLOOKUP(B174,home!$B$2:$E$405,3,FALSE)</f>
        <v>0.77</v>
      </c>
      <c r="G174">
        <f>VLOOKUP(C174,away!$B$2:$E$405,4,FALSE)</f>
        <v>1.53</v>
      </c>
      <c r="H174">
        <f>VLOOKUP(A174,away!$A$2:$E$405,3,FALSE)</f>
        <v>1.0549450549450601</v>
      </c>
      <c r="I174">
        <f>VLOOKUP(C174,away!$B$2:$E$405,3,FALSE)</f>
        <v>0.7</v>
      </c>
      <c r="J174">
        <f>VLOOKUP(B174,home!$B$2:$E$405,4,FALSE)</f>
        <v>1.75</v>
      </c>
      <c r="K174" s="3">
        <f t="shared" si="280"/>
        <v>1.4176038461538423</v>
      </c>
      <c r="L174" s="3">
        <f t="shared" si="281"/>
        <v>1.2923076923076986</v>
      </c>
      <c r="M174" s="5">
        <f t="shared" si="282"/>
        <v>6.6542692923650712E-2</v>
      </c>
      <c r="N174" s="5">
        <f t="shared" si="283"/>
        <v>9.4331177422001311E-2</v>
      </c>
      <c r="O174" s="5">
        <f t="shared" si="284"/>
        <v>8.5993633932102895E-2</v>
      </c>
      <c r="P174" s="5">
        <f t="shared" si="285"/>
        <v>0.12190490620689461</v>
      </c>
      <c r="Q174" s="5">
        <f t="shared" si="286"/>
        <v>6.686211996282479E-2</v>
      </c>
      <c r="R174" s="5">
        <f t="shared" si="287"/>
        <v>5.5565117309974446E-2</v>
      </c>
      <c r="S174" s="5">
        <f t="shared" si="288"/>
        <v>5.5831848338188918E-2</v>
      </c>
      <c r="T174" s="5">
        <f t="shared" si="289"/>
        <v>8.6406431951958615E-2</v>
      </c>
      <c r="U174" s="5">
        <f t="shared" si="290"/>
        <v>7.876932401060921E-2</v>
      </c>
      <c r="V174" s="5">
        <f t="shared" si="291"/>
        <v>1.1364761037839283E-2</v>
      </c>
      <c r="W174" s="5">
        <f t="shared" si="292"/>
        <v>3.1594666140433346E-2</v>
      </c>
      <c r="X174" s="5">
        <f t="shared" si="293"/>
        <v>4.0830030089175608E-2</v>
      </c>
      <c r="Y174" s="5">
        <f t="shared" si="294"/>
        <v>2.6382480980698213E-2</v>
      </c>
      <c r="Z174" s="5">
        <f t="shared" si="295"/>
        <v>2.3935742841219874E-2</v>
      </c>
      <c r="AA174" s="5">
        <f t="shared" si="296"/>
        <v>3.3931401112262588E-2</v>
      </c>
      <c r="AB174" s="5">
        <f t="shared" si="297"/>
        <v>2.4050642361066108E-2</v>
      </c>
      <c r="AC174" s="5">
        <f t="shared" si="298"/>
        <v>1.3012511850579533E-3</v>
      </c>
      <c r="AD174" s="5">
        <f t="shared" si="299"/>
        <v>1.1197180059656217E-2</v>
      </c>
      <c r="AE174" s="5">
        <f t="shared" si="300"/>
        <v>1.4470201923248105E-2</v>
      </c>
      <c r="AF174" s="5">
        <f t="shared" si="301"/>
        <v>9.3499766273295905E-3</v>
      </c>
      <c r="AG174" s="5">
        <f t="shared" si="302"/>
        <v>4.0276822394650731E-3</v>
      </c>
      <c r="AH174" s="5">
        <f t="shared" si="303"/>
        <v>7.7330861487018444E-3</v>
      </c>
      <c r="AI174" s="5">
        <f t="shared" si="304"/>
        <v>1.0962452667038736E-2</v>
      </c>
      <c r="AJ174" s="5">
        <f t="shared" si="305"/>
        <v>7.7702075320367813E-3</v>
      </c>
      <c r="AK174" s="5">
        <f t="shared" si="306"/>
        <v>3.6716920276096332E-3</v>
      </c>
      <c r="AL174" s="5">
        <f t="shared" si="307"/>
        <v>9.5354664319405769E-5</v>
      </c>
      <c r="AM174" s="5">
        <f t="shared" si="308"/>
        <v>3.1746331037291525E-3</v>
      </c>
      <c r="AN174" s="5">
        <f t="shared" si="309"/>
        <v>4.102602780203848E-3</v>
      </c>
      <c r="AO174" s="5">
        <f t="shared" si="310"/>
        <v>2.6509125656701917E-3</v>
      </c>
      <c r="AP174" s="5">
        <f t="shared" si="311"/>
        <v>1.1419315667502417E-3</v>
      </c>
      <c r="AQ174" s="5">
        <f t="shared" si="312"/>
        <v>3.6893173695007992E-4</v>
      </c>
      <c r="AR174" s="5">
        <f t="shared" si="313"/>
        <v>1.9987053430491021E-3</v>
      </c>
      <c r="AS174" s="5">
        <f t="shared" si="314"/>
        <v>2.8333723816346417E-3</v>
      </c>
      <c r="AT174" s="5">
        <f t="shared" si="315"/>
        <v>2.0082997928956704E-3</v>
      </c>
      <c r="AU174" s="5">
        <f t="shared" si="316"/>
        <v>9.4899117021295619E-4</v>
      </c>
      <c r="AV174" s="5">
        <f t="shared" si="317"/>
        <v>3.3632338321498039E-4</v>
      </c>
      <c r="AW174" s="5">
        <f t="shared" si="318"/>
        <v>4.852440883155348E-6</v>
      </c>
      <c r="AX174" s="5">
        <f t="shared" si="319"/>
        <v>7.5006201632896001E-4</v>
      </c>
      <c r="AY174" s="5">
        <f t="shared" si="320"/>
        <v>9.6931091340973774E-4</v>
      </c>
      <c r="AZ174" s="5">
        <f t="shared" si="321"/>
        <v>6.2632397481860282E-4</v>
      </c>
      <c r="BA174" s="5">
        <f t="shared" si="322"/>
        <v>2.6980109684493785E-4</v>
      </c>
      <c r="BB174" s="5">
        <f t="shared" si="323"/>
        <v>8.7166508211441895E-5</v>
      </c>
      <c r="BC174" s="5">
        <f t="shared" si="324"/>
        <v>2.2529189814649713E-5</v>
      </c>
      <c r="BD174" s="5">
        <f t="shared" si="325"/>
        <v>4.3049038157980883E-4</v>
      </c>
      <c r="BE174" s="5">
        <f t="shared" si="326"/>
        <v>6.1026482065977214E-4</v>
      </c>
      <c r="BF174" s="5">
        <f t="shared" si="327"/>
        <v>4.3255687846983893E-4</v>
      </c>
      <c r="BG174" s="5">
        <f t="shared" si="328"/>
        <v>2.0439809819971467E-4</v>
      </c>
      <c r="BH174" s="5">
        <f t="shared" si="329"/>
        <v>7.243888253861154E-5</v>
      </c>
      <c r="BI174" s="5">
        <f t="shared" si="330"/>
        <v>2.0537927699564422E-5</v>
      </c>
      <c r="BJ174" s="8">
        <f t="shared" si="331"/>
        <v>0.39961615284952273</v>
      </c>
      <c r="BK174" s="8">
        <f t="shared" si="332"/>
        <v>0.25801012526936062</v>
      </c>
      <c r="BL174" s="8">
        <f t="shared" si="333"/>
        <v>0.31834393616155698</v>
      </c>
      <c r="BM174" s="8">
        <f t="shared" si="334"/>
        <v>0.50774185089168489</v>
      </c>
      <c r="BN174" s="8">
        <f t="shared" si="335"/>
        <v>0.49119964775744879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1.2032967032966999</v>
      </c>
      <c r="F175">
        <f>VLOOKUP(B175,home!$B$2:$E$405,3,FALSE)</f>
        <v>1.02</v>
      </c>
      <c r="G175">
        <f>VLOOKUP(C175,away!$B$2:$E$405,4,FALSE)</f>
        <v>0.96</v>
      </c>
      <c r="H175">
        <f>VLOOKUP(A175,away!$A$2:$E$405,3,FALSE)</f>
        <v>1.0549450549450601</v>
      </c>
      <c r="I175">
        <f>VLOOKUP(C175,away!$B$2:$E$405,3,FALSE)</f>
        <v>0.89</v>
      </c>
      <c r="J175">
        <f>VLOOKUP(B175,home!$B$2:$E$405,4,FALSE)</f>
        <v>1.24</v>
      </c>
      <c r="K175" s="3">
        <f t="shared" si="280"/>
        <v>1.1782681318681285</v>
      </c>
      <c r="L175" s="3">
        <f t="shared" si="281"/>
        <v>1.1642373626373683</v>
      </c>
      <c r="M175" s="5">
        <f t="shared" si="282"/>
        <v>9.6086591958331635E-2</v>
      </c>
      <c r="N175" s="5">
        <f t="shared" si="283"/>
        <v>0.11321576920431857</v>
      </c>
      <c r="O175" s="5">
        <f t="shared" si="284"/>
        <v>0.11186760040638098</v>
      </c>
      <c r="P175" s="5">
        <f t="shared" si="285"/>
        <v>0.13181002854739682</v>
      </c>
      <c r="Q175" s="5">
        <f t="shared" si="286"/>
        <v>6.6699266439192828E-2</v>
      </c>
      <c r="R175" s="5">
        <f t="shared" si="287"/>
        <v>6.5120220030848011E-2</v>
      </c>
      <c r="S175" s="5">
        <f t="shared" si="288"/>
        <v>4.5203714877305234E-2</v>
      </c>
      <c r="T175" s="5">
        <f t="shared" si="289"/>
        <v>7.7653778049012981E-2</v>
      </c>
      <c r="U175" s="5">
        <f t="shared" si="290"/>
        <v>7.6729080002588768E-2</v>
      </c>
      <c r="V175" s="5">
        <f t="shared" si="291"/>
        <v>6.8899692188407989E-3</v>
      </c>
      <c r="W175" s="5">
        <f t="shared" si="292"/>
        <v>2.619654002142743E-2</v>
      </c>
      <c r="X175" s="5">
        <f t="shared" si="293"/>
        <v>3.0498990664770933E-2</v>
      </c>
      <c r="Y175" s="5">
        <f t="shared" si="294"/>
        <v>1.775403222732732E-2</v>
      </c>
      <c r="Z175" s="5">
        <f t="shared" si="295"/>
        <v>2.5271797741026534E-2</v>
      </c>
      <c r="AA175" s="5">
        <f t="shared" si="296"/>
        <v>2.9776953913268525E-2</v>
      </c>
      <c r="AB175" s="5">
        <f t="shared" si="297"/>
        <v>1.7542617930055137E-2</v>
      </c>
      <c r="AC175" s="5">
        <f t="shared" si="298"/>
        <v>5.9072175219561482E-4</v>
      </c>
      <c r="AD175" s="5">
        <f t="shared" si="299"/>
        <v>7.7166370681139929E-3</v>
      </c>
      <c r="AE175" s="5">
        <f t="shared" si="300"/>
        <v>8.9839971886107872E-3</v>
      </c>
      <c r="AF175" s="5">
        <f t="shared" si="301"/>
        <v>5.2297525964048793E-3</v>
      </c>
      <c r="AG175" s="5">
        <f t="shared" si="302"/>
        <v>2.029557790028115E-3</v>
      </c>
      <c r="AH175" s="5">
        <f t="shared" si="303"/>
        <v>7.3555927877794356E-3</v>
      </c>
      <c r="AI175" s="5">
        <f t="shared" si="304"/>
        <v>8.6668605728395555E-3</v>
      </c>
      <c r="AJ175" s="5">
        <f t="shared" si="305"/>
        <v>5.1059428081606023E-3</v>
      </c>
      <c r="AK175" s="5">
        <f t="shared" si="306"/>
        <v>2.0053898979989658E-3</v>
      </c>
      <c r="AL175" s="5">
        <f t="shared" si="307"/>
        <v>3.2413700781161131E-5</v>
      </c>
      <c r="AM175" s="5">
        <f t="shared" si="308"/>
        <v>1.8184535085102032E-3</v>
      </c>
      <c r="AN175" s="5">
        <f t="shared" si="309"/>
        <v>2.1171115168265881E-3</v>
      </c>
      <c r="AO175" s="5">
        <f t="shared" si="310"/>
        <v>1.232410164379693E-3</v>
      </c>
      <c r="AP175" s="5">
        <f t="shared" si="311"/>
        <v>4.7827265315496633E-4</v>
      </c>
      <c r="AQ175" s="5">
        <f t="shared" si="312"/>
        <v>1.3920572308267877E-4</v>
      </c>
      <c r="AR175" s="5">
        <f t="shared" si="313"/>
        <v>1.7127311895757547E-3</v>
      </c>
      <c r="AS175" s="5">
        <f t="shared" si="314"/>
        <v>2.0180565791337022E-3</v>
      </c>
      <c r="AT175" s="5">
        <f t="shared" si="315"/>
        <v>1.1889058777500268E-3</v>
      </c>
      <c r="AU175" s="5">
        <f t="shared" si="316"/>
        <v>4.6694996918118721E-4</v>
      </c>
      <c r="AV175" s="5">
        <f t="shared" si="317"/>
        <v>1.3754806696574944E-4</v>
      </c>
      <c r="AW175" s="5">
        <f t="shared" si="318"/>
        <v>1.23512747379884E-6</v>
      </c>
      <c r="AX175" s="5">
        <f t="shared" si="319"/>
        <v>3.5710430306022694E-4</v>
      </c>
      <c r="AY175" s="5">
        <f t="shared" si="320"/>
        <v>4.1575417198129406E-4</v>
      </c>
      <c r="AZ175" s="5">
        <f t="shared" si="321"/>
        <v>2.4201827034649241E-4</v>
      </c>
      <c r="BA175" s="5">
        <f t="shared" si="322"/>
        <v>9.3922237592752628E-5</v>
      </c>
      <c r="BB175" s="5">
        <f t="shared" si="323"/>
        <v>2.7336944546996662E-5</v>
      </c>
      <c r="BC175" s="5">
        <f t="shared" si="324"/>
        <v>6.365338444391873E-6</v>
      </c>
      <c r="BD175" s="5">
        <f t="shared" si="325"/>
        <v>3.3233760717640642E-4</v>
      </c>
      <c r="BE175" s="5">
        <f t="shared" si="326"/>
        <v>3.9158281155726835E-4</v>
      </c>
      <c r="BF175" s="5">
        <f t="shared" si="327"/>
        <v>2.3069477392262603E-4</v>
      </c>
      <c r="BG175" s="5">
        <f t="shared" si="328"/>
        <v>9.0606766767184271E-5</v>
      </c>
      <c r="BH175" s="5">
        <f t="shared" si="329"/>
        <v>2.6689766453345366E-5</v>
      </c>
      <c r="BI175" s="5">
        <f t="shared" si="330"/>
        <v>6.2895402517959714E-6</v>
      </c>
      <c r="BJ175" s="8">
        <f t="shared" si="331"/>
        <v>0.36290627608113407</v>
      </c>
      <c r="BK175" s="8">
        <f t="shared" si="332"/>
        <v>0.28102919422683253</v>
      </c>
      <c r="BL175" s="8">
        <f t="shared" si="333"/>
        <v>0.33077265129865496</v>
      </c>
      <c r="BM175" s="8">
        <f t="shared" si="334"/>
        <v>0.41476592371667176</v>
      </c>
      <c r="BN175" s="8">
        <f t="shared" si="335"/>
        <v>0.58479947658646891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1.2032967032966999</v>
      </c>
      <c r="F176">
        <f>VLOOKUP(B176,home!$B$2:$E$405,3,FALSE)</f>
        <v>0.57999999999999996</v>
      </c>
      <c r="G176">
        <f>VLOOKUP(C176,away!$B$2:$E$405,4,FALSE)</f>
        <v>0.77</v>
      </c>
      <c r="H176">
        <f>VLOOKUP(A176,away!$A$2:$E$405,3,FALSE)</f>
        <v>1.0549450549450601</v>
      </c>
      <c r="I176">
        <f>VLOOKUP(C176,away!$B$2:$E$405,3,FALSE)</f>
        <v>0.96</v>
      </c>
      <c r="J176">
        <f>VLOOKUP(B176,home!$B$2:$E$405,4,FALSE)</f>
        <v>0.95</v>
      </c>
      <c r="K176" s="3">
        <f t="shared" ref="K176:K239" si="336">E176*F176*G176</f>
        <v>0.53739230769230617</v>
      </c>
      <c r="L176" s="3">
        <f t="shared" ref="L176:L239" si="337">H176*I176*J176</f>
        <v>0.96210989010989467</v>
      </c>
      <c r="M176" s="5">
        <f t="shared" ref="M176:M239" si="338">_xlfn.POISSON.DIST(0,K176,FALSE) * _xlfn.POISSON.DIST(0,L176,FALSE)</f>
        <v>0.22324126248374598</v>
      </c>
      <c r="N176" s="5">
        <f t="shared" ref="N176:N239" si="339">_xlfn.POISSON.DIST(1,K176,FALSE) * _xlfn.POISSON.DIST(0,L176,FALSE)</f>
        <v>0.1199681372182841</v>
      </c>
      <c r="O176" s="5">
        <f t="shared" ref="O176:O239" si="340">_xlfn.POISSON.DIST(0,K176,FALSE) * _xlfn.POISSON.DIST(1,L176,FALSE)</f>
        <v>0.21478262651623103</v>
      </c>
      <c r="P176" s="5">
        <f t="shared" ref="P176:P239" si="341">_xlfn.POISSON.DIST(1,K176,FALSE) * _xlfn.POISSON.DIST(1,L176,FALSE)</f>
        <v>0.1154225313157721</v>
      </c>
      <c r="Q176" s="5">
        <f t="shared" ref="Q176:Q239" si="342">_xlfn.POISSON.DIST(2,K176,FALSE) * _xlfn.POISSON.DIST(0,L176,FALSE)</f>
        <v>3.2234977054640471E-2</v>
      </c>
      <c r="R176" s="5">
        <f t="shared" ref="R176:R239" si="343">_xlfn.POISSON.DIST(0,K176,FALSE) * _xlfn.POISSON.DIST(2,L176,FALSE)</f>
        <v>0.10332224459752277</v>
      </c>
      <c r="S176" s="5">
        <f t="shared" ref="S176:S239" si="344">_xlfn.POISSON.DIST(2,K176,FALSE) * _xlfn.POISSON.DIST(2,L176,FALSE)</f>
        <v>1.4919240944883989E-2</v>
      </c>
      <c r="T176" s="5">
        <f t="shared" ref="T176:T239" si="345">_xlfn.POISSON.DIST(2,K176,FALSE) * _xlfn.POISSON.DIST(1,L176,FALSE)</f>
        <v>3.1013590231735125E-2</v>
      </c>
      <c r="U176" s="5">
        <f t="shared" ref="U176:U239" si="346">_xlfn.POISSON.DIST(1,K176,FALSE) * _xlfn.POISSON.DIST(2,L176,FALSE)</f>
        <v>5.5524579460211672E-2</v>
      </c>
      <c r="V176" s="5">
        <f t="shared" ref="V176:V239" si="347">_xlfn.POISSON.DIST(3,K176,FALSE) * _xlfn.POISSON.DIST(3,L176,FALSE)</f>
        <v>8.5707799117299051E-4</v>
      </c>
      <c r="W176" s="5">
        <f t="shared" ref="W176:W239" si="348">_xlfn.POISSON.DIST(3,K176,FALSE) * _xlfn.POISSON.DIST(0,L176,FALSE)</f>
        <v>5.774276235933927E-3</v>
      </c>
      <c r="X176" s="5">
        <f t="shared" ref="X176:X239" si="349">_xlfn.POISSON.DIST(3,K176,FALSE) * _xlfn.POISSON.DIST(1,L176,FALSE)</f>
        <v>5.5554882748185671E-3</v>
      </c>
      <c r="Y176" s="5">
        <f t="shared" ref="Y176:Y239" si="350">_xlfn.POISSON.DIST(3,K176,FALSE) * _xlfn.POISSON.DIST(2,L176,FALSE)</f>
        <v>2.6724951067962494E-3</v>
      </c>
      <c r="Z176" s="5">
        <f t="shared" ref="Z176:Z239" si="351">_xlfn.POISSON.DIST(0,K176,FALSE) * _xlfn.POISSON.DIST(3,L176,FALSE)</f>
        <v>3.3135784465210108E-2</v>
      </c>
      <c r="AA176" s="5">
        <f t="shared" ref="AA176:AA239" si="352">_xlfn.POISSON.DIST(1,K176,FALSE) * _xlfn.POISSON.DIST(3,L176,FALSE)</f>
        <v>1.7806915680954126E-2</v>
      </c>
      <c r="AB176" s="5">
        <f t="shared" ref="AB176:AB239" si="353">_xlfn.POISSON.DIST(2,K176,FALSE) * _xlfn.POISSON.DIST(3,L176,FALSE)</f>
        <v>4.7846497553351262E-3</v>
      </c>
      <c r="AC176" s="5">
        <f t="shared" ref="AC176:AC239" si="354">_xlfn.POISSON.DIST(4,K176,FALSE) * _xlfn.POISSON.DIST(4,L176,FALSE)</f>
        <v>2.7695963935941899E-5</v>
      </c>
      <c r="AD176" s="5">
        <f t="shared" ref="AD176:AD239" si="355">_xlfn.POISSON.DIST(4,K176,FALSE) * _xlfn.POISSON.DIST(0,L176,FALSE)</f>
        <v>7.7576290792034399E-4</v>
      </c>
      <c r="AE176" s="5">
        <f t="shared" ref="AE176:AE239" si="356">_xlfn.POISSON.DIST(4,K176,FALSE) * _xlfn.POISSON.DIST(1,L176,FALSE)</f>
        <v>7.4636916609057465E-4</v>
      </c>
      <c r="AF176" s="5">
        <f t="shared" ref="AF176:AF239" si="357">_xlfn.POISSON.DIST(4,K176,FALSE) * _xlfn.POISSON.DIST(2,L176,FALSE)</f>
        <v>3.5904457818440816E-4</v>
      </c>
      <c r="AG176" s="5">
        <f t="shared" ref="AG176:AG239" si="358">_xlfn.POISSON.DIST(4,K176,FALSE) * _xlfn.POISSON.DIST(3,L176,FALSE)</f>
        <v>1.1514677988718483E-4</v>
      </c>
      <c r="AH176" s="5">
        <f t="shared" ref="AH176:AH239" si="359">_xlfn.POISSON.DIST(0,K176,FALSE) * _xlfn.POISSON.DIST(4,L176,FALSE)</f>
        <v>7.9700664876321096E-3</v>
      </c>
      <c r="AI176" s="5">
        <f t="shared" ref="AI176:AI239" si="360">_xlfn.POISSON.DIST(1,K176,FALSE) * _xlfn.POISSON.DIST(4,L176,FALSE)</f>
        <v>4.2830524222497324E-3</v>
      </c>
      <c r="AJ176" s="5">
        <f t="shared" ref="AJ176:AJ239" si="361">_xlfn.POISSON.DIST(2,K176,FALSE) * _xlfn.POISSON.DIST(4,L176,FALSE)</f>
        <v>1.1508397125799528E-3</v>
      </c>
      <c r="AK176" s="5">
        <f t="shared" ref="AK176:AK239" si="362">_xlfn.POISSON.DIST(3,K176,FALSE) * _xlfn.POISSON.DIST(4,L176,FALSE)</f>
        <v>2.061508029757637E-4</v>
      </c>
      <c r="AL176" s="5">
        <f t="shared" ref="AL176:AL239" si="363">_xlfn.POISSON.DIST(5,K176,FALSE) * _xlfn.POISSON.DIST(5,L176,FALSE)</f>
        <v>5.7278627242121118E-7</v>
      </c>
      <c r="AM176" s="5">
        <f t="shared" ref="AM176:AM239" si="364">_xlfn.POISSON.DIST(5,K176,FALSE) * _xlfn.POISSON.DIST(0,L176,FALSE)</f>
        <v>8.3377803861881572E-5</v>
      </c>
      <c r="AN176" s="5">
        <f t="shared" ref="AN176:AN239" si="365">_xlfn.POISSON.DIST(5,K176,FALSE) * _xlfn.POISSON.DIST(1,L176,FALSE)</f>
        <v>8.0218609711159243E-5</v>
      </c>
      <c r="AO176" s="5">
        <f t="shared" ref="AO176:AO239" si="366">_xlfn.POISSON.DIST(5,K176,FALSE) * _xlfn.POISSON.DIST(2,L176,FALSE)</f>
        <v>3.8589558886985966E-5</v>
      </c>
      <c r="AP176" s="5">
        <f t="shared" ref="AP176:AP239" si="367">_xlfn.POISSON.DIST(5,K176,FALSE) * _xlfn.POISSON.DIST(3,L176,FALSE)</f>
        <v>1.2375798753382463E-5</v>
      </c>
      <c r="AQ176" s="5">
        <f t="shared" ref="AQ176:AQ239" si="368">_xlfn.POISSON.DIST(5,K176,FALSE) * _xlfn.POISSON.DIST(4,L176,FALSE)</f>
        <v>2.9767195946597421E-6</v>
      </c>
      <c r="AR176" s="5">
        <f t="shared" ref="AR176:AR239" si="369">_xlfn.POISSON.DIST(0,K176,FALSE) * _xlfn.POISSON.DIST(5,L176,FALSE)</f>
        <v>1.5336159585168574E-3</v>
      </c>
      <c r="AS176" s="5">
        <f t="shared" ref="AS176:AS239" si="370">_xlfn.POISSON.DIST(1,K176,FALSE) * _xlfn.POISSON.DIST(5,L176,FALSE)</f>
        <v>8.2415341906112195E-4</v>
      </c>
      <c r="AT176" s="5">
        <f t="shared" ref="AT176:AT239" si="371">_xlfn.POISSON.DIST(2,K176,FALSE) * _xlfn.POISSON.DIST(5,L176,FALSE)</f>
        <v>2.2144685388088032E-4</v>
      </c>
      <c r="AU176" s="5">
        <f t="shared" ref="AU176:AU239" si="372">_xlfn.POISSON.DIST(3,K176,FALSE) * _xlfn.POISSON.DIST(5,L176,FALSE)</f>
        <v>3.9667945279415735E-5</v>
      </c>
      <c r="AV176" s="5">
        <f t="shared" ref="AV176:AV239" si="373">_xlfn.POISSON.DIST(4,K176,FALSE) * _xlfn.POISSON.DIST(5,L176,FALSE)</f>
        <v>5.3293121637793357E-6</v>
      </c>
      <c r="AW176" s="5">
        <f t="shared" ref="AW176:AW239" si="374">_xlfn.POISSON.DIST(6,K176,FALSE) * _xlfn.POISSON.DIST(6,L176,FALSE)</f>
        <v>8.2263318481122244E-9</v>
      </c>
      <c r="AX176" s="5">
        <f t="shared" ref="AX176:AX239" si="375">_xlfn.POISSON.DIST(6,K176,FALSE) * _xlfn.POISSON.DIST(0,L176,FALSE)</f>
        <v>7.4677650712754982E-6</v>
      </c>
      <c r="AY176" s="5">
        <f t="shared" ref="AY176:AY239" si="376">_xlfn.POISSON.DIST(6,K176,FALSE) * _xlfn.POISSON.DIST(1,L176,FALSE)</f>
        <v>7.1848106320913803E-6</v>
      </c>
      <c r="AZ176" s="5">
        <f t="shared" ref="AZ176:AZ239" si="377">_xlfn.POISSON.DIST(6,K176,FALSE) * _xlfn.POISSON.DIST(2,L176,FALSE)</f>
        <v>3.4562886838509195E-6</v>
      </c>
      <c r="BA176" s="5">
        <f t="shared" ref="BA176:BA239" si="378">_xlfn.POISSON.DIST(6,K176,FALSE) * _xlfn.POISSON.DIST(3,L176,FALSE)</f>
        <v>1.1084431752692939E-6</v>
      </c>
      <c r="BB176" s="5">
        <f t="shared" ref="BB176:BB239" si="379">_xlfn.POISSON.DIST(6,K176,FALSE) * _xlfn.POISSON.DIST(4,L176,FALSE)</f>
        <v>2.6661103538785064E-7</v>
      </c>
      <c r="BC176" s="5">
        <f t="shared" ref="BC176:BC239" si="380">_xlfn.POISSON.DIST(6,K176,FALSE) * _xlfn.POISSON.DIST(5,L176,FALSE)</f>
        <v>5.1301822791818067E-8</v>
      </c>
      <c r="BD176" s="5">
        <f t="shared" ref="BD176:BD239" si="381">_xlfn.POISSON.DIST(0,K176,FALSE) * _xlfn.POISSON.DIST(6,L176,FALSE)</f>
        <v>2.4591784688657227E-4</v>
      </c>
      <c r="BE176" s="5">
        <f t="shared" ref="BE176:BE239" si="382">_xlfn.POISSON.DIST(1,K176,FALSE) * _xlfn.POISSON.DIST(6,L176,FALSE)</f>
        <v>1.3215435924109826E-4</v>
      </c>
      <c r="BF176" s="5">
        <f t="shared" ref="BF176:BF239" si="383">_xlfn.POISSON.DIST(2,K176,FALSE) * _xlfn.POISSON.DIST(6,L176,FALSE)</f>
        <v>3.5509368042085925E-5</v>
      </c>
      <c r="BG176" s="5">
        <f t="shared" ref="BG176:BG239" si="384">_xlfn.POISSON.DIST(3,K176,FALSE) * _xlfn.POISSON.DIST(6,L176,FALSE)</f>
        <v>6.3608204122773271E-6</v>
      </c>
      <c r="BH176" s="5">
        <f t="shared" ref="BH176:BH239" si="385">_xlfn.POISSON.DIST(4,K176,FALSE) * _xlfn.POISSON.DIST(6,L176,FALSE)</f>
        <v>8.545639900425098E-7</v>
      </c>
      <c r="BI176" s="5">
        <f t="shared" ref="BI176:BI239" si="386">_xlfn.POISSON.DIST(5,K176,FALSE) * _xlfn.POISSON.DIST(6,L176,FALSE)</f>
        <v>9.1847222935937896E-8</v>
      </c>
      <c r="BJ176" s="8">
        <f t="shared" ref="BJ176:BJ239" si="387">SUM(N176,Q176,T176,W176,X176,Y176,AD176,AE176,AF176,AG176,AM176,AN176,AO176,AP176,AQ176,AX176,AY176,AZ176,BA176,BB176,BC176)</f>
        <v>0.19945236126551971</v>
      </c>
      <c r="BK176" s="8">
        <f t="shared" ref="BK176:BK239" si="388">SUM(M176,P176,S176,V176,AC176,AL176,AY176)</f>
        <v>0.35447556629641552</v>
      </c>
      <c r="BL176" s="8">
        <f t="shared" ref="BL176:BL239" si="389">SUM(O176,R176,U176,AA176,AB176,AH176,AI176,AJ176,AK176,AR176,AS176,AT176,AU176,AV176,BD176,BE176,BF176,BG176,BH176,BI176)</f>
        <v>0.41287622773038923</v>
      </c>
      <c r="BM176" s="8">
        <f t="shared" ref="BM176:BM239" si="390">SUM(S176:BI176)</f>
        <v>0.19096098398703798</v>
      </c>
      <c r="BN176" s="8">
        <f t="shared" ref="BN176:BN239" si="391">SUM(M176:R176)</f>
        <v>0.80897177918619656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1.6156716417910399</v>
      </c>
      <c r="F177">
        <f>VLOOKUP(B177,home!$B$2:$E$405,3,FALSE)</f>
        <v>0.71</v>
      </c>
      <c r="G177">
        <f>VLOOKUP(C177,away!$B$2:$E$405,4,FALSE)</f>
        <v>1.1399999999999999</v>
      </c>
      <c r="H177">
        <f>VLOOKUP(A177,away!$A$2:$E$405,3,FALSE)</f>
        <v>1.39925373134328</v>
      </c>
      <c r="I177">
        <f>VLOOKUP(C177,away!$B$2:$E$405,3,FALSE)</f>
        <v>0.67</v>
      </c>
      <c r="J177">
        <f>VLOOKUP(B177,home!$B$2:$E$405,4,FALSE)</f>
        <v>1.21</v>
      </c>
      <c r="K177" s="3">
        <f t="shared" si="336"/>
        <v>1.3077246268656675</v>
      </c>
      <c r="L177" s="3">
        <f t="shared" si="337"/>
        <v>1.1343749999999972</v>
      </c>
      <c r="M177" s="5">
        <f t="shared" si="338"/>
        <v>8.6978038183612841E-2</v>
      </c>
      <c r="N177" s="5">
        <f t="shared" si="339"/>
        <v>0.11374332252917288</v>
      </c>
      <c r="O177" s="5">
        <f t="shared" si="340"/>
        <v>9.866571206453556E-2</v>
      </c>
      <c r="P177" s="5">
        <f t="shared" si="341"/>
        <v>0.12902758149403015</v>
      </c>
      <c r="Q177" s="5">
        <f t="shared" si="342"/>
        <v>7.4372472006461937E-2</v>
      </c>
      <c r="R177" s="5">
        <f t="shared" si="343"/>
        <v>5.5961958561603645E-2</v>
      </c>
      <c r="S177" s="5">
        <f t="shared" si="344"/>
        <v>4.7851495428805853E-2</v>
      </c>
      <c r="T177" s="5">
        <f t="shared" si="345"/>
        <v>8.4366272932330053E-2</v>
      </c>
      <c r="U177" s="5">
        <f t="shared" si="346"/>
        <v>7.3182831378645077E-2</v>
      </c>
      <c r="V177" s="5">
        <f t="shared" si="347"/>
        <v>7.887256312038014E-3</v>
      </c>
      <c r="W177" s="5">
        <f t="shared" si="348"/>
        <v>3.2419571067909235E-2</v>
      </c>
      <c r="X177" s="5">
        <f t="shared" si="349"/>
        <v>3.6775950930159444E-2</v>
      </c>
      <c r="Y177" s="5">
        <f t="shared" si="350"/>
        <v>2.0858859668199767E-2</v>
      </c>
      <c r="Z177" s="5">
        <f t="shared" si="351"/>
        <v>2.1160615581106317E-2</v>
      </c>
      <c r="AA177" s="5">
        <f t="shared" si="352"/>
        <v>2.7672258115050093E-2</v>
      </c>
      <c r="AB177" s="5">
        <f t="shared" si="353"/>
        <v>1.8093846709017161E-2</v>
      </c>
      <c r="AC177" s="5">
        <f t="shared" si="354"/>
        <v>7.312719594352188E-4</v>
      </c>
      <c r="AD177" s="5">
        <f t="shared" si="355"/>
        <v>1.0598967869481654E-2</v>
      </c>
      <c r="AE177" s="5">
        <f t="shared" si="356"/>
        <v>1.2023204176943221E-2</v>
      </c>
      <c r="AF177" s="5">
        <f t="shared" si="357"/>
        <v>6.8194111191099693E-3</v>
      </c>
      <c r="AG177" s="5">
        <f t="shared" si="358"/>
        <v>2.5785898294134499E-3</v>
      </c>
      <c r="AH177" s="5">
        <f t="shared" si="359"/>
        <v>6.0010183249543554E-3</v>
      </c>
      <c r="AI177" s="5">
        <f t="shared" si="360"/>
        <v>7.847679449814968E-3</v>
      </c>
      <c r="AJ177" s="5">
        <f t="shared" si="361"/>
        <v>5.1313018401353229E-3</v>
      </c>
      <c r="AK177" s="5">
        <f t="shared" si="362"/>
        <v>2.2367765947420254E-3</v>
      </c>
      <c r="AL177" s="5">
        <f t="shared" si="363"/>
        <v>4.3392219144397115E-5</v>
      </c>
      <c r="AM177" s="5">
        <f t="shared" si="364"/>
        <v>2.7721062604558174E-3</v>
      </c>
      <c r="AN177" s="5">
        <f t="shared" si="365"/>
        <v>3.1446080392045599E-3</v>
      </c>
      <c r="AO177" s="5">
        <f t="shared" si="366"/>
        <v>1.7835823722363326E-3</v>
      </c>
      <c r="AP177" s="5">
        <f t="shared" si="367"/>
        <v>6.7441708450186131E-4</v>
      </c>
      <c r="AQ177" s="5">
        <f t="shared" si="368"/>
        <v>1.9126047005794928E-4</v>
      </c>
      <c r="AR177" s="5">
        <f t="shared" si="369"/>
        <v>1.3614810324740153E-3</v>
      </c>
      <c r="AS177" s="5">
        <f t="shared" si="370"/>
        <v>1.7804422751767656E-3</v>
      </c>
      <c r="AT177" s="5">
        <f t="shared" si="371"/>
        <v>1.164164104980698E-3</v>
      </c>
      <c r="AU177" s="5">
        <f t="shared" si="372"/>
        <v>5.0746868993209546E-4</v>
      </c>
      <c r="AV177" s="5">
        <f t="shared" si="373"/>
        <v>1.6590732579686477E-4</v>
      </c>
      <c r="AW177" s="5">
        <f t="shared" si="374"/>
        <v>1.7880609125851737E-6</v>
      </c>
      <c r="AX177" s="5">
        <f t="shared" si="375"/>
        <v>6.0419193751442678E-4</v>
      </c>
      <c r="AY177" s="5">
        <f t="shared" si="376"/>
        <v>6.8538022911792621E-4</v>
      </c>
      <c r="AZ177" s="5">
        <f t="shared" si="377"/>
        <v>3.8873909870282297E-4</v>
      </c>
      <c r="BA177" s="5">
        <f t="shared" si="378"/>
        <v>1.4699197169700451E-4</v>
      </c>
      <c r="BB177" s="5">
        <f t="shared" si="379"/>
        <v>4.1686004473447275E-5</v>
      </c>
      <c r="BC177" s="5">
        <f t="shared" si="380"/>
        <v>9.4575122649133218E-6</v>
      </c>
      <c r="BD177" s="5">
        <f t="shared" si="381"/>
        <v>2.5740500770211834E-4</v>
      </c>
      <c r="BE177" s="5">
        <f t="shared" si="382"/>
        <v>3.3661486765060701E-4</v>
      </c>
      <c r="BF177" s="5">
        <f t="shared" si="383"/>
        <v>2.2009977609791306E-4</v>
      </c>
      <c r="BG177" s="5">
        <f t="shared" si="384"/>
        <v>9.5943299190286735E-5</v>
      </c>
      <c r="BH177" s="5">
        <f t="shared" si="385"/>
        <v>3.1366853783469722E-5</v>
      </c>
      <c r="BI177" s="5">
        <f t="shared" si="386"/>
        <v>8.2038414319875737E-6</v>
      </c>
      <c r="BJ177" s="8">
        <f t="shared" si="387"/>
        <v>0.40499904310940882</v>
      </c>
      <c r="BK177" s="8">
        <f t="shared" si="388"/>
        <v>0.27320441582618438</v>
      </c>
      <c r="BL177" s="8">
        <f t="shared" si="389"/>
        <v>0.30072248011271502</v>
      </c>
      <c r="BM177" s="8">
        <f t="shared" si="390"/>
        <v>0.44065387762179226</v>
      </c>
      <c r="BN177" s="8">
        <f t="shared" si="391"/>
        <v>0.5587490848394171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1.6156716417910399</v>
      </c>
      <c r="F178">
        <f>VLOOKUP(B178,home!$B$2:$E$405,3,FALSE)</f>
        <v>0.56999999999999995</v>
      </c>
      <c r="G178">
        <f>VLOOKUP(C178,away!$B$2:$E$405,4,FALSE)</f>
        <v>1.06</v>
      </c>
      <c r="H178">
        <f>VLOOKUP(A178,away!$A$2:$E$405,3,FALSE)</f>
        <v>1.39925373134328</v>
      </c>
      <c r="I178">
        <f>VLOOKUP(C178,away!$B$2:$E$405,3,FALSE)</f>
        <v>1.06</v>
      </c>
      <c r="J178">
        <f>VLOOKUP(B178,home!$B$2:$E$405,4,FALSE)</f>
        <v>0.66</v>
      </c>
      <c r="K178" s="3">
        <f t="shared" si="336"/>
        <v>0.97618880597014634</v>
      </c>
      <c r="L178" s="3">
        <f t="shared" si="337"/>
        <v>0.97891791044775889</v>
      </c>
      <c r="M178" s="5">
        <f t="shared" si="338"/>
        <v>0.14154937024634592</v>
      </c>
      <c r="N178" s="5">
        <f t="shared" si="339"/>
        <v>0.1381789107266066</v>
      </c>
      <c r="O178" s="5">
        <f t="shared" si="340"/>
        <v>0.13856521374674913</v>
      </c>
      <c r="P178" s="5">
        <f t="shared" si="341"/>
        <v>0.13526581055643713</v>
      </c>
      <c r="Q178" s="5">
        <f t="shared" si="342"/>
        <v>6.7444352936230759E-2</v>
      </c>
      <c r="R178" s="5">
        <f t="shared" si="343"/>
        <v>6.782198475085735E-2</v>
      </c>
      <c r="S178" s="5">
        <f t="shared" si="344"/>
        <v>3.2315296552798092E-2</v>
      </c>
      <c r="T178" s="5">
        <f t="shared" si="345"/>
        <v>6.6022485047836171E-2</v>
      </c>
      <c r="U178" s="5">
        <f t="shared" si="346"/>
        <v>6.6207062312464912E-2</v>
      </c>
      <c r="V178" s="5">
        <f t="shared" si="347"/>
        <v>3.4311976363822125E-3</v>
      </c>
      <c r="W178" s="5">
        <f t="shared" si="348"/>
        <v>2.1946140787416083E-2</v>
      </c>
      <c r="X178" s="5">
        <f t="shared" si="349"/>
        <v>2.1483470282009684E-2</v>
      </c>
      <c r="Y178" s="5">
        <f t="shared" si="350"/>
        <v>1.0515276918815722E-2</v>
      </c>
      <c r="Z178" s="5">
        <f t="shared" si="351"/>
        <v>2.2130718531576356E-2</v>
      </c>
      <c r="AA178" s="5">
        <f t="shared" si="352"/>
        <v>2.1603759698600913E-2</v>
      </c>
      <c r="AB178" s="5">
        <f t="shared" si="353"/>
        <v>1.0544674192321597E-2</v>
      </c>
      <c r="AC178" s="5">
        <f t="shared" si="354"/>
        <v>2.0493014586396241E-4</v>
      </c>
      <c r="AD178" s="5">
        <f t="shared" si="355"/>
        <v>5.3558942427301076E-3</v>
      </c>
      <c r="AE178" s="5">
        <f t="shared" si="356"/>
        <v>5.2429808006725382E-3</v>
      </c>
      <c r="AF178" s="5">
        <f t="shared" si="357"/>
        <v>2.5662239049560392E-3</v>
      </c>
      <c r="AG178" s="5">
        <f t="shared" si="358"/>
        <v>8.3737418092688501E-4</v>
      </c>
      <c r="AH178" s="5">
        <f t="shared" si="359"/>
        <v>5.4160391854095541E-3</v>
      </c>
      <c r="AI178" s="5">
        <f t="shared" si="360"/>
        <v>5.2870768254924764E-3</v>
      </c>
      <c r="AJ178" s="5">
        <f t="shared" si="361"/>
        <v>2.5805926066749659E-3</v>
      </c>
      <c r="AK178" s="5">
        <f t="shared" si="362"/>
        <v>8.3971520513514096E-4</v>
      </c>
      <c r="AL178" s="5">
        <f t="shared" si="363"/>
        <v>7.8333212615485656E-6</v>
      </c>
      <c r="AM178" s="5">
        <f t="shared" si="364"/>
        <v>1.0456728011426176E-3</v>
      </c>
      <c r="AN178" s="5">
        <f t="shared" si="365"/>
        <v>1.0236278335065858E-3</v>
      </c>
      <c r="AO178" s="5">
        <f t="shared" si="366"/>
        <v>5.0102380992621666E-4</v>
      </c>
      <c r="AP178" s="5">
        <f t="shared" si="367"/>
        <v>1.6348706036584912E-4</v>
      </c>
      <c r="AQ178" s="5">
        <f t="shared" si="368"/>
        <v>4.0010102879645895E-5</v>
      </c>
      <c r="AR178" s="5">
        <f t="shared" si="369"/>
        <v>1.0603715524568609E-3</v>
      </c>
      <c r="AS178" s="5">
        <f t="shared" si="370"/>
        <v>1.0351228396775732E-3</v>
      </c>
      <c r="AT178" s="5">
        <f t="shared" si="371"/>
        <v>5.0523766444863865E-4</v>
      </c>
      <c r="AU178" s="5">
        <f t="shared" si="372"/>
        <v>1.6440245079642072E-4</v>
      </c>
      <c r="AV178" s="5">
        <f t="shared" si="373"/>
        <v>4.012195803538091E-5</v>
      </c>
      <c r="AW178" s="5">
        <f t="shared" si="374"/>
        <v>2.0793305543192264E-7</v>
      </c>
      <c r="AX178" s="5">
        <f t="shared" si="375"/>
        <v>1.7012901386381161E-4</v>
      </c>
      <c r="AY178" s="5">
        <f t="shared" si="376"/>
        <v>1.6654233875810023E-4</v>
      </c>
      <c r="AZ178" s="5">
        <f t="shared" si="377"/>
        <v>8.1515639129081129E-5</v>
      </c>
      <c r="BA178" s="5">
        <f t="shared" si="378"/>
        <v>2.6599039708351235E-5</v>
      </c>
      <c r="BB178" s="5">
        <f t="shared" si="379"/>
        <v>6.5095690928040371E-6</v>
      </c>
      <c r="BC178" s="5">
        <f t="shared" si="380"/>
        <v>1.2744667548486086E-6</v>
      </c>
      <c r="BD178" s="5">
        <f t="shared" si="381"/>
        <v>1.7300278407155267E-4</v>
      </c>
      <c r="BE178" s="5">
        <f t="shared" si="382"/>
        <v>1.6888338121232005E-4</v>
      </c>
      <c r="BF178" s="5">
        <f t="shared" si="383"/>
        <v>8.2431033126927875E-5</v>
      </c>
      <c r="BG178" s="5">
        <f t="shared" si="384"/>
        <v>2.6822750601020437E-5</v>
      </c>
      <c r="BH178" s="5">
        <f t="shared" si="385"/>
        <v>6.5460172205112901E-6</v>
      </c>
      <c r="BI178" s="5">
        <f t="shared" si="386"/>
        <v>1.2780297468701872E-6</v>
      </c>
      <c r="BJ178" s="8">
        <f t="shared" si="387"/>
        <v>0.34281950150332841</v>
      </c>
      <c r="BK178" s="8">
        <f t="shared" si="388"/>
        <v>0.31294098079784699</v>
      </c>
      <c r="BL178" s="8">
        <f t="shared" si="389"/>
        <v>0.32213033898510002</v>
      </c>
      <c r="BM178" s="8">
        <f t="shared" si="390"/>
        <v>0.31102956244892227</v>
      </c>
      <c r="BN178" s="8">
        <f t="shared" si="391"/>
        <v>0.6888256429632269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1.6156716417910399</v>
      </c>
      <c r="F179">
        <f>VLOOKUP(B179,home!$B$2:$E$405,3,FALSE)</f>
        <v>1.38</v>
      </c>
      <c r="G179">
        <f>VLOOKUP(C179,away!$B$2:$E$405,4,FALSE)</f>
        <v>1</v>
      </c>
      <c r="H179">
        <f>VLOOKUP(A179,away!$A$2:$E$405,3,FALSE)</f>
        <v>1.39925373134328</v>
      </c>
      <c r="I179">
        <f>VLOOKUP(C179,away!$B$2:$E$405,3,FALSE)</f>
        <v>1</v>
      </c>
      <c r="J179">
        <f>VLOOKUP(B179,home!$B$2:$E$405,4,FALSE)</f>
        <v>0.49</v>
      </c>
      <c r="K179" s="3">
        <f t="shared" si="336"/>
        <v>2.2296268656716349</v>
      </c>
      <c r="L179" s="3">
        <f t="shared" si="337"/>
        <v>0.68563432835820715</v>
      </c>
      <c r="M179" s="5">
        <f t="shared" si="338"/>
        <v>5.4189875112475722E-2</v>
      </c>
      <c r="N179" s="5">
        <f t="shared" si="339"/>
        <v>0.12082320139816656</v>
      </c>
      <c r="O179" s="5">
        <f t="shared" si="340"/>
        <v>3.7154438626557415E-2</v>
      </c>
      <c r="P179" s="5">
        <f t="shared" si="341"/>
        <v>8.2840534540720323E-2</v>
      </c>
      <c r="Q179" s="5">
        <f t="shared" si="342"/>
        <v>0.13469532791690345</v>
      </c>
      <c r="R179" s="5">
        <f t="shared" si="343"/>
        <v>1.2737179286622958E-2</v>
      </c>
      <c r="S179" s="5">
        <f t="shared" si="344"/>
        <v>3.1659761850107888E-2</v>
      </c>
      <c r="T179" s="5">
        <f t="shared" si="345"/>
        <v>9.2351740689294567E-2</v>
      </c>
      <c r="U179" s="5">
        <f t="shared" si="346"/>
        <v>2.8399157130330813E-2</v>
      </c>
      <c r="V179" s="5">
        <f t="shared" si="347"/>
        <v>5.3776171074417711E-3</v>
      </c>
      <c r="W179" s="5">
        <f t="shared" si="348"/>
        <v>0.10010677393465951</v>
      </c>
      <c r="X179" s="5">
        <f t="shared" si="349"/>
        <v>6.8636640710797142E-2</v>
      </c>
      <c r="Y179" s="5">
        <f t="shared" si="350"/>
        <v>2.3529818527255487E-2</v>
      </c>
      <c r="Z179" s="5">
        <f t="shared" si="351"/>
        <v>2.9110157884539335E-3</v>
      </c>
      <c r="AA179" s="5">
        <f t="shared" si="352"/>
        <v>6.490479008331186E-3</v>
      </c>
      <c r="AB179" s="5">
        <f t="shared" si="353"/>
        <v>7.2356731840265039E-3</v>
      </c>
      <c r="AC179" s="5">
        <f t="shared" si="354"/>
        <v>5.1380063481780154E-4</v>
      </c>
      <c r="AD179" s="5">
        <f t="shared" si="355"/>
        <v>5.580018815010844E-2</v>
      </c>
      <c r="AE179" s="5">
        <f t="shared" si="356"/>
        <v>3.8258524524561188E-2</v>
      </c>
      <c r="AF179" s="5">
        <f t="shared" si="357"/>
        <v>1.3115678883186752E-2</v>
      </c>
      <c r="AG179" s="5">
        <f t="shared" si="358"/>
        <v>2.9975198940118894E-3</v>
      </c>
      <c r="AH179" s="5">
        <f t="shared" si="359"/>
        <v>4.9897308873918733E-4</v>
      </c>
      <c r="AI179" s="5">
        <f t="shared" si="360"/>
        <v>1.1125238039000488E-3</v>
      </c>
      <c r="AJ179" s="5">
        <f t="shared" si="361"/>
        <v>1.2402564809373756E-3</v>
      </c>
      <c r="AK179" s="5">
        <f t="shared" si="362"/>
        <v>9.2176972340711082E-4</v>
      </c>
      <c r="AL179" s="5">
        <f t="shared" si="363"/>
        <v>3.1418060401374897E-5</v>
      </c>
      <c r="AM179" s="5">
        <f t="shared" si="364"/>
        <v>2.488271972180274E-2</v>
      </c>
      <c r="AN179" s="5">
        <f t="shared" si="365"/>
        <v>1.7060446824183735E-2</v>
      </c>
      <c r="AO179" s="5">
        <f t="shared" si="366"/>
        <v>5.8486139998950607E-3</v>
      </c>
      <c r="AP179" s="5">
        <f t="shared" si="367"/>
        <v>1.3366701772148193E-3</v>
      </c>
      <c r="AQ179" s="5">
        <f t="shared" si="368"/>
        <v>2.2911673979778206E-4</v>
      </c>
      <c r="AR179" s="5">
        <f t="shared" si="369"/>
        <v>6.8422615713302585E-5</v>
      </c>
      <c r="AS179" s="5">
        <f t="shared" si="370"/>
        <v>1.5255690221390559E-4</v>
      </c>
      <c r="AT179" s="5">
        <f t="shared" si="371"/>
        <v>1.7007248385988226E-4</v>
      </c>
      <c r="AU179" s="5">
        <f t="shared" si="372"/>
        <v>1.2639939304183301E-4</v>
      </c>
      <c r="AV179" s="5">
        <f t="shared" si="373"/>
        <v>7.0455870632664787E-5</v>
      </c>
      <c r="AW179" s="5">
        <f t="shared" si="374"/>
        <v>1.3341406348615414E-6</v>
      </c>
      <c r="AX179" s="5">
        <f t="shared" si="375"/>
        <v>9.2465300637848153E-3</v>
      </c>
      <c r="AY179" s="5">
        <f t="shared" si="376"/>
        <v>6.3397384299270715E-3</v>
      </c>
      <c r="AZ179" s="5">
        <f t="shared" si="377"/>
        <v>2.1733711501848809E-3</v>
      </c>
      <c r="BA179" s="5">
        <f t="shared" si="378"/>
        <v>4.9671262294337165E-4</v>
      </c>
      <c r="BB179" s="5">
        <f t="shared" si="379"/>
        <v>8.5140806404705504E-5</v>
      </c>
      <c r="BC179" s="5">
        <f t="shared" si="380"/>
        <v>1.1675091923033285E-5</v>
      </c>
      <c r="BD179" s="5">
        <f t="shared" si="381"/>
        <v>7.8188156948503152E-6</v>
      </c>
      <c r="BE179" s="5">
        <f t="shared" si="382"/>
        <v>1.7433041530973292E-5</v>
      </c>
      <c r="BF179" s="5">
        <f t="shared" si="383"/>
        <v>1.9434588873913716E-5</v>
      </c>
      <c r="BG179" s="5">
        <f t="shared" si="384"/>
        <v>1.4443960492187025E-5</v>
      </c>
      <c r="BH179" s="5">
        <f t="shared" si="385"/>
        <v>8.0511605900199685E-6</v>
      </c>
      <c r="BI179" s="5">
        <f t="shared" si="386"/>
        <v>3.5902167902690406E-6</v>
      </c>
      <c r="BJ179" s="8">
        <f t="shared" si="387"/>
        <v>0.71802615025700722</v>
      </c>
      <c r="BK179" s="8">
        <f t="shared" si="388"/>
        <v>0.18095274573589196</v>
      </c>
      <c r="BL179" s="8">
        <f t="shared" si="389"/>
        <v>9.6449129382286392E-2</v>
      </c>
      <c r="BM179" s="8">
        <f t="shared" si="390"/>
        <v>0.54956007999290102</v>
      </c>
      <c r="BN179" s="8">
        <f t="shared" si="391"/>
        <v>0.4424405568814464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1.24827586206897</v>
      </c>
      <c r="F180">
        <f>VLOOKUP(B180,home!$B$2:$E$405,3,FALSE)</f>
        <v>0.53</v>
      </c>
      <c r="G180">
        <f>VLOOKUP(C180,away!$B$2:$E$405,4,FALSE)</f>
        <v>0.96</v>
      </c>
      <c r="H180">
        <f>VLOOKUP(A180,away!$A$2:$E$405,3,FALSE)</f>
        <v>1.0965517241379299</v>
      </c>
      <c r="I180">
        <f>VLOOKUP(C180,away!$B$2:$E$405,3,FALSE)</f>
        <v>0.91</v>
      </c>
      <c r="J180">
        <f>VLOOKUP(B180,home!$B$2:$E$405,4,FALSE)</f>
        <v>0.91</v>
      </c>
      <c r="K180" s="3">
        <f t="shared" si="336"/>
        <v>0.6351227586206919</v>
      </c>
      <c r="L180" s="3">
        <f t="shared" si="337"/>
        <v>0.90805448275861977</v>
      </c>
      <c r="M180" s="5">
        <f t="shared" si="338"/>
        <v>0.21370104184938915</v>
      </c>
      <c r="N180" s="5">
        <f t="shared" si="339"/>
        <v>0.13572639521949997</v>
      </c>
      <c r="O180" s="5">
        <f t="shared" si="340"/>
        <v>0.19405218902152521</v>
      </c>
      <c r="P180" s="5">
        <f t="shared" si="341"/>
        <v>0.12324696160773504</v>
      </c>
      <c r="Q180" s="5">
        <f t="shared" si="342"/>
        <v>4.3101461274725549E-2</v>
      </c>
      <c r="R180" s="5">
        <f t="shared" si="343"/>
        <v>8.8104980065059499E-2</v>
      </c>
      <c r="S180" s="5">
        <f t="shared" si="344"/>
        <v>1.7769933892325025E-2</v>
      </c>
      <c r="T180" s="5">
        <f t="shared" si="345"/>
        <v>3.9138475123961583E-2</v>
      </c>
      <c r="U180" s="5">
        <f t="shared" si="346"/>
        <v>5.5957477987141659E-2</v>
      </c>
      <c r="V180" s="5">
        <f t="shared" si="347"/>
        <v>1.1387093448378589E-3</v>
      </c>
      <c r="W180" s="5">
        <f t="shared" si="348"/>
        <v>9.124906328462204E-3</v>
      </c>
      <c r="X180" s="5">
        <f t="shared" si="349"/>
        <v>8.2859120963126014E-3</v>
      </c>
      <c r="Y180" s="5">
        <f t="shared" si="350"/>
        <v>3.7620298114002656E-3</v>
      </c>
      <c r="Z180" s="5">
        <f t="shared" si="351"/>
        <v>2.6668040700478707E-2</v>
      </c>
      <c r="AA180" s="5">
        <f t="shared" si="352"/>
        <v>1.6937479576696925E-2</v>
      </c>
      <c r="AB180" s="5">
        <f t="shared" si="353"/>
        <v>5.3786893764166894E-3</v>
      </c>
      <c r="AC180" s="5">
        <f t="shared" si="354"/>
        <v>4.1045210195006424E-5</v>
      </c>
      <c r="AD180" s="5">
        <f t="shared" si="355"/>
        <v>1.448858919872081E-3</v>
      </c>
      <c r="AE180" s="5">
        <f t="shared" si="356"/>
        <v>1.3156428370746549E-3</v>
      </c>
      <c r="AF180" s="5">
        <f t="shared" si="357"/>
        <v>5.9733768795745444E-4</v>
      </c>
      <c r="AG180" s="5">
        <f t="shared" si="358"/>
        <v>1.8080505509014542E-4</v>
      </c>
      <c r="AH180" s="5">
        <f t="shared" si="359"/>
        <v>6.0540084761147514E-3</v>
      </c>
      <c r="AI180" s="5">
        <f t="shared" si="360"/>
        <v>3.8450385640630522E-3</v>
      </c>
      <c r="AJ180" s="5">
        <f t="shared" si="361"/>
        <v>1.2210357499053347E-3</v>
      </c>
      <c r="AK180" s="5">
        <f t="shared" si="362"/>
        <v>2.5850253128478708E-4</v>
      </c>
      <c r="AL180" s="5">
        <f t="shared" si="363"/>
        <v>9.4687370755087127E-7</v>
      </c>
      <c r="AM180" s="5">
        <f t="shared" si="364"/>
        <v>1.8404065480827049E-4</v>
      </c>
      <c r="AN180" s="5">
        <f t="shared" si="365"/>
        <v>1.6711894160848173E-4</v>
      </c>
      <c r="AO180" s="5">
        <f t="shared" si="366"/>
        <v>7.5876552040728942E-5</v>
      </c>
      <c r="AP180" s="5">
        <f t="shared" si="367"/>
        <v>2.2966681072283874E-5</v>
      </c>
      <c r="AQ180" s="5">
        <f t="shared" si="368"/>
        <v>5.2137494254437273E-6</v>
      </c>
      <c r="AR180" s="5">
        <f t="shared" si="369"/>
        <v>1.0994739070789364E-3</v>
      </c>
      <c r="AS180" s="5">
        <f t="shared" si="370"/>
        <v>6.983009008954444E-4</v>
      </c>
      <c r="AT180" s="5">
        <f t="shared" si="371"/>
        <v>2.2175339726201448E-4</v>
      </c>
      <c r="AU180" s="5">
        <f t="shared" si="372"/>
        <v>4.6946876467520266E-5</v>
      </c>
      <c r="AV180" s="5">
        <f t="shared" si="373"/>
        <v>7.4542574226690788E-6</v>
      </c>
      <c r="AW180" s="5">
        <f t="shared" si="374"/>
        <v>1.51690763975652E-8</v>
      </c>
      <c r="AX180" s="5">
        <f t="shared" si="375"/>
        <v>1.9481401396697864E-5</v>
      </c>
      <c r="AY180" s="5">
        <f t="shared" si="376"/>
        <v>1.7690173868691531E-5</v>
      </c>
      <c r="AZ180" s="5">
        <f t="shared" si="377"/>
        <v>8.0318208411223696E-6</v>
      </c>
      <c r="BA180" s="5">
        <f t="shared" si="378"/>
        <v>2.4311103064984258E-6</v>
      </c>
      <c r="BB180" s="5">
        <f t="shared" si="379"/>
        <v>5.5189515297414417E-7</v>
      </c>
      <c r="BC180" s="5">
        <f t="shared" si="380"/>
        <v>1.002301735341852E-7</v>
      </c>
      <c r="BD180" s="5">
        <f t="shared" si="381"/>
        <v>1.6639703499986034E-4</v>
      </c>
      <c r="BE180" s="5">
        <f t="shared" si="382"/>
        <v>1.0568254389541512E-4</v>
      </c>
      <c r="BF180" s="5">
        <f t="shared" si="383"/>
        <v>3.3560694408454204E-5</v>
      </c>
      <c r="BG180" s="5">
        <f t="shared" si="384"/>
        <v>7.1050536046411538E-6</v>
      </c>
      <c r="BH180" s="5">
        <f t="shared" si="385"/>
        <v>1.128145311381895E-6</v>
      </c>
      <c r="BI180" s="5">
        <f t="shared" si="386"/>
        <v>1.4330215245797379E-7</v>
      </c>
      <c r="BJ180" s="8">
        <f t="shared" si="387"/>
        <v>0.24318532756505121</v>
      </c>
      <c r="BK180" s="8">
        <f t="shared" si="388"/>
        <v>0.35591632895205827</v>
      </c>
      <c r="BL180" s="8">
        <f t="shared" si="389"/>
        <v>0.37419734746170674</v>
      </c>
      <c r="BM180" s="8">
        <f t="shared" si="390"/>
        <v>0.2020163406365682</v>
      </c>
      <c r="BN180" s="8">
        <f t="shared" si="391"/>
        <v>0.7979330290379345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1.24827586206897</v>
      </c>
      <c r="F181">
        <f>VLOOKUP(B181,home!$B$2:$E$405,3,FALSE)</f>
        <v>1.01</v>
      </c>
      <c r="G181">
        <f>VLOOKUP(C181,away!$B$2:$E$405,4,FALSE)</f>
        <v>0.96</v>
      </c>
      <c r="H181">
        <f>VLOOKUP(A181,away!$A$2:$E$405,3,FALSE)</f>
        <v>1.0965517241379299</v>
      </c>
      <c r="I181">
        <f>VLOOKUP(C181,away!$B$2:$E$405,3,FALSE)</f>
        <v>0.64</v>
      </c>
      <c r="J181">
        <f>VLOOKUP(B181,home!$B$2:$E$405,4,FALSE)</f>
        <v>1.0900000000000001</v>
      </c>
      <c r="K181" s="3">
        <f t="shared" si="336"/>
        <v>1.2103282758620733</v>
      </c>
      <c r="L181" s="3">
        <f t="shared" si="337"/>
        <v>0.76495448275861999</v>
      </c>
      <c r="M181" s="5">
        <f t="shared" si="338"/>
        <v>0.13872208183232962</v>
      </c>
      <c r="N181" s="5">
        <f t="shared" si="339"/>
        <v>0.16789925812812095</v>
      </c>
      <c r="O181" s="5">
        <f t="shared" si="340"/>
        <v>0.10611607835524867</v>
      </c>
      <c r="P181" s="5">
        <f t="shared" si="341"/>
        <v>0.12843529015695279</v>
      </c>
      <c r="Q181" s="5">
        <f t="shared" si="342"/>
        <v>0.10160660980436494</v>
      </c>
      <c r="R181" s="5">
        <f t="shared" si="343"/>
        <v>4.0586984915306212E-2</v>
      </c>
      <c r="S181" s="5">
        <f t="shared" si="344"/>
        <v>2.9727826204408031E-2</v>
      </c>
      <c r="T181" s="5">
        <f t="shared" si="345"/>
        <v>7.7724431647754902E-2</v>
      </c>
      <c r="U181" s="5">
        <f t="shared" si="346"/>
        <v>4.9123575474982542E-2</v>
      </c>
      <c r="V181" s="5">
        <f t="shared" si="347"/>
        <v>3.0581544640003212E-3</v>
      </c>
      <c r="W181" s="5">
        <f t="shared" si="348"/>
        <v>4.0992450953569147E-2</v>
      </c>
      <c r="X181" s="5">
        <f t="shared" si="349"/>
        <v>3.1357359116195589E-2</v>
      </c>
      <c r="Y181" s="5">
        <f t="shared" si="350"/>
        <v>1.1993476211702846E-2</v>
      </c>
      <c r="Z181" s="5">
        <f t="shared" si="351"/>
        <v>1.0349065350873326E-2</v>
      </c>
      <c r="AA181" s="5">
        <f t="shared" si="352"/>
        <v>1.2525766422906436E-2</v>
      </c>
      <c r="AB181" s="5">
        <f t="shared" si="353"/>
        <v>7.5801446392436992E-3</v>
      </c>
      <c r="AC181" s="5">
        <f t="shared" si="354"/>
        <v>1.7696126255668885E-4</v>
      </c>
      <c r="AD181" s="5">
        <f t="shared" si="355"/>
        <v>1.2403580621498487E-2</v>
      </c>
      <c r="AE181" s="5">
        <f t="shared" si="356"/>
        <v>9.4881745986732172E-3</v>
      </c>
      <c r="AF181" s="5">
        <f t="shared" si="357"/>
        <v>3.6290108462257737E-3</v>
      </c>
      <c r="AG181" s="5">
        <f t="shared" si="358"/>
        <v>9.2534270493335291E-4</v>
      </c>
      <c r="AH181" s="5">
        <f t="shared" si="359"/>
        <v>1.9791409831281157E-3</v>
      </c>
      <c r="AI181" s="5">
        <f t="shared" si="360"/>
        <v>2.3954102937974206E-3</v>
      </c>
      <c r="AJ181" s="5">
        <f t="shared" si="361"/>
        <v>1.4496164054370476E-3</v>
      </c>
      <c r="AK181" s="5">
        <f t="shared" si="362"/>
        <v>5.848372415513327E-4</v>
      </c>
      <c r="AL181" s="5">
        <f t="shared" si="363"/>
        <v>6.5535553684899214E-6</v>
      </c>
      <c r="AM181" s="5">
        <f t="shared" si="364"/>
        <v>3.0024808696268992E-3</v>
      </c>
      <c r="AN181" s="5">
        <f t="shared" si="365"/>
        <v>2.2967612006180959E-3</v>
      </c>
      <c r="AO181" s="5">
        <f t="shared" si="366"/>
        <v>8.7845888811944131E-4</v>
      </c>
      <c r="AP181" s="5">
        <f t="shared" si="367"/>
        <v>2.2399368812870657E-4</v>
      </c>
      <c r="AQ181" s="5">
        <f t="shared" si="368"/>
        <v>4.2836243960922598E-5</v>
      </c>
      <c r="AR181" s="5">
        <f t="shared" si="369"/>
        <v>3.0279055341103092E-4</v>
      </c>
      <c r="AS181" s="5">
        <f t="shared" si="370"/>
        <v>3.6647596845729602E-4</v>
      </c>
      <c r="AT181" s="5">
        <f t="shared" si="371"/>
        <v>2.2177811352390138E-4</v>
      </c>
      <c r="AU181" s="5">
        <f t="shared" si="372"/>
        <v>8.9474773921775574E-5</v>
      </c>
      <c r="AV181" s="5">
        <f t="shared" si="373"/>
        <v>2.7073462213472855E-5</v>
      </c>
      <c r="AW181" s="5">
        <f t="shared" si="374"/>
        <v>1.6854398020404948E-7</v>
      </c>
      <c r="AX181" s="5">
        <f t="shared" si="375"/>
        <v>6.0566458237406304E-4</v>
      </c>
      <c r="AY181" s="5">
        <f t="shared" si="376"/>
        <v>4.6330583733516698E-4</v>
      </c>
      <c r="AZ181" s="5">
        <f t="shared" si="377"/>
        <v>1.7720393857888596E-4</v>
      </c>
      <c r="BA181" s="5">
        <f t="shared" si="378"/>
        <v>4.5184315726133998E-5</v>
      </c>
      <c r="BB181" s="5">
        <f t="shared" si="379"/>
        <v>8.6409862162717543E-6</v>
      </c>
      <c r="BC181" s="5">
        <f t="shared" si="380"/>
        <v>1.3219922283185051E-6</v>
      </c>
      <c r="BD181" s="5">
        <f t="shared" si="381"/>
        <v>3.8603498528121883E-5</v>
      </c>
      <c r="BE181" s="5">
        <f t="shared" si="382"/>
        <v>4.6722905815785841E-5</v>
      </c>
      <c r="BF181" s="5">
        <f t="shared" si="383"/>
        <v>2.8275027019643063E-5</v>
      </c>
      <c r="BG181" s="5">
        <f t="shared" si="384"/>
        <v>1.1407354900879375E-5</v>
      </c>
      <c r="BH181" s="5">
        <f t="shared" si="385"/>
        <v>3.4516610473320265E-6</v>
      </c>
      <c r="BI181" s="5">
        <f t="shared" si="386"/>
        <v>8.3552859285553043E-7</v>
      </c>
      <c r="BJ181" s="8">
        <f t="shared" si="387"/>
        <v>0.46576554717595203</v>
      </c>
      <c r="BK181" s="8">
        <f t="shared" si="388"/>
        <v>0.30059017331295107</v>
      </c>
      <c r="BL181" s="8">
        <f t="shared" si="389"/>
        <v>0.22347844357903357</v>
      </c>
      <c r="BM181" s="8">
        <f t="shared" si="390"/>
        <v>0.3163537889331321</v>
      </c>
      <c r="BN181" s="8">
        <f t="shared" si="391"/>
        <v>0.68336630319232328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1.24827586206897</v>
      </c>
      <c r="F182">
        <f>VLOOKUP(B182,home!$B$2:$E$405,3,FALSE)</f>
        <v>0.69</v>
      </c>
      <c r="G182">
        <f>VLOOKUP(C182,away!$B$2:$E$405,4,FALSE)</f>
        <v>0.91</v>
      </c>
      <c r="H182">
        <f>VLOOKUP(A182,away!$A$2:$E$405,3,FALSE)</f>
        <v>1.0965517241379299</v>
      </c>
      <c r="I182">
        <f>VLOOKUP(C182,away!$B$2:$E$405,3,FALSE)</f>
        <v>0.69</v>
      </c>
      <c r="J182">
        <f>VLOOKUP(B182,home!$B$2:$E$405,4,FALSE)</f>
        <v>1.46</v>
      </c>
      <c r="K182" s="3">
        <f t="shared" si="336"/>
        <v>0.78379241379310627</v>
      </c>
      <c r="L182" s="3">
        <f t="shared" si="337"/>
        <v>1.1046662068965505</v>
      </c>
      <c r="M182" s="5">
        <f t="shared" si="338"/>
        <v>0.15130484735112124</v>
      </c>
      <c r="N182" s="5">
        <f t="shared" si="339"/>
        <v>0.1185915915239328</v>
      </c>
      <c r="O182" s="5">
        <f t="shared" si="340"/>
        <v>0.16714135180842465</v>
      </c>
      <c r="P182" s="5">
        <f t="shared" si="341"/>
        <v>0.13100412357856794</v>
      </c>
      <c r="Q182" s="5">
        <f t="shared" si="342"/>
        <v>4.6475594888054673E-2</v>
      </c>
      <c r="R182" s="5">
        <f t="shared" si="343"/>
        <v>9.2317701558887202E-2</v>
      </c>
      <c r="S182" s="5">
        <f t="shared" si="344"/>
        <v>2.8356792090675743E-2</v>
      </c>
      <c r="T182" s="5">
        <f t="shared" si="345"/>
        <v>5.1340019118248065E-2</v>
      </c>
      <c r="U182" s="5">
        <f t="shared" si="346"/>
        <v>7.2357914140671817E-2</v>
      </c>
      <c r="V182" s="5">
        <f t="shared" si="347"/>
        <v>2.7280147481313875E-3</v>
      </c>
      <c r="W182" s="5">
        <f t="shared" si="348"/>
        <v>1.2142406233259642E-2</v>
      </c>
      <c r="X182" s="5">
        <f t="shared" si="349"/>
        <v>1.341330583629196E-2</v>
      </c>
      <c r="Y182" s="5">
        <f t="shared" si="350"/>
        <v>7.4086128400600026E-3</v>
      </c>
      <c r="Z182" s="5">
        <f t="shared" si="351"/>
        <v>3.3993415070154562E-2</v>
      </c>
      <c r="AA182" s="5">
        <f t="shared" si="352"/>
        <v>2.6643780850907399E-2</v>
      </c>
      <c r="AB182" s="5">
        <f t="shared" si="353"/>
        <v>1.0441596652853624E-2</v>
      </c>
      <c r="AC182" s="5">
        <f t="shared" si="354"/>
        <v>1.4762464134700438E-4</v>
      </c>
      <c r="AD182" s="5">
        <f t="shared" si="355"/>
        <v>2.3792814727057582E-3</v>
      </c>
      <c r="AE182" s="5">
        <f t="shared" si="356"/>
        <v>2.6283118395931081E-3</v>
      </c>
      <c r="AF182" s="5">
        <f t="shared" si="357"/>
        <v>1.4517036351923071E-3</v>
      </c>
      <c r="AG182" s="5">
        <f t="shared" si="358"/>
        <v>5.3454931607527321E-4</v>
      </c>
      <c r="AH182" s="5">
        <f t="shared" si="359"/>
        <v>9.3878442212519224E-3</v>
      </c>
      <c r="AI182" s="5">
        <f t="shared" si="360"/>
        <v>7.358121082488709E-3</v>
      </c>
      <c r="AJ182" s="5">
        <f t="shared" si="361"/>
        <v>2.8836197421128838E-3</v>
      </c>
      <c r="AK182" s="5">
        <f t="shared" si="362"/>
        <v>7.5338642604403738E-4</v>
      </c>
      <c r="AL182" s="5">
        <f t="shared" si="363"/>
        <v>5.1127077808380434E-6</v>
      </c>
      <c r="AM182" s="5">
        <f t="shared" si="364"/>
        <v>3.7297255371705274E-4</v>
      </c>
      <c r="AN182" s="5">
        <f t="shared" si="365"/>
        <v>4.1201017619113658E-4</v>
      </c>
      <c r="AO182" s="5">
        <f t="shared" si="366"/>
        <v>2.275668592679212E-4</v>
      </c>
      <c r="AP182" s="5">
        <f t="shared" si="367"/>
        <v>8.379513974761854E-5</v>
      </c>
      <c r="AQ182" s="5">
        <f t="shared" si="368"/>
        <v>2.3141414795342043E-5</v>
      </c>
      <c r="AR182" s="5">
        <f t="shared" si="369"/>
        <v>2.0740868533652133E-3</v>
      </c>
      <c r="AS182" s="5">
        <f t="shared" si="370"/>
        <v>1.625653541215669E-3</v>
      </c>
      <c r="AT182" s="5">
        <f t="shared" si="371"/>
        <v>6.3708745653036987E-4</v>
      </c>
      <c r="AU182" s="5">
        <f t="shared" si="372"/>
        <v>1.6644810511708312E-4</v>
      </c>
      <c r="AV182" s="5">
        <f t="shared" si="373"/>
        <v>3.2615190520251809E-5</v>
      </c>
      <c r="AW182" s="5">
        <f t="shared" si="374"/>
        <v>1.2296473966812407E-7</v>
      </c>
      <c r="AX182" s="5">
        <f t="shared" si="375"/>
        <v>4.8722176359411265E-5</v>
      </c>
      <c r="AY182" s="5">
        <f t="shared" si="376"/>
        <v>5.382174175069562E-5</v>
      </c>
      <c r="AZ182" s="5">
        <f t="shared" si="377"/>
        <v>2.9727529654153329E-5</v>
      </c>
      <c r="BA182" s="5">
        <f t="shared" si="378"/>
        <v>1.0946332474486091E-5</v>
      </c>
      <c r="BB182" s="5">
        <f t="shared" si="379"/>
        <v>3.0230108935047716E-6</v>
      </c>
      <c r="BC182" s="5">
        <f t="shared" si="380"/>
        <v>6.6788359542697384E-7</v>
      </c>
      <c r="BD182" s="5">
        <f t="shared" si="381"/>
        <v>3.8186227618015813E-4</v>
      </c>
      <c r="BE182" s="5">
        <f t="shared" si="382"/>
        <v>2.9930075518377593E-4</v>
      </c>
      <c r="BF182" s="5">
        <f t="shared" si="383"/>
        <v>1.1729483067779562E-4</v>
      </c>
      <c r="BG182" s="5">
        <f t="shared" si="384"/>
        <v>3.0644932820801044E-5</v>
      </c>
      <c r="BH182" s="5">
        <f t="shared" si="385"/>
        <v>6.0048164665358075E-6</v>
      </c>
      <c r="BI182" s="5">
        <f t="shared" si="386"/>
        <v>9.4130591853813895E-7</v>
      </c>
      <c r="BJ182" s="8">
        <f t="shared" si="387"/>
        <v>0.2576317715218604</v>
      </c>
      <c r="BK182" s="8">
        <f t="shared" si="388"/>
        <v>0.31360033685937488</v>
      </c>
      <c r="BL182" s="8">
        <f t="shared" si="389"/>
        <v>0.39465725654763834</v>
      </c>
      <c r="BM182" s="8">
        <f t="shared" si="390"/>
        <v>0.29299387051302861</v>
      </c>
      <c r="BN182" s="8">
        <f t="shared" si="391"/>
        <v>0.70683521070898847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1.24827586206897</v>
      </c>
      <c r="F183">
        <f>VLOOKUP(B183,home!$B$2:$E$405,3,FALSE)</f>
        <v>0.96</v>
      </c>
      <c r="G183">
        <f>VLOOKUP(C183,away!$B$2:$E$405,4,FALSE)</f>
        <v>1.01</v>
      </c>
      <c r="H183">
        <f>VLOOKUP(A183,away!$A$2:$E$405,3,FALSE)</f>
        <v>1.0965517241379299</v>
      </c>
      <c r="I183">
        <f>VLOOKUP(C183,away!$B$2:$E$405,3,FALSE)</f>
        <v>0.85</v>
      </c>
      <c r="J183">
        <f>VLOOKUP(B183,home!$B$2:$E$405,4,FALSE)</f>
        <v>0.85</v>
      </c>
      <c r="K183" s="3">
        <f t="shared" si="336"/>
        <v>1.2103282758620733</v>
      </c>
      <c r="L183" s="3">
        <f t="shared" si="337"/>
        <v>0.79225862068965436</v>
      </c>
      <c r="M183" s="5">
        <f t="shared" si="338"/>
        <v>0.13498563730299767</v>
      </c>
      <c r="N183" s="5">
        <f t="shared" si="339"/>
        <v>0.16337693366308031</v>
      </c>
      <c r="O183" s="5">
        <f t="shared" si="340"/>
        <v>0.10694353482258688</v>
      </c>
      <c r="P183" s="5">
        <f t="shared" si="341"/>
        <v>0.12943678411641718</v>
      </c>
      <c r="Q183" s="5">
        <f t="shared" si="342"/>
        <v>9.8869861218034177E-2</v>
      </c>
      <c r="R183" s="5">
        <f t="shared" si="343"/>
        <v>4.2363468695109346E-2</v>
      </c>
      <c r="S183" s="5">
        <f t="shared" si="344"/>
        <v>3.1029006894994909E-2</v>
      </c>
      <c r="T183" s="5">
        <f t="shared" si="345"/>
        <v>7.8330499876377302E-2</v>
      </c>
      <c r="U183" s="5">
        <f t="shared" si="346"/>
        <v>5.1273704025288608E-2</v>
      </c>
      <c r="V183" s="5">
        <f t="shared" si="347"/>
        <v>3.3059442035295429E-3</v>
      </c>
      <c r="W183" s="5">
        <f t="shared" si="348"/>
        <v>3.9888329554248592E-2</v>
      </c>
      <c r="X183" s="5">
        <f t="shared" si="349"/>
        <v>3.1601872954263366E-2</v>
      </c>
      <c r="Y183" s="5">
        <f t="shared" si="350"/>
        <v>1.2518428138977191E-2</v>
      </c>
      <c r="Z183" s="5">
        <f t="shared" si="351"/>
        <v>1.118760775867223E-2</v>
      </c>
      <c r="AA183" s="5">
        <f t="shared" si="352"/>
        <v>1.3540678009574912E-2</v>
      </c>
      <c r="AB183" s="5">
        <f t="shared" si="353"/>
        <v>8.1943327346661494E-3</v>
      </c>
      <c r="AC183" s="5">
        <f t="shared" si="354"/>
        <v>1.981279243493964E-4</v>
      </c>
      <c r="AD183" s="5">
        <f t="shared" si="355"/>
        <v>1.2069493284102971E-2</v>
      </c>
      <c r="AE183" s="5">
        <f t="shared" si="356"/>
        <v>9.5621601016864666E-3</v>
      </c>
      <c r="AF183" s="5">
        <f t="shared" si="357"/>
        <v>3.7878518864878819E-3</v>
      </c>
      <c r="AG183" s="5">
        <f t="shared" si="358"/>
        <v>1.0003194369885317E-3</v>
      </c>
      <c r="AH183" s="5">
        <f t="shared" si="359"/>
        <v>2.2158696729256337E-3</v>
      </c>
      <c r="AI183" s="5">
        <f t="shared" si="360"/>
        <v>2.6819297207671382E-3</v>
      </c>
      <c r="AJ183" s="5">
        <f t="shared" si="361"/>
        <v>1.6230076874596715E-3</v>
      </c>
      <c r="AK183" s="5">
        <f t="shared" si="362"/>
        <v>6.5479069869131827E-4</v>
      </c>
      <c r="AL183" s="5">
        <f t="shared" si="363"/>
        <v>7.5993392730760295E-6</v>
      </c>
      <c r="AM183" s="5">
        <f t="shared" si="364"/>
        <v>2.9216097994154457E-3</v>
      </c>
      <c r="AN183" s="5">
        <f t="shared" si="365"/>
        <v>2.3146705498782588E-3</v>
      </c>
      <c r="AO183" s="5">
        <f t="shared" si="366"/>
        <v>9.1690884859875639E-4</v>
      </c>
      <c r="AP183" s="5">
        <f t="shared" si="367"/>
        <v>2.4214297989633E-4</v>
      </c>
      <c r="AQ183" s="5">
        <f t="shared" si="368"/>
        <v>4.7959965815587268E-5</v>
      </c>
      <c r="AR183" s="5">
        <f t="shared" si="369"/>
        <v>3.5110837014001964E-4</v>
      </c>
      <c r="AS183" s="5">
        <f t="shared" si="370"/>
        <v>4.2495638827231262E-4</v>
      </c>
      <c r="AT183" s="5">
        <f t="shared" si="371"/>
        <v>2.5716836636710099E-4</v>
      </c>
      <c r="AU183" s="5">
        <f t="shared" si="372"/>
        <v>1.037527151571198E-4</v>
      </c>
      <c r="AV183" s="5">
        <f t="shared" si="373"/>
        <v>3.1393711213031396E-5</v>
      </c>
      <c r="AW183" s="5">
        <f t="shared" si="374"/>
        <v>2.0241536979815885E-7</v>
      </c>
      <c r="AX183" s="5">
        <f t="shared" si="375"/>
        <v>5.8935115854470493E-4</v>
      </c>
      <c r="AY183" s="5">
        <f t="shared" si="376"/>
        <v>4.6691853597047767E-4</v>
      </c>
      <c r="AZ183" s="5">
        <f t="shared" si="377"/>
        <v>1.8496011764120168E-4</v>
      </c>
      <c r="BA183" s="5">
        <f t="shared" si="378"/>
        <v>4.8845415895004895E-5</v>
      </c>
      <c r="BB183" s="5">
        <f t="shared" si="379"/>
        <v>9.6745504559972721E-6</v>
      </c>
      <c r="BC183" s="5">
        <f t="shared" si="380"/>
        <v>1.5329492000121733E-6</v>
      </c>
      <c r="BD183" s="5">
        <f t="shared" si="381"/>
        <v>4.636143883995408E-5</v>
      </c>
      <c r="BE183" s="5">
        <f t="shared" si="382"/>
        <v>5.6112560337646583E-5</v>
      </c>
      <c r="BF183" s="5">
        <f t="shared" si="383"/>
        <v>3.3957309203835178E-5</v>
      </c>
      <c r="BG183" s="5">
        <f t="shared" si="384"/>
        <v>1.3699830500531048E-5</v>
      </c>
      <c r="BH183" s="5">
        <f t="shared" si="385"/>
        <v>4.1453230573275968E-6</v>
      </c>
      <c r="BI183" s="5">
        <f t="shared" si="386"/>
        <v>1.0034403417733224E-6</v>
      </c>
      <c r="BJ183" s="8">
        <f t="shared" si="387"/>
        <v>0.45875032498555851</v>
      </c>
      <c r="BK183" s="8">
        <f t="shared" si="388"/>
        <v>0.29943001831753224</v>
      </c>
      <c r="BL183" s="8">
        <f t="shared" si="389"/>
        <v>0.23081497552050029</v>
      </c>
      <c r="BM183" s="8">
        <f t="shared" si="390"/>
        <v>0.32373999064343711</v>
      </c>
      <c r="BN183" s="8">
        <f t="shared" si="391"/>
        <v>0.67597621981822564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1.24827586206897</v>
      </c>
      <c r="F184">
        <f>VLOOKUP(B184,home!$B$2:$E$405,3,FALSE)</f>
        <v>0.75</v>
      </c>
      <c r="G184">
        <f>VLOOKUP(C184,away!$B$2:$E$405,4,FALSE)</f>
        <v>1.1200000000000001</v>
      </c>
      <c r="H184">
        <f>VLOOKUP(A184,away!$A$2:$E$405,3,FALSE)</f>
        <v>1.0965517241379299</v>
      </c>
      <c r="I184">
        <f>VLOOKUP(C184,away!$B$2:$E$405,3,FALSE)</f>
        <v>0.75</v>
      </c>
      <c r="J184">
        <f>VLOOKUP(B184,home!$B$2:$E$405,4,FALSE)</f>
        <v>1.58</v>
      </c>
      <c r="K184" s="3">
        <f t="shared" si="336"/>
        <v>1.048551724137935</v>
      </c>
      <c r="L184" s="3">
        <f t="shared" si="337"/>
        <v>1.2994137931034471</v>
      </c>
      <c r="M184" s="5">
        <f t="shared" si="338"/>
        <v>9.5563386637907102E-2</v>
      </c>
      <c r="N184" s="5">
        <f t="shared" si="339"/>
        <v>0.10020315382363759</v>
      </c>
      <c r="O184" s="5">
        <f t="shared" si="340"/>
        <v>0.12417638271297414</v>
      </c>
      <c r="P184" s="5">
        <f t="shared" si="341"/>
        <v>0.13020536019090109</v>
      </c>
      <c r="Q184" s="5">
        <f t="shared" si="342"/>
        <v>5.2534094852916949E-2</v>
      </c>
      <c r="R184" s="5">
        <f t="shared" si="343"/>
        <v>8.0678252237465525E-2</v>
      </c>
      <c r="S184" s="5">
        <f t="shared" si="344"/>
        <v>4.4351284573765241E-2</v>
      </c>
      <c r="T184" s="5">
        <f t="shared" si="345"/>
        <v>6.8263527460085099E-2</v>
      </c>
      <c r="U184" s="5">
        <f t="shared" si="346"/>
        <v>8.4595320484029693E-2</v>
      </c>
      <c r="V184" s="5">
        <f t="shared" si="347"/>
        <v>6.7143043725837043E-3</v>
      </c>
      <c r="W184" s="5">
        <f t="shared" si="348"/>
        <v>1.8361571911350631E-2</v>
      </c>
      <c r="X184" s="5">
        <f t="shared" si="349"/>
        <v>2.3859279804669835E-2</v>
      </c>
      <c r="Y184" s="5">
        <f t="shared" si="350"/>
        <v>1.5501538635851251E-2</v>
      </c>
      <c r="Z184" s="5">
        <f t="shared" si="351"/>
        <v>3.4944811253613921E-2</v>
      </c>
      <c r="AA184" s="5">
        <f t="shared" si="352"/>
        <v>3.6641442089651588E-2</v>
      </c>
      <c r="AB184" s="5">
        <f t="shared" si="353"/>
        <v>1.9210223639002235E-2</v>
      </c>
      <c r="AC184" s="5">
        <f t="shared" si="354"/>
        <v>5.7176606152529509E-4</v>
      </c>
      <c r="AD184" s="5">
        <f t="shared" si="355"/>
        <v>4.813264471382344E-3</v>
      </c>
      <c r="AE184" s="5">
        <f t="shared" si="356"/>
        <v>6.2544222439689899E-3</v>
      </c>
      <c r="AF184" s="5">
        <f t="shared" si="357"/>
        <v>4.0635412658531593E-3</v>
      </c>
      <c r="AG184" s="5">
        <f t="shared" si="358"/>
        <v>1.7600738565648792E-3</v>
      </c>
      <c r="AH184" s="5">
        <f t="shared" si="359"/>
        <v>1.1351942435085614E-2</v>
      </c>
      <c r="AI184" s="5">
        <f t="shared" si="360"/>
        <v>1.1903098812623608E-2</v>
      </c>
      <c r="AJ184" s="5">
        <f t="shared" si="361"/>
        <v>6.2405073912803451E-3</v>
      </c>
      <c r="AK184" s="5">
        <f t="shared" si="362"/>
        <v>2.181164928207511E-3</v>
      </c>
      <c r="AL184" s="5">
        <f t="shared" si="363"/>
        <v>3.1161309202201544E-5</v>
      </c>
      <c r="AM184" s="5">
        <f t="shared" si="364"/>
        <v>1.009391352039965E-3</v>
      </c>
      <c r="AN184" s="5">
        <f t="shared" si="365"/>
        <v>1.3116170454800678E-3</v>
      </c>
      <c r="AO184" s="5">
        <f t="shared" si="366"/>
        <v>8.5216664008319577E-4</v>
      </c>
      <c r="AP184" s="5">
        <f t="shared" si="367"/>
        <v>3.6910569538224186E-4</v>
      </c>
      <c r="AQ184" s="5">
        <f t="shared" si="368"/>
        <v>1.1990525792318101E-4</v>
      </c>
      <c r="AR184" s="5">
        <f t="shared" si="369"/>
        <v>2.9501741157333147E-3</v>
      </c>
      <c r="AS184" s="5">
        <f t="shared" si="370"/>
        <v>3.0934101555592747E-3</v>
      </c>
      <c r="AT184" s="5">
        <f t="shared" si="371"/>
        <v>1.6218002760387375E-3</v>
      </c>
      <c r="AU184" s="5">
        <f t="shared" si="372"/>
        <v>5.6684715854926572E-4</v>
      </c>
      <c r="AV184" s="5">
        <f t="shared" si="373"/>
        <v>1.4859214135488045E-4</v>
      </c>
      <c r="AW184" s="5">
        <f t="shared" si="374"/>
        <v>1.1793712213892497E-6</v>
      </c>
      <c r="AX184" s="5">
        <f t="shared" si="375"/>
        <v>1.7639984041857101E-4</v>
      </c>
      <c r="AY184" s="5">
        <f t="shared" si="376"/>
        <v>2.2921638574113814E-4</v>
      </c>
      <c r="AZ184" s="5">
        <f t="shared" si="377"/>
        <v>1.4892346661867759E-4</v>
      </c>
      <c r="BA184" s="5">
        <f t="shared" si="378"/>
        <v>6.4504402213696828E-5</v>
      </c>
      <c r="BB184" s="5">
        <f t="shared" si="379"/>
        <v>2.0954477488092529E-5</v>
      </c>
      <c r="BC184" s="5">
        <f t="shared" si="380"/>
        <v>5.4457074150606185E-6</v>
      </c>
      <c r="BD184" s="5">
        <f t="shared" si="381"/>
        <v>6.3891615634010677E-4</v>
      </c>
      <c r="BE184" s="5">
        <f t="shared" si="382"/>
        <v>6.6993663731000131E-4</v>
      </c>
      <c r="BF184" s="5">
        <f t="shared" si="383"/>
        <v>3.5123160805728613E-4</v>
      </c>
      <c r="BG184" s="5">
        <f t="shared" si="384"/>
        <v>1.2276150273340228E-4</v>
      </c>
      <c r="BH184" s="5">
        <f t="shared" si="385"/>
        <v>3.2180446337218189E-5</v>
      </c>
      <c r="BI184" s="5">
        <f t="shared" si="386"/>
        <v>6.7485724980836877E-6</v>
      </c>
      <c r="BJ184" s="8">
        <f t="shared" si="387"/>
        <v>0.29992209859708452</v>
      </c>
      <c r="BK184" s="8">
        <f t="shared" si="388"/>
        <v>0.27766647953162582</v>
      </c>
      <c r="BL184" s="8">
        <f t="shared" si="389"/>
        <v>0.38718093350083188</v>
      </c>
      <c r="BM184" s="8">
        <f t="shared" si="390"/>
        <v>0.41612565541283403</v>
      </c>
      <c r="BN184" s="8">
        <f t="shared" si="391"/>
        <v>0.58336063045580233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1.24827586206897</v>
      </c>
      <c r="F185">
        <f>VLOOKUP(B185,home!$B$2:$E$405,3,FALSE)</f>
        <v>1.17</v>
      </c>
      <c r="G185">
        <f>VLOOKUP(C185,away!$B$2:$E$405,4,FALSE)</f>
        <v>1.0900000000000001</v>
      </c>
      <c r="H185">
        <f>VLOOKUP(A185,away!$A$2:$E$405,3,FALSE)</f>
        <v>1.0965517241379299</v>
      </c>
      <c r="I185">
        <f>VLOOKUP(C185,away!$B$2:$E$405,3,FALSE)</f>
        <v>0.92</v>
      </c>
      <c r="J185">
        <f>VLOOKUP(B185,home!$B$2:$E$405,4,FALSE)</f>
        <v>0.97</v>
      </c>
      <c r="K185" s="3">
        <f t="shared" si="336"/>
        <v>1.5919262068965574</v>
      </c>
      <c r="L185" s="3">
        <f t="shared" si="337"/>
        <v>0.97856275862068876</v>
      </c>
      <c r="M185" s="5">
        <f t="shared" si="338"/>
        <v>7.6498131329202093E-2</v>
      </c>
      <c r="N185" s="5">
        <f t="shared" si="339"/>
        <v>0.12177938004157139</v>
      </c>
      <c r="O185" s="5">
        <f t="shared" si="340"/>
        <v>7.4858222422831744E-2</v>
      </c>
      <c r="P185" s="5">
        <f t="shared" si="341"/>
        <v>0.11916876607659736</v>
      </c>
      <c r="Q185" s="5">
        <f t="shared" si="342"/>
        <v>9.6931893273896577E-2</v>
      </c>
      <c r="R185" s="5">
        <f t="shared" si="343"/>
        <v>3.6626734319763661E-2</v>
      </c>
      <c r="S185" s="5">
        <f t="shared" si="344"/>
        <v>4.6410267026998853E-2</v>
      </c>
      <c r="T185" s="5">
        <f t="shared" si="345"/>
        <v>9.4853940880430421E-2</v>
      </c>
      <c r="U185" s="5">
        <f t="shared" si="346"/>
        <v>5.8307058236669332E-2</v>
      </c>
      <c r="V185" s="5">
        <f t="shared" si="347"/>
        <v>8.0331000085221045E-3</v>
      </c>
      <c r="W185" s="5">
        <f t="shared" si="348"/>
        <v>5.1436140395605359E-2</v>
      </c>
      <c r="X185" s="5">
        <f t="shared" si="349"/>
        <v>5.0333491438324628E-2</v>
      </c>
      <c r="Y185" s="5">
        <f t="shared" si="350"/>
        <v>2.4627240116448883E-2</v>
      </c>
      <c r="Z185" s="5">
        <f t="shared" si="351"/>
        <v>1.1947186058404996E-2</v>
      </c>
      <c r="AA185" s="5">
        <f t="shared" si="352"/>
        <v>1.9019038585044098E-2</v>
      </c>
      <c r="AB185" s="5">
        <f t="shared" si="353"/>
        <v>1.5138452976754264E-2</v>
      </c>
      <c r="AC185" s="5">
        <f t="shared" si="354"/>
        <v>7.8212254923086012E-4</v>
      </c>
      <c r="AD185" s="5">
        <f t="shared" si="355"/>
        <v>2.0470634969343711E-2</v>
      </c>
      <c r="AE185" s="5">
        <f t="shared" si="356"/>
        <v>2.003180102631812E-2</v>
      </c>
      <c r="AF185" s="5">
        <f t="shared" si="357"/>
        <v>9.801187236227301E-3</v>
      </c>
      <c r="AG185" s="5">
        <f t="shared" si="358"/>
        <v>3.1970256065468241E-3</v>
      </c>
      <c r="AH185" s="5">
        <f t="shared" si="359"/>
        <v>2.9227678367668561E-3</v>
      </c>
      <c r="AI185" s="5">
        <f t="shared" si="360"/>
        <v>4.6528307160235175E-3</v>
      </c>
      <c r="AJ185" s="5">
        <f t="shared" si="361"/>
        <v>3.7034815765455572E-3</v>
      </c>
      <c r="AK185" s="5">
        <f t="shared" si="362"/>
        <v>1.9652231261538169E-3</v>
      </c>
      <c r="AL185" s="5">
        <f t="shared" si="363"/>
        <v>4.8735610919136107E-5</v>
      </c>
      <c r="AM185" s="5">
        <f t="shared" si="364"/>
        <v>6.5175480559022609E-3</v>
      </c>
      <c r="AN185" s="5">
        <f t="shared" si="365"/>
        <v>6.3778298050266233E-3</v>
      </c>
      <c r="AO185" s="5">
        <f t="shared" si="366"/>
        <v>3.1205533640100511E-3</v>
      </c>
      <c r="AP185" s="5">
        <f t="shared" si="367"/>
        <v>1.0178857694362487E-3</v>
      </c>
      <c r="AQ185" s="5">
        <f t="shared" si="368"/>
        <v>2.4901627662506944E-4</v>
      </c>
      <c r="AR185" s="5">
        <f t="shared" si="369"/>
        <v>5.7202235143087967E-4</v>
      </c>
      <c r="AS185" s="5">
        <f t="shared" si="370"/>
        <v>9.1061737217340978E-4</v>
      </c>
      <c r="AT185" s="5">
        <f t="shared" si="371"/>
        <v>7.2481782960906373E-4</v>
      </c>
      <c r="AU185" s="5">
        <f t="shared" si="372"/>
        <v>3.8461883272685067E-4</v>
      </c>
      <c r="AV185" s="5">
        <f t="shared" si="373"/>
        <v>1.5307119987095923E-4</v>
      </c>
      <c r="AW185" s="5">
        <f t="shared" si="374"/>
        <v>2.1088977804312751E-6</v>
      </c>
      <c r="AX185" s="5">
        <f t="shared" si="375"/>
        <v>1.729242592483089E-3</v>
      </c>
      <c r="AY185" s="5">
        <f t="shared" si="376"/>
        <v>1.6921724016246431E-3</v>
      </c>
      <c r="AZ185" s="5">
        <f t="shared" si="377"/>
        <v>8.2794844669780343E-4</v>
      </c>
      <c r="BA185" s="5">
        <f t="shared" si="378"/>
        <v>2.700665053321056E-4</v>
      </c>
      <c r="BB185" s="5">
        <f t="shared" si="379"/>
        <v>6.6069256117208544E-5</v>
      </c>
      <c r="BC185" s="5">
        <f t="shared" si="380"/>
        <v>1.2930582705214484E-5</v>
      </c>
      <c r="BD185" s="5">
        <f t="shared" si="381"/>
        <v>9.3293295034815754E-5</v>
      </c>
      <c r="BE185" s="5">
        <f t="shared" si="382"/>
        <v>1.4851604129365565E-4</v>
      </c>
      <c r="BF185" s="5">
        <f t="shared" si="383"/>
        <v>1.1821328913995092E-4</v>
      </c>
      <c r="BG185" s="5">
        <f t="shared" si="384"/>
        <v>6.2728944328442686E-5</v>
      </c>
      <c r="BH185" s="5">
        <f t="shared" si="385"/>
        <v>2.4964962601850772E-5</v>
      </c>
      <c r="BI185" s="5">
        <f t="shared" si="386"/>
        <v>7.9484756440157281E-6</v>
      </c>
      <c r="BJ185" s="8">
        <f t="shared" si="387"/>
        <v>0.51534399804067366</v>
      </c>
      <c r="BK185" s="8">
        <f t="shared" si="388"/>
        <v>0.25263329500309506</v>
      </c>
      <c r="BL185" s="8">
        <f t="shared" si="389"/>
        <v>0.22039462239040672</v>
      </c>
      <c r="BM185" s="8">
        <f t="shared" si="390"/>
        <v>0.47276591052487332</v>
      </c>
      <c r="BN185" s="8">
        <f t="shared" si="391"/>
        <v>0.52586312746386288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1.24827586206897</v>
      </c>
      <c r="F186">
        <f>VLOOKUP(B186,home!$B$2:$E$405,3,FALSE)</f>
        <v>1.26</v>
      </c>
      <c r="G186">
        <f>VLOOKUP(C186,away!$B$2:$E$405,4,FALSE)</f>
        <v>0.69</v>
      </c>
      <c r="H186">
        <f>VLOOKUP(A186,away!$A$2:$E$405,3,FALSE)</f>
        <v>1.0965517241379299</v>
      </c>
      <c r="I186">
        <f>VLOOKUP(C186,away!$B$2:$E$405,3,FALSE)</f>
        <v>0.59</v>
      </c>
      <c r="J186">
        <f>VLOOKUP(B186,home!$B$2:$E$405,4,FALSE)</f>
        <v>0.52</v>
      </c>
      <c r="K186" s="3">
        <f t="shared" si="336"/>
        <v>1.0852510344827626</v>
      </c>
      <c r="L186" s="3">
        <f t="shared" si="337"/>
        <v>0.33642206896551691</v>
      </c>
      <c r="M186" s="5">
        <f t="shared" si="338"/>
        <v>0.24130994246529069</v>
      </c>
      <c r="N186" s="5">
        <f t="shared" si="339"/>
        <v>0.26188186469143265</v>
      </c>
      <c r="O186" s="5">
        <f t="shared" si="340"/>
        <v>8.1181990106122953E-2</v>
      </c>
      <c r="P186" s="5">
        <f t="shared" si="341"/>
        <v>8.8102838744039333E-2</v>
      </c>
      <c r="Q186" s="5">
        <f t="shared" si="342"/>
        <v>0.14210378228432607</v>
      </c>
      <c r="R186" s="5">
        <f t="shared" si="343"/>
        <v>1.3655706537120003E-2</v>
      </c>
      <c r="S186" s="5">
        <f t="shared" si="344"/>
        <v>8.0416394321119571E-3</v>
      </c>
      <c r="T186" s="5">
        <f t="shared" si="345"/>
        <v>4.7806848443918352E-2</v>
      </c>
      <c r="U186" s="5">
        <f t="shared" si="346"/>
        <v>1.481986964600251E-2</v>
      </c>
      <c r="V186" s="5">
        <f t="shared" si="347"/>
        <v>3.262246492746679E-4</v>
      </c>
      <c r="W186" s="5">
        <f t="shared" si="348"/>
        <v>5.1406092242659386E-2</v>
      </c>
      <c r="X186" s="5">
        <f t="shared" si="349"/>
        <v>1.7294143909707682E-2</v>
      </c>
      <c r="Y186" s="5">
        <f t="shared" si="350"/>
        <v>2.9090658375456259E-3</v>
      </c>
      <c r="Z186" s="5">
        <f t="shared" si="351"/>
        <v>1.5313603488012818E-3</v>
      </c>
      <c r="AA186" s="5">
        <f t="shared" si="352"/>
        <v>1.6619104027024753E-3</v>
      </c>
      <c r="AB186" s="5">
        <f t="shared" si="353"/>
        <v>9.0179499187526295E-4</v>
      </c>
      <c r="AC186" s="5">
        <f t="shared" si="354"/>
        <v>7.4440876160518422E-6</v>
      </c>
      <c r="AD186" s="5">
        <f t="shared" si="355"/>
        <v>1.3947128696265602E-2</v>
      </c>
      <c r="AE186" s="5">
        <f t="shared" si="356"/>
        <v>4.6921218921260072E-3</v>
      </c>
      <c r="AF186" s="5">
        <f t="shared" si="357"/>
        <v>7.8926667739371355E-4</v>
      </c>
      <c r="AG186" s="5">
        <f t="shared" si="358"/>
        <v>8.850890952477742E-5</v>
      </c>
      <c r="AH186" s="5">
        <f t="shared" si="359"/>
        <v>1.2879585421887073E-4</v>
      </c>
      <c r="AI186" s="5">
        <f t="shared" si="360"/>
        <v>1.3977583402812054E-4</v>
      </c>
      <c r="AJ186" s="5">
        <f t="shared" si="361"/>
        <v>7.5845934237354378E-5</v>
      </c>
      <c r="AK186" s="5">
        <f t="shared" si="362"/>
        <v>2.7437292864133472E-5</v>
      </c>
      <c r="AL186" s="5">
        <f t="shared" si="363"/>
        <v>1.0871416969118065E-7</v>
      </c>
      <c r="AM186" s="5">
        <f t="shared" si="364"/>
        <v>3.0272271691372948E-3</v>
      </c>
      <c r="AN186" s="5">
        <f t="shared" si="365"/>
        <v>1.0184260274697936E-3</v>
      </c>
      <c r="AO186" s="5">
        <f t="shared" si="366"/>
        <v>1.7131049562486017E-4</v>
      </c>
      <c r="AP186" s="5">
        <f t="shared" si="367"/>
        <v>1.9210877124541195E-5</v>
      </c>
      <c r="AQ186" s="5">
        <f t="shared" si="368"/>
        <v>1.6157407572201174E-6</v>
      </c>
      <c r="AR186" s="5">
        <f t="shared" si="369"/>
        <v>8.6659535500987251E-6</v>
      </c>
      <c r="AS186" s="5">
        <f t="shared" si="370"/>
        <v>9.4047350550242113E-6</v>
      </c>
      <c r="AT186" s="5">
        <f t="shared" si="371"/>
        <v>5.1032492237506627E-6</v>
      </c>
      <c r="AU186" s="5">
        <f t="shared" si="372"/>
        <v>1.8461021664329209E-6</v>
      </c>
      <c r="AV186" s="5">
        <f t="shared" si="373"/>
        <v>5.0087107147054907E-7</v>
      </c>
      <c r="AW186" s="5">
        <f t="shared" si="374"/>
        <v>1.1025501136332946E-9</v>
      </c>
      <c r="AX186" s="5">
        <f t="shared" si="375"/>
        <v>5.4755023615342879E-4</v>
      </c>
      <c r="AY186" s="5">
        <f t="shared" si="376"/>
        <v>1.8420798330929391E-4</v>
      </c>
      <c r="AZ186" s="5">
        <f t="shared" si="377"/>
        <v>3.0985815432439036E-5</v>
      </c>
      <c r="BA186" s="5">
        <f t="shared" si="378"/>
        <v>3.4747707121215935E-6</v>
      </c>
      <c r="BB186" s="5">
        <f t="shared" si="379"/>
        <v>2.9224738803818233E-7</v>
      </c>
      <c r="BC186" s="5">
        <f t="shared" si="380"/>
        <v>1.9663694186714727E-8</v>
      </c>
      <c r="BD186" s="5">
        <f t="shared" si="381"/>
        <v>4.8590300381387941E-7</v>
      </c>
      <c r="BE186" s="5">
        <f t="shared" si="382"/>
        <v>5.2732673754729437E-7</v>
      </c>
      <c r="BF186" s="5">
        <f t="shared" si="383"/>
        <v>2.8614094371681071E-7</v>
      </c>
      <c r="BG186" s="5">
        <f t="shared" si="384"/>
        <v>1.035115850588476E-7</v>
      </c>
      <c r="BH186" s="5">
        <f t="shared" si="385"/>
        <v>2.8084013691516202E-8</v>
      </c>
      <c r="BI186" s="5">
        <f t="shared" si="386"/>
        <v>6.0956409822292084E-9</v>
      </c>
      <c r="BJ186" s="8">
        <f t="shared" si="387"/>
        <v>0.54792314461170333</v>
      </c>
      <c r="BK186" s="8">
        <f t="shared" si="388"/>
        <v>0.33797240607581169</v>
      </c>
      <c r="BL186" s="8">
        <f t="shared" si="389"/>
        <v>0.11262008457216327</v>
      </c>
      <c r="BM186" s="8">
        <f t="shared" si="390"/>
        <v>0.17162666389938841</v>
      </c>
      <c r="BN186" s="8">
        <f t="shared" si="391"/>
        <v>0.82823612482833175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1.6266094420600901</v>
      </c>
      <c r="F187">
        <f>VLOOKUP(B187,home!$B$2:$E$405,3,FALSE)</f>
        <v>1.49</v>
      </c>
      <c r="G187">
        <f>VLOOKUP(C187,away!$B$2:$E$405,4,FALSE)</f>
        <v>1.61</v>
      </c>
      <c r="H187">
        <f>VLOOKUP(A187,away!$A$2:$E$405,3,FALSE)</f>
        <v>1.4549356223176</v>
      </c>
      <c r="I187">
        <f>VLOOKUP(C187,away!$B$2:$E$405,3,FALSE)</f>
        <v>0.99</v>
      </c>
      <c r="J187">
        <f>VLOOKUP(B187,home!$B$2:$E$405,4,FALSE)</f>
        <v>0.52</v>
      </c>
      <c r="K187" s="3">
        <f t="shared" si="336"/>
        <v>3.9020733905579501</v>
      </c>
      <c r="L187" s="3">
        <f t="shared" si="337"/>
        <v>0.74900085836910046</v>
      </c>
      <c r="M187" s="5">
        <f t="shared" si="338"/>
        <v>9.5513359050494323E-3</v>
      </c>
      <c r="N187" s="5">
        <f t="shared" si="339"/>
        <v>3.7270013679374124E-2</v>
      </c>
      <c r="O187" s="5">
        <f t="shared" si="340"/>
        <v>7.1539587914536329E-3</v>
      </c>
      <c r="P187" s="5">
        <f t="shared" si="341"/>
        <v>2.7915272237279333E-2</v>
      </c>
      <c r="Q187" s="5">
        <f t="shared" si="342"/>
        <v>7.2715164322008308E-2</v>
      </c>
      <c r="R187" s="5">
        <f t="shared" si="343"/>
        <v>2.6791606377679716E-3</v>
      </c>
      <c r="S187" s="5">
        <f t="shared" si="344"/>
        <v>2.0396686699853468E-2</v>
      </c>
      <c r="T187" s="5">
        <f t="shared" si="345"/>
        <v>5.4463720493634404E-2</v>
      </c>
      <c r="U187" s="5">
        <f t="shared" si="346"/>
        <v>1.0454281433664669E-2</v>
      </c>
      <c r="V187" s="5">
        <f t="shared" si="347"/>
        <v>6.6236116965457358E-3</v>
      </c>
      <c r="W187" s="5">
        <f t="shared" si="348"/>
        <v>9.4579969263652447E-2</v>
      </c>
      <c r="X187" s="5">
        <f t="shared" si="349"/>
        <v>7.0840478162998821E-2</v>
      </c>
      <c r="Y187" s="5">
        <f t="shared" si="350"/>
        <v>2.6529789475681815E-2</v>
      </c>
      <c r="Z187" s="5">
        <f t="shared" si="351"/>
        <v>6.6889787246563923E-4</v>
      </c>
      <c r="AA187" s="5">
        <f t="shared" si="352"/>
        <v>2.6100885891489961E-3</v>
      </c>
      <c r="AB187" s="5">
        <f t="shared" si="353"/>
        <v>5.0923786153586207E-3</v>
      </c>
      <c r="AC187" s="5">
        <f t="shared" si="354"/>
        <v>1.2099087861975953E-3</v>
      </c>
      <c r="AD187" s="5">
        <f t="shared" si="355"/>
        <v>9.2264495335871777E-2</v>
      </c>
      <c r="AE187" s="5">
        <f t="shared" si="356"/>
        <v>6.9106186203559822E-2</v>
      </c>
      <c r="AF187" s="5">
        <f t="shared" si="357"/>
        <v>2.5880296392540594E-2</v>
      </c>
      <c r="AG187" s="5">
        <f t="shared" si="358"/>
        <v>6.4614547376198803E-3</v>
      </c>
      <c r="AH187" s="5">
        <f t="shared" si="359"/>
        <v>1.252512701595072E-4</v>
      </c>
      <c r="AI187" s="5">
        <f t="shared" si="360"/>
        <v>4.887396484229981E-4</v>
      </c>
      <c r="AJ187" s="5">
        <f t="shared" si="361"/>
        <v>9.5354898851101461E-4</v>
      </c>
      <c r="AK187" s="5">
        <f t="shared" si="362"/>
        <v>1.2402727115540925E-3</v>
      </c>
      <c r="AL187" s="5">
        <f t="shared" si="363"/>
        <v>1.414459023732022E-4</v>
      </c>
      <c r="AM187" s="5">
        <f t="shared" si="364"/>
        <v>7.2004566428672645E-2</v>
      </c>
      <c r="AN187" s="5">
        <f t="shared" si="365"/>
        <v>5.3931482061570717E-2</v>
      </c>
      <c r="AO187" s="5">
        <f t="shared" si="366"/>
        <v>2.0197363178617103E-2</v>
      </c>
      <c r="AP187" s="5">
        <f t="shared" si="367"/>
        <v>5.0426141191922255E-3</v>
      </c>
      <c r="AQ187" s="5">
        <f t="shared" si="368"/>
        <v>9.4423057592478053E-4</v>
      </c>
      <c r="AR187" s="5">
        <f t="shared" si="369"/>
        <v>1.8762661772258206E-5</v>
      </c>
      <c r="AS187" s="5">
        <f t="shared" si="370"/>
        <v>7.3213283237567615E-5</v>
      </c>
      <c r="AT187" s="5">
        <f t="shared" si="371"/>
        <v>1.4284180217834753E-4</v>
      </c>
      <c r="AU187" s="5">
        <f t="shared" si="372"/>
        <v>1.8579306511315748E-4</v>
      </c>
      <c r="AV187" s="5">
        <f t="shared" si="373"/>
        <v>1.8124454388206311E-4</v>
      </c>
      <c r="AW187" s="5">
        <f t="shared" si="374"/>
        <v>1.1483271121117175E-5</v>
      </c>
      <c r="AX187" s="5">
        <f t="shared" si="375"/>
        <v>4.6827850443330973E-2</v>
      </c>
      <c r="AY187" s="5">
        <f t="shared" si="376"/>
        <v>3.5074100177634758E-2</v>
      </c>
      <c r="AZ187" s="5">
        <f t="shared" si="377"/>
        <v>1.3135265569786126E-2</v>
      </c>
      <c r="BA187" s="5">
        <f t="shared" si="378"/>
        <v>3.2794417288919669E-3</v>
      </c>
      <c r="BB187" s="5">
        <f t="shared" si="379"/>
        <v>6.1407616747788255E-4</v>
      </c>
      <c r="BC187" s="5">
        <f t="shared" si="380"/>
        <v>9.1988715308988339E-5</v>
      </c>
      <c r="BD187" s="5">
        <f t="shared" si="381"/>
        <v>2.3422082954517497E-6</v>
      </c>
      <c r="BE187" s="5">
        <f t="shared" si="382"/>
        <v>9.1394686648263655E-6</v>
      </c>
      <c r="BF187" s="5">
        <f t="shared" si="383"/>
        <v>1.7831438740428586E-5</v>
      </c>
      <c r="BG187" s="5">
        <f t="shared" si="384"/>
        <v>2.3193194208130178E-5</v>
      </c>
      <c r="BH187" s="5">
        <f t="shared" si="385"/>
        <v>2.2625386490396888E-5</v>
      </c>
      <c r="BI187" s="5">
        <f t="shared" si="386"/>
        <v>1.7657183715053397E-5</v>
      </c>
      <c r="BJ187" s="8">
        <f t="shared" si="387"/>
        <v>0.8012545472333501</v>
      </c>
      <c r="BK187" s="8">
        <f t="shared" si="388"/>
        <v>0.10091236140493354</v>
      </c>
      <c r="BL187" s="8">
        <f t="shared" si="389"/>
        <v>3.1492324922339186E-2</v>
      </c>
      <c r="BM187" s="8">
        <f t="shared" si="390"/>
        <v>0.74198060895364226</v>
      </c>
      <c r="BN187" s="8">
        <f t="shared" si="391"/>
        <v>0.15728490557293279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1.6266094420600901</v>
      </c>
      <c r="F188">
        <f>VLOOKUP(B188,home!$B$2:$E$405,3,FALSE)</f>
        <v>0.8</v>
      </c>
      <c r="G188">
        <f>VLOOKUP(C188,away!$B$2:$E$405,4,FALSE)</f>
        <v>1.28</v>
      </c>
      <c r="H188">
        <f>VLOOKUP(A188,away!$A$2:$E$405,3,FALSE)</f>
        <v>1.4549356223176</v>
      </c>
      <c r="I188">
        <f>VLOOKUP(C188,away!$B$2:$E$405,3,FALSE)</f>
        <v>0.56999999999999995</v>
      </c>
      <c r="J188">
        <f>VLOOKUP(B188,home!$B$2:$E$405,4,FALSE)</f>
        <v>0.95</v>
      </c>
      <c r="K188" s="3">
        <f t="shared" si="336"/>
        <v>1.6656480686695323</v>
      </c>
      <c r="L188" s="3">
        <f t="shared" si="337"/>
        <v>0.78784763948498027</v>
      </c>
      <c r="M188" s="5">
        <f t="shared" si="338"/>
        <v>8.5992455944281634E-2</v>
      </c>
      <c r="N188" s="5">
        <f t="shared" si="339"/>
        <v>0.14323316816374254</v>
      </c>
      <c r="O188" s="5">
        <f t="shared" si="340"/>
        <v>6.7748953429218439E-2</v>
      </c>
      <c r="P188" s="5">
        <f t="shared" si="341"/>
        <v>0.11284591343375977</v>
      </c>
      <c r="Q188" s="5">
        <f t="shared" si="342"/>
        <v>0.11928802496067807</v>
      </c>
      <c r="R188" s="5">
        <f t="shared" si="343"/>
        <v>2.6687926518393797E-2</v>
      </c>
      <c r="S188" s="5">
        <f t="shared" si="344"/>
        <v>3.7021271339635502E-2</v>
      </c>
      <c r="T188" s="5">
        <f t="shared" si="345"/>
        <v>9.3980788884095626E-2</v>
      </c>
      <c r="U188" s="5">
        <f t="shared" si="346"/>
        <v>4.4452693262157027E-2</v>
      </c>
      <c r="V188" s="5">
        <f t="shared" si="347"/>
        <v>5.3980176838705736E-3</v>
      </c>
      <c r="W188" s="5">
        <f t="shared" si="348"/>
        <v>6.6230622797052136E-2</v>
      </c>
      <c r="X188" s="5">
        <f t="shared" si="349"/>
        <v>5.2179639832277649E-2</v>
      </c>
      <c r="Y188" s="5">
        <f t="shared" si="350"/>
        <v>2.0554803035518196E-2</v>
      </c>
      <c r="Z188" s="5">
        <f t="shared" si="351"/>
        <v>7.0086733034217226E-3</v>
      </c>
      <c r="AA188" s="5">
        <f t="shared" si="352"/>
        <v>1.1673983151780103E-2</v>
      </c>
      <c r="AB188" s="5">
        <f t="shared" si="353"/>
        <v>9.7223737452215974E-3</v>
      </c>
      <c r="AC188" s="5">
        <f t="shared" si="354"/>
        <v>4.4273086922201561E-4</v>
      </c>
      <c r="AD188" s="5">
        <f t="shared" si="355"/>
        <v>2.7579227237172543E-2</v>
      </c>
      <c r="AE188" s="5">
        <f t="shared" si="356"/>
        <v>2.1728229077626261E-2</v>
      </c>
      <c r="AF188" s="5">
        <f t="shared" si="357"/>
        <v>8.5592669944983789E-3</v>
      </c>
      <c r="AG188" s="5">
        <f t="shared" si="358"/>
        <v>2.2477994324457502E-3</v>
      </c>
      <c r="AH188" s="5">
        <f t="shared" si="359"/>
        <v>1.3804416795055506E-3</v>
      </c>
      <c r="AI188" s="5">
        <f t="shared" si="360"/>
        <v>2.2993300173793458E-3</v>
      </c>
      <c r="AJ188" s="5">
        <f t="shared" si="361"/>
        <v>1.9149373013408952E-3</v>
      </c>
      <c r="AK188" s="5">
        <f t="shared" si="362"/>
        <v>1.0632038725339027E-3</v>
      </c>
      <c r="AL188" s="5">
        <f t="shared" si="363"/>
        <v>2.3239419688188623E-5</v>
      </c>
      <c r="AM188" s="5">
        <f t="shared" si="364"/>
        <v>9.1874573165989168E-3</v>
      </c>
      <c r="AN188" s="5">
        <f t="shared" si="365"/>
        <v>7.2383165597514664E-3</v>
      </c>
      <c r="AO188" s="5">
        <f t="shared" si="366"/>
        <v>2.8513453077226177E-3</v>
      </c>
      <c r="AP188" s="5">
        <f t="shared" si="367"/>
        <v>7.4880855668194653E-4</v>
      </c>
      <c r="AQ188" s="5">
        <f t="shared" si="368"/>
        <v>1.4748676345200664E-4</v>
      </c>
      <c r="AR188" s="5">
        <f t="shared" si="369"/>
        <v>2.1751554372902596E-4</v>
      </c>
      <c r="AS188" s="5">
        <f t="shared" si="370"/>
        <v>3.6230434531785529E-4</v>
      </c>
      <c r="AT188" s="5">
        <f t="shared" si="371"/>
        <v>3.0173576652463258E-4</v>
      </c>
      <c r="AU188" s="5">
        <f t="shared" si="372"/>
        <v>1.6752853225342508E-4</v>
      </c>
      <c r="AV188" s="5">
        <f t="shared" si="373"/>
        <v>6.9760894048739714E-5</v>
      </c>
      <c r="AW188" s="5">
        <f t="shared" si="374"/>
        <v>8.4712648904514374E-7</v>
      </c>
      <c r="AX188" s="5">
        <f t="shared" si="375"/>
        <v>2.5505117558961249E-3</v>
      </c>
      <c r="AY188" s="5">
        <f t="shared" si="376"/>
        <v>2.009414666361454E-3</v>
      </c>
      <c r="AZ188" s="5">
        <f t="shared" si="377"/>
        <v>7.9155630081968525E-4</v>
      </c>
      <c r="BA188" s="5">
        <f t="shared" si="378"/>
        <v>2.078752543734174E-4</v>
      </c>
      <c r="BB188" s="5">
        <f t="shared" si="379"/>
        <v>4.094350711635917E-5</v>
      </c>
      <c r="BC188" s="5">
        <f t="shared" si="380"/>
        <v>6.4514490867720139E-6</v>
      </c>
      <c r="BD188" s="5">
        <f t="shared" si="381"/>
        <v>2.8561517946367514E-5</v>
      </c>
      <c r="BE188" s="5">
        <f t="shared" si="382"/>
        <v>4.7573437205637233E-5</v>
      </c>
      <c r="BF188" s="5">
        <f t="shared" si="383"/>
        <v>3.9620301900770479E-5</v>
      </c>
      <c r="BG188" s="5">
        <f t="shared" si="384"/>
        <v>2.1997826447040716E-5</v>
      </c>
      <c r="BH188" s="5">
        <f t="shared" si="385"/>
        <v>9.1601592841102296E-6</v>
      </c>
      <c r="BI188" s="5">
        <f t="shared" si="386"/>
        <v>3.0515203240566965E-6</v>
      </c>
      <c r="BJ188" s="8">
        <f t="shared" si="387"/>
        <v>0.58136173785296796</v>
      </c>
      <c r="BK188" s="8">
        <f t="shared" si="388"/>
        <v>0.24373304335681911</v>
      </c>
      <c r="BL188" s="8">
        <f t="shared" si="389"/>
        <v>0.16821265282251233</v>
      </c>
      <c r="BM188" s="8">
        <f t="shared" si="390"/>
        <v>0.44251109734577454</v>
      </c>
      <c r="BN188" s="8">
        <f t="shared" si="391"/>
        <v>0.5557964424500742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1.6266094420600901</v>
      </c>
      <c r="F189">
        <f>VLOOKUP(B189,home!$B$2:$E$405,3,FALSE)</f>
        <v>1.02</v>
      </c>
      <c r="G189">
        <f>VLOOKUP(C189,away!$B$2:$E$405,4,FALSE)</f>
        <v>1.42</v>
      </c>
      <c r="H189">
        <f>VLOOKUP(A189,away!$A$2:$E$405,3,FALSE)</f>
        <v>1.4549356223176</v>
      </c>
      <c r="I189">
        <f>VLOOKUP(C189,away!$B$2:$E$405,3,FALSE)</f>
        <v>0.43</v>
      </c>
      <c r="J189">
        <f>VLOOKUP(B189,home!$B$2:$E$405,4,FALSE)</f>
        <v>0.69</v>
      </c>
      <c r="K189" s="3">
        <f t="shared" si="336"/>
        <v>2.3559811158798345</v>
      </c>
      <c r="L189" s="3">
        <f t="shared" si="337"/>
        <v>0.43167939914163184</v>
      </c>
      <c r="M189" s="5">
        <f t="shared" si="338"/>
        <v>6.1565076138457513E-2</v>
      </c>
      <c r="N189" s="5">
        <f t="shared" si="339"/>
        <v>0.14504615677991012</v>
      </c>
      <c r="O189" s="5">
        <f t="shared" si="340"/>
        <v>2.6576375075558156E-2</v>
      </c>
      <c r="P189" s="5">
        <f t="shared" si="341"/>
        <v>6.2613437806554526E-2</v>
      </c>
      <c r="Q189" s="5">
        <f t="shared" si="342"/>
        <v>0.17086300315220707</v>
      </c>
      <c r="R189" s="5">
        <f t="shared" si="343"/>
        <v>5.7362368119897918E-3</v>
      </c>
      <c r="S189" s="5">
        <f t="shared" si="344"/>
        <v>1.5919912878603226E-2</v>
      </c>
      <c r="T189" s="5">
        <f t="shared" si="345"/>
        <v>7.3758038536279491E-2</v>
      </c>
      <c r="U189" s="5">
        <f t="shared" si="346"/>
        <v>1.3514465605262696E-2</v>
      </c>
      <c r="V189" s="5">
        <f t="shared" si="347"/>
        <v>1.79900059043652E-3</v>
      </c>
      <c r="W189" s="5">
        <f t="shared" si="348"/>
        <v>0.13418333627637213</v>
      </c>
      <c r="X189" s="5">
        <f t="shared" si="349"/>
        <v>5.7924181978603856E-2</v>
      </c>
      <c r="Y189" s="5">
        <f t="shared" si="350"/>
        <v>1.2502338036147123E-2</v>
      </c>
      <c r="Z189" s="5">
        <f t="shared" si="351"/>
        <v>8.2540508677795437E-4</v>
      </c>
      <c r="AA189" s="5">
        <f t="shared" si="352"/>
        <v>1.9446387974000169E-3</v>
      </c>
      <c r="AB189" s="5">
        <f t="shared" si="353"/>
        <v>2.2907661419408558E-3</v>
      </c>
      <c r="AC189" s="5">
        <f t="shared" si="354"/>
        <v>1.1435218090399699E-4</v>
      </c>
      <c r="AD189" s="5">
        <f t="shared" si="355"/>
        <v>7.903335158322157E-2</v>
      </c>
      <c r="AE189" s="5">
        <f t="shared" si="356"/>
        <v>3.411706972359442E-2</v>
      </c>
      <c r="AF189" s="5">
        <f t="shared" si="357"/>
        <v>7.3638180793771995E-3</v>
      </c>
      <c r="AG189" s="5">
        <f t="shared" si="358"/>
        <v>1.0596028546312783E-3</v>
      </c>
      <c r="AH189" s="5">
        <f t="shared" si="359"/>
        <v>8.9077592977188444E-5</v>
      </c>
      <c r="AI189" s="5">
        <f t="shared" si="360"/>
        <v>2.0986512690228615E-4</v>
      </c>
      <c r="AJ189" s="5">
        <f t="shared" si="361"/>
        <v>2.4721913793175561E-4</v>
      </c>
      <c r="AK189" s="5">
        <f t="shared" si="362"/>
        <v>1.9414787348376943E-4</v>
      </c>
      <c r="AL189" s="5">
        <f t="shared" si="363"/>
        <v>4.651977137800508E-6</v>
      </c>
      <c r="AM189" s="5">
        <f t="shared" si="364"/>
        <v>3.724021677095235E-2</v>
      </c>
      <c r="AN189" s="5">
        <f t="shared" si="365"/>
        <v>1.6075834399588831E-2</v>
      </c>
      <c r="AO189" s="5">
        <f t="shared" si="366"/>
        <v>3.4698032671574407E-3</v>
      </c>
      <c r="AP189" s="5">
        <f t="shared" si="367"/>
        <v>4.9928086316873175E-4</v>
      </c>
      <c r="AQ189" s="5">
        <f t="shared" si="368"/>
        <v>5.3882315753898339E-5</v>
      </c>
      <c r="AR189" s="5">
        <f t="shared" si="369"/>
        <v>7.6905923626751155E-6</v>
      </c>
      <c r="AS189" s="5">
        <f t="shared" si="370"/>
        <v>1.8118890376392256E-5</v>
      </c>
      <c r="AT189" s="5">
        <f t="shared" si="371"/>
        <v>2.1343881783738514E-5</v>
      </c>
      <c r="AU189" s="5">
        <f t="shared" si="372"/>
        <v>1.6761927474019841E-5</v>
      </c>
      <c r="AV189" s="5">
        <f t="shared" si="373"/>
        <v>9.8726961486345297E-6</v>
      </c>
      <c r="AW189" s="5">
        <f t="shared" si="374"/>
        <v>1.3142203857233924E-7</v>
      </c>
      <c r="AX189" s="5">
        <f t="shared" si="375"/>
        <v>1.4622874577272535E-2</v>
      </c>
      <c r="AY189" s="5">
        <f t="shared" si="376"/>
        <v>6.3123937112404514E-3</v>
      </c>
      <c r="AZ189" s="5">
        <f t="shared" si="377"/>
        <v>1.3624651622068467E-3</v>
      </c>
      <c r="BA189" s="5">
        <f t="shared" si="378"/>
        <v>1.9604938085761918E-4</v>
      </c>
      <c r="BB189" s="5">
        <f t="shared" si="379"/>
        <v>2.1157619732676494E-5</v>
      </c>
      <c r="BC189" s="5">
        <f t="shared" si="380"/>
        <v>1.8266617146937857E-6</v>
      </c>
      <c r="BD189" s="5">
        <f t="shared" si="381"/>
        <v>5.5331171502713554E-7</v>
      </c>
      <c r="BE189" s="5">
        <f t="shared" si="382"/>
        <v>1.3035919517990159E-6</v>
      </c>
      <c r="BF189" s="5">
        <f t="shared" si="383"/>
        <v>1.5356190106257086E-6</v>
      </c>
      <c r="BG189" s="5">
        <f t="shared" si="384"/>
        <v>1.2059631300734147E-6</v>
      </c>
      <c r="BH189" s="5">
        <f t="shared" si="385"/>
        <v>7.1030659022507537E-7</v>
      </c>
      <c r="BI189" s="5">
        <f t="shared" si="386"/>
        <v>3.3469378261105486E-7</v>
      </c>
      <c r="BJ189" s="8">
        <f t="shared" si="387"/>
        <v>0.79570668172999015</v>
      </c>
      <c r="BK189" s="8">
        <f t="shared" si="388"/>
        <v>0.14832882528333405</v>
      </c>
      <c r="BL189" s="8">
        <f t="shared" si="389"/>
        <v>5.0882223637772346E-2</v>
      </c>
      <c r="BM189" s="8">
        <f t="shared" si="390"/>
        <v>0.51703058768399557</v>
      </c>
      <c r="BN189" s="8">
        <f t="shared" si="391"/>
        <v>0.47240028576467724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1.6266094420600901</v>
      </c>
      <c r="F190">
        <f>VLOOKUP(B190,home!$B$2:$E$405,3,FALSE)</f>
        <v>0.71</v>
      </c>
      <c r="G190">
        <f>VLOOKUP(C190,away!$B$2:$E$405,4,FALSE)</f>
        <v>0.73</v>
      </c>
      <c r="H190">
        <f>VLOOKUP(A190,away!$A$2:$E$405,3,FALSE)</f>
        <v>1.4549356223176</v>
      </c>
      <c r="I190">
        <f>VLOOKUP(C190,away!$B$2:$E$405,3,FALSE)</f>
        <v>0.95</v>
      </c>
      <c r="J190">
        <f>VLOOKUP(B190,home!$B$2:$E$405,4,FALSE)</f>
        <v>1</v>
      </c>
      <c r="K190" s="3">
        <f t="shared" si="336"/>
        <v>0.84307167381974468</v>
      </c>
      <c r="L190" s="3">
        <f t="shared" si="337"/>
        <v>1.38218884120172</v>
      </c>
      <c r="M190" s="5">
        <f t="shared" si="338"/>
        <v>0.10803926911578945</v>
      </c>
      <c r="N190" s="5">
        <f t="shared" si="339"/>
        <v>9.1084847451710457E-2</v>
      </c>
      <c r="O190" s="5">
        <f t="shared" si="340"/>
        <v>0.14933067218343385</v>
      </c>
      <c r="P190" s="5">
        <f t="shared" si="341"/>
        <v>0.12589645975031516</v>
      </c>
      <c r="Q190" s="5">
        <f t="shared" si="342"/>
        <v>3.8395527400364823E-2</v>
      </c>
      <c r="R190" s="5">
        <f t="shared" si="343"/>
        <v>0.10320159437054718</v>
      </c>
      <c r="S190" s="5">
        <f t="shared" si="344"/>
        <v>3.6676290730631958E-2</v>
      </c>
      <c r="T190" s="5">
        <f t="shared" si="345"/>
        <v>5.3069869524839164E-2</v>
      </c>
      <c r="U190" s="5">
        <f t="shared" si="346"/>
        <v>8.7006340906843546E-2</v>
      </c>
      <c r="V190" s="5">
        <f t="shared" si="347"/>
        <v>4.7487004777157227E-3</v>
      </c>
      <c r="W190" s="5">
        <f t="shared" si="348"/>
        <v>1.0790060517539148E-2</v>
      </c>
      <c r="X190" s="5">
        <f t="shared" si="349"/>
        <v>1.4913901243233869E-2</v>
      </c>
      <c r="Y190" s="5">
        <f t="shared" si="350"/>
        <v>1.0306913938591157E-2</v>
      </c>
      <c r="Z190" s="5">
        <f t="shared" si="351"/>
        <v>4.7548030711065517E-2</v>
      </c>
      <c r="AA190" s="5">
        <f t="shared" si="352"/>
        <v>4.0086397838410628E-2</v>
      </c>
      <c r="AB190" s="5">
        <f t="shared" si="353"/>
        <v>1.6897853261516525E-2</v>
      </c>
      <c r="AC190" s="5">
        <f t="shared" si="354"/>
        <v>3.4584912009997295E-4</v>
      </c>
      <c r="AD190" s="5">
        <f t="shared" si="355"/>
        <v>2.2741985952845168E-3</v>
      </c>
      <c r="AE190" s="5">
        <f t="shared" si="356"/>
        <v>3.143371921078887E-3</v>
      </c>
      <c r="AF190" s="5">
        <f t="shared" si="357"/>
        <v>2.1723667965310258E-3</v>
      </c>
      <c r="AG190" s="5">
        <f t="shared" si="358"/>
        <v>1.0008737150541036E-3</v>
      </c>
      <c r="AH190" s="5">
        <f t="shared" si="359"/>
        <v>1.6430089367487858E-2</v>
      </c>
      <c r="AI190" s="5">
        <f t="shared" si="360"/>
        <v>1.3851742944055978E-2</v>
      </c>
      <c r="AJ190" s="5">
        <f t="shared" si="361"/>
        <v>5.8390060545830558E-3</v>
      </c>
      <c r="AK190" s="5">
        <f t="shared" si="362"/>
        <v>1.6409002026269868E-3</v>
      </c>
      <c r="AL190" s="5">
        <f t="shared" si="363"/>
        <v>1.6120501437929399E-5</v>
      </c>
      <c r="AM190" s="5">
        <f t="shared" si="364"/>
        <v>3.8346248326500602E-4</v>
      </c>
      <c r="AN190" s="5">
        <f t="shared" si="365"/>
        <v>5.3001756538839282E-4</v>
      </c>
      <c r="AO190" s="5">
        <f t="shared" si="366"/>
        <v>3.6629218226036977E-4</v>
      </c>
      <c r="AP190" s="5">
        <f t="shared" si="367"/>
        <v>1.6876165564656988E-4</v>
      </c>
      <c r="AQ190" s="5">
        <f t="shared" si="368"/>
        <v>5.8315119314354024E-5</v>
      </c>
      <c r="AR190" s="5">
        <f t="shared" si="369"/>
        <v>4.5418972367377462E-3</v>
      </c>
      <c r="AS190" s="5">
        <f t="shared" si="370"/>
        <v>3.8291449056937652E-3</v>
      </c>
      <c r="AT190" s="5">
        <f t="shared" si="371"/>
        <v>1.6141218024707956E-3</v>
      </c>
      <c r="AU190" s="5">
        <f t="shared" si="372"/>
        <v>4.5360678991933232E-4</v>
      </c>
      <c r="AV190" s="5">
        <f t="shared" si="373"/>
        <v>9.5605758908323178E-5</v>
      </c>
      <c r="AW190" s="5">
        <f t="shared" si="374"/>
        <v>5.2180462741953868E-7</v>
      </c>
      <c r="AX190" s="5">
        <f t="shared" si="375"/>
        <v>5.3881059602217402E-5</v>
      </c>
      <c r="AY190" s="5">
        <f t="shared" si="376"/>
        <v>7.4473799334309697E-5</v>
      </c>
      <c r="AZ190" s="5">
        <f t="shared" si="377"/>
        <v>5.146842720088948E-5</v>
      </c>
      <c r="BA190" s="5">
        <f t="shared" si="378"/>
        <v>2.3713028583757504E-5</v>
      </c>
      <c r="BB190" s="5">
        <f t="shared" si="379"/>
        <v>8.1939708748917603E-6</v>
      </c>
      <c r="BC190" s="5">
        <f t="shared" si="380"/>
        <v>2.2651230216814563E-6</v>
      </c>
      <c r="BD190" s="5">
        <f t="shared" si="381"/>
        <v>1.0462932797506406E-3</v>
      </c>
      <c r="BE190" s="5">
        <f t="shared" si="382"/>
        <v>8.8210022666572289E-4</v>
      </c>
      <c r="BF190" s="5">
        <f t="shared" si="383"/>
        <v>3.7183685728592363E-4</v>
      </c>
      <c r="BG190" s="5">
        <f t="shared" si="384"/>
        <v>1.0449504055330572E-4</v>
      </c>
      <c r="BH190" s="5">
        <f t="shared" si="385"/>
        <v>2.2024202186284382E-5</v>
      </c>
      <c r="BI190" s="5">
        <f t="shared" si="386"/>
        <v>3.7135962003470515E-6</v>
      </c>
      <c r="BJ190" s="8">
        <f t="shared" si="387"/>
        <v>0.2288727755187196</v>
      </c>
      <c r="BK190" s="8">
        <f t="shared" si="388"/>
        <v>0.27579716349532457</v>
      </c>
      <c r="BL190" s="8">
        <f t="shared" si="389"/>
        <v>0.44724943682587781</v>
      </c>
      <c r="BM190" s="8">
        <f t="shared" si="390"/>
        <v>0.3834450842841195</v>
      </c>
      <c r="BN190" s="8">
        <f t="shared" si="391"/>
        <v>0.61594837027216087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1.2705314009661799</v>
      </c>
      <c r="F191">
        <f>VLOOKUP(B191,home!$B$2:$E$405,3,FALSE)</f>
        <v>1</v>
      </c>
      <c r="G191">
        <f>VLOOKUP(C191,away!$B$2:$E$405,4,FALSE)</f>
        <v>2</v>
      </c>
      <c r="H191">
        <f>VLOOKUP(A191,away!$A$2:$E$405,3,FALSE)</f>
        <v>1.10144927536232</v>
      </c>
      <c r="I191">
        <f>VLOOKUP(C191,away!$B$2:$E$405,3,FALSE)</f>
        <v>0.64</v>
      </c>
      <c r="J191">
        <f>VLOOKUP(B191,home!$B$2:$E$405,4,FALSE)</f>
        <v>0.66</v>
      </c>
      <c r="K191" s="3">
        <f t="shared" si="336"/>
        <v>2.5410628019323598</v>
      </c>
      <c r="L191" s="3">
        <f t="shared" si="337"/>
        <v>0.46525217391304396</v>
      </c>
      <c r="M191" s="5">
        <f t="shared" si="338"/>
        <v>4.947365487457589E-2</v>
      </c>
      <c r="N191" s="5">
        <f t="shared" si="339"/>
        <v>0.12571566407742435</v>
      </c>
      <c r="O191" s="5">
        <f t="shared" si="340"/>
        <v>2.3017725481820097E-2</v>
      </c>
      <c r="P191" s="5">
        <f t="shared" si="341"/>
        <v>5.8489486006943647E-2</v>
      </c>
      <c r="Q191" s="5">
        <f t="shared" si="342"/>
        <v>0.15972569880368365</v>
      </c>
      <c r="R191" s="5">
        <f t="shared" si="343"/>
        <v>5.354523409475234E-3</v>
      </c>
      <c r="S191" s="5">
        <f t="shared" si="344"/>
        <v>1.7287079264859874E-2</v>
      </c>
      <c r="T191" s="5">
        <f t="shared" si="345"/>
        <v>7.4312728598193906E-2</v>
      </c>
      <c r="U191" s="5">
        <f t="shared" si="346"/>
        <v>1.3606180257893549E-2</v>
      </c>
      <c r="V191" s="5">
        <f t="shared" si="347"/>
        <v>2.2708211141785999E-3</v>
      </c>
      <c r="W191" s="5">
        <f t="shared" si="348"/>
        <v>0.13529101058089751</v>
      </c>
      <c r="X191" s="5">
        <f t="shared" si="349"/>
        <v>6.2944436783655203E-2</v>
      </c>
      <c r="Y191" s="5">
        <f t="shared" si="350"/>
        <v>1.4642518024663879E-2</v>
      </c>
      <c r="Z191" s="5">
        <f t="shared" si="351"/>
        <v>8.3040121884221229E-4</v>
      </c>
      <c r="AA191" s="5">
        <f t="shared" si="352"/>
        <v>2.1101016478792382E-3</v>
      </c>
      <c r="AB191" s="5">
        <f t="shared" si="353"/>
        <v>2.6809504028610541E-3</v>
      </c>
      <c r="AC191" s="5">
        <f t="shared" si="354"/>
        <v>1.6779026145170156E-4</v>
      </c>
      <c r="AD191" s="5">
        <f t="shared" si="355"/>
        <v>8.5945738605738994E-2</v>
      </c>
      <c r="AE191" s="5">
        <f t="shared" si="356"/>
        <v>3.9986441724882298E-2</v>
      </c>
      <c r="AF191" s="5">
        <f t="shared" si="357"/>
        <v>9.3018894697743677E-3</v>
      </c>
      <c r="AG191" s="5">
        <f t="shared" si="358"/>
        <v>1.4425747657704588E-3</v>
      </c>
      <c r="AH191" s="5">
        <f t="shared" si="359"/>
        <v>9.6586493071595164E-5</v>
      </c>
      <c r="AI191" s="5">
        <f t="shared" si="360"/>
        <v>2.4543234471332805E-4</v>
      </c>
      <c r="AJ191" s="5">
        <f t="shared" si="361"/>
        <v>3.1182950077103912E-4</v>
      </c>
      <c r="AK191" s="5">
        <f t="shared" si="362"/>
        <v>2.6412611498480857E-4</v>
      </c>
      <c r="AL191" s="5">
        <f t="shared" si="363"/>
        <v>7.9347007405543705E-6</v>
      </c>
      <c r="AM191" s="5">
        <f t="shared" si="364"/>
        <v>4.3678703871129043E-2</v>
      </c>
      <c r="AN191" s="5">
        <f t="shared" si="365"/>
        <v>2.0321611929746877E-2</v>
      </c>
      <c r="AO191" s="5">
        <f t="shared" si="366"/>
        <v>4.7273370638659922E-3</v>
      </c>
      <c r="AP191" s="5">
        <f t="shared" si="367"/>
        <v>7.331346152611197E-4</v>
      </c>
      <c r="AQ191" s="5">
        <f t="shared" si="368"/>
        <v>8.5273118380284763E-5</v>
      </c>
      <c r="AR191" s="5">
        <f t="shared" si="369"/>
        <v>8.9874151744393669E-6</v>
      </c>
      <c r="AS191" s="5">
        <f t="shared" si="370"/>
        <v>2.2837586385290298E-5</v>
      </c>
      <c r="AT191" s="5">
        <f t="shared" si="371"/>
        <v>2.9015870624789048E-5</v>
      </c>
      <c r="AU191" s="5">
        <f t="shared" si="372"/>
        <v>2.4577049836777773E-5</v>
      </c>
      <c r="AV191" s="5">
        <f t="shared" si="373"/>
        <v>1.5612956780368443E-5</v>
      </c>
      <c r="AW191" s="5">
        <f t="shared" si="374"/>
        <v>2.6057446865772602E-7</v>
      </c>
      <c r="AX191" s="5">
        <f t="shared" si="375"/>
        <v>1.8498388273924162E-2</v>
      </c>
      <c r="AY191" s="5">
        <f t="shared" si="376"/>
        <v>8.6064153583307774E-3</v>
      </c>
      <c r="AZ191" s="5">
        <f t="shared" si="377"/>
        <v>2.0020767275310018E-3</v>
      </c>
      <c r="BA191" s="5">
        <f t="shared" si="378"/>
        <v>3.1049018327483716E-4</v>
      </c>
      <c r="BB191" s="5">
        <f t="shared" si="379"/>
        <v>3.6114058186819363E-5</v>
      </c>
      <c r="BC191" s="5">
        <f t="shared" si="380"/>
        <v>3.3604288160479759E-6</v>
      </c>
      <c r="BD191" s="5">
        <f t="shared" si="381"/>
        <v>6.9690240796116523E-7</v>
      </c>
      <c r="BE191" s="5">
        <f t="shared" si="382"/>
        <v>1.7708727854472066E-6</v>
      </c>
      <c r="BF191" s="5">
        <f t="shared" si="383"/>
        <v>2.2499494810271212E-6</v>
      </c>
      <c r="BG191" s="5">
        <f t="shared" si="384"/>
        <v>1.9057543108216788E-6</v>
      </c>
      <c r="BH191" s="5">
        <f t="shared" si="385"/>
        <v>1.2106603472128019E-6</v>
      </c>
      <c r="BI191" s="5">
        <f t="shared" si="386"/>
        <v>6.1527279481539304E-7</v>
      </c>
      <c r="BJ191" s="8">
        <f t="shared" si="387"/>
        <v>0.80831160706313177</v>
      </c>
      <c r="BK191" s="8">
        <f t="shared" si="388"/>
        <v>0.13630318158108104</v>
      </c>
      <c r="BL191" s="8">
        <f t="shared" si="389"/>
        <v>4.7796935944398898E-2</v>
      </c>
      <c r="BM191" s="8">
        <f t="shared" si="390"/>
        <v>0.5628592183696689</v>
      </c>
      <c r="BN191" s="8">
        <f t="shared" si="391"/>
        <v>0.42177675265392289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1.2705314009661799</v>
      </c>
      <c r="F192">
        <f>VLOOKUP(B192,home!$B$2:$E$405,3,FALSE)</f>
        <v>0.56999999999999995</v>
      </c>
      <c r="G192">
        <f>VLOOKUP(C192,away!$B$2:$E$405,4,FALSE)</f>
        <v>0.79</v>
      </c>
      <c r="H192">
        <f>VLOOKUP(A192,away!$A$2:$E$405,3,FALSE)</f>
        <v>1.10144927536232</v>
      </c>
      <c r="I192">
        <f>VLOOKUP(C192,away!$B$2:$E$405,3,FALSE)</f>
        <v>1.72</v>
      </c>
      <c r="J192">
        <f>VLOOKUP(B192,home!$B$2:$E$405,4,FALSE)</f>
        <v>0.99</v>
      </c>
      <c r="K192" s="3">
        <f t="shared" si="336"/>
        <v>0.5721202898550708</v>
      </c>
      <c r="L192" s="3">
        <f t="shared" si="337"/>
        <v>1.8755478260869585</v>
      </c>
      <c r="M192" s="5">
        <f t="shared" si="338"/>
        <v>8.6495047939103023E-2</v>
      </c>
      <c r="N192" s="5">
        <f t="shared" si="339"/>
        <v>4.9485571897947868E-2</v>
      </c>
      <c r="O192" s="5">
        <f t="shared" si="340"/>
        <v>0.16222559912947196</v>
      </c>
      <c r="P192" s="5">
        <f t="shared" si="341"/>
        <v>9.2812556795866002E-2</v>
      </c>
      <c r="Q192" s="5">
        <f t="shared" si="342"/>
        <v>1.4155849868948939E-2</v>
      </c>
      <c r="R192" s="5">
        <f t="shared" si="343"/>
        <v>0.15213093489146776</v>
      </c>
      <c r="S192" s="5">
        <f t="shared" si="344"/>
        <v>2.4897872491644477E-2</v>
      </c>
      <c r="T192" s="5">
        <f t="shared" si="345"/>
        <v>2.6549973448120538E-2</v>
      </c>
      <c r="U192" s="5">
        <f t="shared" si="346"/>
        <v>8.7037194566029444E-2</v>
      </c>
      <c r="V192" s="5">
        <f t="shared" si="347"/>
        <v>2.9684874834991579E-3</v>
      </c>
      <c r="W192" s="5">
        <f t="shared" si="348"/>
        <v>2.699616310055978E-3</v>
      </c>
      <c r="X192" s="5">
        <f t="shared" si="349"/>
        <v>5.0632595015943863E-3</v>
      </c>
      <c r="Y192" s="5">
        <f t="shared" si="350"/>
        <v>4.7481926755647448E-3</v>
      </c>
      <c r="Z192" s="5">
        <f t="shared" si="351"/>
        <v>9.5109614738756315E-2</v>
      </c>
      <c r="AA192" s="5">
        <f t="shared" si="352"/>
        <v>5.4414140352341378E-2</v>
      </c>
      <c r="AB192" s="5">
        <f t="shared" si="353"/>
        <v>1.5565716875298025E-2</v>
      </c>
      <c r="AC192" s="5">
        <f t="shared" si="354"/>
        <v>1.9908142122342814E-4</v>
      </c>
      <c r="AD192" s="5">
        <f t="shared" si="355"/>
        <v>3.8612631645167561E-4</v>
      </c>
      <c r="AE192" s="5">
        <f t="shared" si="356"/>
        <v>7.2419837341590519E-4</v>
      </c>
      <c r="AF192" s="5">
        <f t="shared" si="357"/>
        <v>6.7913434245795627E-4</v>
      </c>
      <c r="AG192" s="5">
        <f t="shared" si="358"/>
        <v>4.2458297987267194E-4</v>
      </c>
      <c r="AH192" s="5">
        <f t="shared" si="359"/>
        <v>4.4595657790810636E-2</v>
      </c>
      <c r="AI192" s="5">
        <f t="shared" si="360"/>
        <v>2.5514080661556124E-2</v>
      </c>
      <c r="AJ192" s="5">
        <f t="shared" si="361"/>
        <v>7.2985616117375732E-3</v>
      </c>
      <c r="AK192" s="5">
        <f t="shared" si="362"/>
        <v>1.3918850616107979E-3</v>
      </c>
      <c r="AL192" s="5">
        <f t="shared" si="363"/>
        <v>8.5448848943630169E-6</v>
      </c>
      <c r="AM192" s="5">
        <f t="shared" si="364"/>
        <v>4.4182140017800703E-5</v>
      </c>
      <c r="AN192" s="5">
        <f t="shared" si="365"/>
        <v>8.2865716662255717E-5</v>
      </c>
      <c r="AO192" s="5">
        <f t="shared" si="366"/>
        <v>7.7709307371515797E-5</v>
      </c>
      <c r="AP192" s="5">
        <f t="shared" si="367"/>
        <v>4.858250750245656E-5</v>
      </c>
      <c r="AQ192" s="5">
        <f t="shared" si="368"/>
        <v>2.2779704083021435E-5</v>
      </c>
      <c r="AR192" s="5">
        <f t="shared" si="369"/>
        <v>1.6728257804494572E-2</v>
      </c>
      <c r="AS192" s="5">
        <f t="shared" si="370"/>
        <v>9.5705757038777838E-3</v>
      </c>
      <c r="AT192" s="5">
        <f t="shared" si="371"/>
        <v>2.737760272891228E-3</v>
      </c>
      <c r="AU192" s="5">
        <f t="shared" si="372"/>
        <v>5.2210940029340908E-4</v>
      </c>
      <c r="AV192" s="5">
        <f t="shared" si="373"/>
        <v>7.467734535798058E-5</v>
      </c>
      <c r="AW192" s="5">
        <f t="shared" si="374"/>
        <v>2.54694290299001E-7</v>
      </c>
      <c r="AX192" s="5">
        <f t="shared" si="375"/>
        <v>4.2129164589002411E-6</v>
      </c>
      <c r="AY192" s="5">
        <f t="shared" si="376"/>
        <v>7.9015263059763153E-6</v>
      </c>
      <c r="AZ192" s="5">
        <f t="shared" si="377"/>
        <v>7.4098452429713971E-6</v>
      </c>
      <c r="BA192" s="5">
        <f t="shared" si="378"/>
        <v>4.6325063790319311E-6</v>
      </c>
      <c r="BB192" s="5">
        <f t="shared" si="379"/>
        <v>2.172121817131826E-6</v>
      </c>
      <c r="BC192" s="5">
        <f t="shared" si="380"/>
        <v>8.1478367042353052E-7</v>
      </c>
      <c r="BD192" s="5">
        <f t="shared" si="381"/>
        <v>5.229107926573667E-3</v>
      </c>
      <c r="BE192" s="5">
        <f t="shared" si="382"/>
        <v>2.9916787426347746E-3</v>
      </c>
      <c r="BF192" s="5">
        <f t="shared" si="383"/>
        <v>8.5580005469473039E-4</v>
      </c>
      <c r="BG192" s="5">
        <f t="shared" si="384"/>
        <v>1.6320685844997823E-4</v>
      </c>
      <c r="BH192" s="5">
        <f t="shared" si="385"/>
        <v>2.3343488790684258E-5</v>
      </c>
      <c r="BI192" s="5">
        <f t="shared" si="386"/>
        <v>2.6710567146309756E-6</v>
      </c>
      <c r="BJ192" s="8">
        <f t="shared" si="387"/>
        <v>0.10521976878994216</v>
      </c>
      <c r="BK192" s="8">
        <f t="shared" si="388"/>
        <v>0.20738949254253644</v>
      </c>
      <c r="BL192" s="8">
        <f t="shared" si="389"/>
        <v>0.58907295959509709</v>
      </c>
      <c r="BM192" s="8">
        <f t="shared" si="390"/>
        <v>0.43947862831151097</v>
      </c>
      <c r="BN192" s="8">
        <f t="shared" si="391"/>
        <v>0.55730556052280555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1.2705314009661799</v>
      </c>
      <c r="F193">
        <f>VLOOKUP(B193,home!$B$2:$E$405,3,FALSE)</f>
        <v>0.72</v>
      </c>
      <c r="G193">
        <f>VLOOKUP(C193,away!$B$2:$E$405,4,FALSE)</f>
        <v>1.1399999999999999</v>
      </c>
      <c r="H193">
        <f>VLOOKUP(A193,away!$A$2:$E$405,3,FALSE)</f>
        <v>1.10144927536232</v>
      </c>
      <c r="I193">
        <f>VLOOKUP(C193,away!$B$2:$E$405,3,FALSE)</f>
        <v>0.64</v>
      </c>
      <c r="J193">
        <f>VLOOKUP(B193,home!$B$2:$E$405,4,FALSE)</f>
        <v>1.32</v>
      </c>
      <c r="K193" s="3">
        <f t="shared" si="336"/>
        <v>1.0428521739130403</v>
      </c>
      <c r="L193" s="3">
        <f t="shared" si="337"/>
        <v>0.93050434782608793</v>
      </c>
      <c r="M193" s="5">
        <f t="shared" si="338"/>
        <v>0.13898955094437551</v>
      </c>
      <c r="N193" s="5">
        <f t="shared" si="339"/>
        <v>0.14494555535353926</v>
      </c>
      <c r="O193" s="5">
        <f t="shared" si="340"/>
        <v>0.12933038145613696</v>
      </c>
      <c r="P193" s="5">
        <f t="shared" si="341"/>
        <v>0.13487246945453518</v>
      </c>
      <c r="Q193" s="5">
        <f t="shared" si="342"/>
        <v>7.5578393749735656E-2</v>
      </c>
      <c r="R193" s="5">
        <f t="shared" si="343"/>
        <v>6.017124112547094E-2</v>
      </c>
      <c r="S193" s="5">
        <f t="shared" si="344"/>
        <v>3.2719335542073416E-2</v>
      </c>
      <c r="T193" s="5">
        <f t="shared" si="345"/>
        <v>7.0326023985841049E-2</v>
      </c>
      <c r="U193" s="5">
        <f t="shared" si="346"/>
        <v>6.2749709614743104E-2</v>
      </c>
      <c r="V193" s="5">
        <f t="shared" si="347"/>
        <v>3.5277932393613866E-3</v>
      </c>
      <c r="W193" s="5">
        <f t="shared" si="348"/>
        <v>2.6272364074255861E-2</v>
      </c>
      <c r="X193" s="5">
        <f t="shared" si="349"/>
        <v>2.4446548998764993E-2</v>
      </c>
      <c r="Y193" s="5">
        <f t="shared" si="350"/>
        <v>1.137381006634716E-2</v>
      </c>
      <c r="Z193" s="5">
        <f t="shared" si="351"/>
        <v>1.8663200493780875E-2</v>
      </c>
      <c r="AA193" s="5">
        <f t="shared" si="352"/>
        <v>1.9462959207114314E-2</v>
      </c>
      <c r="AB193" s="5">
        <f t="shared" si="353"/>
        <v>1.014849465995999E-2</v>
      </c>
      <c r="AC193" s="5">
        <f t="shared" si="354"/>
        <v>2.1395591551883242E-4</v>
      </c>
      <c r="AD193" s="5">
        <f t="shared" si="355"/>
        <v>6.849547997168145E-3</v>
      </c>
      <c r="AE193" s="5">
        <f t="shared" si="356"/>
        <v>6.3735341920084319E-3</v>
      </c>
      <c r="AF193" s="5">
        <f t="shared" si="357"/>
        <v>2.9653006383410386E-3</v>
      </c>
      <c r="AG193" s="5">
        <f t="shared" si="358"/>
        <v>9.1974171219593695E-4</v>
      </c>
      <c r="AH193" s="5">
        <f t="shared" si="359"/>
        <v>4.3415473009532739E-3</v>
      </c>
      <c r="AI193" s="5">
        <f t="shared" si="360"/>
        <v>4.5275920409454133E-3</v>
      </c>
      <c r="AJ193" s="5">
        <f t="shared" si="361"/>
        <v>2.3608046012456516E-3</v>
      </c>
      <c r="AK193" s="5">
        <f t="shared" si="362"/>
        <v>8.206567368643122E-4</v>
      </c>
      <c r="AL193" s="5">
        <f t="shared" si="363"/>
        <v>8.3047286603521765E-6</v>
      </c>
      <c r="AM193" s="5">
        <f t="shared" si="364"/>
        <v>1.4286132038337028E-3</v>
      </c>
      <c r="AN193" s="5">
        <f t="shared" si="365"/>
        <v>1.3293307975290177E-3</v>
      </c>
      <c r="AO193" s="5">
        <f t="shared" si="366"/>
        <v>6.1847404339993581E-4</v>
      </c>
      <c r="AP193" s="5">
        <f t="shared" si="367"/>
        <v>1.9183092880040701E-4</v>
      </c>
      <c r="AQ193" s="5">
        <f t="shared" si="368"/>
        <v>4.462487832407385E-5</v>
      </c>
      <c r="AR193" s="5">
        <f t="shared" si="369"/>
        <v>8.0796572796592789E-4</v>
      </c>
      <c r="AS193" s="5">
        <f t="shared" si="370"/>
        <v>8.425888158565E-4</v>
      </c>
      <c r="AT193" s="5">
        <f t="shared" si="371"/>
        <v>4.3934778916538265E-4</v>
      </c>
      <c r="AU193" s="5">
        <f t="shared" si="372"/>
        <v>1.527249323450025E-4</v>
      </c>
      <c r="AV193" s="5">
        <f t="shared" si="373"/>
        <v>3.9817381926676959E-5</v>
      </c>
      <c r="AW193" s="5">
        <f t="shared" si="374"/>
        <v>2.2385361084921761E-7</v>
      </c>
      <c r="AX193" s="5">
        <f t="shared" si="375"/>
        <v>2.4830539754980827E-4</v>
      </c>
      <c r="AY193" s="5">
        <f t="shared" si="376"/>
        <v>2.3104925200878186E-4</v>
      </c>
      <c r="AZ193" s="5">
        <f t="shared" si="377"/>
        <v>1.0749616677806848E-4</v>
      </c>
      <c r="BA193" s="5">
        <f t="shared" si="378"/>
        <v>3.3341883520543671E-5</v>
      </c>
      <c r="BB193" s="5">
        <f t="shared" si="379"/>
        <v>7.7561918951442178E-6</v>
      </c>
      <c r="BC193" s="5">
        <f t="shared" si="380"/>
        <v>1.4434340562010324E-6</v>
      </c>
      <c r="BD193" s="5">
        <f t="shared" si="381"/>
        <v>1.2530260379446095E-4</v>
      </c>
      <c r="BE193" s="5">
        <f t="shared" si="382"/>
        <v>1.3067209276401796E-4</v>
      </c>
      <c r="BF193" s="5">
        <f t="shared" si="383"/>
        <v>6.8135838004361281E-5</v>
      </c>
      <c r="BG193" s="5">
        <f t="shared" si="384"/>
        <v>2.3685202261411647E-5</v>
      </c>
      <c r="BH193" s="5">
        <f t="shared" si="385"/>
        <v>6.175041166970797E-6</v>
      </c>
      <c r="BI193" s="5">
        <f t="shared" si="386"/>
        <v>1.287931020995603E-6</v>
      </c>
      <c r="BJ193" s="8">
        <f t="shared" si="387"/>
        <v>0.37429308694589325</v>
      </c>
      <c r="BK193" s="8">
        <f t="shared" si="388"/>
        <v>0.31056245907653346</v>
      </c>
      <c r="BL193" s="8">
        <f t="shared" si="389"/>
        <v>0.29655109009970571</v>
      </c>
      <c r="BM193" s="8">
        <f t="shared" si="390"/>
        <v>0.31595141913372193</v>
      </c>
      <c r="BN193" s="8">
        <f t="shared" si="391"/>
        <v>0.68388759208379346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1.234375</v>
      </c>
      <c r="F194">
        <f>VLOOKUP(B194,home!$B$2:$E$405,3,FALSE)</f>
        <v>1.05</v>
      </c>
      <c r="G194">
        <f>VLOOKUP(C194,away!$B$2:$E$405,4,FALSE)</f>
        <v>1.67</v>
      </c>
      <c r="H194">
        <f>VLOOKUP(A194,away!$A$2:$E$405,3,FALSE)</f>
        <v>1.171875</v>
      </c>
      <c r="I194">
        <f>VLOOKUP(C194,away!$B$2:$E$405,3,FALSE)</f>
        <v>0.86</v>
      </c>
      <c r="J194">
        <f>VLOOKUP(B194,home!$B$2:$E$405,4,FALSE)</f>
        <v>0.8</v>
      </c>
      <c r="K194" s="3">
        <f t="shared" si="336"/>
        <v>2.1644765625</v>
      </c>
      <c r="L194" s="3">
        <f t="shared" si="337"/>
        <v>0.80625000000000002</v>
      </c>
      <c r="M194" s="5">
        <f t="shared" si="338"/>
        <v>5.1266048808558042E-2</v>
      </c>
      <c r="N194" s="5">
        <f t="shared" si="339"/>
        <v>0.11096416109810493</v>
      </c>
      <c r="O194" s="5">
        <f t="shared" si="340"/>
        <v>4.133325185189992E-2</v>
      </c>
      <c r="P194" s="5">
        <f t="shared" si="341"/>
        <v>8.9464854885347112E-2</v>
      </c>
      <c r="Q194" s="5">
        <f t="shared" si="342"/>
        <v>0.12008966298716121</v>
      </c>
      <c r="R194" s="5">
        <f t="shared" si="343"/>
        <v>1.6662467152797154E-2</v>
      </c>
      <c r="S194" s="5">
        <f t="shared" si="344"/>
        <v>3.9031485972057606E-2</v>
      </c>
      <c r="T194" s="5">
        <f t="shared" si="345"/>
        <v>9.6822290783398726E-2</v>
      </c>
      <c r="U194" s="5">
        <f t="shared" si="346"/>
        <v>3.6065519625655545E-2</v>
      </c>
      <c r="V194" s="5">
        <f t="shared" si="347"/>
        <v>7.5682451525017694E-3</v>
      </c>
      <c r="W194" s="5">
        <f t="shared" si="348"/>
        <v>8.6643753644744734E-2</v>
      </c>
      <c r="X194" s="5">
        <f t="shared" si="349"/>
        <v>6.9856526376075451E-2</v>
      </c>
      <c r="Y194" s="5">
        <f t="shared" si="350"/>
        <v>2.8160912195355409E-2</v>
      </c>
      <c r="Z194" s="5">
        <f t="shared" si="351"/>
        <v>4.4780380473142369E-3</v>
      </c>
      <c r="AA194" s="5">
        <f t="shared" si="352"/>
        <v>9.6926083993949322E-3</v>
      </c>
      <c r="AB194" s="5">
        <f t="shared" si="353"/>
        <v>1.0489711854990487E-2</v>
      </c>
      <c r="AC194" s="5">
        <f t="shared" si="354"/>
        <v>8.2546340370621735E-4</v>
      </c>
      <c r="AD194" s="5">
        <f t="shared" si="355"/>
        <v>4.688459351276849E-2</v>
      </c>
      <c r="AE194" s="5">
        <f t="shared" si="356"/>
        <v>3.7800703519669597E-2</v>
      </c>
      <c r="AF194" s="5">
        <f t="shared" si="357"/>
        <v>1.5238408606366802E-2</v>
      </c>
      <c r="AG194" s="5">
        <f t="shared" si="358"/>
        <v>4.09532231296108E-3</v>
      </c>
      <c r="AH194" s="5">
        <f t="shared" si="359"/>
        <v>9.0260454391177542E-4</v>
      </c>
      <c r="AI194" s="5">
        <f t="shared" si="360"/>
        <v>1.9536663805030403E-3</v>
      </c>
      <c r="AJ194" s="5">
        <f t="shared" si="361"/>
        <v>2.1143325457715191E-3</v>
      </c>
      <c r="AK194" s="5">
        <f t="shared" si="362"/>
        <v>1.5254744135511373E-3</v>
      </c>
      <c r="AL194" s="5">
        <f t="shared" si="363"/>
        <v>5.7620952144385553E-5</v>
      </c>
      <c r="AM194" s="5">
        <f t="shared" si="364"/>
        <v>2.0296120760145375E-2</v>
      </c>
      <c r="AN194" s="5">
        <f t="shared" si="365"/>
        <v>1.636374736286721E-2</v>
      </c>
      <c r="AO194" s="5">
        <f t="shared" si="366"/>
        <v>6.596635655655843E-3</v>
      </c>
      <c r="AP194" s="5">
        <f t="shared" si="367"/>
        <v>1.7728458324575084E-3</v>
      </c>
      <c r="AQ194" s="5">
        <f t="shared" si="368"/>
        <v>3.5733923810471642E-4</v>
      </c>
      <c r="AR194" s="5">
        <f t="shared" si="369"/>
        <v>1.4554498270577388E-4</v>
      </c>
      <c r="AS194" s="5">
        <f t="shared" si="370"/>
        <v>3.1502870385611539E-4</v>
      </c>
      <c r="AT194" s="5">
        <f t="shared" si="371"/>
        <v>3.4093612300565765E-4</v>
      </c>
      <c r="AU194" s="5">
        <f t="shared" si="372"/>
        <v>2.4598274918512101E-4</v>
      </c>
      <c r="AV194" s="5">
        <f t="shared" si="373"/>
        <v>1.3310597384762763E-4</v>
      </c>
      <c r="AW194" s="5">
        <f t="shared" si="374"/>
        <v>2.7931904261951229E-6</v>
      </c>
      <c r="AX194" s="5">
        <f t="shared" si="375"/>
        <v>7.321746282500729E-3</v>
      </c>
      <c r="AY194" s="5">
        <f t="shared" si="376"/>
        <v>5.903157940266213E-3</v>
      </c>
      <c r="AZ194" s="5">
        <f t="shared" si="377"/>
        <v>2.3797105446698168E-3</v>
      </c>
      <c r="BA194" s="5">
        <f t="shared" si="378"/>
        <v>6.3954720888001351E-4</v>
      </c>
      <c r="BB194" s="5">
        <f t="shared" si="379"/>
        <v>1.2890873428987766E-4</v>
      </c>
      <c r="BC194" s="5">
        <f t="shared" si="380"/>
        <v>2.0786533404242786E-5</v>
      </c>
      <c r="BD194" s="5">
        <f t="shared" si="381"/>
        <v>1.9557607051088355E-5</v>
      </c>
      <c r="BE194" s="5">
        <f t="shared" si="382"/>
        <v>4.2331982080665487E-5</v>
      </c>
      <c r="BF194" s="5">
        <f t="shared" si="383"/>
        <v>4.5813291528885217E-5</v>
      </c>
      <c r="BG194" s="5">
        <f t="shared" si="384"/>
        <v>3.3053931921750622E-5</v>
      </c>
      <c r="BH194" s="5">
        <f t="shared" si="385"/>
        <v>1.788611523577495E-5</v>
      </c>
      <c r="BI194" s="5">
        <f t="shared" si="386"/>
        <v>7.7428154444018048E-6</v>
      </c>
      <c r="BJ194" s="8">
        <f t="shared" si="387"/>
        <v>0.67833688112984791</v>
      </c>
      <c r="BK194" s="8">
        <f t="shared" si="388"/>
        <v>0.19411687711458134</v>
      </c>
      <c r="BL194" s="8">
        <f t="shared" si="389"/>
        <v>0.12208662104433837</v>
      </c>
      <c r="BM194" s="8">
        <f t="shared" si="390"/>
        <v>0.56333760580237346</v>
      </c>
      <c r="BN194" s="8">
        <f t="shared" si="391"/>
        <v>0.42978044678386845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1.234375</v>
      </c>
      <c r="F195">
        <f>VLOOKUP(B195,home!$B$2:$E$405,3,FALSE)</f>
        <v>0.81</v>
      </c>
      <c r="G195">
        <f>VLOOKUP(C195,away!$B$2:$E$405,4,FALSE)</f>
        <v>1.06</v>
      </c>
      <c r="H195">
        <f>VLOOKUP(A195,away!$A$2:$E$405,3,FALSE)</f>
        <v>1.171875</v>
      </c>
      <c r="I195">
        <f>VLOOKUP(C195,away!$B$2:$E$405,3,FALSE)</f>
        <v>1.06</v>
      </c>
      <c r="J195">
        <f>VLOOKUP(B195,home!$B$2:$E$405,4,FALSE)</f>
        <v>1.55</v>
      </c>
      <c r="K195" s="3">
        <f t="shared" si="336"/>
        <v>1.0598343750000001</v>
      </c>
      <c r="L195" s="3">
        <f t="shared" si="337"/>
        <v>1.9253906250000001</v>
      </c>
      <c r="M195" s="5">
        <f t="shared" si="338"/>
        <v>5.0528133440021362E-2</v>
      </c>
      <c r="N195" s="5">
        <f t="shared" si="339"/>
        <v>5.3551452724321637E-2</v>
      </c>
      <c r="O195" s="5">
        <f t="shared" si="340"/>
        <v>9.7286394424166145E-2</v>
      </c>
      <c r="P195" s="5">
        <f t="shared" si="341"/>
        <v>0.10310746503053961</v>
      </c>
      <c r="Q195" s="5">
        <f t="shared" si="342"/>
        <v>2.8377835214211739E-2</v>
      </c>
      <c r="R195" s="5">
        <f t="shared" si="343"/>
        <v>9.3657155882170912E-2</v>
      </c>
      <c r="S195" s="5">
        <f t="shared" si="344"/>
        <v>5.2600148774758777E-2</v>
      </c>
      <c r="T195" s="5">
        <f t="shared" si="345"/>
        <v>5.4638417879238156E-2</v>
      </c>
      <c r="U195" s="5">
        <f t="shared" si="346"/>
        <v>9.9261073268658184E-2</v>
      </c>
      <c r="V195" s="5">
        <f t="shared" si="347"/>
        <v>1.192617883490033E-2</v>
      </c>
      <c r="W195" s="5">
        <f t="shared" si="348"/>
        <v>1.0025268416035698E-2</v>
      </c>
      <c r="X195" s="5">
        <f t="shared" si="349"/>
        <v>1.9302557821343734E-2</v>
      </c>
      <c r="Y195" s="5">
        <f t="shared" si="350"/>
        <v>1.8582481933867832E-2</v>
      </c>
      <c r="Z195" s="5">
        <f t="shared" si="351"/>
        <v>6.0108869966565157E-2</v>
      </c>
      <c r="AA195" s="5">
        <f t="shared" si="352"/>
        <v>6.3705446632970855E-2</v>
      </c>
      <c r="AB195" s="5">
        <f t="shared" si="353"/>
        <v>3.3758611108175261E-2</v>
      </c>
      <c r="AC195" s="5">
        <f t="shared" si="354"/>
        <v>1.5210314327006517E-3</v>
      </c>
      <c r="AD195" s="5">
        <f t="shared" si="355"/>
        <v>2.6562810214791083E-3</v>
      </c>
      <c r="AE195" s="5">
        <f t="shared" si="356"/>
        <v>5.1143785761212993E-3</v>
      </c>
      <c r="AF195" s="5">
        <f t="shared" si="357"/>
        <v>4.9235882815824011E-3</v>
      </c>
      <c r="AG195" s="5">
        <f t="shared" si="358"/>
        <v>3.1599435729062048E-3</v>
      </c>
      <c r="AH195" s="5">
        <f t="shared" si="359"/>
        <v>2.8933263678242137E-2</v>
      </c>
      <c r="AI195" s="5">
        <f t="shared" si="360"/>
        <v>3.0664467427139956E-2</v>
      </c>
      <c r="AJ195" s="5">
        <f t="shared" si="361"/>
        <v>1.6249628335175369E-2</v>
      </c>
      <c r="AK195" s="5">
        <f t="shared" si="362"/>
        <v>5.7406382301976259E-3</v>
      </c>
      <c r="AL195" s="5">
        <f t="shared" si="363"/>
        <v>1.2415237577987826E-4</v>
      </c>
      <c r="AM195" s="5">
        <f t="shared" si="364"/>
        <v>5.6304358724473466E-4</v>
      </c>
      <c r="AN195" s="5">
        <f t="shared" si="365"/>
        <v>1.084078844347382E-3</v>
      </c>
      <c r="AO195" s="5">
        <f t="shared" si="366"/>
        <v>1.0436376218336419E-3</v>
      </c>
      <c r="AP195" s="5">
        <f t="shared" si="367"/>
        <v>6.6980336432526317E-4</v>
      </c>
      <c r="AQ195" s="5">
        <f t="shared" si="368"/>
        <v>3.2240827956633009E-4</v>
      </c>
      <c r="AR195" s="5">
        <f t="shared" si="369"/>
        <v>1.1141566927348089E-2</v>
      </c>
      <c r="AS195" s="5">
        <f t="shared" si="370"/>
        <v>1.1808215620966633E-2</v>
      </c>
      <c r="AT195" s="5">
        <f t="shared" si="371"/>
        <v>6.2573764112562038E-3</v>
      </c>
      <c r="AU195" s="5">
        <f t="shared" si="372"/>
        <v>2.2105942059878212E-3</v>
      </c>
      <c r="AV195" s="5">
        <f t="shared" si="373"/>
        <v>5.857159321704309E-4</v>
      </c>
      <c r="AW195" s="5">
        <f t="shared" si="374"/>
        <v>7.0373538422342908E-6</v>
      </c>
      <c r="AX195" s="5">
        <f t="shared" si="375"/>
        <v>9.9455491397546883E-5</v>
      </c>
      <c r="AY195" s="5">
        <f t="shared" si="376"/>
        <v>1.9149067074160494E-4</v>
      </c>
      <c r="AZ195" s="5">
        <f t="shared" si="377"/>
        <v>1.8434717111042402E-4</v>
      </c>
      <c r="BA195" s="5">
        <f t="shared" si="378"/>
        <v>1.1831343833376042E-4</v>
      </c>
      <c r="BB195" s="5">
        <f t="shared" si="379"/>
        <v>5.6949896244834451E-5</v>
      </c>
      <c r="BC195" s="5">
        <f t="shared" si="380"/>
        <v>2.19301592649054E-5</v>
      </c>
      <c r="BD195" s="5">
        <f t="shared" si="381"/>
        <v>3.5753114182876778E-3</v>
      </c>
      <c r="BE195" s="5">
        <f t="shared" si="382"/>
        <v>3.7892379424312845E-3</v>
      </c>
      <c r="BF195" s="5">
        <f t="shared" si="383"/>
        <v>2.0079823132214732E-3</v>
      </c>
      <c r="BG195" s="5">
        <f t="shared" si="384"/>
        <v>7.093762266480449E-4</v>
      </c>
      <c r="BH195" s="5">
        <f t="shared" si="385"/>
        <v>1.8795532745234726E-4</v>
      </c>
      <c r="BI195" s="5">
        <f t="shared" si="386"/>
        <v>3.9840303399675776E-5</v>
      </c>
      <c r="BJ195" s="8">
        <f t="shared" si="387"/>
        <v>0.2046876639655183</v>
      </c>
      <c r="BK195" s="8">
        <f t="shared" si="388"/>
        <v>0.2199986005594422</v>
      </c>
      <c r="BL195" s="8">
        <f t="shared" si="389"/>
        <v>0.51156985161606583</v>
      </c>
      <c r="BM195" s="8">
        <f t="shared" si="390"/>
        <v>0.56967209607526104</v>
      </c>
      <c r="BN195" s="8">
        <f t="shared" si="391"/>
        <v>0.42650843671543137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1.234375</v>
      </c>
      <c r="F196">
        <f>VLOOKUP(B196,home!$B$2:$E$405,3,FALSE)</f>
        <v>2.38</v>
      </c>
      <c r="G196">
        <f>VLOOKUP(C196,away!$B$2:$E$405,4,FALSE)</f>
        <v>0.86</v>
      </c>
      <c r="H196">
        <f>VLOOKUP(A196,away!$A$2:$E$405,3,FALSE)</f>
        <v>1.171875</v>
      </c>
      <c r="I196">
        <f>VLOOKUP(C196,away!$B$2:$E$405,3,FALSE)</f>
        <v>0.81</v>
      </c>
      <c r="J196">
        <f>VLOOKUP(B196,home!$B$2:$E$405,4,FALSE)</f>
        <v>0.11</v>
      </c>
      <c r="K196" s="3">
        <f t="shared" si="336"/>
        <v>2.5265187499999997</v>
      </c>
      <c r="L196" s="3">
        <f t="shared" si="337"/>
        <v>0.10441406250000002</v>
      </c>
      <c r="M196" s="5">
        <f t="shared" si="338"/>
        <v>7.2011257897606859E-2</v>
      </c>
      <c r="N196" s="5">
        <f t="shared" si="339"/>
        <v>0.18193779328938928</v>
      </c>
      <c r="O196" s="5">
        <f t="shared" si="340"/>
        <v>7.5189879828243406E-3</v>
      </c>
      <c r="P196" s="5">
        <f t="shared" si="341"/>
        <v>1.8996864119630374E-2</v>
      </c>
      <c r="Q196" s="5">
        <f t="shared" si="342"/>
        <v>0.22983462303963312</v>
      </c>
      <c r="R196" s="5">
        <f t="shared" si="343"/>
        <v>3.9254404058768478E-4</v>
      </c>
      <c r="S196" s="5">
        <f t="shared" si="344"/>
        <v>1.2528625971679251E-3</v>
      </c>
      <c r="T196" s="5">
        <f t="shared" si="345"/>
        <v>2.3997966694724194E-2</v>
      </c>
      <c r="U196" s="5">
        <f t="shared" si="346"/>
        <v>9.9176987874554658E-4</v>
      </c>
      <c r="V196" s="5">
        <f t="shared" si="347"/>
        <v>3.6723363685421216E-5</v>
      </c>
      <c r="W196" s="5">
        <f t="shared" si="348"/>
        <v>0.19356049483627163</v>
      </c>
      <c r="X196" s="5">
        <f t="shared" si="349"/>
        <v>2.0210437605365394E-2</v>
      </c>
      <c r="Y196" s="5">
        <f t="shared" si="350"/>
        <v>1.0551269476394864E-3</v>
      </c>
      <c r="Z196" s="5">
        <f t="shared" si="351"/>
        <v>1.3662372662641696E-5</v>
      </c>
      <c r="AA196" s="5">
        <f t="shared" si="352"/>
        <v>3.4518240701651668E-5</v>
      </c>
      <c r="AB196" s="5">
        <f t="shared" si="353"/>
        <v>4.3605491174868058E-5</v>
      </c>
      <c r="AC196" s="5">
        <f t="shared" si="354"/>
        <v>6.054858385299946E-7</v>
      </c>
      <c r="AD196" s="5">
        <f t="shared" si="355"/>
        <v>0.12225855486577962</v>
      </c>
      <c r="AE196" s="5">
        <f t="shared" si="356"/>
        <v>1.2765512388915193E-2</v>
      </c>
      <c r="AF196" s="5">
        <f t="shared" si="357"/>
        <v>6.6644950421035755E-4</v>
      </c>
      <c r="AG196" s="5">
        <f t="shared" si="358"/>
        <v>2.3195566728571448E-5</v>
      </c>
      <c r="AH196" s="5">
        <f t="shared" si="359"/>
        <v>3.5663595827384019E-7</v>
      </c>
      <c r="AI196" s="5">
        <f t="shared" si="360"/>
        <v>9.0104743550307484E-7</v>
      </c>
      <c r="AJ196" s="5">
        <f t="shared" si="361"/>
        <v>1.1382566202189673E-6</v>
      </c>
      <c r="AK196" s="5">
        <f t="shared" si="362"/>
        <v>9.5860889776494974E-7</v>
      </c>
      <c r="AL196" s="5">
        <f t="shared" si="363"/>
        <v>6.3891855449990767E-9</v>
      </c>
      <c r="AM196" s="5">
        <f t="shared" si="364"/>
        <v>6.1777706243259151E-2</v>
      </c>
      <c r="AN196" s="5">
        <f t="shared" si="365"/>
        <v>6.4504612807903009E-3</v>
      </c>
      <c r="AO196" s="5">
        <f t="shared" si="366"/>
        <v>3.3675943366313427E-4</v>
      </c>
      <c r="AP196" s="5">
        <f t="shared" si="367"/>
        <v>1.1720806851322377E-5</v>
      </c>
      <c r="AQ196" s="5">
        <f t="shared" si="368"/>
        <v>3.0595426478110061E-7</v>
      </c>
      <c r="AR196" s="5">
        <f t="shared" si="369"/>
        <v>7.447561847390428E-9</v>
      </c>
      <c r="AS196" s="5">
        <f t="shared" si="370"/>
        <v>1.8816404649216553E-8</v>
      </c>
      <c r="AT196" s="5">
        <f t="shared" si="371"/>
        <v>2.3769999576916404E-8</v>
      </c>
      <c r="AU196" s="5">
        <f t="shared" si="372"/>
        <v>2.0018449872857114E-8</v>
      </c>
      <c r="AV196" s="5">
        <f t="shared" si="373"/>
        <v>1.2644247237427153E-8</v>
      </c>
      <c r="AW196" s="5">
        <f t="shared" si="374"/>
        <v>4.6819257146198639E-11</v>
      </c>
      <c r="AX196" s="5">
        <f t="shared" si="375"/>
        <v>2.6013755525931062E-2</v>
      </c>
      <c r="AY196" s="5">
        <f t="shared" si="376"/>
        <v>2.7162018953442862E-3</v>
      </c>
      <c r="AZ196" s="5">
        <f t="shared" si="377"/>
        <v>1.4180483723154837E-4</v>
      </c>
      <c r="BA196" s="5">
        <f t="shared" si="378"/>
        <v>4.9354730458324106E-6</v>
      </c>
      <c r="BB196" s="5">
        <f t="shared" si="379"/>
        <v>1.2883319776865259E-7</v>
      </c>
      <c r="BC196" s="5">
        <f t="shared" si="380"/>
        <v>2.6903995127781905E-9</v>
      </c>
      <c r="BD196" s="5">
        <f t="shared" si="381"/>
        <v>1.2960503136767342E-10</v>
      </c>
      <c r="BE196" s="5">
        <f t="shared" si="382"/>
        <v>3.2744954184476498E-10</v>
      </c>
      <c r="BF196" s="5">
        <f t="shared" si="383"/>
        <v>4.1365370357485422E-10</v>
      </c>
      <c r="BG196" s="5">
        <f t="shared" si="384"/>
        <v>3.4836794602960365E-10</v>
      </c>
      <c r="BH196" s="5">
        <f t="shared" si="385"/>
        <v>2.2003953688569541E-10</v>
      </c>
      <c r="BI196" s="5">
        <f t="shared" si="386"/>
        <v>1.1118680313660515E-10</v>
      </c>
      <c r="BJ196" s="8">
        <f t="shared" si="387"/>
        <v>0.88376393771263562</v>
      </c>
      <c r="BK196" s="8">
        <f t="shared" si="388"/>
        <v>9.5014521748458938E-2</v>
      </c>
      <c r="BL196" s="8">
        <f t="shared" si="389"/>
        <v>8.984864429911598E-3</v>
      </c>
      <c r="BM196" s="8">
        <f t="shared" si="390"/>
        <v>0.4743687140454721</v>
      </c>
      <c r="BN196" s="8">
        <f t="shared" si="391"/>
        <v>0.51069207036967157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1.234375</v>
      </c>
      <c r="F197">
        <f>VLOOKUP(B197,home!$B$2:$E$405,3,FALSE)</f>
        <v>0.76</v>
      </c>
      <c r="G197">
        <f>VLOOKUP(C197,away!$B$2:$E$405,4,FALSE)</f>
        <v>1.19</v>
      </c>
      <c r="H197">
        <f>VLOOKUP(A197,away!$A$2:$E$405,3,FALSE)</f>
        <v>1.171875</v>
      </c>
      <c r="I197">
        <f>VLOOKUP(C197,away!$B$2:$E$405,3,FALSE)</f>
        <v>0.52</v>
      </c>
      <c r="J197">
        <f>VLOOKUP(B197,home!$B$2:$E$405,4,FALSE)</f>
        <v>1.56</v>
      </c>
      <c r="K197" s="3">
        <f t="shared" si="336"/>
        <v>1.1163687499999999</v>
      </c>
      <c r="L197" s="3">
        <f t="shared" si="337"/>
        <v>0.95062500000000005</v>
      </c>
      <c r="M197" s="5">
        <f t="shared" si="338"/>
        <v>0.12656569848757726</v>
      </c>
      <c r="N197" s="5">
        <f t="shared" si="339"/>
        <v>0.14129399061345349</v>
      </c>
      <c r="O197" s="5">
        <f t="shared" si="340"/>
        <v>0.12031651712475314</v>
      </c>
      <c r="P197" s="5">
        <f t="shared" si="341"/>
        <v>0.13431759982691424</v>
      </c>
      <c r="Q197" s="5">
        <f t="shared" si="342"/>
        <v>7.8868097841826426E-2</v>
      </c>
      <c r="R197" s="5">
        <f t="shared" si="343"/>
        <v>5.7187944545859223E-2</v>
      </c>
      <c r="S197" s="5">
        <f t="shared" si="344"/>
        <v>3.5636072488143121E-2</v>
      </c>
      <c r="T197" s="5">
        <f t="shared" si="345"/>
        <v>7.4973985510886257E-2</v>
      </c>
      <c r="U197" s="5">
        <f t="shared" si="346"/>
        <v>6.3842834167730178E-2</v>
      </c>
      <c r="V197" s="5">
        <f t="shared" si="347"/>
        <v>4.2020791319038221E-3</v>
      </c>
      <c r="W197" s="5">
        <f t="shared" si="348"/>
        <v>2.9348626600852485E-2</v>
      </c>
      <c r="X197" s="5">
        <f t="shared" si="349"/>
        <v>2.7899538162435396E-2</v>
      </c>
      <c r="Y197" s="5">
        <f t="shared" si="350"/>
        <v>1.3260999232832573E-2</v>
      </c>
      <c r="Z197" s="5">
        <f t="shared" si="351"/>
        <v>1.8121429927969144E-2</v>
      </c>
      <c r="AA197" s="5">
        <f t="shared" si="352"/>
        <v>2.0230198076899502E-2</v>
      </c>
      <c r="AB197" s="5">
        <f t="shared" si="353"/>
        <v>1.1292180469680353E-2</v>
      </c>
      <c r="AC197" s="5">
        <f t="shared" si="354"/>
        <v>2.7871551594579723E-4</v>
      </c>
      <c r="AD197" s="5">
        <f t="shared" si="355"/>
        <v>8.1909723981526093E-3</v>
      </c>
      <c r="AE197" s="5">
        <f t="shared" si="356"/>
        <v>7.7865431359938255E-3</v>
      </c>
      <c r="AF197" s="5">
        <f t="shared" si="357"/>
        <v>3.7010412843270649E-3</v>
      </c>
      <c r="AG197" s="5">
        <f t="shared" si="358"/>
        <v>1.172767456971139E-3</v>
      </c>
      <c r="AH197" s="5">
        <f t="shared" si="359"/>
        <v>4.3066710813189166E-3</v>
      </c>
      <c r="AI197" s="5">
        <f t="shared" si="360"/>
        <v>4.807833011713147E-3</v>
      </c>
      <c r="AJ197" s="5">
        <f t="shared" si="361"/>
        <v>2.6836572647474717E-3</v>
      </c>
      <c r="AK197" s="5">
        <f t="shared" si="362"/>
        <v>9.9865036869151787E-4</v>
      </c>
      <c r="AL197" s="5">
        <f t="shared" si="363"/>
        <v>1.1831451833700096E-5</v>
      </c>
      <c r="AM197" s="5">
        <f t="shared" si="364"/>
        <v>1.8288291234820236E-3</v>
      </c>
      <c r="AN197" s="5">
        <f t="shared" si="365"/>
        <v>1.7385306855100988E-3</v>
      </c>
      <c r="AO197" s="5">
        <f t="shared" si="366"/>
        <v>8.2634536645651881E-4</v>
      </c>
      <c r="AP197" s="5">
        <f t="shared" si="367"/>
        <v>2.6184818799590944E-4</v>
      </c>
      <c r="AQ197" s="5">
        <f t="shared" si="368"/>
        <v>6.2229858428402855E-5</v>
      </c>
      <c r="AR197" s="5">
        <f t="shared" si="369"/>
        <v>8.1880583933575935E-4</v>
      </c>
      <c r="AS197" s="5">
        <f t="shared" si="370"/>
        <v>9.1408925135196234E-4</v>
      </c>
      <c r="AT197" s="5">
        <f t="shared" si="371"/>
        <v>5.1023033746011321E-4</v>
      </c>
      <c r="AU197" s="5">
        <f t="shared" si="372"/>
        <v>1.8986840134747489E-4</v>
      </c>
      <c r="AV197" s="5">
        <f t="shared" si="373"/>
        <v>5.2990787469194716E-5</v>
      </c>
      <c r="AW197" s="5">
        <f t="shared" si="374"/>
        <v>3.4878069733314612E-7</v>
      </c>
      <c r="AX197" s="5">
        <f t="shared" si="375"/>
        <v>3.4027461375753736E-4</v>
      </c>
      <c r="AY197" s="5">
        <f t="shared" si="376"/>
        <v>3.2347355470325898E-4</v>
      </c>
      <c r="AZ197" s="5">
        <f t="shared" si="377"/>
        <v>1.5375102396989279E-4</v>
      </c>
      <c r="BA197" s="5">
        <f t="shared" si="378"/>
        <v>4.8719855720459782E-5</v>
      </c>
      <c r="BB197" s="5">
        <f t="shared" si="379"/>
        <v>1.1578578211065521E-5</v>
      </c>
      <c r="BC197" s="5">
        <f t="shared" si="380"/>
        <v>2.2013771823788328E-6</v>
      </c>
      <c r="BD197" s="5">
        <f t="shared" si="381"/>
        <v>1.2972955016975931E-4</v>
      </c>
      <c r="BE197" s="5">
        <f t="shared" si="382"/>
        <v>1.4482601576107647E-4</v>
      </c>
      <c r="BF197" s="5">
        <f t="shared" si="383"/>
        <v>8.0839619091336643E-5</v>
      </c>
      <c r="BG197" s="5">
        <f t="shared" si="384"/>
        <v>3.0082274838490536E-5</v>
      </c>
      <c r="BH197" s="5">
        <f t="shared" si="385"/>
        <v>8.3957278896505329E-6</v>
      </c>
      <c r="BI197" s="5">
        <f t="shared" si="386"/>
        <v>1.8745456499018581E-6</v>
      </c>
      <c r="BJ197" s="8">
        <f t="shared" si="387"/>
        <v>0.39209434446314878</v>
      </c>
      <c r="BK197" s="8">
        <f t="shared" si="388"/>
        <v>0.30133547045702119</v>
      </c>
      <c r="BL197" s="8">
        <f t="shared" si="389"/>
        <v>0.28854821846175815</v>
      </c>
      <c r="BM197" s="8">
        <f t="shared" si="390"/>
        <v>0.3412264900955076</v>
      </c>
      <c r="BN197" s="8">
        <f t="shared" si="391"/>
        <v>0.65854984844038378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1.234375</v>
      </c>
      <c r="F198">
        <f>VLOOKUP(B198,home!$B$2:$E$405,3,FALSE)</f>
        <v>0.38</v>
      </c>
      <c r="G198">
        <f>VLOOKUP(C198,away!$B$2:$E$405,4,FALSE)</f>
        <v>0.56000000000000005</v>
      </c>
      <c r="H198">
        <f>VLOOKUP(A198,away!$A$2:$E$405,3,FALSE)</f>
        <v>1.171875</v>
      </c>
      <c r="I198">
        <f>VLOOKUP(C198,away!$B$2:$E$405,3,FALSE)</f>
        <v>1.22</v>
      </c>
      <c r="J198">
        <f>VLOOKUP(B198,home!$B$2:$E$405,4,FALSE)</f>
        <v>0.74</v>
      </c>
      <c r="K198" s="3">
        <f t="shared" si="336"/>
        <v>0.26267500000000005</v>
      </c>
      <c r="L198" s="3">
        <f t="shared" si="337"/>
        <v>1.0579687499999999</v>
      </c>
      <c r="M198" s="5">
        <f t="shared" si="338"/>
        <v>0.26696338895564697</v>
      </c>
      <c r="N198" s="5">
        <f t="shared" si="339"/>
        <v>7.012460819392459E-2</v>
      </c>
      <c r="O198" s="5">
        <f t="shared" si="340"/>
        <v>0.28243892290916955</v>
      </c>
      <c r="P198" s="5">
        <f t="shared" si="341"/>
        <v>7.4189644075166136E-2</v>
      </c>
      <c r="Q198" s="5">
        <f t="shared" si="342"/>
        <v>9.2099907286695721E-3</v>
      </c>
      <c r="R198" s="5">
        <f t="shared" si="343"/>
        <v>0.14940577711078021</v>
      </c>
      <c r="S198" s="5">
        <f t="shared" si="344"/>
        <v>5.1543615301818417E-3</v>
      </c>
      <c r="T198" s="5">
        <f t="shared" si="345"/>
        <v>9.7438823787221341E-3</v>
      </c>
      <c r="U198" s="5">
        <f t="shared" si="346"/>
        <v>3.9245162502574212E-2</v>
      </c>
      <c r="V198" s="5">
        <f t="shared" si="347"/>
        <v>1.5915634177191381E-4</v>
      </c>
      <c r="W198" s="5">
        <f t="shared" si="348"/>
        <v>8.0641143821776073E-4</v>
      </c>
      <c r="X198" s="5">
        <f t="shared" si="349"/>
        <v>8.5315810127694638E-4</v>
      </c>
      <c r="Y198" s="5">
        <f t="shared" si="350"/>
        <v>4.5130730498017216E-4</v>
      </c>
      <c r="Z198" s="5">
        <f t="shared" si="351"/>
        <v>5.2688881084223579E-2</v>
      </c>
      <c r="AA198" s="5">
        <f t="shared" si="352"/>
        <v>1.3840051838798434E-2</v>
      </c>
      <c r="AB198" s="5">
        <f t="shared" si="353"/>
        <v>1.8177178083781899E-3</v>
      </c>
      <c r="AC198" s="5">
        <f t="shared" si="354"/>
        <v>2.764366022845717E-6</v>
      </c>
      <c r="AD198" s="5">
        <f t="shared" si="355"/>
        <v>5.2956031133462554E-5</v>
      </c>
      <c r="AE198" s="5">
        <f t="shared" si="356"/>
        <v>5.6025826063230453E-5</v>
      </c>
      <c r="AF198" s="5">
        <f t="shared" si="357"/>
        <v>2.9636786583916669E-5</v>
      </c>
      <c r="AG198" s="5">
        <f t="shared" si="358"/>
        <v>1.0451598018734361E-5</v>
      </c>
      <c r="AH198" s="5">
        <f t="shared" si="359"/>
        <v>1.3935797414893664E-2</v>
      </c>
      <c r="AI198" s="5">
        <f t="shared" si="360"/>
        <v>3.6605855859571951E-3</v>
      </c>
      <c r="AJ198" s="5">
        <f t="shared" si="361"/>
        <v>4.8077215939565317E-4</v>
      </c>
      <c r="AK198" s="5">
        <f t="shared" si="362"/>
        <v>4.2095608989751107E-5</v>
      </c>
      <c r="AL198" s="5">
        <f t="shared" si="363"/>
        <v>3.072890738025196E-8</v>
      </c>
      <c r="AM198" s="5">
        <f t="shared" si="364"/>
        <v>2.7820450955964556E-6</v>
      </c>
      <c r="AN198" s="5">
        <f t="shared" si="365"/>
        <v>2.9433167722318119E-6</v>
      </c>
      <c r="AO198" s="5">
        <f t="shared" si="366"/>
        <v>1.5569685831860624E-6</v>
      </c>
      <c r="AP198" s="5">
        <f t="shared" si="367"/>
        <v>5.4907470191420974E-7</v>
      </c>
      <c r="AQ198" s="5">
        <f t="shared" si="368"/>
        <v>1.4522596901019976E-7</v>
      </c>
      <c r="AR198" s="5">
        <f t="shared" si="369"/>
        <v>2.9487276342576568E-3</v>
      </c>
      <c r="AS198" s="5">
        <f t="shared" si="370"/>
        <v>7.7455703132863027E-4</v>
      </c>
      <c r="AT198" s="5">
        <f t="shared" si="371"/>
        <v>1.0172838410212401E-4</v>
      </c>
      <c r="AU198" s="5">
        <f t="shared" si="372"/>
        <v>8.9071677646751492E-6</v>
      </c>
      <c r="AV198" s="5">
        <f t="shared" si="373"/>
        <v>5.8492257314651101E-7</v>
      </c>
      <c r="AW198" s="5">
        <f t="shared" si="374"/>
        <v>2.3721175050735742E-10</v>
      </c>
      <c r="AX198" s="5">
        <f t="shared" si="375"/>
        <v>1.2179561591429996E-7</v>
      </c>
      <c r="AY198" s="5">
        <f t="shared" si="376"/>
        <v>1.28855955524332E-7</v>
      </c>
      <c r="AZ198" s="5">
        <f t="shared" si="377"/>
        <v>6.8162787098066558E-8</v>
      </c>
      <c r="BA198" s="5">
        <f t="shared" si="378"/>
        <v>2.4038032887552532E-8</v>
      </c>
      <c r="BB198" s="5">
        <f t="shared" si="379"/>
        <v>6.3578719016257096E-9</v>
      </c>
      <c r="BC198" s="5">
        <f t="shared" si="380"/>
        <v>1.3452859576846152E-9</v>
      </c>
      <c r="BD198" s="5">
        <f t="shared" si="381"/>
        <v>5.1994361488433814E-4</v>
      </c>
      <c r="BE198" s="5">
        <f t="shared" si="382"/>
        <v>1.3657618903974359E-4</v>
      </c>
      <c r="BF198" s="5">
        <f t="shared" si="383"/>
        <v>1.7937575228007328E-5</v>
      </c>
      <c r="BG198" s="5">
        <f t="shared" si="384"/>
        <v>1.5705841910056097E-6</v>
      </c>
      <c r="BH198" s="5">
        <f t="shared" si="385"/>
        <v>1.0313830059309959E-7</v>
      </c>
      <c r="BI198" s="5">
        <f t="shared" si="386"/>
        <v>5.4183706216584868E-9</v>
      </c>
      <c r="BJ198" s="8">
        <f t="shared" si="387"/>
        <v>9.1346755574261765E-2</v>
      </c>
      <c r="BK198" s="8">
        <f t="shared" si="388"/>
        <v>0.34646947485365265</v>
      </c>
      <c r="BL198" s="8">
        <f t="shared" si="389"/>
        <v>0.50937752459897767</v>
      </c>
      <c r="BM198" s="8">
        <f t="shared" si="390"/>
        <v>0.14755017551901461</v>
      </c>
      <c r="BN198" s="8">
        <f t="shared" si="391"/>
        <v>0.852332331973357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1.59183673469388</v>
      </c>
      <c r="F199">
        <f>VLOOKUP(B199,home!$B$2:$E$405,3,FALSE)</f>
        <v>0.88</v>
      </c>
      <c r="G199">
        <f>VLOOKUP(C199,away!$B$2:$E$405,4,FALSE)</f>
        <v>0.82</v>
      </c>
      <c r="H199">
        <f>VLOOKUP(A199,away!$A$2:$E$405,3,FALSE)</f>
        <v>1.28571428571429</v>
      </c>
      <c r="I199">
        <f>VLOOKUP(C199,away!$B$2:$E$405,3,FALSE)</f>
        <v>0.88</v>
      </c>
      <c r="J199">
        <f>VLOOKUP(B199,home!$B$2:$E$405,4,FALSE)</f>
        <v>1.71</v>
      </c>
      <c r="K199" s="3">
        <f t="shared" si="336"/>
        <v>1.1486693877551037</v>
      </c>
      <c r="L199" s="3">
        <f t="shared" si="337"/>
        <v>1.9347428571428635</v>
      </c>
      <c r="M199" s="5">
        <f t="shared" si="338"/>
        <v>4.5802699667315011E-2</v>
      </c>
      <c r="N199" s="5">
        <f t="shared" si="339"/>
        <v>5.2612158984385628E-2</v>
      </c>
      <c r="O199" s="5">
        <f t="shared" si="340"/>
        <v>8.8616446019197534E-2</v>
      </c>
      <c r="P199" s="5">
        <f t="shared" si="341"/>
        <v>0.10179099879390482</v>
      </c>
      <c r="Q199" s="5">
        <f t="shared" si="342"/>
        <v>3.0216988224534214E-2</v>
      </c>
      <c r="R199" s="5">
        <f t="shared" si="343"/>
        <v>8.5725017980514309E-2</v>
      </c>
      <c r="S199" s="5">
        <f t="shared" si="344"/>
        <v>5.6554567256516315E-2</v>
      </c>
      <c r="T199" s="5">
        <f t="shared" si="345"/>
        <v>5.846210213178759E-2</v>
      </c>
      <c r="U199" s="5">
        <f t="shared" si="346"/>
        <v>9.8469703918972626E-2</v>
      </c>
      <c r="V199" s="5">
        <f t="shared" si="347"/>
        <v>1.396508145980627E-2</v>
      </c>
      <c r="W199" s="5">
        <f t="shared" si="348"/>
        <v>1.156977645455963E-2</v>
      </c>
      <c r="X199" s="5">
        <f t="shared" si="349"/>
        <v>2.2384542354198927E-2</v>
      </c>
      <c r="Y199" s="5">
        <f t="shared" si="350"/>
        <v>2.1654166715099142E-2</v>
      </c>
      <c r="Z199" s="5">
        <f t="shared" si="351"/>
        <v>5.528528873874787E-2</v>
      </c>
      <c r="AA199" s="5">
        <f t="shared" si="352"/>
        <v>6.3504518767401638E-2</v>
      </c>
      <c r="AB199" s="5">
        <f t="shared" si="353"/>
        <v>3.6472848346116873E-2</v>
      </c>
      <c r="AC199" s="5">
        <f t="shared" si="354"/>
        <v>1.9397322651790183E-3</v>
      </c>
      <c r="AD199" s="5">
        <f t="shared" si="355"/>
        <v>3.3224620091306081E-3</v>
      </c>
      <c r="AE199" s="5">
        <f t="shared" si="356"/>
        <v>6.428109640293971E-3</v>
      </c>
      <c r="AF199" s="5">
        <f t="shared" si="357"/>
        <v>6.218369605744972E-3</v>
      </c>
      <c r="AG199" s="5">
        <f t="shared" si="358"/>
        <v>4.0103153925964566E-3</v>
      </c>
      <c r="AH199" s="5">
        <f t="shared" si="359"/>
        <v>2.6740704373093307E-2</v>
      </c>
      <c r="AI199" s="5">
        <f t="shared" si="360"/>
        <v>3.0716228520381313E-2</v>
      </c>
      <c r="AJ199" s="5">
        <f t="shared" si="361"/>
        <v>1.7641395704326129E-2</v>
      </c>
      <c r="AK199" s="5">
        <f t="shared" si="362"/>
        <v>6.7547104009446036E-3</v>
      </c>
      <c r="AL199" s="5">
        <f t="shared" si="363"/>
        <v>1.7243287937128703E-4</v>
      </c>
      <c r="AM199" s="5">
        <f t="shared" si="364"/>
        <v>7.6328208037352826E-4</v>
      </c>
      <c r="AN199" s="5">
        <f t="shared" si="365"/>
        <v>1.476754552987829E-3</v>
      </c>
      <c r="AO199" s="5">
        <f t="shared" si="366"/>
        <v>1.4285701615732024E-3</v>
      </c>
      <c r="AP199" s="5">
        <f t="shared" si="367"/>
        <v>9.2130530534372673E-4</v>
      </c>
      <c r="AQ199" s="5">
        <f t="shared" si="368"/>
        <v>4.4562221469040002E-4</v>
      </c>
      <c r="AR199" s="5">
        <f t="shared" si="369"/>
        <v>1.0347277356162242E-2</v>
      </c>
      <c r="AS199" s="5">
        <f t="shared" si="370"/>
        <v>1.1885600745635131E-2</v>
      </c>
      <c r="AT199" s="5">
        <f t="shared" si="371"/>
        <v>6.8263128657951554E-3</v>
      </c>
      <c r="AU199" s="5">
        <f t="shared" si="372"/>
        <v>2.6137255400592359E-3</v>
      </c>
      <c r="AV199" s="5">
        <f t="shared" si="373"/>
        <v>7.5057662896493057E-4</v>
      </c>
      <c r="AW199" s="5">
        <f t="shared" si="374"/>
        <v>1.0644760112153072E-5</v>
      </c>
      <c r="AX199" s="5">
        <f t="shared" si="375"/>
        <v>1.4612645999118382E-4</v>
      </c>
      <c r="AY199" s="5">
        <f t="shared" si="376"/>
        <v>2.8271712470751529E-4</v>
      </c>
      <c r="AZ199" s="5">
        <f t="shared" si="377"/>
        <v>2.7349246880991679E-4</v>
      </c>
      <c r="BA199" s="5">
        <f t="shared" si="378"/>
        <v>1.7637920017078462E-4</v>
      </c>
      <c r="BB199" s="5">
        <f t="shared" si="379"/>
        <v>8.531209941974922E-5</v>
      </c>
      <c r="BC199" s="5">
        <f t="shared" si="380"/>
        <v>3.3011394996044329E-5</v>
      </c>
      <c r="BD199" s="5">
        <f t="shared" si="381"/>
        <v>3.3365534926184984E-3</v>
      </c>
      <c r="BE199" s="5">
        <f t="shared" si="382"/>
        <v>3.8325968575782434E-3</v>
      </c>
      <c r="BF199" s="5">
        <f t="shared" si="383"/>
        <v>2.2011933429532679E-3</v>
      </c>
      <c r="BG199" s="5">
        <f t="shared" si="384"/>
        <v>8.4281446986024674E-4</v>
      </c>
      <c r="BH199" s="5">
        <f t="shared" si="385"/>
        <v>2.4202879527137811E-4</v>
      </c>
      <c r="BI199" s="5">
        <f t="shared" si="386"/>
        <v>5.5602213616695764E-5</v>
      </c>
      <c r="BJ199" s="8">
        <f t="shared" si="387"/>
        <v>0.22291156457539502</v>
      </c>
      <c r="BK199" s="8">
        <f t="shared" si="388"/>
        <v>0.22050822944680024</v>
      </c>
      <c r="BL199" s="8">
        <f t="shared" si="389"/>
        <v>0.49757585633946338</v>
      </c>
      <c r="BM199" s="8">
        <f t="shared" si="390"/>
        <v>0.59124455706595946</v>
      </c>
      <c r="BN199" s="8">
        <f t="shared" si="391"/>
        <v>0.4047643096698515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1.59183673469388</v>
      </c>
      <c r="F200">
        <f>VLOOKUP(B200,home!$B$2:$E$405,3,FALSE)</f>
        <v>0.63</v>
      </c>
      <c r="G200">
        <f>VLOOKUP(C200,away!$B$2:$E$405,4,FALSE)</f>
        <v>1.26</v>
      </c>
      <c r="H200">
        <f>VLOOKUP(A200,away!$A$2:$E$405,3,FALSE)</f>
        <v>1.28571428571429</v>
      </c>
      <c r="I200">
        <f>VLOOKUP(C200,away!$B$2:$E$405,3,FALSE)</f>
        <v>1.01</v>
      </c>
      <c r="J200">
        <f>VLOOKUP(B200,home!$B$2:$E$405,4,FALSE)</f>
        <v>0.78</v>
      </c>
      <c r="K200" s="3">
        <f t="shared" si="336"/>
        <v>1.2636000000000021</v>
      </c>
      <c r="L200" s="3">
        <f t="shared" si="337"/>
        <v>1.0128857142857177</v>
      </c>
      <c r="M200" s="5">
        <f t="shared" si="338"/>
        <v>0.10264429499795084</v>
      </c>
      <c r="N200" s="5">
        <f t="shared" si="339"/>
        <v>0.12970133115941088</v>
      </c>
      <c r="O200" s="5">
        <f t="shared" si="340"/>
        <v>0.10396694005635336</v>
      </c>
      <c r="P200" s="5">
        <f t="shared" si="341"/>
        <v>0.13137262545520831</v>
      </c>
      <c r="Q200" s="5">
        <f t="shared" si="342"/>
        <v>8.194530102651594E-2</v>
      </c>
      <c r="R200" s="5">
        <f t="shared" si="343"/>
        <v>5.2653314170539929E-2</v>
      </c>
      <c r="S200" s="5">
        <f t="shared" si="344"/>
        <v>4.2035377415128125E-2</v>
      </c>
      <c r="T200" s="5">
        <f t="shared" si="345"/>
        <v>8.3001224762600759E-2</v>
      </c>
      <c r="U200" s="5">
        <f t="shared" si="346"/>
        <v>6.6532727785894349E-2</v>
      </c>
      <c r="V200" s="5">
        <f t="shared" si="347"/>
        <v>5.9778154722862163E-3</v>
      </c>
      <c r="W200" s="5">
        <f t="shared" si="348"/>
        <v>3.4515360792368568E-2</v>
      </c>
      <c r="X200" s="5">
        <f t="shared" si="349"/>
        <v>3.496011587000749E-2</v>
      </c>
      <c r="Y200" s="5">
        <f t="shared" si="350"/>
        <v>1.7705300967251994E-2</v>
      </c>
      <c r="Z200" s="5">
        <f t="shared" si="351"/>
        <v>1.7777263244379216E-2</v>
      </c>
      <c r="AA200" s="5">
        <f t="shared" si="352"/>
        <v>2.2463349835597609E-2</v>
      </c>
      <c r="AB200" s="5">
        <f t="shared" si="353"/>
        <v>1.4192344426130595E-2</v>
      </c>
      <c r="AC200" s="5">
        <f t="shared" si="354"/>
        <v>4.7818129656931017E-4</v>
      </c>
      <c r="AD200" s="5">
        <f t="shared" si="355"/>
        <v>1.0903402474309249E-2</v>
      </c>
      <c r="AE200" s="5">
        <f t="shared" si="356"/>
        <v>1.1043900603335386E-2</v>
      </c>
      <c r="AF200" s="5">
        <f t="shared" si="357"/>
        <v>5.5931045755549151E-3</v>
      </c>
      <c r="AG200" s="5">
        <f t="shared" si="358"/>
        <v>1.888391907695219E-3</v>
      </c>
      <c r="AH200" s="5">
        <f t="shared" si="359"/>
        <v>4.5015839948320683E-3</v>
      </c>
      <c r="AI200" s="5">
        <f t="shared" si="360"/>
        <v>5.6882015358698098E-3</v>
      </c>
      <c r="AJ200" s="5">
        <f t="shared" si="361"/>
        <v>3.5938057303625528E-3</v>
      </c>
      <c r="AK200" s="5">
        <f t="shared" si="362"/>
        <v>1.5137109736287095E-3</v>
      </c>
      <c r="AL200" s="5">
        <f t="shared" si="363"/>
        <v>2.4480632800932591E-5</v>
      </c>
      <c r="AM200" s="5">
        <f t="shared" si="364"/>
        <v>2.7555078733074384E-3</v>
      </c>
      <c r="AN200" s="5">
        <f t="shared" si="365"/>
        <v>2.7910145604749239E-3</v>
      </c>
      <c r="AO200" s="5">
        <f t="shared" si="366"/>
        <v>1.4134893883342406E-3</v>
      </c>
      <c r="AP200" s="5">
        <f t="shared" si="367"/>
        <v>4.7723440291273659E-4</v>
      </c>
      <c r="AQ200" s="5">
        <f t="shared" si="368"/>
        <v>1.2084597726899629E-4</v>
      </c>
      <c r="AR200" s="5">
        <f t="shared" si="369"/>
        <v>9.1191802400452727E-4</v>
      </c>
      <c r="AS200" s="5">
        <f t="shared" si="370"/>
        <v>1.1522996151321224E-3</v>
      </c>
      <c r="AT200" s="5">
        <f t="shared" si="371"/>
        <v>7.2802289684047617E-4</v>
      </c>
      <c r="AU200" s="5">
        <f t="shared" si="372"/>
        <v>3.0664324414920904E-4</v>
      </c>
      <c r="AV200" s="5">
        <f t="shared" si="373"/>
        <v>9.686860082673531E-5</v>
      </c>
      <c r="AW200" s="5">
        <f t="shared" si="374"/>
        <v>8.703425217499394E-7</v>
      </c>
      <c r="AX200" s="5">
        <f t="shared" si="375"/>
        <v>5.8030995811854771E-4</v>
      </c>
      <c r="AY200" s="5">
        <f t="shared" si="376"/>
        <v>5.8778766643602007E-4</v>
      </c>
      <c r="AZ200" s="5">
        <f t="shared" si="377"/>
        <v>2.9768086518319167E-4</v>
      </c>
      <c r="BA200" s="5">
        <f t="shared" si="378"/>
        <v>1.0050556525342252E-4</v>
      </c>
      <c r="BB200" s="5">
        <f t="shared" si="379"/>
        <v>2.5450162812850667E-5</v>
      </c>
      <c r="BC200" s="5">
        <f t="shared" si="380"/>
        <v>5.1556212678764135E-6</v>
      </c>
      <c r="BD200" s="5">
        <f t="shared" si="381"/>
        <v>1.5394478985230757E-4</v>
      </c>
      <c r="BE200" s="5">
        <f t="shared" si="382"/>
        <v>1.9452463645737612E-4</v>
      </c>
      <c r="BF200" s="5">
        <f t="shared" si="383"/>
        <v>1.2290066531377044E-4</v>
      </c>
      <c r="BG200" s="5">
        <f t="shared" si="384"/>
        <v>5.1765760230160199E-5</v>
      </c>
      <c r="BH200" s="5">
        <f t="shared" si="385"/>
        <v>1.6352803656707634E-5</v>
      </c>
      <c r="BI200" s="5">
        <f t="shared" si="386"/>
        <v>4.1326805401231607E-6</v>
      </c>
      <c r="BJ200" s="8">
        <f t="shared" si="387"/>
        <v>0.42041241618042058</v>
      </c>
      <c r="BK200" s="8">
        <f t="shared" si="388"/>
        <v>0.28312056293637972</v>
      </c>
      <c r="BL200" s="8">
        <f t="shared" si="389"/>
        <v>0.27884535222621254</v>
      </c>
      <c r="BM200" s="8">
        <f t="shared" si="390"/>
        <v>0.39728487039749855</v>
      </c>
      <c r="BN200" s="8">
        <f t="shared" si="391"/>
        <v>0.60228380686597938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1.59183673469388</v>
      </c>
      <c r="F201">
        <f>VLOOKUP(B201,home!$B$2:$E$405,3,FALSE)</f>
        <v>1.88</v>
      </c>
      <c r="G201">
        <f>VLOOKUP(C201,away!$B$2:$E$405,4,FALSE)</f>
        <v>1.54</v>
      </c>
      <c r="H201">
        <f>VLOOKUP(A201,away!$A$2:$E$405,3,FALSE)</f>
        <v>1.28571428571429</v>
      </c>
      <c r="I201">
        <f>VLOOKUP(C201,away!$B$2:$E$405,3,FALSE)</f>
        <v>1.05</v>
      </c>
      <c r="J201">
        <f>VLOOKUP(B201,home!$B$2:$E$405,4,FALSE)</f>
        <v>0.92</v>
      </c>
      <c r="K201" s="3">
        <f t="shared" si="336"/>
        <v>4.6086857142857207</v>
      </c>
      <c r="L201" s="3">
        <f t="shared" si="337"/>
        <v>1.2420000000000042</v>
      </c>
      <c r="M201" s="5">
        <f t="shared" si="338"/>
        <v>2.8779250470095307E-3</v>
      </c>
      <c r="N201" s="5">
        <f t="shared" si="339"/>
        <v>1.3263452050937888E-2</v>
      </c>
      <c r="O201" s="5">
        <f t="shared" si="340"/>
        <v>3.5743829083858488E-3</v>
      </c>
      <c r="P201" s="5">
        <f t="shared" si="341"/>
        <v>1.6473207447264909E-2</v>
      </c>
      <c r="Q201" s="5">
        <f t="shared" si="342"/>
        <v>3.0563540994635548E-2</v>
      </c>
      <c r="R201" s="5">
        <f t="shared" si="343"/>
        <v>2.2196917861076206E-3</v>
      </c>
      <c r="S201" s="5">
        <f t="shared" si="344"/>
        <v>2.3573109025424657E-2</v>
      </c>
      <c r="T201" s="5">
        <f t="shared" si="345"/>
        <v>3.7959917915337475E-2</v>
      </c>
      <c r="U201" s="5">
        <f t="shared" si="346"/>
        <v>1.0229861824751546E-2</v>
      </c>
      <c r="V201" s="5">
        <f t="shared" si="347"/>
        <v>1.4992465011334921E-2</v>
      </c>
      <c r="W201" s="5">
        <f t="shared" si="348"/>
        <v>4.6952584919987612E-2</v>
      </c>
      <c r="X201" s="5">
        <f t="shared" si="349"/>
        <v>5.8315110470624799E-2</v>
      </c>
      <c r="Y201" s="5">
        <f t="shared" si="350"/>
        <v>3.6213683602258136E-2</v>
      </c>
      <c r="Z201" s="5">
        <f t="shared" si="351"/>
        <v>9.18952399448558E-4</v>
      </c>
      <c r="AA201" s="5">
        <f t="shared" si="352"/>
        <v>4.235162795447155E-3</v>
      </c>
      <c r="AB201" s="5">
        <f t="shared" si="353"/>
        <v>9.7592671365258413E-3</v>
      </c>
      <c r="AC201" s="5">
        <f t="shared" si="354"/>
        <v>5.3635427921892281E-3</v>
      </c>
      <c r="AD201" s="5">
        <f t="shared" si="355"/>
        <v>5.4097426842383514E-2</v>
      </c>
      <c r="AE201" s="5">
        <f t="shared" si="356"/>
        <v>6.7189004138240541E-2</v>
      </c>
      <c r="AF201" s="5">
        <f t="shared" si="357"/>
        <v>4.1724371569847533E-2</v>
      </c>
      <c r="AG201" s="5">
        <f t="shared" si="358"/>
        <v>1.7273889829916938E-2</v>
      </c>
      <c r="AH201" s="5">
        <f t="shared" si="359"/>
        <v>2.8533472002877829E-4</v>
      </c>
      <c r="AI201" s="5">
        <f t="shared" si="360"/>
        <v>1.3150180479863463E-3</v>
      </c>
      <c r="AJ201" s="5">
        <f t="shared" si="361"/>
        <v>3.0302524458912846E-3</v>
      </c>
      <c r="AK201" s="5">
        <f t="shared" si="362"/>
        <v>4.6551603860195091E-3</v>
      </c>
      <c r="AL201" s="5">
        <f t="shared" si="363"/>
        <v>1.2280341096419509E-3</v>
      </c>
      <c r="AM201" s="5">
        <f t="shared" si="364"/>
        <v>4.9863607653621952E-2</v>
      </c>
      <c r="AN201" s="5">
        <f t="shared" si="365"/>
        <v>6.1930600705798665E-2</v>
      </c>
      <c r="AO201" s="5">
        <f t="shared" si="366"/>
        <v>3.8458903038301115E-2</v>
      </c>
      <c r="AP201" s="5">
        <f t="shared" si="367"/>
        <v>1.5921985857856716E-2</v>
      </c>
      <c r="AQ201" s="5">
        <f t="shared" si="368"/>
        <v>4.9437766088645278E-3</v>
      </c>
      <c r="AR201" s="5">
        <f t="shared" si="369"/>
        <v>7.0877144455148655E-5</v>
      </c>
      <c r="AS201" s="5">
        <f t="shared" si="370"/>
        <v>3.2665048311980902E-4</v>
      </c>
      <c r="AT201" s="5">
        <f t="shared" si="371"/>
        <v>7.5271470755939652E-4</v>
      </c>
      <c r="AU201" s="5">
        <f t="shared" si="372"/>
        <v>1.1563418398872483E-3</v>
      </c>
      <c r="AV201" s="5">
        <f t="shared" si="373"/>
        <v>1.3323040295798068E-3</v>
      </c>
      <c r="AW201" s="5">
        <f t="shared" si="374"/>
        <v>1.9525700239280514E-4</v>
      </c>
      <c r="AX201" s="5">
        <f t="shared" si="375"/>
        <v>3.830094937599926E-2</v>
      </c>
      <c r="AY201" s="5">
        <f t="shared" si="376"/>
        <v>4.7569779124991232E-2</v>
      </c>
      <c r="AZ201" s="5">
        <f t="shared" si="377"/>
        <v>2.9540832836619669E-2</v>
      </c>
      <c r="BA201" s="5">
        <f t="shared" si="378"/>
        <v>1.2229904794360584E-2</v>
      </c>
      <c r="BB201" s="5">
        <f t="shared" si="379"/>
        <v>3.7973854386489751E-3</v>
      </c>
      <c r="BC201" s="5">
        <f t="shared" si="380"/>
        <v>9.4327054296040717E-4</v>
      </c>
      <c r="BD201" s="5">
        <f t="shared" si="381"/>
        <v>1.4671568902215837E-5</v>
      </c>
      <c r="BE201" s="5">
        <f t="shared" si="382"/>
        <v>6.7616650005800769E-5</v>
      </c>
      <c r="BF201" s="5">
        <f t="shared" si="383"/>
        <v>1.5581194446479579E-4</v>
      </c>
      <c r="BG201" s="5">
        <f t="shared" si="384"/>
        <v>2.3936276085666146E-4</v>
      </c>
      <c r="BH201" s="5">
        <f t="shared" si="385"/>
        <v>2.7578693412302121E-4</v>
      </c>
      <c r="BI201" s="5">
        <f t="shared" si="386"/>
        <v>2.54203060695885E-4</v>
      </c>
      <c r="BJ201" s="8">
        <f t="shared" si="387"/>
        <v>0.70705397831219319</v>
      </c>
      <c r="BK201" s="8">
        <f t="shared" si="388"/>
        <v>0.11207806255785643</v>
      </c>
      <c r="BL201" s="8">
        <f t="shared" si="389"/>
        <v>4.3950473174793711E-2</v>
      </c>
      <c r="BM201" s="8">
        <f t="shared" si="390"/>
        <v>0.74765474408735222</v>
      </c>
      <c r="BN201" s="8">
        <f t="shared" si="391"/>
        <v>6.8972200234341335E-2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1.59183673469388</v>
      </c>
      <c r="F202">
        <f>VLOOKUP(B202,home!$B$2:$E$405,3,FALSE)</f>
        <v>0.63</v>
      </c>
      <c r="G202">
        <f>VLOOKUP(C202,away!$B$2:$E$405,4,FALSE)</f>
        <v>0.97</v>
      </c>
      <c r="H202">
        <f>VLOOKUP(A202,away!$A$2:$E$405,3,FALSE)</f>
        <v>1.28571428571429</v>
      </c>
      <c r="I202">
        <f>VLOOKUP(C202,away!$B$2:$E$405,3,FALSE)</f>
        <v>0.91</v>
      </c>
      <c r="J202">
        <f>VLOOKUP(B202,home!$B$2:$E$405,4,FALSE)</f>
        <v>0.93</v>
      </c>
      <c r="K202" s="3">
        <f t="shared" si="336"/>
        <v>0.97277142857143006</v>
      </c>
      <c r="L202" s="3">
        <f t="shared" si="337"/>
        <v>1.0881000000000036</v>
      </c>
      <c r="M202" s="5">
        <f t="shared" si="338"/>
        <v>0.12734295124334968</v>
      </c>
      <c r="N202" s="5">
        <f t="shared" si="339"/>
        <v>0.12387558459949524</v>
      </c>
      <c r="O202" s="5">
        <f t="shared" si="340"/>
        <v>0.13856186524788927</v>
      </c>
      <c r="P202" s="5">
        <f t="shared" si="341"/>
        <v>0.13478902360271122</v>
      </c>
      <c r="Q202" s="5">
        <f t="shared" si="342"/>
        <v>6.0251314697986003E-2</v>
      </c>
      <c r="R202" s="5">
        <f t="shared" si="343"/>
        <v>7.5384582788114399E-2</v>
      </c>
      <c r="S202" s="5">
        <f t="shared" si="344"/>
        <v>3.5667621777222325E-2</v>
      </c>
      <c r="T202" s="5">
        <f t="shared" si="345"/>
        <v>6.5559455522878798E-2</v>
      </c>
      <c r="U202" s="5">
        <f t="shared" si="346"/>
        <v>7.3331968291055288E-2</v>
      </c>
      <c r="V202" s="5">
        <f t="shared" si="347"/>
        <v>4.1948000058478728E-3</v>
      </c>
      <c r="W202" s="5">
        <f t="shared" si="348"/>
        <v>1.9536919157355552E-2</v>
      </c>
      <c r="X202" s="5">
        <f t="shared" si="349"/>
        <v>2.1258121735118648E-2</v>
      </c>
      <c r="Y202" s="5">
        <f t="shared" si="350"/>
        <v>1.1565481129991338E-2</v>
      </c>
      <c r="Z202" s="5">
        <f t="shared" si="351"/>
        <v>2.7341988177249189E-2</v>
      </c>
      <c r="AA202" s="5">
        <f t="shared" si="352"/>
        <v>2.6597504899165843E-2</v>
      </c>
      <c r="AB202" s="5">
        <f t="shared" si="353"/>
        <v>1.2936646418598582E-2</v>
      </c>
      <c r="AC202" s="5">
        <f t="shared" si="354"/>
        <v>2.7750505204465032E-4</v>
      </c>
      <c r="AD202" s="5">
        <f t="shared" si="355"/>
        <v>4.7512391896463247E-3</v>
      </c>
      <c r="AE202" s="5">
        <f t="shared" si="356"/>
        <v>5.1698233622541829E-3</v>
      </c>
      <c r="AF202" s="5">
        <f t="shared" si="357"/>
        <v>2.8126424002343975E-3</v>
      </c>
      <c r="AG202" s="5">
        <f t="shared" si="358"/>
        <v>1.0201453985650196E-3</v>
      </c>
      <c r="AH202" s="5">
        <f t="shared" si="359"/>
        <v>7.4377043339162339E-3</v>
      </c>
      <c r="AI202" s="5">
        <f t="shared" si="360"/>
        <v>7.2351862701956109E-3</v>
      </c>
      <c r="AJ202" s="5">
        <f t="shared" si="361"/>
        <v>3.5190912420192903E-3</v>
      </c>
      <c r="AK202" s="5">
        <f t="shared" si="362"/>
        <v>1.1410904715907712E-3</v>
      </c>
      <c r="AL202" s="5">
        <f t="shared" si="363"/>
        <v>1.174925966288893E-5</v>
      </c>
      <c r="AM202" s="5">
        <f t="shared" si="364"/>
        <v>9.2437394679936421E-4</v>
      </c>
      <c r="AN202" s="5">
        <f t="shared" si="365"/>
        <v>1.0058112915123916E-3</v>
      </c>
      <c r="AO202" s="5">
        <f t="shared" si="366"/>
        <v>5.4721163314731846E-4</v>
      </c>
      <c r="AP202" s="5">
        <f t="shared" si="367"/>
        <v>1.9847365934253308E-4</v>
      </c>
      <c r="AQ202" s="5">
        <f t="shared" si="368"/>
        <v>5.3989797182652729E-5</v>
      </c>
      <c r="AR202" s="5">
        <f t="shared" si="369"/>
        <v>1.6185932171468567E-3</v>
      </c>
      <c r="AS202" s="5">
        <f t="shared" si="370"/>
        <v>1.5745212361199747E-3</v>
      </c>
      <c r="AT202" s="5">
        <f t="shared" si="371"/>
        <v>7.658246360882408E-4</v>
      </c>
      <c r="AU202" s="5">
        <f t="shared" si="372"/>
        <v>2.4832410842758453E-4</v>
      </c>
      <c r="AV202" s="5">
        <f t="shared" si="373"/>
        <v>6.0390649425957024E-5</v>
      </c>
      <c r="AW202" s="5">
        <f t="shared" si="374"/>
        <v>3.4545192563181332E-7</v>
      </c>
      <c r="AX202" s="5">
        <f t="shared" si="375"/>
        <v>1.4986742746037136E-4</v>
      </c>
      <c r="AY202" s="5">
        <f t="shared" si="376"/>
        <v>1.6307074781963062E-4</v>
      </c>
      <c r="AZ202" s="5">
        <f t="shared" si="377"/>
        <v>8.8718640351270341E-5</v>
      </c>
      <c r="BA202" s="5">
        <f t="shared" si="378"/>
        <v>3.2178250855405861E-5</v>
      </c>
      <c r="BB202" s="5">
        <f t="shared" si="379"/>
        <v>8.7532886889418068E-6</v>
      </c>
      <c r="BC202" s="5">
        <f t="shared" si="380"/>
        <v>1.904890684487523E-6</v>
      </c>
      <c r="BD202" s="5">
        <f t="shared" si="381"/>
        <v>2.9353187992958333E-4</v>
      </c>
      <c r="BE202" s="5">
        <f t="shared" si="382"/>
        <v>2.8553942617035824E-4</v>
      </c>
      <c r="BF202" s="5">
        <f t="shared" si="383"/>
        <v>1.3888229775460288E-4</v>
      </c>
      <c r="BG202" s="5">
        <f t="shared" si="384"/>
        <v>4.5033577063342593E-5</v>
      </c>
      <c r="BH202" s="5">
        <f t="shared" si="385"/>
        <v>1.0951844273397339E-5</v>
      </c>
      <c r="BI202" s="5">
        <f t="shared" si="386"/>
        <v>2.1307282398649136E-6</v>
      </c>
      <c r="BJ202" s="8">
        <f t="shared" si="387"/>
        <v>0.3189750807673698</v>
      </c>
      <c r="BK202" s="8">
        <f t="shared" si="388"/>
        <v>0.30244672168865827</v>
      </c>
      <c r="BL202" s="8">
        <f t="shared" si="389"/>
        <v>0.35118936356318509</v>
      </c>
      <c r="BM202" s="8">
        <f t="shared" si="390"/>
        <v>0.33958510672102254</v>
      </c>
      <c r="BN202" s="8">
        <f t="shared" si="391"/>
        <v>0.66020532217954575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1.3592592592592601</v>
      </c>
      <c r="F203">
        <f>VLOOKUP(B203,home!$B$2:$E$405,3,FALSE)</f>
        <v>0.79</v>
      </c>
      <c r="G203">
        <f>VLOOKUP(C203,away!$B$2:$E$405,4,FALSE)</f>
        <v>1.3</v>
      </c>
      <c r="H203">
        <f>VLOOKUP(A203,away!$A$2:$E$405,3,FALSE)</f>
        <v>1.11851851851852</v>
      </c>
      <c r="I203">
        <f>VLOOKUP(C203,away!$B$2:$E$405,3,FALSE)</f>
        <v>0.51</v>
      </c>
      <c r="J203">
        <f>VLOOKUP(B203,home!$B$2:$E$405,4,FALSE)</f>
        <v>1.44</v>
      </c>
      <c r="K203" s="3">
        <f t="shared" si="336"/>
        <v>1.3959592592592602</v>
      </c>
      <c r="L203" s="3">
        <f t="shared" si="337"/>
        <v>0.82144000000000106</v>
      </c>
      <c r="M203" s="5">
        <f t="shared" si="338"/>
        <v>0.10889194058571651</v>
      </c>
      <c r="N203" s="5">
        <f t="shared" si="339"/>
        <v>0.15200871271934022</v>
      </c>
      <c r="O203" s="5">
        <f t="shared" si="340"/>
        <v>8.9448195674731099E-2</v>
      </c>
      <c r="P203" s="5">
        <f t="shared" si="341"/>
        <v>0.12486603697617499</v>
      </c>
      <c r="Q203" s="5">
        <f t="shared" si="342"/>
        <v>0.10609898500432192</v>
      </c>
      <c r="R203" s="5">
        <f t="shared" si="343"/>
        <v>3.6738162927525603E-2</v>
      </c>
      <c r="S203" s="5">
        <f t="shared" si="344"/>
        <v>3.579587044337388E-2</v>
      </c>
      <c r="T203" s="5">
        <f t="shared" si="345"/>
        <v>8.7153950241950315E-2</v>
      </c>
      <c r="U203" s="5">
        <f t="shared" si="346"/>
        <v>5.1284978706854653E-2</v>
      </c>
      <c r="V203" s="5">
        <f t="shared" si="347"/>
        <v>4.5607787952541478E-3</v>
      </c>
      <c r="W203" s="5">
        <f t="shared" si="348"/>
        <v>4.9369953504930883E-2</v>
      </c>
      <c r="X203" s="5">
        <f t="shared" si="349"/>
        <v>4.0554454607090479E-2</v>
      </c>
      <c r="Y203" s="5">
        <f t="shared" si="350"/>
        <v>1.6656525596224221E-2</v>
      </c>
      <c r="Z203" s="5">
        <f t="shared" si="351"/>
        <v>1.0059398851728889E-2</v>
      </c>
      <c r="AA203" s="5">
        <f t="shared" si="352"/>
        <v>1.4042510969652913E-2</v>
      </c>
      <c r="AB203" s="5">
        <f t="shared" si="353"/>
        <v>9.801386605668358E-3</v>
      </c>
      <c r="AC203" s="5">
        <f t="shared" si="354"/>
        <v>3.2686439569423189E-4</v>
      </c>
      <c r="AD203" s="5">
        <f t="shared" si="355"/>
        <v>1.7229610931101851E-2</v>
      </c>
      <c r="AE203" s="5">
        <f t="shared" si="356"/>
        <v>1.4153091603244322E-2</v>
      </c>
      <c r="AF203" s="5">
        <f t="shared" si="357"/>
        <v>5.812957783284515E-3</v>
      </c>
      <c r="AG203" s="5">
        <f t="shared" si="358"/>
        <v>1.5916653471670795E-3</v>
      </c>
      <c r="AH203" s="5">
        <f t="shared" si="359"/>
        <v>2.0657981481910473E-3</v>
      </c>
      <c r="AI203" s="5">
        <f t="shared" si="360"/>
        <v>2.8837700527279261E-3</v>
      </c>
      <c r="AJ203" s="5">
        <f t="shared" si="361"/>
        <v>2.0128127533400567E-3</v>
      </c>
      <c r="AK203" s="5">
        <f t="shared" si="362"/>
        <v>9.3660153339339294E-4</v>
      </c>
      <c r="AL203" s="5">
        <f t="shared" si="363"/>
        <v>1.4992573922152951E-5</v>
      </c>
      <c r="AM203" s="5">
        <f t="shared" si="364"/>
        <v>4.8103669825412376E-3</v>
      </c>
      <c r="AN203" s="5">
        <f t="shared" si="365"/>
        <v>3.9514278541386795E-3</v>
      </c>
      <c r="AO203" s="5">
        <f t="shared" si="366"/>
        <v>1.6229304482518405E-3</v>
      </c>
      <c r="AP203" s="5">
        <f t="shared" si="367"/>
        <v>4.4437999580399786E-4</v>
      </c>
      <c r="AQ203" s="5">
        <f t="shared" si="368"/>
        <v>9.125787593830912E-5</v>
      </c>
      <c r="AR203" s="5">
        <f t="shared" si="369"/>
        <v>3.3938584617001127E-4</v>
      </c>
      <c r="AS203" s="5">
        <f t="shared" si="370"/>
        <v>4.7376881442256623E-4</v>
      </c>
      <c r="AT203" s="5">
        <f t="shared" si="371"/>
        <v>3.3068098162073172E-4</v>
      </c>
      <c r="AU203" s="5">
        <f t="shared" si="372"/>
        <v>1.5387239271813397E-4</v>
      </c>
      <c r="AV203" s="5">
        <f t="shared" si="373"/>
        <v>5.369989783981404E-5</v>
      </c>
      <c r="AW203" s="5">
        <f t="shared" si="374"/>
        <v>4.7755378192718814E-7</v>
      </c>
      <c r="AX203" s="5">
        <f t="shared" si="375"/>
        <v>1.1191793882855774E-3</v>
      </c>
      <c r="AY203" s="5">
        <f t="shared" si="376"/>
        <v>9.1933871671330601E-4</v>
      </c>
      <c r="AZ203" s="5">
        <f t="shared" si="377"/>
        <v>3.7759079772848946E-4</v>
      </c>
      <c r="BA203" s="5">
        <f t="shared" si="378"/>
        <v>1.0338939496203027E-4</v>
      </c>
      <c r="BB203" s="5">
        <f t="shared" si="379"/>
        <v>2.1232046149402563E-5</v>
      </c>
      <c r="BC203" s="5">
        <f t="shared" si="380"/>
        <v>3.4881703977930532E-6</v>
      </c>
      <c r="BD203" s="5">
        <f t="shared" si="381"/>
        <v>4.6464184912982388E-5</v>
      </c>
      <c r="BE203" s="5">
        <f t="shared" si="382"/>
        <v>6.4862109153212202E-5</v>
      </c>
      <c r="BF203" s="5">
        <f t="shared" si="383"/>
        <v>4.5272430923755693E-5</v>
      </c>
      <c r="BG203" s="5">
        <f t="shared" si="384"/>
        <v>2.1066156379064013E-5</v>
      </c>
      <c r="BH203" s="5">
        <f t="shared" si="385"/>
        <v>7.3518740135894819E-6</v>
      </c>
      <c r="BI203" s="5">
        <f t="shared" si="386"/>
        <v>2.0525833204355555E-6</v>
      </c>
      <c r="BJ203" s="8">
        <f t="shared" si="387"/>
        <v>0.50409448900956644</v>
      </c>
      <c r="BK203" s="8">
        <f t="shared" si="388"/>
        <v>0.27537582248684922</v>
      </c>
      <c r="BL203" s="8">
        <f t="shared" si="389"/>
        <v>0.21075269464355936</v>
      </c>
      <c r="BM203" s="8">
        <f t="shared" si="390"/>
        <v>0.38131150994096219</v>
      </c>
      <c r="BN203" s="8">
        <f t="shared" si="391"/>
        <v>0.61805203388781038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1.3592592592592601</v>
      </c>
      <c r="F204">
        <f>VLOOKUP(B204,home!$B$2:$E$405,3,FALSE)</f>
        <v>0.74</v>
      </c>
      <c r="G204">
        <f>VLOOKUP(C204,away!$B$2:$E$405,4,FALSE)</f>
        <v>0.62</v>
      </c>
      <c r="H204">
        <f>VLOOKUP(A204,away!$A$2:$E$405,3,FALSE)</f>
        <v>1.11851851851852</v>
      </c>
      <c r="I204">
        <f>VLOOKUP(C204,away!$B$2:$E$405,3,FALSE)</f>
        <v>0.91</v>
      </c>
      <c r="J204">
        <f>VLOOKUP(B204,home!$B$2:$E$405,4,FALSE)</f>
        <v>1.24</v>
      </c>
      <c r="K204" s="3">
        <f t="shared" si="336"/>
        <v>0.62362814814814849</v>
      </c>
      <c r="L204" s="3">
        <f t="shared" si="337"/>
        <v>1.2621362962962981</v>
      </c>
      <c r="M204" s="5">
        <f t="shared" si="338"/>
        <v>0.15171303889971888</v>
      </c>
      <c r="N204" s="5">
        <f t="shared" si="339"/>
        <v>9.4612521498959698E-2</v>
      </c>
      <c r="O204" s="5">
        <f t="shared" si="340"/>
        <v>0.19148253301674736</v>
      </c>
      <c r="P204" s="5">
        <f t="shared" si="341"/>
        <v>0.11941389746795088</v>
      </c>
      <c r="Q204" s="5">
        <f t="shared" si="342"/>
        <v>2.9501515787011563E-2</v>
      </c>
      <c r="R204" s="5">
        <f t="shared" si="343"/>
        <v>0.12083852751359561</v>
      </c>
      <c r="S204" s="5">
        <f t="shared" si="344"/>
        <v>2.3497780764103974E-2</v>
      </c>
      <c r="T204" s="5">
        <f t="shared" si="345"/>
        <v>3.7234933870545536E-2</v>
      </c>
      <c r="U204" s="5">
        <f t="shared" si="346"/>
        <v>7.5358307138252728E-2</v>
      </c>
      <c r="V204" s="5">
        <f t="shared" si="347"/>
        <v>2.0550211865176583E-3</v>
      </c>
      <c r="W204" s="5">
        <f t="shared" si="348"/>
        <v>6.1326585526057954E-3</v>
      </c>
      <c r="X204" s="5">
        <f t="shared" si="349"/>
        <v>7.7402509520356948E-3</v>
      </c>
      <c r="Y204" s="5">
        <f t="shared" si="350"/>
        <v>4.8846258345031151E-3</v>
      </c>
      <c r="Z204" s="5">
        <f t="shared" si="351"/>
        <v>5.0838230521969285E-2</v>
      </c>
      <c r="AA204" s="5">
        <f t="shared" si="352"/>
        <v>3.1704151555544388E-2</v>
      </c>
      <c r="AB204" s="5">
        <f t="shared" si="353"/>
        <v>9.8858006615961946E-3</v>
      </c>
      <c r="AC204" s="5">
        <f t="shared" si="354"/>
        <v>1.0109467643692969E-4</v>
      </c>
      <c r="AD204" s="5">
        <f t="shared" si="355"/>
        <v>9.5612462409661427E-4</v>
      </c>
      <c r="AE204" s="5">
        <f t="shared" si="356"/>
        <v>1.206759591854991E-3</v>
      </c>
      <c r="AF204" s="5">
        <f t="shared" si="357"/>
        <v>7.615475408919455E-4</v>
      </c>
      <c r="AG204" s="5">
        <f t="shared" si="358"/>
        <v>3.2039226423830454E-4</v>
      </c>
      <c r="AH204" s="5">
        <f t="shared" si="359"/>
        <v>1.6041193995313941E-2</v>
      </c>
      <c r="AI204" s="5">
        <f t="shared" si="360"/>
        <v>1.0003740105382833E-2</v>
      </c>
      <c r="AJ204" s="5">
        <f t="shared" si="361"/>
        <v>3.1193069582376299E-3</v>
      </c>
      <c r="AK204" s="5">
        <f t="shared" si="362"/>
        <v>6.484292072904557E-4</v>
      </c>
      <c r="AL204" s="5">
        <f t="shared" si="363"/>
        <v>3.1828798405586625E-6</v>
      </c>
      <c r="AM204" s="5">
        <f t="shared" si="364"/>
        <v>1.1925324574484328E-4</v>
      </c>
      <c r="AN204" s="5">
        <f t="shared" si="365"/>
        <v>1.5051384990570876E-4</v>
      </c>
      <c r="AO204" s="5">
        <f t="shared" si="366"/>
        <v>9.4984496530644126E-5</v>
      </c>
      <c r="AP204" s="5">
        <f t="shared" si="367"/>
        <v>3.9961126885585242E-5</v>
      </c>
      <c r="AQ204" s="5">
        <f t="shared" si="368"/>
        <v>1.2609097170799751E-5</v>
      </c>
      <c r="AR204" s="5">
        <f t="shared" si="369"/>
        <v>4.0492346354831866E-3</v>
      </c>
      <c r="AS204" s="5">
        <f t="shared" si="370"/>
        <v>2.5252166971437228E-3</v>
      </c>
      <c r="AT204" s="5">
        <f t="shared" si="371"/>
        <v>7.8739810625626184E-4</v>
      </c>
      <c r="AU204" s="5">
        <f t="shared" si="372"/>
        <v>1.6368120761998386E-4</v>
      </c>
      <c r="AV204" s="5">
        <f t="shared" si="373"/>
        <v>2.5519052098675787E-5</v>
      </c>
      <c r="AW204" s="5">
        <f t="shared" si="374"/>
        <v>6.9590460181670426E-8</v>
      </c>
      <c r="AX204" s="5">
        <f t="shared" si="375"/>
        <v>1.2394946800752105E-5</v>
      </c>
      <c r="AY204" s="5">
        <f t="shared" si="376"/>
        <v>1.5644112247890912E-5</v>
      </c>
      <c r="AZ204" s="5">
        <f t="shared" si="377"/>
        <v>9.8725009456982985E-6</v>
      </c>
      <c r="BA204" s="5">
        <f t="shared" si="378"/>
        <v>4.1534805929284498E-6</v>
      </c>
      <c r="BB204" s="5">
        <f t="shared" si="379"/>
        <v>1.310564653074317E-6</v>
      </c>
      <c r="BC204" s="5">
        <f t="shared" si="380"/>
        <v>3.3082224345761191E-7</v>
      </c>
      <c r="BD204" s="5">
        <f t="shared" si="381"/>
        <v>8.5178100094390676E-4</v>
      </c>
      <c r="BE204" s="5">
        <f t="shared" si="382"/>
        <v>5.3119460824642493E-4</v>
      </c>
      <c r="BF204" s="5">
        <f t="shared" si="383"/>
        <v>1.6563395492349959E-4</v>
      </c>
      <c r="BG204" s="5">
        <f t="shared" si="384"/>
        <v>3.443133219313198E-5</v>
      </c>
      <c r="BH204" s="5">
        <f t="shared" si="385"/>
        <v>5.3680869834691565E-6</v>
      </c>
      <c r="BI204" s="5">
        <f t="shared" si="386"/>
        <v>6.6953802891981043E-7</v>
      </c>
      <c r="BJ204" s="8">
        <f t="shared" si="387"/>
        <v>0.18381235876046467</v>
      </c>
      <c r="BK204" s="8">
        <f t="shared" si="388"/>
        <v>0.29679965998681684</v>
      </c>
      <c r="BL204" s="8">
        <f t="shared" si="389"/>
        <v>0.46822211837188232</v>
      </c>
      <c r="BM204" s="8">
        <f t="shared" si="390"/>
        <v>0.29209475893536152</v>
      </c>
      <c r="BN204" s="8">
        <f t="shared" si="391"/>
        <v>0.70756203418398389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1.3592592592592601</v>
      </c>
      <c r="F205">
        <f>VLOOKUP(B205,home!$B$2:$E$405,3,FALSE)</f>
        <v>0.63</v>
      </c>
      <c r="G205">
        <f>VLOOKUP(C205,away!$B$2:$E$405,4,FALSE)</f>
        <v>0.85</v>
      </c>
      <c r="H205">
        <f>VLOOKUP(A205,away!$A$2:$E$405,3,FALSE)</f>
        <v>1.11851851851852</v>
      </c>
      <c r="I205">
        <f>VLOOKUP(C205,away!$B$2:$E$405,3,FALSE)</f>
        <v>0.74</v>
      </c>
      <c r="J205">
        <f>VLOOKUP(B205,home!$B$2:$E$405,4,FALSE)</f>
        <v>1.4</v>
      </c>
      <c r="K205" s="3">
        <f t="shared" si="336"/>
        <v>0.72788333333333377</v>
      </c>
      <c r="L205" s="3">
        <f t="shared" si="337"/>
        <v>1.1587851851851867</v>
      </c>
      <c r="M205" s="5">
        <f t="shared" si="338"/>
        <v>0.15157594105719127</v>
      </c>
      <c r="N205" s="5">
        <f t="shared" si="339"/>
        <v>0.11032960122984528</v>
      </c>
      <c r="O205" s="5">
        <f t="shared" si="340"/>
        <v>0.17564395492757637</v>
      </c>
      <c r="P205" s="5">
        <f t="shared" si="341"/>
        <v>0.12784830739253411</v>
      </c>
      <c r="Q205" s="5">
        <f t="shared" si="342"/>
        <v>4.0153538954258633E-2</v>
      </c>
      <c r="R205" s="5">
        <f t="shared" si="343"/>
        <v>0.10176680641870507</v>
      </c>
      <c r="S205" s="5">
        <f t="shared" si="344"/>
        <v>2.695874686499335E-2</v>
      </c>
      <c r="T205" s="5">
        <f t="shared" si="345"/>
        <v>4.652932607295121E-2</v>
      </c>
      <c r="U205" s="5">
        <f t="shared" si="346"/>
        <v>7.4074362278735151E-2</v>
      </c>
      <c r="V205" s="5">
        <f t="shared" si="347"/>
        <v>2.5265151155505847E-3</v>
      </c>
      <c r="W205" s="5">
        <f t="shared" si="348"/>
        <v>9.7423639263852137E-3</v>
      </c>
      <c r="X205" s="5">
        <f t="shared" si="349"/>
        <v>1.1289306986577775E-2</v>
      </c>
      <c r="Y205" s="5">
        <f t="shared" si="350"/>
        <v>6.5409408435269743E-3</v>
      </c>
      <c r="Z205" s="5">
        <f t="shared" si="351"/>
        <v>3.9308622540534729E-2</v>
      </c>
      <c r="AA205" s="5">
        <f t="shared" si="352"/>
        <v>2.8612091203546235E-2</v>
      </c>
      <c r="AB205" s="5">
        <f t="shared" si="353"/>
        <v>1.0413132159437295E-2</v>
      </c>
      <c r="AC205" s="5">
        <f t="shared" si="354"/>
        <v>1.3318846928802821E-4</v>
      </c>
      <c r="AD205" s="5">
        <f t="shared" si="355"/>
        <v>1.7728260823209234E-3</v>
      </c>
      <c r="AE205" s="5">
        <f t="shared" si="356"/>
        <v>2.0543246001033808E-3</v>
      </c>
      <c r="AF205" s="5">
        <f t="shared" si="357"/>
        <v>1.1902604560806403E-3</v>
      </c>
      <c r="AG205" s="5">
        <f t="shared" si="358"/>
        <v>4.597520610060031E-4</v>
      </c>
      <c r="AH205" s="5">
        <f t="shared" si="359"/>
        <v>1.1387562362502043E-2</v>
      </c>
      <c r="AI205" s="5">
        <f t="shared" si="360"/>
        <v>8.2888168509591981E-3</v>
      </c>
      <c r="AJ205" s="5">
        <f t="shared" si="361"/>
        <v>3.0166458194328442E-3</v>
      </c>
      <c r="AK205" s="5">
        <f t="shared" si="362"/>
        <v>7.3192207151161497E-4</v>
      </c>
      <c r="AL205" s="5">
        <f t="shared" si="363"/>
        <v>4.4935681068942438E-6</v>
      </c>
      <c r="AM205" s="5">
        <f t="shared" si="364"/>
        <v>2.5808211164400592E-4</v>
      </c>
      <c r="AN205" s="5">
        <f t="shared" si="365"/>
        <v>2.9906172753438347E-4</v>
      </c>
      <c r="AO205" s="5">
        <f t="shared" si="366"/>
        <v>1.7327414966136618E-4</v>
      </c>
      <c r="AP205" s="5">
        <f t="shared" si="367"/>
        <v>6.6929172534383979E-5</v>
      </c>
      <c r="AQ205" s="5">
        <f t="shared" si="368"/>
        <v>1.9389133397386873E-5</v>
      </c>
      <c r="AR205" s="5">
        <f t="shared" si="369"/>
        <v>2.6391477122079559E-3</v>
      </c>
      <c r="AS205" s="5">
        <f t="shared" si="370"/>
        <v>1.9209916339209686E-3</v>
      </c>
      <c r="AT205" s="5">
        <f t="shared" si="371"/>
        <v>6.9912889690192093E-4</v>
      </c>
      <c r="AU205" s="5">
        <f t="shared" si="372"/>
        <v>1.6962809063554229E-4</v>
      </c>
      <c r="AV205" s="5">
        <f t="shared" si="373"/>
        <v>3.0867365009691839E-5</v>
      </c>
      <c r="AW205" s="5">
        <f t="shared" si="374"/>
        <v>1.0528185714342854E-7</v>
      </c>
      <c r="AX205" s="5">
        <f t="shared" si="375"/>
        <v>3.1308944616190755E-5</v>
      </c>
      <c r="AY205" s="5">
        <f t="shared" si="376"/>
        <v>3.6280341185025366E-5</v>
      </c>
      <c r="AZ205" s="5">
        <f t="shared" si="377"/>
        <v>2.1020560939335687E-5</v>
      </c>
      <c r="BA205" s="5">
        <f t="shared" si="378"/>
        <v>8.1194382002615343E-6</v>
      </c>
      <c r="BB205" s="5">
        <f t="shared" si="379"/>
        <v>2.3521711746224366E-6</v>
      </c>
      <c r="BC205" s="5">
        <f t="shared" si="380"/>
        <v>5.4513222203442318E-7</v>
      </c>
      <c r="BD205" s="5">
        <f t="shared" si="381"/>
        <v>5.0970087840365957E-4</v>
      </c>
      <c r="BE205" s="5">
        <f t="shared" si="382"/>
        <v>3.7100277437538385E-4</v>
      </c>
      <c r="BF205" s="5">
        <f t="shared" si="383"/>
        <v>1.350233680441346E-4</v>
      </c>
      <c r="BG205" s="5">
        <f t="shared" si="384"/>
        <v>3.2760419736619408E-5</v>
      </c>
      <c r="BH205" s="5">
        <f t="shared" si="385"/>
        <v>5.9614408798224164E-6</v>
      </c>
      <c r="BI205" s="5">
        <f t="shared" si="386"/>
        <v>8.6784669181494887E-7</v>
      </c>
      <c r="BJ205" s="8">
        <f t="shared" si="387"/>
        <v>0.23097860409616502</v>
      </c>
      <c r="BK205" s="8">
        <f t="shared" si="388"/>
        <v>0.30908347280884918</v>
      </c>
      <c r="BL205" s="8">
        <f t="shared" si="389"/>
        <v>0.42045037451921335</v>
      </c>
      <c r="BM205" s="8">
        <f t="shared" si="390"/>
        <v>0.29246674892532371</v>
      </c>
      <c r="BN205" s="8">
        <f t="shared" si="391"/>
        <v>0.70731814998011078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1.3592592592592601</v>
      </c>
      <c r="F206">
        <f>VLOOKUP(B206,home!$B$2:$E$405,3,FALSE)</f>
        <v>0.68</v>
      </c>
      <c r="G206">
        <f>VLOOKUP(C206,away!$B$2:$E$405,4,FALSE)</f>
        <v>0.51</v>
      </c>
      <c r="H206">
        <f>VLOOKUP(A206,away!$A$2:$E$405,3,FALSE)</f>
        <v>1.11851851851852</v>
      </c>
      <c r="I206">
        <f>VLOOKUP(C206,away!$B$2:$E$405,3,FALSE)</f>
        <v>1.41</v>
      </c>
      <c r="J206">
        <f>VLOOKUP(B206,home!$B$2:$E$405,4,FALSE)</f>
        <v>1.21</v>
      </c>
      <c r="K206" s="3">
        <f t="shared" si="336"/>
        <v>0.47139111111111143</v>
      </c>
      <c r="L206" s="3">
        <f t="shared" si="337"/>
        <v>1.9083044444444468</v>
      </c>
      <c r="M206" s="5">
        <f t="shared" si="338"/>
        <v>9.2578758309022305E-2</v>
      </c>
      <c r="N206" s="5">
        <f t="shared" si="339"/>
        <v>4.3640803744577066E-2</v>
      </c>
      <c r="O206" s="5">
        <f t="shared" si="340"/>
        <v>0.1766684559422555</v>
      </c>
      <c r="P206" s="5">
        <f t="shared" si="341"/>
        <v>8.3279939744904274E-2</v>
      </c>
      <c r="Q206" s="5">
        <f t="shared" si="342"/>
        <v>1.0285943483469064E-2</v>
      </c>
      <c r="R206" s="5">
        <f t="shared" si="343"/>
        <v>0.1685685998338721</v>
      </c>
      <c r="S206" s="5">
        <f t="shared" si="344"/>
        <v>1.8728778854336228E-2</v>
      </c>
      <c r="T206" s="5">
        <f t="shared" si="345"/>
        <v>1.962871166480841E-2</v>
      </c>
      <c r="U206" s="5">
        <f t="shared" si="346"/>
        <v>7.9461739574133286E-2</v>
      </c>
      <c r="V206" s="5">
        <f t="shared" si="347"/>
        <v>1.8719575790550965E-3</v>
      </c>
      <c r="W206" s="5">
        <f t="shared" si="348"/>
        <v>1.6162341091661928E-3</v>
      </c>
      <c r="X206" s="5">
        <f t="shared" si="349"/>
        <v>3.084266733784557E-3</v>
      </c>
      <c r="Y206" s="5">
        <f t="shared" si="350"/>
        <v>2.9428599579666144E-3</v>
      </c>
      <c r="Z206" s="5">
        <f t="shared" si="351"/>
        <v>0.10722673608558521</v>
      </c>
      <c r="AA206" s="5">
        <f t="shared" si="352"/>
        <v>5.0545730264201928E-2</v>
      </c>
      <c r="AB206" s="5">
        <f t="shared" si="353"/>
        <v>1.1913403975582335E-2</v>
      </c>
      <c r="AC206" s="5">
        <f t="shared" si="354"/>
        <v>1.0524587202576216E-4</v>
      </c>
      <c r="AD206" s="5">
        <f t="shared" si="355"/>
        <v>1.9046959813388226E-4</v>
      </c>
      <c r="AE206" s="5">
        <f t="shared" si="356"/>
        <v>3.6347398065043521E-4</v>
      </c>
      <c r="AF206" s="5">
        <f t="shared" si="357"/>
        <v>3.4680950635757025E-4</v>
      </c>
      <c r="AG206" s="5">
        <f t="shared" si="358"/>
        <v>2.2060604078591204E-4</v>
      </c>
      <c r="AH206" s="5">
        <f t="shared" si="359"/>
        <v>5.1155314258848478E-2</v>
      </c>
      <c r="AI206" s="5">
        <f t="shared" si="360"/>
        <v>2.4114160427716667E-2</v>
      </c>
      <c r="AJ206" s="5">
        <f t="shared" si="361"/>
        <v>5.683600438766475E-3</v>
      </c>
      <c r="AK206" s="5">
        <f t="shared" si="362"/>
        <v>8.930662419805765E-4</v>
      </c>
      <c r="AL206" s="5">
        <f t="shared" si="363"/>
        <v>3.7869896035757029E-6</v>
      </c>
      <c r="AM206" s="5">
        <f t="shared" si="364"/>
        <v>1.7957135099443532E-5</v>
      </c>
      <c r="AN206" s="5">
        <f t="shared" si="365"/>
        <v>3.4267680719757467E-5</v>
      </c>
      <c r="AO206" s="5">
        <f t="shared" si="366"/>
        <v>3.2696583709158231E-5</v>
      </c>
      <c r="AP206" s="5">
        <f t="shared" si="367"/>
        <v>2.0798345336778857E-5</v>
      </c>
      <c r="AQ206" s="5">
        <f t="shared" si="368"/>
        <v>9.9223937108163758E-6</v>
      </c>
      <c r="AR206" s="5">
        <f t="shared" si="369"/>
        <v>1.9523982711422583E-2</v>
      </c>
      <c r="AS206" s="5">
        <f t="shared" si="370"/>
        <v>9.203431903651622E-3</v>
      </c>
      <c r="AT206" s="5">
        <f t="shared" si="371"/>
        <v>2.169207995548894E-3</v>
      </c>
      <c r="AU206" s="5">
        <f t="shared" si="372"/>
        <v>3.4084845575096668E-4</v>
      </c>
      <c r="AV206" s="5">
        <f t="shared" si="373"/>
        <v>4.0168233069238672E-5</v>
      </c>
      <c r="AW206" s="5">
        <f t="shared" si="374"/>
        <v>9.4628218227039838E-8</v>
      </c>
      <c r="AX206" s="5">
        <f t="shared" si="375"/>
        <v>1.4108056444831699E-6</v>
      </c>
      <c r="AY206" s="5">
        <f t="shared" si="376"/>
        <v>2.6922466816145453E-6</v>
      </c>
      <c r="AZ206" s="5">
        <f t="shared" si="377"/>
        <v>2.5688131540329258E-6</v>
      </c>
      <c r="BA206" s="5">
        <f t="shared" si="378"/>
        <v>1.6340258529294636E-6</v>
      </c>
      <c r="BB206" s="5">
        <f t="shared" si="379"/>
        <v>7.7955469937060541E-7</v>
      </c>
      <c r="BC206" s="5">
        <f t="shared" si="380"/>
        <v>2.9752553949929613E-7</v>
      </c>
      <c r="BD206" s="5">
        <f t="shared" si="381"/>
        <v>6.2096171635773805E-3</v>
      </c>
      <c r="BE206" s="5">
        <f t="shared" si="382"/>
        <v>2.92715833431337E-3</v>
      </c>
      <c r="BF206" s="5">
        <f t="shared" si="383"/>
        <v>6.8991820980506457E-4</v>
      </c>
      <c r="BG206" s="5">
        <f t="shared" si="384"/>
        <v>1.0840710383193276E-4</v>
      </c>
      <c r="BH206" s="5">
        <f t="shared" si="385"/>
        <v>1.2775536281918103E-5</v>
      </c>
      <c r="BI206" s="5">
        <f t="shared" si="386"/>
        <v>1.2044548485947389E-6</v>
      </c>
      <c r="BJ206" s="8">
        <f t="shared" si="387"/>
        <v>8.2445203929847624E-2</v>
      </c>
      <c r="BK206" s="8">
        <f t="shared" si="388"/>
        <v>0.19657115959562882</v>
      </c>
      <c r="BL206" s="8">
        <f t="shared" si="389"/>
        <v>0.61023079105945899</v>
      </c>
      <c r="BM206" s="8">
        <f t="shared" si="390"/>
        <v>0.42144879199395685</v>
      </c>
      <c r="BN206" s="8">
        <f t="shared" si="391"/>
        <v>0.57502250105810027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1.1786833855799399</v>
      </c>
      <c r="F207">
        <f>VLOOKUP(B207,home!$B$2:$E$405,3,FALSE)</f>
        <v>0.85</v>
      </c>
      <c r="G207">
        <f>VLOOKUP(C207,away!$B$2:$E$405,4,FALSE)</f>
        <v>1.0900000000000001</v>
      </c>
      <c r="H207">
        <f>VLOOKUP(A207,away!$A$2:$E$405,3,FALSE)</f>
        <v>0.84639498432601901</v>
      </c>
      <c r="I207">
        <f>VLOOKUP(C207,away!$B$2:$E$405,3,FALSE)</f>
        <v>0.48</v>
      </c>
      <c r="J207">
        <f>VLOOKUP(B207,home!$B$2:$E$405,4,FALSE)</f>
        <v>0.93</v>
      </c>
      <c r="K207" s="3">
        <f t="shared" si="336"/>
        <v>1.0920501567398144</v>
      </c>
      <c r="L207" s="3">
        <f t="shared" si="337"/>
        <v>0.37783072100313486</v>
      </c>
      <c r="M207" s="5">
        <f t="shared" si="338"/>
        <v>0.22995287606087175</v>
      </c>
      <c r="N207" s="5">
        <f t="shared" si="339"/>
        <v>0.25112007434504613</v>
      </c>
      <c r="O207" s="5">
        <f t="shared" si="340"/>
        <v>8.6883260958823691E-2</v>
      </c>
      <c r="P207" s="5">
        <f t="shared" si="341"/>
        <v>9.48808787481496E-2</v>
      </c>
      <c r="Q207" s="5">
        <f t="shared" si="342"/>
        <v>0.13711785827451073</v>
      </c>
      <c r="R207" s="5">
        <f t="shared" si="343"/>
        <v>1.6413582565587934E-2</v>
      </c>
      <c r="S207" s="5">
        <f t="shared" si="344"/>
        <v>9.7872021718462959E-3</v>
      </c>
      <c r="T207" s="5">
        <f t="shared" si="345"/>
        <v>5.1807339254264048E-2</v>
      </c>
      <c r="U207" s="5">
        <f t="shared" si="346"/>
        <v>1.7924455413412189E-2</v>
      </c>
      <c r="V207" s="5">
        <f t="shared" si="347"/>
        <v>4.4869982757527951E-4</v>
      </c>
      <c r="W207" s="5">
        <f t="shared" si="348"/>
        <v>4.991319287350237E-2</v>
      </c>
      <c r="X207" s="5">
        <f t="shared" si="349"/>
        <v>1.8858737650963932E-2</v>
      </c>
      <c r="Y207" s="5">
        <f t="shared" si="350"/>
        <v>3.5627052219363332E-3</v>
      </c>
      <c r="Z207" s="5">
        <f t="shared" si="351"/>
        <v>2.0671852450001912E-3</v>
      </c>
      <c r="AA207" s="5">
        <f t="shared" si="352"/>
        <v>2.2574699708126904E-3</v>
      </c>
      <c r="AB207" s="5">
        <f t="shared" si="353"/>
        <v>1.2326352177307114E-3</v>
      </c>
      <c r="AC207" s="5">
        <f t="shared" si="354"/>
        <v>1.1571129991872782E-5</v>
      </c>
      <c r="AD207" s="5">
        <f t="shared" si="355"/>
        <v>1.3626927525223211E-2</v>
      </c>
      <c r="AE207" s="5">
        <f t="shared" si="356"/>
        <v>5.1486718519125497E-3</v>
      </c>
      <c r="AF207" s="5">
        <f t="shared" si="357"/>
        <v>9.7266319900833197E-4</v>
      </c>
      <c r="AG207" s="5">
        <f t="shared" si="358"/>
        <v>1.2250067925817791E-4</v>
      </c>
      <c r="AH207" s="5">
        <f t="shared" si="359"/>
        <v>1.9526152289136602E-4</v>
      </c>
      <c r="AI207" s="5">
        <f t="shared" si="360"/>
        <v>2.1323537667877112E-4</v>
      </c>
      <c r="AJ207" s="5">
        <f t="shared" si="361"/>
        <v>1.1643186326226268E-4</v>
      </c>
      <c r="AK207" s="5">
        <f t="shared" si="362"/>
        <v>4.2383144841687537E-5</v>
      </c>
      <c r="AL207" s="5">
        <f t="shared" si="363"/>
        <v>1.9097460323954983E-7</v>
      </c>
      <c r="AM207" s="5">
        <f t="shared" si="364"/>
        <v>2.9762576679604209E-3</v>
      </c>
      <c r="AN207" s="5">
        <f t="shared" si="365"/>
        <v>1.1245215805765945E-3</v>
      </c>
      <c r="AO207" s="5">
        <f t="shared" si="366"/>
        <v>2.1243939978641971E-4</v>
      </c>
      <c r="AP207" s="5">
        <f t="shared" si="367"/>
        <v>2.6755377196925394E-5</v>
      </c>
      <c r="AQ207" s="5">
        <f t="shared" si="368"/>
        <v>2.5272508642562884E-6</v>
      </c>
      <c r="AR207" s="5">
        <f t="shared" si="369"/>
        <v>1.4755160395642989E-5</v>
      </c>
      <c r="AS207" s="5">
        <f t="shared" si="370"/>
        <v>1.6113375222783027E-5</v>
      </c>
      <c r="AT207" s="5">
        <f t="shared" si="371"/>
        <v>8.7983069688238234E-6</v>
      </c>
      <c r="AU207" s="5">
        <f t="shared" si="372"/>
        <v>3.2027308347830194E-6</v>
      </c>
      <c r="AV207" s="5">
        <f t="shared" si="373"/>
        <v>8.7438567753005816E-7</v>
      </c>
      <c r="AW207" s="5">
        <f t="shared" si="374"/>
        <v>2.1888347159962276E-9</v>
      </c>
      <c r="AX207" s="5">
        <f t="shared" si="375"/>
        <v>5.4170377546570851E-4</v>
      </c>
      <c r="AY207" s="5">
        <f t="shared" si="376"/>
        <v>2.0467232805432891E-4</v>
      </c>
      <c r="AZ207" s="5">
        <f t="shared" si="377"/>
        <v>3.8665746639078617E-5</v>
      </c>
      <c r="BA207" s="5">
        <f t="shared" si="378"/>
        <v>4.8697023102558711E-6</v>
      </c>
      <c r="BB207" s="5">
        <f t="shared" si="379"/>
        <v>4.5998078373865175E-7</v>
      </c>
      <c r="BC207" s="5">
        <f t="shared" si="380"/>
        <v>3.4758974233512364E-8</v>
      </c>
      <c r="BD207" s="5">
        <f t="shared" si="381"/>
        <v>9.291588151337819E-7</v>
      </c>
      <c r="BE207" s="5">
        <f t="shared" si="382"/>
        <v>1.0146880297030266E-6</v>
      </c>
      <c r="BF207" s="5">
        <f t="shared" si="383"/>
        <v>5.5404511093960185E-7</v>
      </c>
      <c r="BG207" s="5">
        <f t="shared" si="384"/>
        <v>2.0168168341417336E-7</v>
      </c>
      <c r="BH207" s="5">
        <f t="shared" si="385"/>
        <v>5.5061628495999406E-8</v>
      </c>
      <c r="BI207" s="5">
        <f t="shared" si="386"/>
        <v>1.202601200588112E-8</v>
      </c>
      <c r="BJ207" s="8">
        <f t="shared" si="387"/>
        <v>0.5373835784442379</v>
      </c>
      <c r="BK207" s="8">
        <f t="shared" si="388"/>
        <v>0.33528609124109238</v>
      </c>
      <c r="BL207" s="8">
        <f t="shared" si="389"/>
        <v>0.12532522665442061</v>
      </c>
      <c r="BM207" s="8">
        <f t="shared" si="390"/>
        <v>0.18348888049254145</v>
      </c>
      <c r="BN207" s="8">
        <f t="shared" si="391"/>
        <v>0.81636853095298989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1.1786833855799399</v>
      </c>
      <c r="F208">
        <f>VLOOKUP(B208,home!$B$2:$E$405,3,FALSE)</f>
        <v>1.21</v>
      </c>
      <c r="G208">
        <f>VLOOKUP(C208,away!$B$2:$E$405,4,FALSE)</f>
        <v>0.96</v>
      </c>
      <c r="H208">
        <f>VLOOKUP(A208,away!$A$2:$E$405,3,FALSE)</f>
        <v>0.84639498432601901</v>
      </c>
      <c r="I208">
        <f>VLOOKUP(C208,away!$B$2:$E$405,3,FALSE)</f>
        <v>0.74</v>
      </c>
      <c r="J208">
        <f>VLOOKUP(B208,home!$B$2:$E$405,4,FALSE)</f>
        <v>1.18</v>
      </c>
      <c r="K208" s="3">
        <f t="shared" si="336"/>
        <v>1.369158620689658</v>
      </c>
      <c r="L208" s="3">
        <f t="shared" si="337"/>
        <v>0.73907210031347981</v>
      </c>
      <c r="M208" s="5">
        <f t="shared" si="338"/>
        <v>0.12145266009149906</v>
      </c>
      <c r="N208" s="5">
        <f t="shared" si="339"/>
        <v>0.16628795656996673</v>
      </c>
      <c r="O208" s="5">
        <f t="shared" si="340"/>
        <v>8.9762272582483371E-2</v>
      </c>
      <c r="P208" s="5">
        <f t="shared" si="341"/>
        <v>0.12289878931900204</v>
      </c>
      <c r="Q208" s="5">
        <f t="shared" si="342"/>
        <v>0.11383729462731872</v>
      </c>
      <c r="R208" s="5">
        <f t="shared" si="343"/>
        <v>3.317039566322353E-2</v>
      </c>
      <c r="S208" s="5">
        <f t="shared" si="344"/>
        <v>3.109053437919233E-2</v>
      </c>
      <c r="T208" s="5">
        <f t="shared" si="345"/>
        <v>8.4133968434216874E-2</v>
      </c>
      <c r="U208" s="5">
        <f t="shared" si="346"/>
        <v>4.5415533173989345E-2</v>
      </c>
      <c r="V208" s="5">
        <f t="shared" si="347"/>
        <v>3.4956363808334137E-3</v>
      </c>
      <c r="W208" s="5">
        <f t="shared" si="348"/>
        <v>5.1953771098327287E-2</v>
      </c>
      <c r="X208" s="5">
        <f t="shared" si="349"/>
        <v>3.8397582724846516E-2</v>
      </c>
      <c r="Y208" s="5">
        <f t="shared" si="350"/>
        <v>1.418929105570645E-2</v>
      </c>
      <c r="Z208" s="5">
        <f t="shared" si="351"/>
        <v>8.1717713303492544E-3</v>
      </c>
      <c r="AA208" s="5">
        <f t="shared" si="352"/>
        <v>1.1188451163252277E-2</v>
      </c>
      <c r="AB208" s="5">
        <f t="shared" si="353"/>
        <v>7.6593821811660441E-3</v>
      </c>
      <c r="AC208" s="5">
        <f t="shared" si="354"/>
        <v>2.2107866903667891E-4</v>
      </c>
      <c r="AD208" s="5">
        <f t="shared" si="355"/>
        <v>1.7783238394153009E-2</v>
      </c>
      <c r="AE208" s="5">
        <f t="shared" si="356"/>
        <v>1.314309535034198E-2</v>
      </c>
      <c r="AF208" s="5">
        <f t="shared" si="357"/>
        <v>4.856847542598788E-3</v>
      </c>
      <c r="AG208" s="5">
        <f t="shared" si="358"/>
        <v>1.1965201714036167E-3</v>
      </c>
      <c r="AH208" s="5">
        <f t="shared" si="359"/>
        <v>1.5098820501006751E-3</v>
      </c>
      <c r="AI208" s="5">
        <f t="shared" si="360"/>
        <v>2.0672680251199132E-3</v>
      </c>
      <c r="AJ208" s="5">
        <f t="shared" si="361"/>
        <v>1.4152089189345071E-3</v>
      </c>
      <c r="AK208" s="5">
        <f t="shared" si="362"/>
        <v>6.4588183047869032E-4</v>
      </c>
      <c r="AL208" s="5">
        <f t="shared" si="363"/>
        <v>8.9484415568649817E-6</v>
      </c>
      <c r="AM208" s="5">
        <f t="shared" si="364"/>
        <v>4.8696148302267792E-3</v>
      </c>
      <c r="AN208" s="5">
        <f t="shared" si="365"/>
        <v>3.5989964602933756E-3</v>
      </c>
      <c r="AO208" s="5">
        <f t="shared" si="366"/>
        <v>1.3299589364649019E-3</v>
      </c>
      <c r="AP208" s="5">
        <f t="shared" si="367"/>
        <v>3.2764518150126573E-4</v>
      </c>
      <c r="AQ208" s="5">
        <f t="shared" si="368"/>
        <v>6.0538353112432918E-5</v>
      </c>
      <c r="AR208" s="5">
        <f t="shared" si="369"/>
        <v>2.2318233959870584E-4</v>
      </c>
      <c r="AS208" s="5">
        <f t="shared" si="370"/>
        <v>3.0557202424725491E-4</v>
      </c>
      <c r="AT208" s="5">
        <f t="shared" si="371"/>
        <v>2.0918828561985916E-4</v>
      </c>
      <c r="AU208" s="5">
        <f t="shared" si="372"/>
        <v>9.5470648201240166E-5</v>
      </c>
      <c r="AV208" s="5">
        <f t="shared" si="373"/>
        <v>3.2678615251889408E-5</v>
      </c>
      <c r="AW208" s="5">
        <f t="shared" si="374"/>
        <v>2.5152750252238832E-7</v>
      </c>
      <c r="AX208" s="5">
        <f t="shared" si="375"/>
        <v>1.1112125207071995E-3</v>
      </c>
      <c r="AY208" s="5">
        <f t="shared" si="376"/>
        <v>8.2126617157370627E-4</v>
      </c>
      <c r="AZ208" s="5">
        <f t="shared" si="377"/>
        <v>3.0348745717069482E-4</v>
      </c>
      <c r="BA208" s="5">
        <f t="shared" si="378"/>
        <v>7.4766370796647573E-5</v>
      </c>
      <c r="BB208" s="5">
        <f t="shared" si="379"/>
        <v>1.3814434674373681E-5</v>
      </c>
      <c r="BC208" s="5">
        <f t="shared" si="380"/>
        <v>2.0419726498865448E-6</v>
      </c>
      <c r="BD208" s="5">
        <f t="shared" si="381"/>
        <v>2.7491306746681961E-5</v>
      </c>
      <c r="BE208" s="5">
        <f t="shared" si="382"/>
        <v>3.7639959626243361E-5</v>
      </c>
      <c r="BF208" s="5">
        <f t="shared" si="383"/>
        <v>2.5767537602340892E-5</v>
      </c>
      <c r="BG208" s="5">
        <f t="shared" si="384"/>
        <v>1.1759948747396647E-5</v>
      </c>
      <c r="BH208" s="5">
        <f t="shared" si="385"/>
        <v>4.0253088015916681E-6</v>
      </c>
      <c r="BI208" s="5">
        <f t="shared" si="386"/>
        <v>1.1022572493274374E-6</v>
      </c>
      <c r="BJ208" s="8">
        <f t="shared" si="387"/>
        <v>0.51829290865805122</v>
      </c>
      <c r="BK208" s="8">
        <f t="shared" si="388"/>
        <v>0.27998891345269405</v>
      </c>
      <c r="BL208" s="8">
        <f t="shared" si="389"/>
        <v>0.19380815382044086</v>
      </c>
      <c r="BM208" s="8">
        <f t="shared" si="390"/>
        <v>0.35203136376397087</v>
      </c>
      <c r="BN208" s="8">
        <f t="shared" si="391"/>
        <v>0.64740936885349343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1.1786833855799399</v>
      </c>
      <c r="F209">
        <f>VLOOKUP(B209,home!$B$2:$E$405,3,FALSE)</f>
        <v>1.19</v>
      </c>
      <c r="G209">
        <f>VLOOKUP(C209,away!$B$2:$E$405,4,FALSE)</f>
        <v>1.45</v>
      </c>
      <c r="H209">
        <f>VLOOKUP(A209,away!$A$2:$E$405,3,FALSE)</f>
        <v>0.84639498432601901</v>
      </c>
      <c r="I209">
        <f>VLOOKUP(C209,away!$B$2:$E$405,3,FALSE)</f>
        <v>0.67</v>
      </c>
      <c r="J209">
        <f>VLOOKUP(B209,home!$B$2:$E$405,4,FALSE)</f>
        <v>0.63</v>
      </c>
      <c r="K209" s="3">
        <f t="shared" si="336"/>
        <v>2.033818181818186</v>
      </c>
      <c r="L209" s="3">
        <f t="shared" si="337"/>
        <v>0.35726332288401269</v>
      </c>
      <c r="M209" s="5">
        <f t="shared" si="338"/>
        <v>9.1530639511658018E-2</v>
      </c>
      <c r="N209" s="5">
        <f t="shared" si="339"/>
        <v>0.18615667883225606</v>
      </c>
      <c r="O209" s="5">
        <f t="shared" si="340"/>
        <v>3.2700540417633643E-2</v>
      </c>
      <c r="P209" s="5">
        <f t="shared" si="341"/>
        <v>6.6506953656663745E-2</v>
      </c>
      <c r="Q209" s="5">
        <f t="shared" si="342"/>
        <v>0.18930441903796558</v>
      </c>
      <c r="R209" s="5">
        <f t="shared" si="343"/>
        <v>5.8413518648533789E-3</v>
      </c>
      <c r="S209" s="5">
        <f t="shared" si="344"/>
        <v>1.2081131816319974E-2</v>
      </c>
      <c r="T209" s="5">
        <f t="shared" si="345"/>
        <v>6.7631525782131136E-2</v>
      </c>
      <c r="U209" s="5">
        <f t="shared" si="346"/>
        <v>1.1880247629136366E-2</v>
      </c>
      <c r="V209" s="5">
        <f t="shared" si="347"/>
        <v>9.7536164224452211E-4</v>
      </c>
      <c r="W209" s="5">
        <f t="shared" si="348"/>
        <v>0.12833692311264774</v>
      </c>
      <c r="X209" s="5">
        <f t="shared" si="349"/>
        <v>4.5850075599934578E-2</v>
      </c>
      <c r="Y209" s="5">
        <f t="shared" si="350"/>
        <v>8.1902751816579113E-3</v>
      </c>
      <c r="Z209" s="5">
        <f t="shared" si="351"/>
        <v>6.9563359245741415E-4</v>
      </c>
      <c r="AA209" s="5">
        <f t="shared" si="352"/>
        <v>1.4147922482233908E-3</v>
      </c>
      <c r="AB209" s="5">
        <f t="shared" si="353"/>
        <v>1.4387150989660807E-3</v>
      </c>
      <c r="AC209" s="5">
        <f t="shared" si="354"/>
        <v>4.4294137382120653E-5</v>
      </c>
      <c r="AD209" s="5">
        <f t="shared" si="355"/>
        <v>6.5253491906276356E-2</v>
      </c>
      <c r="AE209" s="5">
        <f t="shared" si="356"/>
        <v>2.3312679348221319E-2</v>
      </c>
      <c r="AF209" s="5">
        <f t="shared" si="357"/>
        <v>4.1643826446375242E-3</v>
      </c>
      <c r="AG209" s="5">
        <f t="shared" si="358"/>
        <v>4.9592706046123829E-4</v>
      </c>
      <c r="AH209" s="5">
        <f t="shared" si="359"/>
        <v>6.2131092187769698E-5</v>
      </c>
      <c r="AI209" s="5">
        <f t="shared" si="360"/>
        <v>1.2636334494770784E-4</v>
      </c>
      <c r="AJ209" s="5">
        <f t="shared" si="361"/>
        <v>1.2850003423500576E-4</v>
      </c>
      <c r="AK209" s="5">
        <f t="shared" si="362"/>
        <v>8.7115235330471373E-5</v>
      </c>
      <c r="AL209" s="5">
        <f t="shared" si="363"/>
        <v>1.2873801200785422E-6</v>
      </c>
      <c r="AM209" s="5">
        <f t="shared" si="364"/>
        <v>2.6542747653222162E-2</v>
      </c>
      <c r="AN209" s="5">
        <f t="shared" si="365"/>
        <v>9.4827502250619793E-3</v>
      </c>
      <c r="AO209" s="5">
        <f t="shared" si="366"/>
        <v>1.6939194277423811E-3</v>
      </c>
      <c r="AP209" s="5">
        <f t="shared" si="367"/>
        <v>2.0172509448434281E-4</v>
      </c>
      <c r="AQ209" s="5">
        <f t="shared" si="368"/>
        <v>1.8017244391141927E-5</v>
      </c>
      <c r="AR209" s="5">
        <f t="shared" si="369"/>
        <v>4.439432089883109E-6</v>
      </c>
      <c r="AS209" s="5">
        <f t="shared" si="370"/>
        <v>9.0289977013513725E-6</v>
      </c>
      <c r="AT209" s="5">
        <f t="shared" si="371"/>
        <v>9.1816698443015175E-6</v>
      </c>
      <c r="AU209" s="5">
        <f t="shared" si="372"/>
        <v>6.2246156895973938E-6</v>
      </c>
      <c r="AV209" s="5">
        <f t="shared" si="373"/>
        <v>3.1649341410834798E-6</v>
      </c>
      <c r="AW209" s="5">
        <f t="shared" si="374"/>
        <v>2.59839311250732E-8</v>
      </c>
      <c r="AX209" s="5">
        <f t="shared" si="375"/>
        <v>8.9971871287558638E-3</v>
      </c>
      <c r="AY209" s="5">
        <f t="shared" si="376"/>
        <v>3.2143649702285888E-3</v>
      </c>
      <c r="AZ209" s="5">
        <f t="shared" si="377"/>
        <v>5.7418735511291811E-4</v>
      </c>
      <c r="BA209" s="5">
        <f t="shared" si="378"/>
        <v>6.8378694148541261E-5</v>
      </c>
      <c r="BB209" s="5">
        <f t="shared" si="379"/>
        <v>6.1072998714943598E-6</v>
      </c>
      <c r="BC209" s="5">
        <f t="shared" si="380"/>
        <v>4.3638284918783607E-7</v>
      </c>
      <c r="BD209" s="5">
        <f t="shared" si="381"/>
        <v>2.6434104335825922E-7</v>
      </c>
      <c r="BE209" s="5">
        <f t="shared" si="382"/>
        <v>5.3762162018281694E-7</v>
      </c>
      <c r="BF209" s="5">
        <f t="shared" si="383"/>
        <v>5.4671231303318217E-7</v>
      </c>
      <c r="BG209" s="5">
        <f t="shared" si="384"/>
        <v>3.7063781415692064E-7</v>
      </c>
      <c r="BH209" s="5">
        <f t="shared" si="385"/>
        <v>1.8845248132542368E-7</v>
      </c>
      <c r="BI209" s="5">
        <f t="shared" si="386"/>
        <v>7.6655616585679825E-8</v>
      </c>
      <c r="BJ209" s="8">
        <f t="shared" si="387"/>
        <v>0.76949619998205798</v>
      </c>
      <c r="BK209" s="8">
        <f t="shared" si="388"/>
        <v>0.17435403311461709</v>
      </c>
      <c r="BL209" s="8">
        <f t="shared" si="389"/>
        <v>5.3713781035868664E-2</v>
      </c>
      <c r="BM209" s="8">
        <f t="shared" si="390"/>
        <v>0.42300472541767331</v>
      </c>
      <c r="BN209" s="8">
        <f t="shared" si="391"/>
        <v>0.57204058332103036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1.1786833855799399</v>
      </c>
      <c r="F210">
        <f>VLOOKUP(B210,home!$B$2:$E$405,3,FALSE)</f>
        <v>0.67</v>
      </c>
      <c r="G210">
        <f>VLOOKUP(C210,away!$B$2:$E$405,4,FALSE)</f>
        <v>1.02</v>
      </c>
      <c r="H210">
        <f>VLOOKUP(A210,away!$A$2:$E$405,3,FALSE)</f>
        <v>0.84639498432601901</v>
      </c>
      <c r="I210">
        <f>VLOOKUP(C210,away!$B$2:$E$405,3,FALSE)</f>
        <v>0.51</v>
      </c>
      <c r="J210">
        <f>VLOOKUP(B210,home!$B$2:$E$405,4,FALSE)</f>
        <v>1.27</v>
      </c>
      <c r="K210" s="3">
        <f t="shared" si="336"/>
        <v>0.8055122257053311</v>
      </c>
      <c r="L210" s="3">
        <f t="shared" si="337"/>
        <v>0.54821003134796253</v>
      </c>
      <c r="M210" s="5">
        <f t="shared" si="338"/>
        <v>0.2582770954435088</v>
      </c>
      <c r="N210" s="5">
        <f t="shared" si="339"/>
        <v>0.20804535799940901</v>
      </c>
      <c r="O210" s="5">
        <f t="shared" si="340"/>
        <v>0.14159009458954666</v>
      </c>
      <c r="P210" s="5">
        <f t="shared" si="341"/>
        <v>0.11405255223065409</v>
      </c>
      <c r="Q210" s="5">
        <f t="shared" si="342"/>
        <v>8.3791539684883162E-2</v>
      </c>
      <c r="R210" s="5">
        <f t="shared" si="343"/>
        <v>3.8810555096748175E-2</v>
      </c>
      <c r="S210" s="5">
        <f t="shared" si="344"/>
        <v>1.2591113284734947E-2</v>
      </c>
      <c r="T210" s="5">
        <f t="shared" si="345"/>
        <v>4.5935362597343841E-2</v>
      </c>
      <c r="U210" s="5">
        <f t="shared" si="346"/>
        <v>3.126237661684101E-2</v>
      </c>
      <c r="V210" s="5">
        <f t="shared" si="347"/>
        <v>6.1778980400159337E-4</v>
      </c>
      <c r="W210" s="5">
        <f t="shared" si="348"/>
        <v>2.2498369875615608E-2</v>
      </c>
      <c r="X210" s="5">
        <f t="shared" si="349"/>
        <v>1.2333832054789287E-2</v>
      </c>
      <c r="Y210" s="5">
        <f t="shared" si="350"/>
        <v>3.3807652286982699E-3</v>
      </c>
      <c r="Z210" s="5">
        <f t="shared" si="351"/>
        <v>7.0921118754067132E-3</v>
      </c>
      <c r="AA210" s="5">
        <f t="shared" si="352"/>
        <v>5.712782821710072E-3</v>
      </c>
      <c r="AB210" s="5">
        <f t="shared" si="353"/>
        <v>2.3008582028434307E-3</v>
      </c>
      <c r="AC210" s="5">
        <f t="shared" si="354"/>
        <v>1.7050607935119005E-5</v>
      </c>
      <c r="AD210" s="5">
        <f t="shared" si="355"/>
        <v>4.5306779983122249E-3</v>
      </c>
      <c r="AE210" s="5">
        <f t="shared" si="356"/>
        <v>2.4837631274822686E-3</v>
      </c>
      <c r="AF210" s="5">
        <f t="shared" si="357"/>
        <v>6.8081193098898395E-4</v>
      </c>
      <c r="AG210" s="5">
        <f t="shared" si="358"/>
        <v>1.2440931000984591E-4</v>
      </c>
      <c r="AH210" s="5">
        <f t="shared" si="359"/>
        <v>9.7199171838499305E-4</v>
      </c>
      <c r="AI210" s="5">
        <f t="shared" si="360"/>
        <v>7.8295121244344526E-4</v>
      </c>
      <c r="AJ210" s="5">
        <f t="shared" si="361"/>
        <v>3.1533838687700349E-4</v>
      </c>
      <c r="AK210" s="5">
        <f t="shared" si="362"/>
        <v>8.4669641954541295E-5</v>
      </c>
      <c r="AL210" s="5">
        <f t="shared" si="363"/>
        <v>3.0117503818838018E-7</v>
      </c>
      <c r="AM210" s="5">
        <f t="shared" si="364"/>
        <v>7.2990330367493118E-4</v>
      </c>
      <c r="AN210" s="5">
        <f t="shared" si="365"/>
        <v>4.0014031298861539E-4</v>
      </c>
      <c r="AO210" s="5">
        <f t="shared" si="366"/>
        <v>1.0968046676353619E-4</v>
      </c>
      <c r="AP210" s="5">
        <f t="shared" si="367"/>
        <v>2.0042644040899112E-5</v>
      </c>
      <c r="AQ210" s="5">
        <f t="shared" si="368"/>
        <v>2.7468946294893392E-6</v>
      </c>
      <c r="AR210" s="5">
        <f t="shared" si="369"/>
        <v>1.0657112208115942E-4</v>
      </c>
      <c r="AS210" s="5">
        <f t="shared" si="370"/>
        <v>8.5844341743509305E-5</v>
      </c>
      <c r="AT210" s="5">
        <f t="shared" si="371"/>
        <v>3.4574333391011614E-5</v>
      </c>
      <c r="AU210" s="5">
        <f t="shared" si="372"/>
        <v>9.2833494140239706E-6</v>
      </c>
      <c r="AV210" s="5">
        <f t="shared" si="373"/>
        <v>1.8694628621226824E-6</v>
      </c>
      <c r="AW210" s="5">
        <f t="shared" si="374"/>
        <v>3.6943291590853227E-9</v>
      </c>
      <c r="AX210" s="5">
        <f t="shared" si="375"/>
        <v>9.7991005782144611E-5</v>
      </c>
      <c r="AY210" s="5">
        <f t="shared" si="376"/>
        <v>5.3719652351647871E-5</v>
      </c>
      <c r="AZ210" s="5">
        <f t="shared" si="377"/>
        <v>1.4724826149849264E-5</v>
      </c>
      <c r="BA210" s="5">
        <f t="shared" si="378"/>
        <v>2.6907658017340541E-6</v>
      </c>
      <c r="BB210" s="5">
        <f t="shared" si="379"/>
        <v>3.6877620112966283E-7</v>
      </c>
      <c r="BC210" s="5">
        <f t="shared" si="380"/>
        <v>4.043336255633501E-8</v>
      </c>
      <c r="BD210" s="5">
        <f t="shared" si="381"/>
        <v>9.737226362816651E-6</v>
      </c>
      <c r="BE210" s="5">
        <f t="shared" si="382"/>
        <v>7.8434548797090672E-6</v>
      </c>
      <c r="BF210" s="5">
        <f t="shared" si="383"/>
        <v>3.1589993986868949E-6</v>
      </c>
      <c r="BG210" s="5">
        <f t="shared" si="384"/>
        <v>8.4820421221269454E-7</v>
      </c>
      <c r="BH210" s="5">
        <f t="shared" si="385"/>
        <v>1.7080971570802111E-7</v>
      </c>
      <c r="BI210" s="5">
        <f t="shared" si="386"/>
        <v>2.75178628544126E-8</v>
      </c>
      <c r="BJ210" s="8">
        <f t="shared" si="387"/>
        <v>0.38523693888927901</v>
      </c>
      <c r="BK210" s="8">
        <f t="shared" si="388"/>
        <v>0.38560962219822431</v>
      </c>
      <c r="BL210" s="8">
        <f t="shared" si="389"/>
        <v>0.22209154710927309</v>
      </c>
      <c r="BM210" s="8">
        <f t="shared" si="390"/>
        <v>0.15540930906941081</v>
      </c>
      <c r="BN210" s="8">
        <f t="shared" si="391"/>
        <v>0.84456719504474986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1.45333333333333</v>
      </c>
      <c r="F211">
        <f>VLOOKUP(B211,home!$B$2:$E$405,3,FALSE)</f>
        <v>0.59</v>
      </c>
      <c r="G211">
        <f>VLOOKUP(C211,away!$B$2:$E$405,4,FALSE)</f>
        <v>1.1299999999999999</v>
      </c>
      <c r="H211">
        <f>VLOOKUP(A211,away!$A$2:$E$405,3,FALSE)</f>
        <v>1.16333333333333</v>
      </c>
      <c r="I211">
        <f>VLOOKUP(C211,away!$B$2:$E$405,3,FALSE)</f>
        <v>0.84</v>
      </c>
      <c r="J211">
        <f>VLOOKUP(B211,home!$B$2:$E$405,4,FALSE)</f>
        <v>1.04</v>
      </c>
      <c r="K211" s="3">
        <f t="shared" si="336"/>
        <v>0.96893733333333099</v>
      </c>
      <c r="L211" s="3">
        <f t="shared" si="337"/>
        <v>1.0162879999999972</v>
      </c>
      <c r="M211" s="5">
        <f t="shared" si="338"/>
        <v>0.13734966117273661</v>
      </c>
      <c r="N211" s="5">
        <f t="shared" si="339"/>
        <v>0.13308321443094798</v>
      </c>
      <c r="O211" s="5">
        <f t="shared" si="340"/>
        <v>0.13958681245391774</v>
      </c>
      <c r="P211" s="5">
        <f t="shared" si="341"/>
        <v>0.13525087382759887</v>
      </c>
      <c r="Q211" s="5">
        <f t="shared" si="342"/>
        <v>6.4474647451075284E-2</v>
      </c>
      <c r="R211" s="5">
        <f t="shared" si="343"/>
        <v>7.0930201227583381E-2</v>
      </c>
      <c r="S211" s="5">
        <f t="shared" si="344"/>
        <v>3.3296039311162338E-2</v>
      </c>
      <c r="T211" s="5">
        <f t="shared" si="345"/>
        <v>6.5524810508758219E-2</v>
      </c>
      <c r="U211" s="5">
        <f t="shared" si="346"/>
        <v>6.8726920030251201E-2</v>
      </c>
      <c r="V211" s="5">
        <f t="shared" si="347"/>
        <v>3.6430283711918398E-3</v>
      </c>
      <c r="W211" s="5">
        <f t="shared" si="348"/>
        <v>2.0823964322950517E-2</v>
      </c>
      <c r="X211" s="5">
        <f t="shared" si="349"/>
        <v>2.1163145053842675E-2</v>
      </c>
      <c r="Y211" s="5">
        <f t="shared" si="350"/>
        <v>1.0753925180239801E-2</v>
      </c>
      <c r="Z211" s="5">
        <f t="shared" si="351"/>
        <v>2.402850411505936E-2</v>
      </c>
      <c r="AA211" s="5">
        <f t="shared" si="352"/>
        <v>2.3282114701234587E-2</v>
      </c>
      <c r="AB211" s="5">
        <f t="shared" si="353"/>
        <v>1.1279455066487488E-2</v>
      </c>
      <c r="AC211" s="5">
        <f t="shared" si="354"/>
        <v>2.2421004098927198E-4</v>
      </c>
      <c r="AD211" s="5">
        <f t="shared" si="355"/>
        <v>5.044279115127023E-3</v>
      </c>
      <c r="AE211" s="5">
        <f t="shared" si="356"/>
        <v>5.126440333354197E-3</v>
      </c>
      <c r="AF211" s="5">
        <f t="shared" si="357"/>
        <v>2.6049698967519279E-3</v>
      </c>
      <c r="AG211" s="5">
        <f t="shared" si="358"/>
        <v>8.8246654881007208E-4</v>
      </c>
      <c r="AH211" s="5">
        <f t="shared" si="359"/>
        <v>6.1049700975213438E-3</v>
      </c>
      <c r="AI211" s="5">
        <f t="shared" si="360"/>
        <v>5.9153334463720566E-3</v>
      </c>
      <c r="AJ211" s="5">
        <f t="shared" si="361"/>
        <v>2.8657937076526007E-3</v>
      </c>
      <c r="AK211" s="5">
        <f t="shared" si="362"/>
        <v>9.2559150432545046E-4</v>
      </c>
      <c r="AL211" s="5">
        <f t="shared" si="363"/>
        <v>8.8313589435312384E-6</v>
      </c>
      <c r="AM211" s="5">
        <f t="shared" si="364"/>
        <v>9.7751807088003874E-4</v>
      </c>
      <c r="AN211" s="5">
        <f t="shared" si="365"/>
        <v>9.9343988521853003E-4</v>
      </c>
      <c r="AO211" s="5">
        <f t="shared" si="366"/>
        <v>5.0481051703448333E-4</v>
      </c>
      <c r="AP211" s="5">
        <f t="shared" si="367"/>
        <v>1.7101095691197986E-4</v>
      </c>
      <c r="AQ211" s="5">
        <f t="shared" si="368"/>
        <v>4.3449095844540424E-5</v>
      </c>
      <c r="AR211" s="5">
        <f t="shared" si="369"/>
        <v>1.2408815700939513E-3</v>
      </c>
      <c r="AS211" s="5">
        <f t="shared" si="370"/>
        <v>1.2023364795093101E-3</v>
      </c>
      <c r="AT211" s="5">
        <f t="shared" si="371"/>
        <v>5.8249435111256797E-4</v>
      </c>
      <c r="AU211" s="5">
        <f t="shared" si="372"/>
        <v>1.8813350774958025E-4</v>
      </c>
      <c r="AV211" s="5">
        <f t="shared" si="373"/>
        <v>4.5572394827380944E-5</v>
      </c>
      <c r="AW211" s="5">
        <f t="shared" si="374"/>
        <v>2.4156695400612746E-7</v>
      </c>
      <c r="AX211" s="5">
        <f t="shared" si="375"/>
        <v>1.5785895881394106E-4</v>
      </c>
      <c r="AY211" s="5">
        <f t="shared" si="376"/>
        <v>1.6043016553510207E-4</v>
      </c>
      <c r="AZ211" s="5">
        <f t="shared" si="377"/>
        <v>8.1521626035668679E-5</v>
      </c>
      <c r="BA211" s="5">
        <f t="shared" si="378"/>
        <v>2.7616483426845814E-5</v>
      </c>
      <c r="BB211" s="5">
        <f t="shared" si="379"/>
        <v>7.0165751772255487E-6</v>
      </c>
      <c r="BC211" s="5">
        <f t="shared" si="380"/>
        <v>1.4261722307424365E-6</v>
      </c>
      <c r="BD211" s="5">
        <f t="shared" si="381"/>
        <v>2.1018217485127295E-4</v>
      </c>
      <c r="BE211" s="5">
        <f t="shared" si="382"/>
        <v>2.036533560145923E-4</v>
      </c>
      <c r="BF211" s="5">
        <f t="shared" si="383"/>
        <v>9.8663669850581254E-5</v>
      </c>
      <c r="BG211" s="5">
        <f t="shared" si="384"/>
        <v>3.1866304387300802E-5</v>
      </c>
      <c r="BH211" s="5">
        <f t="shared" si="385"/>
        <v>7.7191129990548629E-6</v>
      </c>
      <c r="BI211" s="5">
        <f t="shared" si="386"/>
        <v>1.4958673530005745E-6</v>
      </c>
      <c r="BJ211" s="8">
        <f t="shared" si="387"/>
        <v>0.33260796134896675</v>
      </c>
      <c r="BK211" s="8">
        <f t="shared" si="388"/>
        <v>0.30993307424815753</v>
      </c>
      <c r="BL211" s="8">
        <f t="shared" si="389"/>
        <v>0.33343019102409444</v>
      </c>
      <c r="BM211" s="8">
        <f t="shared" si="390"/>
        <v>0.31916413157383711</v>
      </c>
      <c r="BN211" s="8">
        <f t="shared" si="391"/>
        <v>0.68067541056385994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1.45333333333333</v>
      </c>
      <c r="F212">
        <f>VLOOKUP(B212,home!$B$2:$E$405,3,FALSE)</f>
        <v>1.57</v>
      </c>
      <c r="G212">
        <f>VLOOKUP(C212,away!$B$2:$E$405,4,FALSE)</f>
        <v>0.93</v>
      </c>
      <c r="H212">
        <f>VLOOKUP(A212,away!$A$2:$E$405,3,FALSE)</f>
        <v>1.16333333333333</v>
      </c>
      <c r="I212">
        <f>VLOOKUP(C212,away!$B$2:$E$405,3,FALSE)</f>
        <v>0.74</v>
      </c>
      <c r="J212">
        <f>VLOOKUP(B212,home!$B$2:$E$405,4,FALSE)</f>
        <v>0.49</v>
      </c>
      <c r="K212" s="3">
        <f t="shared" si="336"/>
        <v>2.1220119999999953</v>
      </c>
      <c r="L212" s="3">
        <f t="shared" si="337"/>
        <v>0.42182466666666546</v>
      </c>
      <c r="M212" s="5">
        <f t="shared" si="338"/>
        <v>7.8564395418990421E-2</v>
      </c>
      <c r="N212" s="5">
        <f t="shared" si="339"/>
        <v>0.16671458985184234</v>
      </c>
      <c r="O212" s="5">
        <f t="shared" si="340"/>
        <v>3.3140399909483732E-2</v>
      </c>
      <c r="P212" s="5">
        <f t="shared" si="341"/>
        <v>7.0324326292723241E-2</v>
      </c>
      <c r="Q212" s="5">
        <f t="shared" si="342"/>
        <v>0.17688518012034346</v>
      </c>
      <c r="R212" s="5">
        <f t="shared" si="343"/>
        <v>6.9897190725089825E-3</v>
      </c>
      <c r="S212" s="5">
        <f t="shared" si="344"/>
        <v>1.5737125074757424E-2</v>
      </c>
      <c r="T212" s="5">
        <f t="shared" si="345"/>
        <v>7.4614532142536966E-2</v>
      </c>
      <c r="U212" s="5">
        <f t="shared" si="346"/>
        <v>1.4832267748492899E-2</v>
      </c>
      <c r="V212" s="5">
        <f t="shared" si="347"/>
        <v>1.565174250816092E-3</v>
      </c>
      <c r="W212" s="5">
        <f t="shared" si="348"/>
        <v>0.12511749161250982</v>
      </c>
      <c r="X212" s="5">
        <f t="shared" si="349"/>
        <v>5.277764419361626E-2</v>
      </c>
      <c r="Y212" s="5">
        <f t="shared" si="350"/>
        <v>1.1131456084712025E-2</v>
      </c>
      <c r="Z212" s="5">
        <f t="shared" si="351"/>
        <v>9.8281197261824538E-4</v>
      </c>
      <c r="AA212" s="5">
        <f t="shared" si="352"/>
        <v>2.0855387996395838E-3</v>
      </c>
      <c r="AB212" s="5">
        <f t="shared" si="353"/>
        <v>2.2127691796503916E-3</v>
      </c>
      <c r="AC212" s="5">
        <f t="shared" si="354"/>
        <v>8.7563380438069355E-5</v>
      </c>
      <c r="AD212" s="5">
        <f t="shared" si="355"/>
        <v>6.6375204652911177E-2</v>
      </c>
      <c r="AE212" s="5">
        <f t="shared" si="356"/>
        <v>2.7998698577645961E-2</v>
      </c>
      <c r="AF212" s="5">
        <f t="shared" si="357"/>
        <v>5.9052708473079736E-3</v>
      </c>
      <c r="AG212" s="5">
        <f t="shared" si="358"/>
        <v>8.3032963558068789E-4</v>
      </c>
      <c r="AH212" s="5">
        <f t="shared" si="359"/>
        <v>1.0364358318642481E-4</v>
      </c>
      <c r="AI212" s="5">
        <f t="shared" si="360"/>
        <v>2.1993292724459122E-4</v>
      </c>
      <c r="AJ212" s="5">
        <f t="shared" si="361"/>
        <v>2.3335015540407427E-4</v>
      </c>
      <c r="AK212" s="5">
        <f t="shared" si="362"/>
        <v>1.6505727665643642E-4</v>
      </c>
      <c r="AL212" s="5">
        <f t="shared" si="363"/>
        <v>3.1351788322842176E-6</v>
      </c>
      <c r="AM212" s="5">
        <f t="shared" si="364"/>
        <v>2.8169796155186597E-2</v>
      </c>
      <c r="AN212" s="5">
        <f t="shared" si="365"/>
        <v>1.1882714873229502E-2</v>
      </c>
      <c r="AO212" s="5">
        <f t="shared" si="366"/>
        <v>2.5062111202475311E-3</v>
      </c>
      <c r="AP212" s="5">
        <f t="shared" si="367"/>
        <v>3.5239389013156839E-4</v>
      </c>
      <c r="AQ212" s="5">
        <f t="shared" si="368"/>
        <v>3.7162108810029584E-5</v>
      </c>
      <c r="AR212" s="5">
        <f t="shared" si="369"/>
        <v>8.7438839859504956E-6</v>
      </c>
      <c r="AS212" s="5">
        <f t="shared" si="370"/>
        <v>1.855462674479474E-5</v>
      </c>
      <c r="AT212" s="5">
        <f t="shared" si="371"/>
        <v>1.968657030398765E-5</v>
      </c>
      <c r="AU212" s="5">
        <f t="shared" si="372"/>
        <v>1.3925046141301781E-5</v>
      </c>
      <c r="AV212" s="5">
        <f t="shared" si="373"/>
        <v>7.387278753099007E-6</v>
      </c>
      <c r="AW212" s="5">
        <f t="shared" si="374"/>
        <v>7.7954219031180816E-8</v>
      </c>
      <c r="AX212" s="5">
        <f t="shared" si="375"/>
        <v>9.9627742464766019E-3</v>
      </c>
      <c r="AY212" s="5">
        <f t="shared" si="376"/>
        <v>4.202543925595232E-3</v>
      </c>
      <c r="AZ212" s="5">
        <f t="shared" si="377"/>
        <v>8.8636834528311428E-4</v>
      </c>
      <c r="BA212" s="5">
        <f t="shared" si="378"/>
        <v>1.2463067726431118E-4</v>
      </c>
      <c r="BB212" s="5">
        <f t="shared" si="379"/>
        <v>1.3143073473364706E-5</v>
      </c>
      <c r="BC212" s="5">
        <f t="shared" si="380"/>
        <v>1.1088145173755125E-6</v>
      </c>
      <c r="BD212" s="5">
        <f t="shared" si="381"/>
        <v>6.147309912909268E-7</v>
      </c>
      <c r="BE212" s="5">
        <f t="shared" si="382"/>
        <v>1.3044665402912393E-6</v>
      </c>
      <c r="BF212" s="5">
        <f t="shared" si="383"/>
        <v>1.3840468260482439E-6</v>
      </c>
      <c r="BG212" s="5">
        <f t="shared" si="384"/>
        <v>9.7898799114542648E-7</v>
      </c>
      <c r="BH212" s="5">
        <f t="shared" si="385"/>
        <v>5.1935606626662123E-7</v>
      </c>
      <c r="BI212" s="5">
        <f t="shared" si="386"/>
        <v>2.2041596097811253E-7</v>
      </c>
      <c r="BJ212" s="8">
        <f t="shared" si="387"/>
        <v>0.76648924494922177</v>
      </c>
      <c r="BK212" s="8">
        <f t="shared" si="388"/>
        <v>0.17048426352215279</v>
      </c>
      <c r="BL212" s="8">
        <f t="shared" si="389"/>
        <v>6.0055998062572273E-2</v>
      </c>
      <c r="BM212" s="8">
        <f t="shared" si="390"/>
        <v>0.46119124186929678</v>
      </c>
      <c r="BN212" s="8">
        <f t="shared" si="391"/>
        <v>0.53261861066589222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1.4962962962963</v>
      </c>
      <c r="F213">
        <f>VLOOKUP(B213,home!$B$2:$E$405,3,FALSE)</f>
        <v>0.67</v>
      </c>
      <c r="G213">
        <f>VLOOKUP(C213,away!$B$2:$E$405,4,FALSE)</f>
        <v>0.85</v>
      </c>
      <c r="H213">
        <f>VLOOKUP(A213,away!$A$2:$E$405,3,FALSE)</f>
        <v>1.3888888888888899</v>
      </c>
      <c r="I213">
        <f>VLOOKUP(C213,away!$B$2:$E$405,3,FALSE)</f>
        <v>0.89</v>
      </c>
      <c r="J213">
        <f>VLOOKUP(B213,home!$B$2:$E$405,4,FALSE)</f>
        <v>0.86</v>
      </c>
      <c r="K213" s="3">
        <f t="shared" si="336"/>
        <v>0.85214074074074286</v>
      </c>
      <c r="L213" s="3">
        <f t="shared" si="337"/>
        <v>1.0630555555555563</v>
      </c>
      <c r="M213" s="5">
        <f t="shared" si="338"/>
        <v>0.14731291276865474</v>
      </c>
      <c r="N213" s="5">
        <f t="shared" si="339"/>
        <v>0.12553133460735788</v>
      </c>
      <c r="O213" s="5">
        <f t="shared" si="340"/>
        <v>0.15660181032378945</v>
      </c>
      <c r="P213" s="5">
        <f t="shared" si="341"/>
        <v>0.13344678265065527</v>
      </c>
      <c r="Q213" s="5">
        <f t="shared" si="342"/>
        <v>5.3485182229243991E-2</v>
      </c>
      <c r="R213" s="5">
        <f t="shared" si="343"/>
        <v>8.3238212237380912E-2</v>
      </c>
      <c r="S213" s="5">
        <f t="shared" si="344"/>
        <v>3.0221457618887736E-2</v>
      </c>
      <c r="T213" s="5">
        <f t="shared" si="345"/>
        <v>5.685772010869914E-2</v>
      </c>
      <c r="U213" s="5">
        <f t="shared" si="346"/>
        <v>7.0930671833896938E-2</v>
      </c>
      <c r="V213" s="5">
        <f t="shared" si="347"/>
        <v>3.0418667692214507E-3</v>
      </c>
      <c r="W213" s="5">
        <f t="shared" si="348"/>
        <v>1.5192300934493867E-2</v>
      </c>
      <c r="X213" s="5">
        <f t="shared" si="349"/>
        <v>1.6150259910085573E-2</v>
      </c>
      <c r="Y213" s="5">
        <f t="shared" si="350"/>
        <v>8.5843117605413233E-3</v>
      </c>
      <c r="Z213" s="5">
        <f t="shared" si="351"/>
        <v>2.9495614651153426E-2</v>
      </c>
      <c r="AA213" s="5">
        <f t="shared" si="352"/>
        <v>2.5134414917437387E-2</v>
      </c>
      <c r="AB213" s="5">
        <f t="shared" si="353"/>
        <v>1.0709029472915136E-2</v>
      </c>
      <c r="AC213" s="5">
        <f t="shared" si="354"/>
        <v>1.7222155121002019E-4</v>
      </c>
      <c r="AD213" s="5">
        <f t="shared" si="355"/>
        <v>3.2364946429689701E-3</v>
      </c>
      <c r="AE213" s="5">
        <f t="shared" si="356"/>
        <v>3.4405736107339605E-3</v>
      </c>
      <c r="AF213" s="5">
        <f t="shared" si="357"/>
        <v>1.8287604455942878E-3</v>
      </c>
      <c r="AG213" s="5">
        <f t="shared" si="358"/>
        <v>6.4802465048975427E-4</v>
      </c>
      <c r="AH213" s="5">
        <f t="shared" si="359"/>
        <v>7.8388692548586273E-3</v>
      </c>
      <c r="AI213" s="5">
        <f t="shared" si="360"/>
        <v>6.6798198534050654E-3</v>
      </c>
      <c r="AJ213" s="5">
        <f t="shared" si="361"/>
        <v>2.8460733189476562E-3</v>
      </c>
      <c r="AK213" s="5">
        <f t="shared" si="362"/>
        <v>8.0841834207017349E-4</v>
      </c>
      <c r="AL213" s="5">
        <f t="shared" si="363"/>
        <v>6.2404337760056769E-6</v>
      </c>
      <c r="AM213" s="5">
        <f t="shared" si="364"/>
        <v>5.5158978849260509E-4</v>
      </c>
      <c r="AN213" s="5">
        <f t="shared" si="365"/>
        <v>5.8637058904477803E-4</v>
      </c>
      <c r="AO213" s="5">
        <f t="shared" si="366"/>
        <v>3.1167225614921759E-4</v>
      </c>
      <c r="AP213" s="5">
        <f t="shared" si="367"/>
        <v>1.1044164113732007E-4</v>
      </c>
      <c r="AQ213" s="5">
        <f t="shared" si="368"/>
        <v>2.9351400043925287E-5</v>
      </c>
      <c r="AR213" s="5">
        <f t="shared" si="369"/>
        <v>1.6666307021302221E-3</v>
      </c>
      <c r="AS213" s="5">
        <f t="shared" si="370"/>
        <v>1.4202039210545118E-3</v>
      </c>
      <c r="AT213" s="5">
        <f t="shared" si="371"/>
        <v>6.0510681064514953E-4</v>
      </c>
      <c r="AU213" s="5">
        <f t="shared" si="372"/>
        <v>1.7187872195014209E-4</v>
      </c>
      <c r="AV213" s="5">
        <f t="shared" si="373"/>
        <v>3.6616215360041557E-5</v>
      </c>
      <c r="AW213" s="5">
        <f t="shared" si="374"/>
        <v>1.5702889291560103E-7</v>
      </c>
      <c r="AX213" s="5">
        <f t="shared" si="375"/>
        <v>7.8338688491852988E-5</v>
      </c>
      <c r="AY213" s="5">
        <f t="shared" si="376"/>
        <v>8.3278378016200439E-5</v>
      </c>
      <c r="AZ213" s="5">
        <f t="shared" si="377"/>
        <v>4.4264771203888783E-5</v>
      </c>
      <c r="BA213" s="5">
        <f t="shared" si="378"/>
        <v>1.568530364789653E-5</v>
      </c>
      <c r="BB213" s="5">
        <f t="shared" si="379"/>
        <v>4.1685872958680592E-6</v>
      </c>
      <c r="BC213" s="5">
        <f t="shared" si="380"/>
        <v>8.862879767381711E-7</v>
      </c>
      <c r="BD213" s="5">
        <f t="shared" si="381"/>
        <v>2.9528683782649825E-4</v>
      </c>
      <c r="BE213" s="5">
        <f t="shared" si="382"/>
        <v>2.5162594471646381E-4</v>
      </c>
      <c r="BF213" s="5">
        <f t="shared" si="383"/>
        <v>1.0721035946013834E-4</v>
      </c>
      <c r="BG213" s="5">
        <f t="shared" si="384"/>
        <v>3.0452771708481201E-5</v>
      </c>
      <c r="BH213" s="5">
        <f t="shared" si="385"/>
        <v>6.4875118603184763E-6</v>
      </c>
      <c r="BI213" s="5">
        <f t="shared" si="386"/>
        <v>1.1056546324432284E-6</v>
      </c>
      <c r="BJ213" s="8">
        <f t="shared" si="387"/>
        <v>0.2867710105917089</v>
      </c>
      <c r="BK213" s="8">
        <f t="shared" si="388"/>
        <v>0.3142847601704214</v>
      </c>
      <c r="BL213" s="8">
        <f t="shared" si="389"/>
        <v>0.36937992500604577</v>
      </c>
      <c r="BM213" s="8">
        <f t="shared" si="390"/>
        <v>0.30023195425312393</v>
      </c>
      <c r="BN213" s="8">
        <f t="shared" si="391"/>
        <v>0.69961623481708235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1.4962962962963</v>
      </c>
      <c r="F214">
        <f>VLOOKUP(B214,home!$B$2:$E$405,3,FALSE)</f>
        <v>1.34</v>
      </c>
      <c r="G214">
        <f>VLOOKUP(C214,away!$B$2:$E$405,4,FALSE)</f>
        <v>1.02</v>
      </c>
      <c r="H214">
        <f>VLOOKUP(A214,away!$A$2:$E$405,3,FALSE)</f>
        <v>1.3888888888888899</v>
      </c>
      <c r="I214">
        <f>VLOOKUP(C214,away!$B$2:$E$405,3,FALSE)</f>
        <v>1.2</v>
      </c>
      <c r="J214">
        <f>VLOOKUP(B214,home!$B$2:$E$405,4,FALSE)</f>
        <v>0.53</v>
      </c>
      <c r="K214" s="3">
        <f t="shared" si="336"/>
        <v>2.0451377777777831</v>
      </c>
      <c r="L214" s="3">
        <f t="shared" si="337"/>
        <v>0.88333333333333397</v>
      </c>
      <c r="M214" s="5">
        <f t="shared" si="338"/>
        <v>5.3478738723154874E-2</v>
      </c>
      <c r="N214" s="5">
        <f t="shared" si="339"/>
        <v>0.10937138887063165</v>
      </c>
      <c r="O214" s="5">
        <f t="shared" si="340"/>
        <v>4.7239552538786832E-2</v>
      </c>
      <c r="P214" s="5">
        <f t="shared" si="341"/>
        <v>9.6611393502391341E-2</v>
      </c>
      <c r="Q214" s="5">
        <f t="shared" si="342"/>
        <v>0.11183977959367671</v>
      </c>
      <c r="R214" s="5">
        <f t="shared" si="343"/>
        <v>2.0864135704630866E-2</v>
      </c>
      <c r="S214" s="5">
        <f t="shared" si="344"/>
        <v>4.3633047344255313E-2</v>
      </c>
      <c r="T214" s="5">
        <f t="shared" si="345"/>
        <v>9.8791805307747796E-2</v>
      </c>
      <c r="U214" s="5">
        <f t="shared" si="346"/>
        <v>4.2670032130222871E-2</v>
      </c>
      <c r="V214" s="5">
        <f t="shared" si="347"/>
        <v>8.7583082492871615E-3</v>
      </c>
      <c r="W214" s="5">
        <f t="shared" si="348"/>
        <v>7.6242586101789661E-2</v>
      </c>
      <c r="X214" s="5">
        <f t="shared" si="349"/>
        <v>6.7347617723247558E-2</v>
      </c>
      <c r="Y214" s="5">
        <f t="shared" si="350"/>
        <v>2.9745197827767696E-2</v>
      </c>
      <c r="Z214" s="5">
        <f t="shared" si="351"/>
        <v>6.1433288463635374E-3</v>
      </c>
      <c r="AA214" s="5">
        <f t="shared" si="352"/>
        <v>1.2563953905010078E-2</v>
      </c>
      <c r="AB214" s="5">
        <f t="shared" si="353"/>
        <v>1.2847508384697408E-2</v>
      </c>
      <c r="AC214" s="5">
        <f t="shared" si="354"/>
        <v>9.8888874449179118E-4</v>
      </c>
      <c r="AD214" s="5">
        <f t="shared" si="355"/>
        <v>3.8981648278061366E-2</v>
      </c>
      <c r="AE214" s="5">
        <f t="shared" si="356"/>
        <v>3.4433789312287556E-2</v>
      </c>
      <c r="AF214" s="5">
        <f t="shared" si="357"/>
        <v>1.5208256946260349E-2</v>
      </c>
      <c r="AG214" s="5">
        <f t="shared" si="358"/>
        <v>4.4779867675099954E-3</v>
      </c>
      <c r="AH214" s="5">
        <f t="shared" si="359"/>
        <v>1.3566517869052822E-3</v>
      </c>
      <c r="AI214" s="5">
        <f t="shared" si="360"/>
        <v>2.7745398206897275E-3</v>
      </c>
      <c r="AJ214" s="5">
        <f t="shared" si="361"/>
        <v>2.8371581016206795E-3</v>
      </c>
      <c r="AK214" s="5">
        <f t="shared" si="362"/>
        <v>1.9341264050509162E-3</v>
      </c>
      <c r="AL214" s="5">
        <f t="shared" si="363"/>
        <v>7.1458618438072298E-5</v>
      </c>
      <c r="AM214" s="5">
        <f t="shared" si="364"/>
        <v>1.5944568306701906E-2</v>
      </c>
      <c r="AN214" s="5">
        <f t="shared" si="365"/>
        <v>1.4084368670920023E-2</v>
      </c>
      <c r="AO214" s="5">
        <f t="shared" si="366"/>
        <v>6.2205961629896818E-3</v>
      </c>
      <c r="AP214" s="5">
        <f t="shared" si="367"/>
        <v>1.8316199813247409E-3</v>
      </c>
      <c r="AQ214" s="5">
        <f t="shared" si="368"/>
        <v>4.044827458758806E-4</v>
      </c>
      <c r="AR214" s="5">
        <f t="shared" si="369"/>
        <v>2.3967514901993342E-4</v>
      </c>
      <c r="AS214" s="5">
        <f t="shared" si="370"/>
        <v>4.9016870165518569E-4</v>
      </c>
      <c r="AT214" s="5">
        <f t="shared" si="371"/>
        <v>5.0123126461965387E-4</v>
      </c>
      <c r="AU214" s="5">
        <f t="shared" si="372"/>
        <v>3.4169566489232884E-4</v>
      </c>
      <c r="AV214" s="5">
        <f t="shared" si="373"/>
        <v>1.7470367819354997E-4</v>
      </c>
      <c r="AW214" s="5">
        <f t="shared" si="374"/>
        <v>3.5859093361676027E-6</v>
      </c>
      <c r="AX214" s="5">
        <f t="shared" si="375"/>
        <v>5.434806499065737E-3</v>
      </c>
      <c r="AY214" s="5">
        <f t="shared" si="376"/>
        <v>4.8007457408414033E-3</v>
      </c>
      <c r="AZ214" s="5">
        <f t="shared" si="377"/>
        <v>2.1203293688716214E-3</v>
      </c>
      <c r="BA214" s="5">
        <f t="shared" si="378"/>
        <v>6.2431920305664455E-4</v>
      </c>
      <c r="BB214" s="5">
        <f t="shared" si="379"/>
        <v>1.3787049067500909E-4</v>
      </c>
      <c r="BC214" s="5">
        <f t="shared" si="380"/>
        <v>2.4357120019251631E-5</v>
      </c>
      <c r="BD214" s="5">
        <f t="shared" si="381"/>
        <v>3.5285508050156874E-5</v>
      </c>
      <c r="BE214" s="5">
        <f t="shared" si="382"/>
        <v>7.2163725521457914E-5</v>
      </c>
      <c r="BF214" s="5">
        <f t="shared" si="383"/>
        <v>7.3792380624560178E-5</v>
      </c>
      <c r="BG214" s="5">
        <f t="shared" si="384"/>
        <v>5.0305195109148436E-5</v>
      </c>
      <c r="BH214" s="5">
        <f t="shared" si="385"/>
        <v>2.5720263734050418E-5</v>
      </c>
      <c r="BI214" s="5">
        <f t="shared" si="386"/>
        <v>1.052029660338287E-5</v>
      </c>
      <c r="BJ214" s="8">
        <f t="shared" si="387"/>
        <v>0.6380681210193222</v>
      </c>
      <c r="BK214" s="8">
        <f t="shared" si="388"/>
        <v>0.20834258092285995</v>
      </c>
      <c r="BL214" s="8">
        <f t="shared" si="389"/>
        <v>0.14710292060563809</v>
      </c>
      <c r="BM214" s="8">
        <f t="shared" si="390"/>
        <v>0.55545480262940605</v>
      </c>
      <c r="BN214" s="8">
        <f t="shared" si="391"/>
        <v>0.43940498893327223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1.4962962962963</v>
      </c>
      <c r="F215">
        <f>VLOOKUP(B215,home!$B$2:$E$405,3,FALSE)</f>
        <v>0.85</v>
      </c>
      <c r="G215">
        <f>VLOOKUP(C215,away!$B$2:$E$405,4,FALSE)</f>
        <v>0.94</v>
      </c>
      <c r="H215">
        <f>VLOOKUP(A215,away!$A$2:$E$405,3,FALSE)</f>
        <v>1.3888888888888899</v>
      </c>
      <c r="I215">
        <f>VLOOKUP(C215,away!$B$2:$E$405,3,FALSE)</f>
        <v>0.89</v>
      </c>
      <c r="J215">
        <f>VLOOKUP(B215,home!$B$2:$E$405,4,FALSE)</f>
        <v>0.43</v>
      </c>
      <c r="K215" s="3">
        <f t="shared" si="336"/>
        <v>1.1955407407407435</v>
      </c>
      <c r="L215" s="3">
        <f t="shared" si="337"/>
        <v>0.53152777777777815</v>
      </c>
      <c r="M215" s="5">
        <f t="shared" si="338"/>
        <v>0.17780487843376705</v>
      </c>
      <c r="N215" s="5">
        <f t="shared" si="339"/>
        <v>0.21257297607002371</v>
      </c>
      <c r="O215" s="5">
        <f t="shared" si="340"/>
        <v>9.4508231911948182E-2</v>
      </c>
      <c r="P215" s="5">
        <f t="shared" si="341"/>
        <v>0.1129884415861085</v>
      </c>
      <c r="Q215" s="5">
        <f t="shared" si="342"/>
        <v>0.12706982663611024</v>
      </c>
      <c r="R215" s="5">
        <f t="shared" si="343"/>
        <v>2.5116875244932352E-2</v>
      </c>
      <c r="S215" s="5">
        <f t="shared" si="344"/>
        <v>1.7949996710597816E-2</v>
      </c>
      <c r="T215" s="5">
        <f t="shared" si="345"/>
        <v>6.7541142574499197E-2</v>
      </c>
      <c r="U215" s="5">
        <f t="shared" si="346"/>
        <v>3.002824763541927E-2</v>
      </c>
      <c r="V215" s="5">
        <f t="shared" si="347"/>
        <v>1.2673956434538765E-3</v>
      </c>
      <c r="W215" s="5">
        <f t="shared" si="348"/>
        <v>5.0639051554111053E-2</v>
      </c>
      <c r="X215" s="5">
        <f t="shared" si="349"/>
        <v>2.6916062541330988E-2</v>
      </c>
      <c r="Y215" s="5">
        <f t="shared" si="350"/>
        <v>7.1533174545606766E-3</v>
      </c>
      <c r="Z215" s="5">
        <f t="shared" si="351"/>
        <v>4.4501056278868608E-3</v>
      </c>
      <c r="AA215" s="5">
        <f t="shared" si="352"/>
        <v>5.3202825787384087E-3</v>
      </c>
      <c r="AB215" s="5">
        <f t="shared" si="353"/>
        <v>3.1803072875674957E-3</v>
      </c>
      <c r="AC215" s="5">
        <f t="shared" si="354"/>
        <v>5.0336448825355063E-5</v>
      </c>
      <c r="AD215" s="5">
        <f t="shared" si="355"/>
        <v>1.5135262301352653E-2</v>
      </c>
      <c r="AE215" s="5">
        <f t="shared" si="356"/>
        <v>8.044812337121756E-3</v>
      </c>
      <c r="AF215" s="5">
        <f t="shared" si="357"/>
        <v>2.1380206120947898E-3</v>
      </c>
      <c r="AG215" s="5">
        <f t="shared" si="358"/>
        <v>3.7880578159660961E-4</v>
      </c>
      <c r="AH215" s="5">
        <f t="shared" si="359"/>
        <v>5.913386888167717E-4</v>
      </c>
      <c r="AI215" s="5">
        <f t="shared" si="360"/>
        <v>7.0696949405666331E-4</v>
      </c>
      <c r="AJ215" s="5">
        <f t="shared" si="361"/>
        <v>4.2260541630280597E-4</v>
      </c>
      <c r="AK215" s="5">
        <f t="shared" si="362"/>
        <v>1.6841399748256902E-4</v>
      </c>
      <c r="AL215" s="5">
        <f t="shared" si="363"/>
        <v>1.2794782590567368E-6</v>
      </c>
      <c r="AM215" s="5">
        <f t="shared" si="364"/>
        <v>3.6189645406129222E-3</v>
      </c>
      <c r="AN215" s="5">
        <f t="shared" si="365"/>
        <v>1.923580180128564E-3</v>
      </c>
      <c r="AO215" s="5">
        <f t="shared" si="366"/>
        <v>5.1121814926055685E-4</v>
      </c>
      <c r="AP215" s="5">
        <f t="shared" si="367"/>
        <v>9.0575548945377428E-5</v>
      </c>
      <c r="AQ215" s="5">
        <f t="shared" si="368"/>
        <v>1.2035855062984709E-5</v>
      </c>
      <c r="AR215" s="5">
        <f t="shared" si="369"/>
        <v>6.2862587836160766E-5</v>
      </c>
      <c r="AS215" s="5">
        <f t="shared" si="370"/>
        <v>7.5154784826523681E-5</v>
      </c>
      <c r="AT215" s="5">
        <f t="shared" si="371"/>
        <v>4.4925303560856662E-5</v>
      </c>
      <c r="AU215" s="5">
        <f t="shared" si="372"/>
        <v>1.7903343565716449E-5</v>
      </c>
      <c r="AV215" s="5">
        <f t="shared" si="373"/>
        <v>5.3510441570731659E-6</v>
      </c>
      <c r="AW215" s="5">
        <f t="shared" si="374"/>
        <v>2.2585034381441513E-8</v>
      </c>
      <c r="AX215" s="5">
        <f t="shared" si="375"/>
        <v>7.2110325793314192E-4</v>
      </c>
      <c r="AY215" s="5">
        <f t="shared" si="376"/>
        <v>3.8328641223751885E-4</v>
      </c>
      <c r="AZ215" s="5">
        <f t="shared" si="377"/>
        <v>1.0186368747451287E-4</v>
      </c>
      <c r="BA215" s="5">
        <f t="shared" si="378"/>
        <v>1.8047793146525978E-5</v>
      </c>
      <c r="BB215" s="5">
        <f t="shared" si="379"/>
        <v>2.3982258462414913E-6</v>
      </c>
      <c r="BC215" s="5">
        <f t="shared" si="380"/>
        <v>2.5494473093239432E-7</v>
      </c>
      <c r="BD215" s="5">
        <f t="shared" si="381"/>
        <v>5.5688686029858172E-6</v>
      </c>
      <c r="BE215" s="5">
        <f t="shared" si="382"/>
        <v>6.6578092947015339E-6</v>
      </c>
      <c r="BF215" s="5">
        <f t="shared" si="383"/>
        <v>3.9798411279490396E-6</v>
      </c>
      <c r="BG215" s="5">
        <f t="shared" si="384"/>
        <v>1.5860207367128906E-6</v>
      </c>
      <c r="BH215" s="5">
        <f t="shared" si="385"/>
        <v>4.7403810159997718E-7</v>
      </c>
      <c r="BI215" s="5">
        <f t="shared" si="386"/>
        <v>1.1334637262523456E-7</v>
      </c>
      <c r="BJ215" s="8">
        <f t="shared" si="387"/>
        <v>0.52497260645818111</v>
      </c>
      <c r="BK215" s="8">
        <f t="shared" si="388"/>
        <v>0.31044561471324916</v>
      </c>
      <c r="BL215" s="8">
        <f t="shared" si="389"/>
        <v>0.16026784924344745</v>
      </c>
      <c r="BM215" s="8">
        <f t="shared" si="390"/>
        <v>0.24969168233267125</v>
      </c>
      <c r="BN215" s="8">
        <f t="shared" si="391"/>
        <v>0.75006122988289003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1.4962962962963</v>
      </c>
      <c r="F216">
        <f>VLOOKUP(B216,home!$B$2:$E$405,3,FALSE)</f>
        <v>1.43</v>
      </c>
      <c r="G216">
        <f>VLOOKUP(C216,away!$B$2:$E$405,4,FALSE)</f>
        <v>1.02</v>
      </c>
      <c r="H216">
        <f>VLOOKUP(A216,away!$A$2:$E$405,3,FALSE)</f>
        <v>1.3888888888888899</v>
      </c>
      <c r="I216">
        <f>VLOOKUP(C216,away!$B$2:$E$405,3,FALSE)</f>
        <v>0.62</v>
      </c>
      <c r="J216">
        <f>VLOOKUP(B216,home!$B$2:$E$405,4,FALSE)</f>
        <v>0.86</v>
      </c>
      <c r="K216" s="3">
        <f t="shared" si="336"/>
        <v>2.1824977777777832</v>
      </c>
      <c r="L216" s="3">
        <f t="shared" si="337"/>
        <v>0.74055555555555608</v>
      </c>
      <c r="M216" s="5">
        <f t="shared" si="338"/>
        <v>5.376926092713849E-2</v>
      </c>
      <c r="N216" s="5">
        <f t="shared" si="339"/>
        <v>0.11735129248623355</v>
      </c>
      <c r="O216" s="5">
        <f t="shared" si="340"/>
        <v>3.9819124897708703E-2</v>
      </c>
      <c r="P216" s="5">
        <f t="shared" si="341"/>
        <v>8.6905151602305233E-2</v>
      </c>
      <c r="Q216" s="5">
        <f t="shared" si="342"/>
        <v>0.12805946753527772</v>
      </c>
      <c r="R216" s="5">
        <f t="shared" si="343"/>
        <v>1.4744137080179371E-2</v>
      </c>
      <c r="S216" s="5">
        <f t="shared" si="344"/>
        <v>3.5115348643409316E-2</v>
      </c>
      <c r="T216" s="5">
        <f t="shared" si="345"/>
        <v>9.4835150124736284E-2</v>
      </c>
      <c r="U216" s="5">
        <f t="shared" si="346"/>
        <v>3.2179046412742489E-2</v>
      </c>
      <c r="V216" s="5">
        <f t="shared" si="347"/>
        <v>6.3061737109084727E-3</v>
      </c>
      <c r="W216" s="5">
        <f t="shared" si="348"/>
        <v>9.3163167773049921E-2</v>
      </c>
      <c r="X216" s="5">
        <f t="shared" si="349"/>
        <v>6.8992501467486464E-2</v>
      </c>
      <c r="Y216" s="5">
        <f t="shared" si="350"/>
        <v>2.5546390126710977E-2</v>
      </c>
      <c r="Z216" s="5">
        <f t="shared" si="351"/>
        <v>3.6396175421998357E-3</v>
      </c>
      <c r="AA216" s="5">
        <f t="shared" si="352"/>
        <v>7.9434571978121791E-3</v>
      </c>
      <c r="AB216" s="5">
        <f t="shared" si="353"/>
        <v>8.6682888410490096E-3</v>
      </c>
      <c r="AC216" s="5">
        <f t="shared" si="354"/>
        <v>6.3702635684309463E-4</v>
      </c>
      <c r="AD216" s="5">
        <f t="shared" si="355"/>
        <v>5.0832101658855065E-2</v>
      </c>
      <c r="AE216" s="5">
        <f t="shared" si="356"/>
        <v>3.7643995284029917E-2</v>
      </c>
      <c r="AF216" s="5">
        <f t="shared" si="357"/>
        <v>1.3938734920447754E-2</v>
      </c>
      <c r="AG216" s="5">
        <f t="shared" si="358"/>
        <v>3.4408025275846051E-3</v>
      </c>
      <c r="AH216" s="5">
        <f t="shared" si="359"/>
        <v>6.7383474774338674E-4</v>
      </c>
      <c r="AI216" s="5">
        <f t="shared" si="360"/>
        <v>1.4706428395393947E-3</v>
      </c>
      <c r="AJ216" s="5">
        <f t="shared" si="361"/>
        <v>1.6048373645997692E-3</v>
      </c>
      <c r="AK216" s="5">
        <f t="shared" si="362"/>
        <v>1.1675179939779165E-3</v>
      </c>
      <c r="AL216" s="5">
        <f t="shared" si="363"/>
        <v>4.1184030549448405E-5</v>
      </c>
      <c r="AM216" s="5">
        <f t="shared" si="364"/>
        <v>2.218818978204511E-2</v>
      </c>
      <c r="AN216" s="5">
        <f t="shared" si="365"/>
        <v>1.643158721081453E-2</v>
      </c>
      <c r="AO216" s="5">
        <f t="shared" si="366"/>
        <v>6.084251597782162E-3</v>
      </c>
      <c r="AP216" s="5">
        <f t="shared" si="367"/>
        <v>1.5019087740451161E-3</v>
      </c>
      <c r="AQ216" s="5">
        <f t="shared" si="368"/>
        <v>2.7806172163918625E-4</v>
      </c>
      <c r="AR216" s="5">
        <f t="shared" si="369"/>
        <v>9.9802413193548378E-5</v>
      </c>
      <c r="AS216" s="5">
        <f t="shared" si="370"/>
        <v>2.1781854501177946E-4</v>
      </c>
      <c r="AT216" s="5">
        <f t="shared" si="371"/>
        <v>2.3769424522349938E-4</v>
      </c>
      <c r="AU216" s="5">
        <f t="shared" si="372"/>
        <v>1.7292238733028495E-4</v>
      </c>
      <c r="AV216" s="5">
        <f t="shared" si="373"/>
        <v>9.435068151909401E-5</v>
      </c>
      <c r="AW216" s="5">
        <f t="shared" si="374"/>
        <v>1.849003788895368E-6</v>
      </c>
      <c r="AX216" s="5">
        <f t="shared" si="375"/>
        <v>8.0709458153708519E-3</v>
      </c>
      <c r="AY216" s="5">
        <f t="shared" si="376"/>
        <v>5.9769837621607511E-3</v>
      </c>
      <c r="AZ216" s="5">
        <f t="shared" si="377"/>
        <v>2.2131442652667463E-3</v>
      </c>
      <c r="BA216" s="5">
        <f t="shared" si="378"/>
        <v>5.4631876029640272E-4</v>
      </c>
      <c r="BB216" s="5">
        <f t="shared" si="379"/>
        <v>1.011448482604313E-4</v>
      </c>
      <c r="BC216" s="5">
        <f t="shared" si="380"/>
        <v>1.4980675859017229E-5</v>
      </c>
      <c r="BD216" s="5">
        <f t="shared" si="381"/>
        <v>1.2318205258055559E-5</v>
      </c>
      <c r="BE216" s="5">
        <f t="shared" si="382"/>
        <v>2.6884455601916862E-5</v>
      </c>
      <c r="BF216" s="5">
        <f t="shared" si="383"/>
        <v>2.933763230397452E-5</v>
      </c>
      <c r="BG216" s="5">
        <f t="shared" si="384"/>
        <v>2.1343105769562029E-5</v>
      </c>
      <c r="BH216" s="5">
        <f t="shared" si="385"/>
        <v>1.1645320228236329E-5</v>
      </c>
      <c r="BI216" s="5">
        <f t="shared" si="386"/>
        <v>5.0831771039272914E-6</v>
      </c>
      <c r="BJ216" s="8">
        <f t="shared" si="387"/>
        <v>0.69721112111795247</v>
      </c>
      <c r="BK216" s="8">
        <f t="shared" si="388"/>
        <v>0.18875112903331481</v>
      </c>
      <c r="BL216" s="8">
        <f t="shared" si="389"/>
        <v>0.10920008754389614</v>
      </c>
      <c r="BM216" s="8">
        <f t="shared" si="390"/>
        <v>0.55217838595014801</v>
      </c>
      <c r="BN216" s="8">
        <f t="shared" si="391"/>
        <v>0.440648434528843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1.6044444444444399</v>
      </c>
      <c r="F217">
        <f>VLOOKUP(B217,home!$B$2:$E$405,3,FALSE)</f>
        <v>0.62</v>
      </c>
      <c r="G217">
        <f>VLOOKUP(C217,away!$B$2:$E$405,4,FALSE)</f>
        <v>0.91</v>
      </c>
      <c r="H217">
        <f>VLOOKUP(A217,away!$A$2:$E$405,3,FALSE)</f>
        <v>1.4044444444444399</v>
      </c>
      <c r="I217">
        <f>VLOOKUP(C217,away!$B$2:$E$405,3,FALSE)</f>
        <v>0.86</v>
      </c>
      <c r="J217">
        <f>VLOOKUP(B217,home!$B$2:$E$405,4,FALSE)</f>
        <v>1.25</v>
      </c>
      <c r="K217" s="3">
        <f t="shared" si="336"/>
        <v>0.90522755555555301</v>
      </c>
      <c r="L217" s="3">
        <f t="shared" si="337"/>
        <v>1.509777777777773</v>
      </c>
      <c r="M217" s="5">
        <f t="shared" si="338"/>
        <v>8.936686229721727E-2</v>
      </c>
      <c r="N217" s="5">
        <f t="shared" si="339"/>
        <v>8.0897346304979703E-2</v>
      </c>
      <c r="O217" s="5">
        <f t="shared" si="340"/>
        <v>0.13492410276606492</v>
      </c>
      <c r="P217" s="5">
        <f t="shared" si="341"/>
        <v>0.12213701573245118</v>
      </c>
      <c r="Q217" s="5">
        <f t="shared" si="342"/>
        <v>3.6615253523293902E-2</v>
      </c>
      <c r="R217" s="5">
        <f t="shared" si="343"/>
        <v>0.1018527060214047</v>
      </c>
      <c r="S217" s="5">
        <f t="shared" si="344"/>
        <v>4.1730934231573473E-2</v>
      </c>
      <c r="T217" s="5">
        <f t="shared" si="345"/>
        <v>5.5280896097168443E-2</v>
      </c>
      <c r="U217" s="5">
        <f t="shared" si="346"/>
        <v>9.2199876098474534E-2</v>
      </c>
      <c r="V217" s="5">
        <f t="shared" si="347"/>
        <v>6.3370391810336942E-3</v>
      </c>
      <c r="W217" s="5">
        <f t="shared" si="348"/>
        <v>1.1048378814312733E-2</v>
      </c>
      <c r="X217" s="5">
        <f t="shared" si="349"/>
        <v>1.6680596814320103E-2</v>
      </c>
      <c r="Y217" s="5">
        <f t="shared" si="350"/>
        <v>1.2591997195165603E-2</v>
      </c>
      <c r="Z217" s="5">
        <f t="shared" si="351"/>
        <v>5.125831738588308E-2</v>
      </c>
      <c r="AA217" s="5">
        <f t="shared" si="352"/>
        <v>4.6400441349113641E-2</v>
      </c>
      <c r="AB217" s="5">
        <f t="shared" si="353"/>
        <v>2.1001479049578473E-2</v>
      </c>
      <c r="AC217" s="5">
        <f t="shared" si="354"/>
        <v>5.4129897414948477E-4</v>
      </c>
      <c r="AD217" s="5">
        <f t="shared" si="355"/>
        <v>2.5003242367330181E-3</v>
      </c>
      <c r="AE217" s="5">
        <f t="shared" si="356"/>
        <v>3.7749339698586828E-3</v>
      </c>
      <c r="AF217" s="5">
        <f t="shared" si="357"/>
        <v>2.8496557101355346E-3</v>
      </c>
      <c r="AG217" s="5">
        <f t="shared" si="358"/>
        <v>1.4341156218267235E-3</v>
      </c>
      <c r="AH217" s="5">
        <f t="shared" si="359"/>
        <v>1.9347167128871579E-2</v>
      </c>
      <c r="AI217" s="5">
        <f t="shared" si="360"/>
        <v>1.7513588806993167E-2</v>
      </c>
      <c r="AJ217" s="5">
        <f t="shared" si="361"/>
        <v>7.9268915923797582E-3</v>
      </c>
      <c r="AK217" s="5">
        <f t="shared" si="362"/>
        <v>2.3918802331079317E-3</v>
      </c>
      <c r="AL217" s="5">
        <f t="shared" si="363"/>
        <v>2.9591568786102004E-5</v>
      </c>
      <c r="AM217" s="5">
        <f t="shared" si="364"/>
        <v>4.5267247938282688E-4</v>
      </c>
      <c r="AN217" s="5">
        <f t="shared" si="365"/>
        <v>6.8343484998375907E-4</v>
      </c>
      <c r="AO217" s="5">
        <f t="shared" si="366"/>
        <v>5.1591737453218279E-4</v>
      </c>
      <c r="AP217" s="5">
        <f t="shared" si="367"/>
        <v>2.5964019574604741E-4</v>
      </c>
      <c r="AQ217" s="5">
        <f t="shared" si="368"/>
        <v>9.799974943881333E-5</v>
      </c>
      <c r="AR217" s="5">
        <f t="shared" si="369"/>
        <v>5.8419845988245773E-3</v>
      </c>
      <c r="AS217" s="5">
        <f t="shared" si="370"/>
        <v>5.2883254379871595E-3</v>
      </c>
      <c r="AT217" s="5">
        <f t="shared" si="371"/>
        <v>2.3935689546056823E-3</v>
      </c>
      <c r="AU217" s="5">
        <f t="shared" si="372"/>
        <v>7.2224152461045424E-4</v>
      </c>
      <c r="AV217" s="5">
        <f t="shared" si="373"/>
        <v>1.6344823246095932E-4</v>
      </c>
      <c r="AW217" s="5">
        <f t="shared" si="374"/>
        <v>1.1234048211404704E-6</v>
      </c>
      <c r="AX217" s="5">
        <f t="shared" si="375"/>
        <v>6.8295266996497945E-5</v>
      </c>
      <c r="AY217" s="5">
        <f t="shared" si="376"/>
        <v>1.0311067643871234E-4</v>
      </c>
      <c r="AZ217" s="5">
        <f t="shared" si="377"/>
        <v>7.7837103969401062E-5</v>
      </c>
      <c r="BA217" s="5">
        <f t="shared" si="378"/>
        <v>3.9172243286526616E-5</v>
      </c>
      <c r="BB217" s="5">
        <f t="shared" si="379"/>
        <v>1.4785345604925605E-5</v>
      </c>
      <c r="BC217" s="5">
        <f t="shared" si="380"/>
        <v>4.4645172462161843E-6</v>
      </c>
      <c r="BD217" s="5">
        <f t="shared" si="381"/>
        <v>1.470016420904226E-3</v>
      </c>
      <c r="BE217" s="5">
        <f t="shared" si="382"/>
        <v>1.3306993713216554E-3</v>
      </c>
      <c r="BF217" s="5">
        <f t="shared" si="383"/>
        <v>6.0229286954040652E-4</v>
      </c>
      <c r="BG217" s="5">
        <f t="shared" si="384"/>
        <v>1.8173736734086729E-4</v>
      </c>
      <c r="BH217" s="5">
        <f t="shared" si="385"/>
        <v>4.1128418197768722E-5</v>
      </c>
      <c r="BI217" s="5">
        <f t="shared" si="386"/>
        <v>7.4461154938065422E-6</v>
      </c>
      <c r="BJ217" s="8">
        <f t="shared" si="387"/>
        <v>0.22599082809042034</v>
      </c>
      <c r="BK217" s="8">
        <f t="shared" si="388"/>
        <v>0.26024585266164996</v>
      </c>
      <c r="BL217" s="8">
        <f t="shared" si="389"/>
        <v>0.46160102235727624</v>
      </c>
      <c r="BM217" s="8">
        <f t="shared" si="390"/>
        <v>0.43320074657820029</v>
      </c>
      <c r="BN217" s="8">
        <f t="shared" si="391"/>
        <v>0.56579328664541173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1.6044444444444399</v>
      </c>
      <c r="F218">
        <f>VLOOKUP(B218,home!$B$2:$E$405,3,FALSE)</f>
        <v>0.48</v>
      </c>
      <c r="G218">
        <f>VLOOKUP(C218,away!$B$2:$E$405,4,FALSE)</f>
        <v>0.68</v>
      </c>
      <c r="H218">
        <f>VLOOKUP(A218,away!$A$2:$E$405,3,FALSE)</f>
        <v>1.4044444444444399</v>
      </c>
      <c r="I218">
        <f>VLOOKUP(C218,away!$B$2:$E$405,3,FALSE)</f>
        <v>0.73</v>
      </c>
      <c r="J218">
        <f>VLOOKUP(B218,home!$B$2:$E$405,4,FALSE)</f>
        <v>1.1499999999999999</v>
      </c>
      <c r="K218" s="3">
        <f t="shared" si="336"/>
        <v>0.52369066666666519</v>
      </c>
      <c r="L218" s="3">
        <f t="shared" si="337"/>
        <v>1.1790311111111071</v>
      </c>
      <c r="M218" s="5">
        <f t="shared" si="338"/>
        <v>0.18218697614966547</v>
      </c>
      <c r="N218" s="5">
        <f t="shared" si="339"/>
        <v>9.5409618997802148E-2</v>
      </c>
      <c r="O218" s="5">
        <f t="shared" si="340"/>
        <v>0.21480411291971285</v>
      </c>
      <c r="P218" s="5">
        <f t="shared" si="341"/>
        <v>0.11249090909766606</v>
      </c>
      <c r="Q218" s="5">
        <f t="shared" si="342"/>
        <v>2.4982563489685763E-2</v>
      </c>
      <c r="R218" s="5">
        <f t="shared" si="343"/>
        <v>0.1266303659634824</v>
      </c>
      <c r="S218" s="5">
        <f t="shared" si="344"/>
        <v>1.7364310140402156E-2</v>
      </c>
      <c r="T218" s="5">
        <f t="shared" si="345"/>
        <v>2.9455219589647981E-2</v>
      </c>
      <c r="U218" s="5">
        <f t="shared" si="346"/>
        <v>6.6315140771659897E-2</v>
      </c>
      <c r="V218" s="5">
        <f t="shared" si="347"/>
        <v>1.1912834915408948E-3</v>
      </c>
      <c r="W218" s="5">
        <f t="shared" si="348"/>
        <v>4.3610451096519438E-3</v>
      </c>
      <c r="X218" s="5">
        <f t="shared" si="349"/>
        <v>5.1418078612385908E-3</v>
      </c>
      <c r="Y218" s="5">
        <f t="shared" si="350"/>
        <v>3.0311757178779811E-3</v>
      </c>
      <c r="Z218" s="5">
        <f t="shared" si="351"/>
        <v>4.9767047027443598E-2</v>
      </c>
      <c r="AA218" s="5">
        <f t="shared" si="352"/>
        <v>2.6062538035833221E-2</v>
      </c>
      <c r="AB218" s="5">
        <f t="shared" si="353"/>
        <v>6.8243539595054083E-3</v>
      </c>
      <c r="AC218" s="5">
        <f t="shared" si="354"/>
        <v>4.5972194949321531E-5</v>
      </c>
      <c r="AD218" s="5">
        <f t="shared" si="355"/>
        <v>5.7095965520925654E-4</v>
      </c>
      <c r="AE218" s="5">
        <f t="shared" si="356"/>
        <v>6.7317919668098431E-4</v>
      </c>
      <c r="AF218" s="5">
        <f t="shared" si="357"/>
        <v>3.9684960811983179E-4</v>
      </c>
      <c r="AG218" s="5">
        <f t="shared" si="358"/>
        <v>1.5596601146851093E-4</v>
      </c>
      <c r="AH218" s="5">
        <f t="shared" si="359"/>
        <v>1.4669224188371386E-2</v>
      </c>
      <c r="AI218" s="5">
        <f t="shared" si="360"/>
        <v>7.6821357946909828E-3</v>
      </c>
      <c r="AJ218" s="5">
        <f t="shared" si="361"/>
        <v>2.0115314078727859E-3</v>
      </c>
      <c r="AK218" s="5">
        <f t="shared" si="362"/>
        <v>3.5114007466994509E-4</v>
      </c>
      <c r="AL218" s="5">
        <f t="shared" si="363"/>
        <v>1.1354168365615744E-6</v>
      </c>
      <c r="AM218" s="5">
        <f t="shared" si="364"/>
        <v>5.9801248495260975E-5</v>
      </c>
      <c r="AN218" s="5">
        <f t="shared" si="365"/>
        <v>7.0507532459198959E-5</v>
      </c>
      <c r="AO218" s="5">
        <f t="shared" si="366"/>
        <v>4.1565287168535912E-5</v>
      </c>
      <c r="AP218" s="5">
        <f t="shared" si="367"/>
        <v>1.633558890465705E-5</v>
      </c>
      <c r="AQ218" s="5">
        <f t="shared" si="368"/>
        <v>4.8150418842280183E-6</v>
      </c>
      <c r="AR218" s="5">
        <f t="shared" si="369"/>
        <v>3.4590943387906845E-3</v>
      </c>
      <c r="AS218" s="5">
        <f t="shared" si="370"/>
        <v>1.8114954203441811E-3</v>
      </c>
      <c r="AT218" s="5">
        <f t="shared" si="371"/>
        <v>4.7433162217182749E-4</v>
      </c>
      <c r="AU218" s="5">
        <f t="shared" si="372"/>
        <v>8.2801014478748382E-5</v>
      </c>
      <c r="AV218" s="5">
        <f t="shared" si="373"/>
        <v>1.0840529618262984E-5</v>
      </c>
      <c r="AW218" s="5">
        <f t="shared" si="374"/>
        <v>1.9473899660808274E-8</v>
      </c>
      <c r="AX218" s="5">
        <f t="shared" si="375"/>
        <v>5.2195592819970213E-6</v>
      </c>
      <c r="AY218" s="5">
        <f t="shared" si="376"/>
        <v>6.1540227797632398E-6</v>
      </c>
      <c r="AZ218" s="5">
        <f t="shared" si="377"/>
        <v>3.6278921579136591E-6</v>
      </c>
      <c r="BA218" s="5">
        <f t="shared" si="378"/>
        <v>1.4257992406454048E-6</v>
      </c>
      <c r="BB218" s="5">
        <f t="shared" si="379"/>
        <v>4.2026541572988107E-7</v>
      </c>
      <c r="BC218" s="5">
        <f t="shared" si="380"/>
        <v>9.9101200013914481E-8</v>
      </c>
      <c r="BD218" s="5">
        <f t="shared" si="381"/>
        <v>6.797299736170867E-4</v>
      </c>
      <c r="BE218" s="5">
        <f t="shared" si="382"/>
        <v>3.5596824303684696E-4</v>
      </c>
      <c r="BF218" s="5">
        <f t="shared" si="383"/>
        <v>9.3208623254063924E-5</v>
      </c>
      <c r="BG218" s="5">
        <f t="shared" si="384"/>
        <v>1.6270828683667593E-5</v>
      </c>
      <c r="BH218" s="5">
        <f t="shared" si="385"/>
        <v>2.130220280142245E-6</v>
      </c>
      <c r="BI218" s="5">
        <f t="shared" si="386"/>
        <v>2.2311529573090852E-7</v>
      </c>
      <c r="BJ218" s="8">
        <f t="shared" si="387"/>
        <v>0.16438835657637088</v>
      </c>
      <c r="BK218" s="8">
        <f t="shared" si="388"/>
        <v>0.31328674051384026</v>
      </c>
      <c r="BL218" s="8">
        <f t="shared" si="389"/>
        <v>0.47233663704537016</v>
      </c>
      <c r="BM218" s="8">
        <f t="shared" si="390"/>
        <v>0.24326809999613</v>
      </c>
      <c r="BN218" s="8">
        <f t="shared" si="391"/>
        <v>0.75650454661801469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1.56756756756757</v>
      </c>
      <c r="F219">
        <f>VLOOKUP(B219,home!$B$2:$E$405,3,FALSE)</f>
        <v>0.74</v>
      </c>
      <c r="G219">
        <f>VLOOKUP(C219,away!$B$2:$E$405,4,FALSE)</f>
        <v>1.44</v>
      </c>
      <c r="H219">
        <f>VLOOKUP(A219,away!$A$2:$E$405,3,FALSE)</f>
        <v>1.2612612612612599</v>
      </c>
      <c r="I219">
        <f>VLOOKUP(C219,away!$B$2:$E$405,3,FALSE)</f>
        <v>0.43</v>
      </c>
      <c r="J219">
        <f>VLOOKUP(B219,home!$B$2:$E$405,4,FALSE)</f>
        <v>1.1000000000000001</v>
      </c>
      <c r="K219" s="3">
        <f t="shared" si="336"/>
        <v>1.6704000000000023</v>
      </c>
      <c r="L219" s="3">
        <f t="shared" si="337"/>
        <v>0.59657657657657603</v>
      </c>
      <c r="M219" s="5">
        <f t="shared" si="338"/>
        <v>0.10362500921745449</v>
      </c>
      <c r="N219" s="5">
        <f t="shared" si="339"/>
        <v>0.1730952153968362</v>
      </c>
      <c r="O219" s="5">
        <f t="shared" si="340"/>
        <v>6.1820253246665131E-2</v>
      </c>
      <c r="P219" s="5">
        <f t="shared" si="341"/>
        <v>0.10326455102322957</v>
      </c>
      <c r="Q219" s="5">
        <f t="shared" si="342"/>
        <v>0.14456912389943782</v>
      </c>
      <c r="R219" s="5">
        <f t="shared" si="343"/>
        <v>1.8440257522496221E-2</v>
      </c>
      <c r="S219" s="5">
        <f t="shared" si="344"/>
        <v>2.5726336669490559E-2</v>
      </c>
      <c r="T219" s="5">
        <f t="shared" si="345"/>
        <v>8.6246553014601476E-2</v>
      </c>
      <c r="U219" s="5">
        <f t="shared" si="346"/>
        <v>3.0802606165577732E-2</v>
      </c>
      <c r="V219" s="5">
        <f t="shared" si="347"/>
        <v>2.8485386616709948E-3</v>
      </c>
      <c r="W219" s="5">
        <f t="shared" si="348"/>
        <v>8.0496088187207104E-2</v>
      </c>
      <c r="X219" s="5">
        <f t="shared" si="349"/>
        <v>4.8022080718530175E-2</v>
      </c>
      <c r="Y219" s="5">
        <f t="shared" si="350"/>
        <v>1.4324424257572367E-2</v>
      </c>
      <c r="Z219" s="5">
        <f t="shared" si="351"/>
        <v>3.6670085679870834E-3</v>
      </c>
      <c r="AA219" s="5">
        <f t="shared" si="352"/>
        <v>6.1253711119656322E-3</v>
      </c>
      <c r="AB219" s="5">
        <f t="shared" si="353"/>
        <v>5.115909952713704E-3</v>
      </c>
      <c r="AC219" s="5">
        <f t="shared" si="354"/>
        <v>1.774143786518837E-4</v>
      </c>
      <c r="AD219" s="5">
        <f t="shared" si="355"/>
        <v>3.3615166426977733E-2</v>
      </c>
      <c r="AE219" s="5">
        <f t="shared" si="356"/>
        <v>2.0054020908058228E-2</v>
      </c>
      <c r="AF219" s="5">
        <f t="shared" si="357"/>
        <v>5.9818795699622283E-3</v>
      </c>
      <c r="AG219" s="5">
        <f t="shared" si="358"/>
        <v>1.189549745113809E-3</v>
      </c>
      <c r="AH219" s="5">
        <f t="shared" si="359"/>
        <v>5.4691285444167668E-4</v>
      </c>
      <c r="AI219" s="5">
        <f t="shared" si="360"/>
        <v>9.1356323205937795E-4</v>
      </c>
      <c r="AJ219" s="5">
        <f t="shared" si="361"/>
        <v>7.6300801141599361E-4</v>
      </c>
      <c r="AK219" s="5">
        <f t="shared" si="362"/>
        <v>4.2484286075642592E-4</v>
      </c>
      <c r="AL219" s="5">
        <f t="shared" si="363"/>
        <v>7.0718898053293927E-6</v>
      </c>
      <c r="AM219" s="5">
        <f t="shared" si="364"/>
        <v>1.1230154799924731E-2</v>
      </c>
      <c r="AN219" s="5">
        <f t="shared" si="365"/>
        <v>6.6996473049640987E-3</v>
      </c>
      <c r="AO219" s="5">
        <f t="shared" si="366"/>
        <v>1.9984263267329833E-3</v>
      </c>
      <c r="AP219" s="5">
        <f t="shared" si="367"/>
        <v>3.9740477884762167E-4</v>
      </c>
      <c r="AQ219" s="5">
        <f t="shared" si="368"/>
        <v>5.9270595620021362E-5</v>
      </c>
      <c r="AR219" s="5">
        <f t="shared" si="369"/>
        <v>6.5255079677707775E-5</v>
      </c>
      <c r="AS219" s="5">
        <f t="shared" si="370"/>
        <v>1.090020850936432E-4</v>
      </c>
      <c r="AT219" s="5">
        <f t="shared" si="371"/>
        <v>9.1038541470210945E-5</v>
      </c>
      <c r="AU219" s="5">
        <f t="shared" si="372"/>
        <v>5.069025989061353E-5</v>
      </c>
      <c r="AV219" s="5">
        <f t="shared" si="373"/>
        <v>2.1168252530320241E-5</v>
      </c>
      <c r="AW219" s="5">
        <f t="shared" si="374"/>
        <v>1.9575806478354525E-7</v>
      </c>
      <c r="AX219" s="5">
        <f t="shared" si="375"/>
        <v>3.1264750962990487E-3</v>
      </c>
      <c r="AY219" s="5">
        <f t="shared" si="376"/>
        <v>1.8651818097020073E-3</v>
      </c>
      <c r="AZ219" s="5">
        <f t="shared" si="377"/>
        <v>5.5636188936246313E-4</v>
      </c>
      <c r="BA219" s="5">
        <f t="shared" si="378"/>
        <v>1.10637490431178E-4</v>
      </c>
      <c r="BB219" s="5">
        <f t="shared" si="379"/>
        <v>1.6500933820613966E-5</v>
      </c>
      <c r="BC219" s="5">
        <f t="shared" si="380"/>
        <v>1.9688141218037051E-6</v>
      </c>
      <c r="BD219" s="5">
        <f t="shared" si="381"/>
        <v>6.4882753397264288E-6</v>
      </c>
      <c r="BE219" s="5">
        <f t="shared" si="382"/>
        <v>1.0838015127479041E-5</v>
      </c>
      <c r="BF219" s="5">
        <f t="shared" si="383"/>
        <v>9.05191023447051E-6</v>
      </c>
      <c r="BG219" s="5">
        <f t="shared" si="384"/>
        <v>5.0401036185531875E-6</v>
      </c>
      <c r="BH219" s="5">
        <f t="shared" si="385"/>
        <v>2.1047472711078137E-6</v>
      </c>
      <c r="BI219" s="5">
        <f t="shared" si="386"/>
        <v>7.0315396833169915E-7</v>
      </c>
      <c r="BJ219" s="8">
        <f t="shared" si="387"/>
        <v>0.63365613196412374</v>
      </c>
      <c r="BK219" s="8">
        <f t="shared" si="388"/>
        <v>0.23751410365000486</v>
      </c>
      <c r="BL219" s="8">
        <f t="shared" si="389"/>
        <v>0.12532410538231403</v>
      </c>
      <c r="BM219" s="8">
        <f t="shared" si="390"/>
        <v>0.39348195320667295</v>
      </c>
      <c r="BN219" s="8">
        <f t="shared" si="391"/>
        <v>0.60481441030611949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1.56756756756757</v>
      </c>
      <c r="F220">
        <f>VLOOKUP(B220,home!$B$2:$E$405,3,FALSE)</f>
        <v>1.17</v>
      </c>
      <c r="G220">
        <f>VLOOKUP(C220,away!$B$2:$E$405,4,FALSE)</f>
        <v>1.01</v>
      </c>
      <c r="H220">
        <f>VLOOKUP(A220,away!$A$2:$E$405,3,FALSE)</f>
        <v>1.2612612612612599</v>
      </c>
      <c r="I220">
        <f>VLOOKUP(C220,away!$B$2:$E$405,3,FALSE)</f>
        <v>0.85</v>
      </c>
      <c r="J220">
        <f>VLOOKUP(B220,home!$B$2:$E$405,4,FALSE)</f>
        <v>0.86</v>
      </c>
      <c r="K220" s="3">
        <f t="shared" si="336"/>
        <v>1.8523945945945974</v>
      </c>
      <c r="L220" s="3">
        <f t="shared" si="337"/>
        <v>0.921981981981981</v>
      </c>
      <c r="M220" s="5">
        <f t="shared" si="338"/>
        <v>6.2388358932671042E-2</v>
      </c>
      <c r="N220" s="5">
        <f t="shared" si="339"/>
        <v>0.11556785885250739</v>
      </c>
      <c r="O220" s="5">
        <f t="shared" si="340"/>
        <v>5.7520942821347287E-2</v>
      </c>
      <c r="P220" s="5">
        <f t="shared" si="341"/>
        <v>0.1065514835582486</v>
      </c>
      <c r="Q220" s="5">
        <f t="shared" si="342"/>
        <v>0.10703863852362806</v>
      </c>
      <c r="R220" s="5">
        <f t="shared" si="343"/>
        <v>2.6516636433948984E-2</v>
      </c>
      <c r="S220" s="5">
        <f t="shared" si="344"/>
        <v>4.5494138821298442E-2</v>
      </c>
      <c r="T220" s="5">
        <f t="shared" si="345"/>
        <v>9.8687696094667432E-2</v>
      </c>
      <c r="U220" s="5">
        <f t="shared" si="346"/>
        <v>4.9119273997077252E-2</v>
      </c>
      <c r="V220" s="5">
        <f t="shared" si="347"/>
        <v>8.633141872304885E-3</v>
      </c>
      <c r="W220" s="5">
        <f t="shared" si="348"/>
        <v>6.6092598471311215E-2</v>
      </c>
      <c r="X220" s="5">
        <f t="shared" si="349"/>
        <v>6.0936184932918767E-2</v>
      </c>
      <c r="Y220" s="5">
        <f t="shared" si="350"/>
        <v>2.8091032279436483E-2</v>
      </c>
      <c r="Z220" s="5">
        <f t="shared" si="351"/>
        <v>8.1492870049559643E-3</v>
      </c>
      <c r="AA220" s="5">
        <f t="shared" si="352"/>
        <v>1.5095695197780423E-2</v>
      </c>
      <c r="AB220" s="5">
        <f t="shared" si="353"/>
        <v>1.3981592093008042E-2</v>
      </c>
      <c r="AC220" s="5">
        <f t="shared" si="354"/>
        <v>9.2152014614581572E-4</v>
      </c>
      <c r="AD220" s="5">
        <f t="shared" si="355"/>
        <v>3.0607393037742035E-2</v>
      </c>
      <c r="AE220" s="5">
        <f t="shared" si="356"/>
        <v>2.8219464896238892E-2</v>
      </c>
      <c r="AF220" s="5">
        <f t="shared" si="357"/>
        <v>1.3008919087752634E-2</v>
      </c>
      <c r="AG220" s="5">
        <f t="shared" si="358"/>
        <v>3.9979963346564668E-3</v>
      </c>
      <c r="AH220" s="5">
        <f t="shared" si="359"/>
        <v>1.8783739461423249E-3</v>
      </c>
      <c r="AI220" s="5">
        <f t="shared" si="360"/>
        <v>3.4794897444613655E-3</v>
      </c>
      <c r="AJ220" s="5">
        <f t="shared" si="361"/>
        <v>3.2226939972937857E-3</v>
      </c>
      <c r="AK220" s="5">
        <f t="shared" si="362"/>
        <v>1.9899003135398215E-3</v>
      </c>
      <c r="AL220" s="5">
        <f t="shared" si="363"/>
        <v>6.2953628132207006E-5</v>
      </c>
      <c r="AM220" s="5">
        <f t="shared" si="364"/>
        <v>1.1339393883549124E-2</v>
      </c>
      <c r="AN220" s="5">
        <f t="shared" si="365"/>
        <v>1.0454716847228976E-2</v>
      </c>
      <c r="AO220" s="5">
        <f t="shared" si="366"/>
        <v>4.8195302799342882E-3</v>
      </c>
      <c r="AP220" s="5">
        <f t="shared" si="367"/>
        <v>1.481173359905329E-3</v>
      </c>
      <c r="AQ220" s="5">
        <f t="shared" si="368"/>
        <v>3.4140378750610622E-4</v>
      </c>
      <c r="AR220" s="5">
        <f t="shared" si="369"/>
        <v>3.4636538675352326E-4</v>
      </c>
      <c r="AS220" s="5">
        <f t="shared" si="370"/>
        <v>6.4160537017689354E-4</v>
      </c>
      <c r="AT220" s="5">
        <f t="shared" si="371"/>
        <v>5.9425315978927187E-4</v>
      </c>
      <c r="AU220" s="5">
        <f t="shared" si="372"/>
        <v>3.6693044700480216E-4</v>
      </c>
      <c r="AV220" s="5">
        <f t="shared" si="373"/>
        <v>1.6992499415596887E-4</v>
      </c>
      <c r="AW220" s="5">
        <f t="shared" si="374"/>
        <v>2.986580343769628E-6</v>
      </c>
      <c r="AX220" s="5">
        <f t="shared" si="375"/>
        <v>3.5008386559775709E-3</v>
      </c>
      <c r="AY220" s="5">
        <f t="shared" si="376"/>
        <v>3.2277101626373358E-3</v>
      </c>
      <c r="AZ220" s="5">
        <f t="shared" si="377"/>
        <v>1.4879453065058763E-3</v>
      </c>
      <c r="BA220" s="5">
        <f t="shared" si="378"/>
        <v>4.572862542576914E-4</v>
      </c>
      <c r="BB220" s="5">
        <f t="shared" si="379"/>
        <v>1.0540242175840556E-4</v>
      </c>
      <c r="BC220" s="5">
        <f t="shared" si="380"/>
        <v>1.9435826743703099E-5</v>
      </c>
      <c r="BD220" s="5">
        <f t="shared" si="381"/>
        <v>5.3223774294828106E-5</v>
      </c>
      <c r="BE220" s="5">
        <f t="shared" si="382"/>
        <v>9.8591431807662454E-5</v>
      </c>
      <c r="BF220" s="5">
        <f t="shared" si="383"/>
        <v>9.131511767692791E-5</v>
      </c>
      <c r="BG220" s="5">
        <f t="shared" si="384"/>
        <v>5.6383876796503605E-5</v>
      </c>
      <c r="BH220" s="5">
        <f t="shared" si="385"/>
        <v>2.6111297150032778E-5</v>
      </c>
      <c r="BI220" s="5">
        <f t="shared" si="386"/>
        <v>9.673685139714799E-6</v>
      </c>
      <c r="BJ220" s="8">
        <f t="shared" si="387"/>
        <v>0.58948261929686374</v>
      </c>
      <c r="BK220" s="8">
        <f t="shared" si="388"/>
        <v>0.22727930712143835</v>
      </c>
      <c r="BL220" s="8">
        <f t="shared" si="389"/>
        <v>0.17525897708534544</v>
      </c>
      <c r="BM220" s="8">
        <f t="shared" si="390"/>
        <v>0.52136154780395838</v>
      </c>
      <c r="BN220" s="8">
        <f t="shared" si="391"/>
        <v>0.47558391912235137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1.3216783216783199</v>
      </c>
      <c r="F221">
        <f>VLOOKUP(B221,home!$B$2:$E$405,3,FALSE)</f>
        <v>0.45</v>
      </c>
      <c r="G221">
        <f>VLOOKUP(C221,away!$B$2:$E$405,4,FALSE)</f>
        <v>1.19</v>
      </c>
      <c r="H221">
        <f>VLOOKUP(A221,away!$A$2:$E$405,3,FALSE)</f>
        <v>1.28321678321678</v>
      </c>
      <c r="I221">
        <f>VLOOKUP(C221,away!$B$2:$E$405,3,FALSE)</f>
        <v>0.59</v>
      </c>
      <c r="J221">
        <f>VLOOKUP(B221,home!$B$2:$E$405,4,FALSE)</f>
        <v>1.71</v>
      </c>
      <c r="K221" s="3">
        <f t="shared" si="336"/>
        <v>0.70775874125874028</v>
      </c>
      <c r="L221" s="3">
        <f t="shared" si="337"/>
        <v>1.2946374125874094</v>
      </c>
      <c r="M221" s="5">
        <f t="shared" si="338"/>
        <v>0.13501138728440348</v>
      </c>
      <c r="N221" s="5">
        <f t="shared" si="339"/>
        <v>9.5555489520005713E-2</v>
      </c>
      <c r="O221" s="5">
        <f t="shared" si="340"/>
        <v>0.17479079310371681</v>
      </c>
      <c r="P221" s="5">
        <f t="shared" si="341"/>
        <v>0.12370971171070351</v>
      </c>
      <c r="Q221" s="5">
        <f t="shared" si="342"/>
        <v>3.381511649152099E-2</v>
      </c>
      <c r="R221" s="5">
        <f t="shared" si="343"/>
        <v>0.11314535006394859</v>
      </c>
      <c r="S221" s="5">
        <f t="shared" si="344"/>
        <v>2.8338522178331292E-2</v>
      </c>
      <c r="T221" s="5">
        <f t="shared" si="345"/>
        <v>4.3778314920924578E-2</v>
      </c>
      <c r="U221" s="5">
        <f t="shared" si="346"/>
        <v>8.0079610540539789E-2</v>
      </c>
      <c r="V221" s="5">
        <f t="shared" si="347"/>
        <v>2.8851479201559881E-3</v>
      </c>
      <c r="W221" s="5">
        <f t="shared" si="348"/>
        <v>7.9776480945188567E-3</v>
      </c>
      <c r="X221" s="5">
        <f t="shared" si="349"/>
        <v>1.032816168762077E-2</v>
      </c>
      <c r="Y221" s="5">
        <f t="shared" si="350"/>
        <v>6.6856122620228839E-3</v>
      </c>
      <c r="Z221" s="5">
        <f t="shared" si="351"/>
        <v>4.8827401084362364E-2</v>
      </c>
      <c r="AA221" s="5">
        <f t="shared" si="352"/>
        <v>3.4558019930403958E-2</v>
      </c>
      <c r="AB221" s="5">
        <f t="shared" si="353"/>
        <v>1.222937034316858E-2</v>
      </c>
      <c r="AC221" s="5">
        <f t="shared" si="354"/>
        <v>1.6522718223268E-4</v>
      </c>
      <c r="AD221" s="5">
        <f t="shared" si="355"/>
        <v>1.4115625433954633E-3</v>
      </c>
      <c r="AE221" s="5">
        <f t="shared" si="356"/>
        <v>1.8274616788868056E-3</v>
      </c>
      <c r="AF221" s="5">
        <f t="shared" si="357"/>
        <v>1.1829501297783288E-3</v>
      </c>
      <c r="AG221" s="5">
        <f t="shared" si="358"/>
        <v>5.1049716507871865E-4</v>
      </c>
      <c r="AH221" s="5">
        <f t="shared" si="359"/>
        <v>1.5803445050806643E-2</v>
      </c>
      <c r="AI221" s="5">
        <f t="shared" si="360"/>
        <v>1.1185026376710578E-2</v>
      </c>
      <c r="AJ221" s="5">
        <f t="shared" si="361"/>
        <v>3.9581500946632431E-3</v>
      </c>
      <c r="AK221" s="5">
        <f t="shared" si="362"/>
        <v>9.3380510957067372E-4</v>
      </c>
      <c r="AL221" s="5">
        <f t="shared" si="363"/>
        <v>6.0558468413391237E-6</v>
      </c>
      <c r="AM221" s="5">
        <f t="shared" si="364"/>
        <v>1.9980914578431188E-4</v>
      </c>
      <c r="AN221" s="5">
        <f t="shared" si="365"/>
        <v>2.58680395509502E-4</v>
      </c>
      <c r="AO221" s="5">
        <f t="shared" si="366"/>
        <v>1.6744865896475472E-4</v>
      </c>
      <c r="AP221" s="5">
        <f t="shared" si="367"/>
        <v>7.2261766194453862E-5</v>
      </c>
      <c r="AQ221" s="5">
        <f t="shared" si="368"/>
        <v>2.3388196503746025E-5</v>
      </c>
      <c r="AR221" s="5">
        <f t="shared" si="369"/>
        <v>4.0919462421087176E-3</v>
      </c>
      <c r="AS221" s="5">
        <f t="shared" si="370"/>
        <v>2.896110721613299E-3</v>
      </c>
      <c r="AT221" s="5">
        <f t="shared" si="371"/>
        <v>1.0248738394374852E-3</v>
      </c>
      <c r="AU221" s="5">
        <f t="shared" si="372"/>
        <v>2.4178780618309563E-4</v>
      </c>
      <c r="AV221" s="5">
        <f t="shared" si="373"/>
        <v>4.2781858338964997E-5</v>
      </c>
      <c r="AW221" s="5">
        <f t="shared" si="374"/>
        <v>1.541366007825256E-7</v>
      </c>
      <c r="AX221" s="5">
        <f t="shared" si="375"/>
        <v>2.3569444918714776E-5</v>
      </c>
      <c r="AY221" s="5">
        <f t="shared" si="376"/>
        <v>3.0513885185686364E-5</v>
      </c>
      <c r="AZ221" s="5">
        <f t="shared" si="377"/>
        <v>1.9752208682393143E-5</v>
      </c>
      <c r="BA221" s="5">
        <f t="shared" si="378"/>
        <v>8.5239827804866736E-6</v>
      </c>
      <c r="BB221" s="5">
        <f t="shared" si="379"/>
        <v>2.7588667529672253E-6</v>
      </c>
      <c r="BC221" s="5">
        <f t="shared" si="380"/>
        <v>7.1434642294698244E-7</v>
      </c>
      <c r="BD221" s="5">
        <f t="shared" si="381"/>
        <v>8.8293111588840141E-4</v>
      </c>
      <c r="BE221" s="5">
        <f t="shared" si="382"/>
        <v>6.2490221519934997E-4</v>
      </c>
      <c r="BF221" s="5">
        <f t="shared" si="383"/>
        <v>2.2114000261964518E-4</v>
      </c>
      <c r="BG221" s="5">
        <f t="shared" si="384"/>
        <v>5.2171256632011539E-5</v>
      </c>
      <c r="BH221" s="5">
        <f t="shared" si="385"/>
        <v>9.2311657309397973E-6</v>
      </c>
      <c r="BI221" s="5">
        <f t="shared" si="386"/>
        <v>1.3066876476161543E-6</v>
      </c>
      <c r="BJ221" s="8">
        <f t="shared" si="387"/>
        <v>0.20388023539145309</v>
      </c>
      <c r="BK221" s="8">
        <f t="shared" si="388"/>
        <v>0.29014656600785393</v>
      </c>
      <c r="BL221" s="8">
        <f t="shared" si="389"/>
        <v>0.45677275352492852</v>
      </c>
      <c r="BM221" s="8">
        <f t="shared" si="390"/>
        <v>0.32356874808571401</v>
      </c>
      <c r="BN221" s="8">
        <f t="shared" si="391"/>
        <v>0.67602784817429906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1.3216783216783199</v>
      </c>
      <c r="F222">
        <f>VLOOKUP(B222,home!$B$2:$E$405,3,FALSE)</f>
        <v>1.1100000000000001</v>
      </c>
      <c r="G222">
        <f>VLOOKUP(C222,away!$B$2:$E$405,4,FALSE)</f>
        <v>0.81</v>
      </c>
      <c r="H222">
        <f>VLOOKUP(A222,away!$A$2:$E$405,3,FALSE)</f>
        <v>1.28321678321678</v>
      </c>
      <c r="I222">
        <f>VLOOKUP(C222,away!$B$2:$E$405,3,FALSE)</f>
        <v>0.76</v>
      </c>
      <c r="J222">
        <f>VLOOKUP(B222,home!$B$2:$E$405,4,FALSE)</f>
        <v>0.94</v>
      </c>
      <c r="K222" s="3">
        <f t="shared" si="336"/>
        <v>1.1883209790209774</v>
      </c>
      <c r="L222" s="3">
        <f t="shared" si="337"/>
        <v>0.91673006993006767</v>
      </c>
      <c r="M222" s="5">
        <f t="shared" si="338"/>
        <v>0.12183945433398147</v>
      </c>
      <c r="N222" s="5">
        <f t="shared" si="339"/>
        <v>0.14478437965753854</v>
      </c>
      <c r="O222" s="5">
        <f t="shared" si="340"/>
        <v>0.11169389149183212</v>
      </c>
      <c r="P222" s="5">
        <f t="shared" si="341"/>
        <v>0.13272819448823678</v>
      </c>
      <c r="Q222" s="5">
        <f t="shared" si="342"/>
        <v>8.6025157890795567E-2</v>
      </c>
      <c r="R222" s="5">
        <f t="shared" si="343"/>
        <v>5.1196574479034314E-2</v>
      </c>
      <c r="S222" s="5">
        <f t="shared" si="344"/>
        <v>3.6147514178405643E-2</v>
      </c>
      <c r="T222" s="5">
        <f t="shared" si="345"/>
        <v>7.8861849008974139E-2</v>
      </c>
      <c r="U222" s="5">
        <f t="shared" si="346"/>
        <v>6.0837963507446448E-2</v>
      </c>
      <c r="V222" s="5">
        <f t="shared" si="347"/>
        <v>4.3753335698688244E-3</v>
      </c>
      <c r="W222" s="5">
        <f t="shared" si="348"/>
        <v>3.4075166615074766E-2</v>
      </c>
      <c r="X222" s="5">
        <f t="shared" si="349"/>
        <v>3.1237729873916199E-2</v>
      </c>
      <c r="Y222" s="5">
        <f t="shared" si="350"/>
        <v>1.4318283145885877E-2</v>
      </c>
      <c r="Z222" s="5">
        <f t="shared" si="351"/>
        <v>1.5644479767448351E-2</v>
      </c>
      <c r="AA222" s="5">
        <f t="shared" si="352"/>
        <v>1.8590663513528099E-2</v>
      </c>
      <c r="AB222" s="5">
        <f t="shared" si="353"/>
        <v>1.1045837733522641E-2</v>
      </c>
      <c r="AC222" s="5">
        <f t="shared" si="354"/>
        <v>2.9789720424868826E-4</v>
      </c>
      <c r="AD222" s="5">
        <f t="shared" si="355"/>
        <v>1.0123058838082151E-2</v>
      </c>
      <c r="AE222" s="5">
        <f t="shared" si="356"/>
        <v>9.2801124365412407E-3</v>
      </c>
      <c r="AF222" s="5">
        <f t="shared" si="357"/>
        <v>4.2536790614546701E-3</v>
      </c>
      <c r="AG222" s="5">
        <f t="shared" si="358"/>
        <v>1.2998251678224685E-3</v>
      </c>
      <c r="AH222" s="5">
        <f t="shared" si="359"/>
        <v>3.5854412578081129E-3</v>
      </c>
      <c r="AI222" s="5">
        <f t="shared" si="360"/>
        <v>4.2606550657007421E-3</v>
      </c>
      <c r="AJ222" s="5">
        <f t="shared" si="361"/>
        <v>2.5315128994720972E-3</v>
      </c>
      <c r="AK222" s="5">
        <f t="shared" si="362"/>
        <v>1.0027499623683047E-3</v>
      </c>
      <c r="AL222" s="5">
        <f t="shared" si="363"/>
        <v>1.2980806021878E-5</v>
      </c>
      <c r="AM222" s="5">
        <f t="shared" si="364"/>
        <v>2.4058886378313482E-3</v>
      </c>
      <c r="AN222" s="5">
        <f t="shared" si="365"/>
        <v>2.2055504592030867E-3</v>
      </c>
      <c r="AO222" s="5">
        <f t="shared" si="366"/>
        <v>1.0109472133497692E-3</v>
      </c>
      <c r="AP222" s="5">
        <f t="shared" si="367"/>
        <v>3.0892190319658038E-4</v>
      </c>
      <c r="AQ222" s="5">
        <f t="shared" si="368"/>
        <v>7.0799499480082671E-5</v>
      </c>
      <c r="AR222" s="5">
        <f t="shared" si="369"/>
        <v>6.573763630001165E-4</v>
      </c>
      <c r="AS222" s="5">
        <f t="shared" si="370"/>
        <v>7.8117412326554798E-4</v>
      </c>
      <c r="AT222" s="5">
        <f t="shared" si="371"/>
        <v>4.6414279947238496E-4</v>
      </c>
      <c r="AU222" s="5">
        <f t="shared" si="372"/>
        <v>1.8385020862485383E-4</v>
      </c>
      <c r="AV222" s="5">
        <f t="shared" si="373"/>
        <v>5.4618264976574351E-5</v>
      </c>
      <c r="AW222" s="5">
        <f t="shared" si="374"/>
        <v>3.9280264246640347E-7</v>
      </c>
      <c r="AX222" s="5">
        <f t="shared" si="375"/>
        <v>4.7649465692053137E-4</v>
      </c>
      <c r="AY222" s="5">
        <f t="shared" si="376"/>
        <v>4.368169801600623E-4</v>
      </c>
      <c r="AZ222" s="5">
        <f t="shared" si="377"/>
        <v>2.0022163038438742E-4</v>
      </c>
      <c r="BA222" s="5">
        <f t="shared" si="378"/>
        <v>6.1183063074597235E-5</v>
      </c>
      <c r="BB222" s="5">
        <f t="shared" si="379"/>
        <v>1.4022088422727811E-5</v>
      </c>
      <c r="BC222" s="5">
        <f t="shared" si="380"/>
        <v>2.5708940200665727E-6</v>
      </c>
      <c r="BD222" s="5">
        <f t="shared" si="381"/>
        <v>1.0043944653724501E-4</v>
      </c>
      <c r="BE222" s="5">
        <f t="shared" si="382"/>
        <v>1.1935430144146413E-4</v>
      </c>
      <c r="BF222" s="5">
        <f t="shared" si="383"/>
        <v>7.0915610169642779E-5</v>
      </c>
      <c r="BG222" s="5">
        <f t="shared" si="384"/>
        <v>2.8090169101553283E-5</v>
      </c>
      <c r="BH222" s="5">
        <f t="shared" si="385"/>
        <v>8.345034311905658E-6</v>
      </c>
      <c r="BI222" s="5">
        <f t="shared" si="386"/>
        <v>1.9833158686974763E-6</v>
      </c>
      <c r="BJ222" s="8">
        <f t="shared" si="387"/>
        <v>0.42145265872212895</v>
      </c>
      <c r="BK222" s="8">
        <f t="shared" si="388"/>
        <v>0.29583819156092334</v>
      </c>
      <c r="BL222" s="8">
        <f t="shared" si="389"/>
        <v>0.26721557954748287</v>
      </c>
      <c r="BM222" s="8">
        <f t="shared" si="390"/>
        <v>0.35144683307904712</v>
      </c>
      <c r="BN222" s="8">
        <f t="shared" si="391"/>
        <v>0.64826765234141881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1.3216783216783199</v>
      </c>
      <c r="F223">
        <f>VLOOKUP(B223,home!$B$2:$E$405,3,FALSE)</f>
        <v>1.7</v>
      </c>
      <c r="G223">
        <f>VLOOKUP(C223,away!$B$2:$E$405,4,FALSE)</f>
        <v>0.66</v>
      </c>
      <c r="H223">
        <f>VLOOKUP(A223,away!$A$2:$E$405,3,FALSE)</f>
        <v>1.28321678321678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1.4829230769230748</v>
      </c>
      <c r="L223" s="3">
        <f t="shared" si="337"/>
        <v>1.0994601398601371</v>
      </c>
      <c r="M223" s="5">
        <f t="shared" si="338"/>
        <v>7.5593633161530366E-2</v>
      </c>
      <c r="N223" s="5">
        <f t="shared" si="339"/>
        <v>0.11209954308369079</v>
      </c>
      <c r="O223" s="5">
        <f t="shared" si="340"/>
        <v>8.311218648831209E-2</v>
      </c>
      <c r="P223" s="5">
        <f t="shared" si="341"/>
        <v>0.12324897931705214</v>
      </c>
      <c r="Q223" s="5">
        <f t="shared" si="342"/>
        <v>8.3117499675668782E-2</v>
      </c>
      <c r="R223" s="5">
        <f t="shared" si="343"/>
        <v>4.56892680902607E-2</v>
      </c>
      <c r="S223" s="5">
        <f t="shared" si="344"/>
        <v>5.0236740408534521E-2</v>
      </c>
      <c r="T223" s="5">
        <f t="shared" si="345"/>
        <v>9.1384377818235704E-2</v>
      </c>
      <c r="U223" s="5">
        <f t="shared" si="346"/>
        <v>6.7753670018772652E-2</v>
      </c>
      <c r="V223" s="5">
        <f t="shared" si="347"/>
        <v>9.1007473052028207E-3</v>
      </c>
      <c r="W223" s="5">
        <f t="shared" si="348"/>
        <v>4.1085619455065156E-2</v>
      </c>
      <c r="X223" s="5">
        <f t="shared" si="349"/>
        <v>4.5172000912306311E-2</v>
      </c>
      <c r="Y223" s="5">
        <f t="shared" si="350"/>
        <v>2.4832407220403269E-2</v>
      </c>
      <c r="Z223" s="5">
        <f t="shared" si="351"/>
        <v>1.6744509694875113E-2</v>
      </c>
      <c r="AA223" s="5">
        <f t="shared" si="352"/>
        <v>2.4830819838292457E-2</v>
      </c>
      <c r="AB223" s="5">
        <f t="shared" si="353"/>
        <v>1.8411097878561593E-2</v>
      </c>
      <c r="AC223" s="5">
        <f t="shared" si="354"/>
        <v>9.2737457630184448E-4</v>
      </c>
      <c r="AD223" s="5">
        <f t="shared" si="355"/>
        <v>1.5231703304898946E-2</v>
      </c>
      <c r="AE223" s="5">
        <f t="shared" si="356"/>
        <v>1.6746650645912308E-2</v>
      </c>
      <c r="AF223" s="5">
        <f t="shared" si="357"/>
        <v>9.2061374306718E-3</v>
      </c>
      <c r="AG223" s="5">
        <f t="shared" si="358"/>
        <v>3.3739270490326877E-3</v>
      </c>
      <c r="AH223" s="5">
        <f t="shared" si="359"/>
        <v>4.6024802427542021E-3</v>
      </c>
      <c r="AI223" s="5">
        <f t="shared" si="360"/>
        <v>6.8251241630627214E-3</v>
      </c>
      <c r="AJ223" s="5">
        <f t="shared" si="361"/>
        <v>5.0605670621355001E-3</v>
      </c>
      <c r="AK223" s="5">
        <f t="shared" si="362"/>
        <v>2.5014772262525143E-3</v>
      </c>
      <c r="AL223" s="5">
        <f t="shared" si="363"/>
        <v>6.0480209876697541E-5</v>
      </c>
      <c r="AM223" s="5">
        <f t="shared" si="364"/>
        <v>4.5174888663360186E-3</v>
      </c>
      <c r="AN223" s="5">
        <f t="shared" si="365"/>
        <v>4.966798940798412E-3</v>
      </c>
      <c r="AO223" s="5">
        <f t="shared" si="366"/>
        <v>2.7303987290537013E-3</v>
      </c>
      <c r="AP223" s="5">
        <f t="shared" si="367"/>
        <v>1.000654856173108E-3</v>
      </c>
      <c r="AQ223" s="5">
        <f t="shared" si="368"/>
        <v>2.750450320299526E-4</v>
      </c>
      <c r="AR223" s="5">
        <f t="shared" si="369"/>
        <v>1.0120487142804111E-3</v>
      </c>
      <c r="AS223" s="5">
        <f t="shared" si="370"/>
        <v>1.5007903933767488E-3</v>
      </c>
      <c r="AT223" s="5">
        <f t="shared" si="371"/>
        <v>1.1127783539814204E-3</v>
      </c>
      <c r="AU223" s="5">
        <f t="shared" si="372"/>
        <v>5.5005490020650766E-4</v>
      </c>
      <c r="AV223" s="5">
        <f t="shared" si="373"/>
        <v>2.0392227627271235E-4</v>
      </c>
      <c r="AW223" s="5">
        <f t="shared" si="374"/>
        <v>2.7391063919423197E-6</v>
      </c>
      <c r="AX223" s="5">
        <f t="shared" si="375"/>
        <v>1.1165147482721243E-3</v>
      </c>
      <c r="AY223" s="5">
        <f t="shared" si="376"/>
        <v>1.2275634612911755E-3</v>
      </c>
      <c r="AZ223" s="5">
        <f t="shared" si="377"/>
        <v>6.7482854741919497E-4</v>
      </c>
      <c r="BA223" s="5">
        <f t="shared" si="378"/>
        <v>2.4731569637570711E-4</v>
      </c>
      <c r="BB223" s="5">
        <f t="shared" si="379"/>
        <v>6.7978437531710534E-5</v>
      </c>
      <c r="BC223" s="5">
        <f t="shared" si="380"/>
        <v>1.4947916487217617E-5</v>
      </c>
      <c r="BD223" s="5">
        <f t="shared" si="381"/>
        <v>1.8545120349133532E-4</v>
      </c>
      <c r="BE223" s="5">
        <f t="shared" si="382"/>
        <v>2.7500986930045822E-4</v>
      </c>
      <c r="BF223" s="5">
        <f t="shared" si="383"/>
        <v>2.0390924078362413E-4</v>
      </c>
      <c r="BG223" s="5">
        <f t="shared" si="384"/>
        <v>1.0079390625196671E-4</v>
      </c>
      <c r="BH223" s="5">
        <f t="shared" si="385"/>
        <v>3.7367402398565617E-5</v>
      </c>
      <c r="BI223" s="5">
        <f t="shared" si="386"/>
        <v>1.1082596668300713E-5</v>
      </c>
      <c r="BJ223" s="8">
        <f t="shared" si="387"/>
        <v>0.45908940182765406</v>
      </c>
      <c r="BK223" s="8">
        <f t="shared" si="388"/>
        <v>0.26039551843978953</v>
      </c>
      <c r="BL223" s="8">
        <f t="shared" si="389"/>
        <v>0.26397989986541642</v>
      </c>
      <c r="BM223" s="8">
        <f t="shared" si="390"/>
        <v>0.47612339565632106</v>
      </c>
      <c r="BN223" s="8">
        <f t="shared" si="391"/>
        <v>0.5228611098165149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1.3216783216783199</v>
      </c>
      <c r="F224">
        <f>VLOOKUP(B224,home!$B$2:$E$405,3,FALSE)</f>
        <v>1.35</v>
      </c>
      <c r="G224">
        <f>VLOOKUP(C224,away!$B$2:$E$405,4,FALSE)</f>
        <v>1.41</v>
      </c>
      <c r="H224">
        <f>VLOOKUP(A224,away!$A$2:$E$405,3,FALSE)</f>
        <v>1.28321678321678</v>
      </c>
      <c r="I224">
        <f>VLOOKUP(C224,away!$B$2:$E$405,3,FALSE)</f>
        <v>0.86</v>
      </c>
      <c r="J224">
        <f>VLOOKUP(B224,home!$B$2:$E$405,4,FALSE)</f>
        <v>0.78</v>
      </c>
      <c r="K224" s="3">
        <f t="shared" si="336"/>
        <v>2.5158146853146821</v>
      </c>
      <c r="L224" s="3">
        <f t="shared" si="337"/>
        <v>0.86078181818181609</v>
      </c>
      <c r="M224" s="5">
        <f t="shared" si="338"/>
        <v>3.4163532550910945E-2</v>
      </c>
      <c r="N224" s="5">
        <f t="shared" si="339"/>
        <v>8.5949116893807923E-2</v>
      </c>
      <c r="O224" s="5">
        <f t="shared" si="340"/>
        <v>2.9407347664686775E-2</v>
      </c>
      <c r="P224" s="5">
        <f t="shared" si="341"/>
        <v>7.398343711097341E-2</v>
      </c>
      <c r="Q224" s="5">
        <f t="shared" si="342"/>
        <v>0.10811602523563511</v>
      </c>
      <c r="R224" s="5">
        <f t="shared" si="343"/>
        <v>1.2656655095356932E-2</v>
      </c>
      <c r="S224" s="5">
        <f t="shared" si="344"/>
        <v>4.0054032458416038E-2</v>
      </c>
      <c r="T224" s="5">
        <f t="shared" si="345"/>
        <v>9.3064308776921095E-2</v>
      </c>
      <c r="U224" s="5">
        <f t="shared" si="346"/>
        <v>3.1841798755861871E-2</v>
      </c>
      <c r="V224" s="5">
        <f t="shared" si="347"/>
        <v>9.6377458332608228E-3</v>
      </c>
      <c r="W224" s="5">
        <f t="shared" si="348"/>
        <v>9.066662800188785E-2</v>
      </c>
      <c r="X224" s="5">
        <f t="shared" si="349"/>
        <v>7.8044184899879368E-2</v>
      </c>
      <c r="Y224" s="5">
        <f t="shared" si="350"/>
        <v>3.3589507688317997E-2</v>
      </c>
      <c r="Z224" s="5">
        <f t="shared" si="351"/>
        <v>3.6315395283604969E-3</v>
      </c>
      <c r="AA224" s="5">
        <f t="shared" si="352"/>
        <v>9.1362804757500922E-3</v>
      </c>
      <c r="AB224" s="5">
        <f t="shared" si="353"/>
        <v>1.1492594295022949E-2</v>
      </c>
      <c r="AC224" s="5">
        <f t="shared" si="354"/>
        <v>1.3044493453729245E-3</v>
      </c>
      <c r="AD224" s="5">
        <f t="shared" si="355"/>
        <v>5.7025108548778215E-2</v>
      </c>
      <c r="AE224" s="5">
        <f t="shared" si="356"/>
        <v>4.9086176618632731E-2</v>
      </c>
      <c r="AF224" s="5">
        <f t="shared" si="357"/>
        <v>2.1126244178690214E-2</v>
      </c>
      <c r="AG224" s="5">
        <f t="shared" si="358"/>
        <v>6.0616956251619922E-3</v>
      </c>
      <c r="AH224" s="5">
        <f t="shared" si="359"/>
        <v>7.8149079950532048E-4</v>
      </c>
      <c r="AI224" s="5">
        <f t="shared" si="360"/>
        <v>1.9660860298337975E-3</v>
      </c>
      <c r="AJ224" s="5">
        <f t="shared" si="361"/>
        <v>2.4731540532239543E-3</v>
      </c>
      <c r="AK224" s="5">
        <f t="shared" si="362"/>
        <v>2.0739990953821176E-3</v>
      </c>
      <c r="AL224" s="5">
        <f t="shared" si="363"/>
        <v>1.129949263461339E-4</v>
      </c>
      <c r="AM224" s="5">
        <f t="shared" si="364"/>
        <v>2.8692921103736016E-2</v>
      </c>
      <c r="AN224" s="5">
        <f t="shared" si="365"/>
        <v>2.4698344796621283E-2</v>
      </c>
      <c r="AO224" s="5">
        <f t="shared" si="366"/>
        <v>1.0629943070058533E-2</v>
      </c>
      <c r="AP224" s="5">
        <f t="shared" si="367"/>
        <v>3.0500205743380611E-3</v>
      </c>
      <c r="AQ224" s="5">
        <f t="shared" si="368"/>
        <v>6.5635056386766544E-4</v>
      </c>
      <c r="AR224" s="5">
        <f t="shared" si="369"/>
        <v>1.3453861425811022E-4</v>
      </c>
      <c r="AS224" s="5">
        <f t="shared" si="370"/>
        <v>3.3847422149244099E-4</v>
      </c>
      <c r="AT224" s="5">
        <f t="shared" si="371"/>
        <v>4.2576920851556879E-4</v>
      </c>
      <c r="AU224" s="5">
        <f t="shared" si="372"/>
        <v>3.5705214244609231E-4</v>
      </c>
      <c r="AV224" s="5">
        <f t="shared" si="373"/>
        <v>2.2456925584723723E-4</v>
      </c>
      <c r="AW224" s="5">
        <f t="shared" si="374"/>
        <v>6.797170682519155E-6</v>
      </c>
      <c r="AX224" s="5">
        <f t="shared" si="375"/>
        <v>1.2031012046225767E-2</v>
      </c>
      <c r="AY224" s="5">
        <f t="shared" si="376"/>
        <v>1.0356076423717546E-2</v>
      </c>
      <c r="AZ224" s="5">
        <f t="shared" si="377"/>
        <v>4.457161146618714E-3</v>
      </c>
      <c r="BA224" s="5">
        <f t="shared" si="378"/>
        <v>1.2788810919052687E-3</v>
      </c>
      <c r="BB224" s="5">
        <f t="shared" si="379"/>
        <v>2.7520939788214076E-4</v>
      </c>
      <c r="BC224" s="5">
        <f t="shared" si="380"/>
        <v>4.7379049177942407E-5</v>
      </c>
      <c r="BD224" s="5">
        <f t="shared" si="381"/>
        <v>1.9301398832793015E-5</v>
      </c>
      <c r="BE224" s="5">
        <f t="shared" si="382"/>
        <v>4.8558742630656329E-5</v>
      </c>
      <c r="BF224" s="5">
        <f t="shared" si="383"/>
        <v>6.1082398905310662E-5</v>
      </c>
      <c r="BG224" s="5">
        <f t="shared" si="384"/>
        <v>5.1223998726743336E-5</v>
      </c>
      <c r="BH224" s="5">
        <f t="shared" si="385"/>
        <v>3.2217522059320368E-5</v>
      </c>
      <c r="BI224" s="5">
        <f t="shared" si="386"/>
        <v>1.6210663024257583E-5</v>
      </c>
      <c r="BJ224" s="8">
        <f t="shared" si="387"/>
        <v>0.71890229573186126</v>
      </c>
      <c r="BK224" s="8">
        <f t="shared" si="388"/>
        <v>0.16961226864899787</v>
      </c>
      <c r="BL224" s="8">
        <f t="shared" si="389"/>
        <v>0.10353840443136234</v>
      </c>
      <c r="BM224" s="8">
        <f t="shared" si="390"/>
        <v>0.64105911453617581</v>
      </c>
      <c r="BN224" s="8">
        <f t="shared" si="391"/>
        <v>0.34427611455137108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1.2032967032966999</v>
      </c>
      <c r="F225">
        <f>VLOOKUP(B225,home!$B$2:$E$405,3,FALSE)</f>
        <v>2.2400000000000002</v>
      </c>
      <c r="G225">
        <f>VLOOKUP(C225,away!$B$2:$E$405,4,FALSE)</f>
        <v>1.28</v>
      </c>
      <c r="H225">
        <f>VLOOKUP(A225,away!$A$2:$E$405,3,FALSE)</f>
        <v>1.0549450549450601</v>
      </c>
      <c r="I225">
        <f>VLOOKUP(C225,away!$B$2:$E$405,3,FALSE)</f>
        <v>0.32</v>
      </c>
      <c r="J225">
        <f>VLOOKUP(B225,home!$B$2:$E$405,4,FALSE)</f>
        <v>0.22</v>
      </c>
      <c r="K225" s="3">
        <f t="shared" si="336"/>
        <v>3.450092307692298</v>
      </c>
      <c r="L225" s="3">
        <f t="shared" si="337"/>
        <v>7.4268131868132234E-2</v>
      </c>
      <c r="M225" s="5">
        <f t="shared" si="338"/>
        <v>2.9470649604706377E-2</v>
      </c>
      <c r="N225" s="5">
        <f t="shared" si="339"/>
        <v>0.10167646150389252</v>
      </c>
      <c r="O225" s="5">
        <f t="shared" si="340"/>
        <v>2.188730091081852E-3</v>
      </c>
      <c r="P225" s="5">
        <f t="shared" si="341"/>
        <v>7.5513208508561584E-3</v>
      </c>
      <c r="Q225" s="5">
        <f t="shared" si="342"/>
        <v>0.17539658885397588</v>
      </c>
      <c r="R225" s="5">
        <f t="shared" si="343"/>
        <v>8.1276447514108004E-5</v>
      </c>
      <c r="S225" s="5">
        <f t="shared" si="344"/>
        <v>4.8372234203711528E-4</v>
      </c>
      <c r="T225" s="5">
        <f t="shared" si="345"/>
        <v>1.3026376990227651E-2</v>
      </c>
      <c r="U225" s="5">
        <f t="shared" si="346"/>
        <v>2.8041124636498082E-4</v>
      </c>
      <c r="V225" s="5">
        <f t="shared" si="347"/>
        <v>1.3771677759415064E-5</v>
      </c>
      <c r="W225" s="5">
        <f t="shared" si="348"/>
        <v>0.20171147400019027</v>
      </c>
      <c r="X225" s="5">
        <f t="shared" si="349"/>
        <v>1.4980734350361454E-2</v>
      </c>
      <c r="Y225" s="5">
        <f t="shared" si="350"/>
        <v>5.5629557710705133E-4</v>
      </c>
      <c r="Z225" s="5">
        <f t="shared" si="351"/>
        <v>2.0120833072503667E-6</v>
      </c>
      <c r="AA225" s="5">
        <f t="shared" si="352"/>
        <v>6.9418731407805671E-6</v>
      </c>
      <c r="AB225" s="5">
        <f t="shared" si="353"/>
        <v>1.197505156199141E-5</v>
      </c>
      <c r="AC225" s="5">
        <f t="shared" si="354"/>
        <v>2.2054645641263595E-7</v>
      </c>
      <c r="AD225" s="5">
        <f t="shared" si="355"/>
        <v>0.17398080120533282</v>
      </c>
      <c r="AE225" s="5">
        <f t="shared" si="356"/>
        <v>1.2921229086440956E-2</v>
      </c>
      <c r="AF225" s="5">
        <f t="shared" si="357"/>
        <v>4.7981777284507131E-4</v>
      </c>
      <c r="AG225" s="5">
        <f t="shared" si="358"/>
        <v>1.1878389875443753E-5</v>
      </c>
      <c r="AH225" s="5">
        <f t="shared" si="359"/>
        <v>3.7358417098134478E-8</v>
      </c>
      <c r="AI225" s="5">
        <f t="shared" si="360"/>
        <v>1.2888998745783416E-7</v>
      </c>
      <c r="AJ225" s="5">
        <f t="shared" si="361"/>
        <v>2.2234117713341529E-7</v>
      </c>
      <c r="AK225" s="5">
        <f t="shared" si="362"/>
        <v>2.5569919497041556E-7</v>
      </c>
      <c r="AL225" s="5">
        <f t="shared" si="363"/>
        <v>2.2604415949151196E-9</v>
      </c>
      <c r="AM225" s="5">
        <f t="shared" si="364"/>
        <v>0.12004996478493231</v>
      </c>
      <c r="AN225" s="5">
        <f t="shared" si="365"/>
        <v>8.9158866154119831E-3</v>
      </c>
      <c r="AO225" s="5">
        <f t="shared" si="366"/>
        <v>3.310831214373661E-4</v>
      </c>
      <c r="AP225" s="5">
        <f t="shared" si="367"/>
        <v>8.1963083074077112E-6</v>
      </c>
      <c r="AQ225" s="5">
        <f t="shared" si="368"/>
        <v>1.5218112655160595E-7</v>
      </c>
      <c r="AR225" s="5">
        <f t="shared" si="369"/>
        <v>5.5490796948578778E-10</v>
      </c>
      <c r="AS225" s="5">
        <f t="shared" si="370"/>
        <v>1.9144837170000684E-9</v>
      </c>
      <c r="AT225" s="5">
        <f t="shared" si="371"/>
        <v>3.3025727726120488E-9</v>
      </c>
      <c r="AU225" s="5">
        <f t="shared" si="372"/>
        <v>3.798060306127618E-9</v>
      </c>
      <c r="AV225" s="5">
        <f t="shared" si="373"/>
        <v>3.2759146615805868E-9</v>
      </c>
      <c r="AW225" s="5">
        <f t="shared" si="374"/>
        <v>1.6088813009985313E-11</v>
      </c>
      <c r="AX225" s="5">
        <f t="shared" si="375"/>
        <v>6.9030576673871039E-2</v>
      </c>
      <c r="AY225" s="5">
        <f t="shared" si="376"/>
        <v>5.126771971348267E-3</v>
      </c>
      <c r="AZ225" s="5">
        <f t="shared" si="377"/>
        <v>1.9037788841296864E-4</v>
      </c>
      <c r="BA225" s="5">
        <f t="shared" si="378"/>
        <v>4.7130033738103046E-6</v>
      </c>
      <c r="BB225" s="5">
        <f t="shared" si="379"/>
        <v>8.7506489015273979E-8</v>
      </c>
      <c r="BC225" s="5">
        <f t="shared" si="380"/>
        <v>1.2997886931007273E-9</v>
      </c>
      <c r="BD225" s="5">
        <f t="shared" si="381"/>
        <v>6.868663042074651E-12</v>
      </c>
      <c r="BE225" s="5">
        <f t="shared" si="382"/>
        <v>2.3697521525592128E-11</v>
      </c>
      <c r="BF225" s="5">
        <f t="shared" si="383"/>
        <v>4.0879318363409045E-11</v>
      </c>
      <c r="BG225" s="5">
        <f t="shared" si="384"/>
        <v>4.7012473943100677E-11</v>
      </c>
      <c r="BH225" s="5">
        <f t="shared" si="385"/>
        <v>4.0549343679169056E-11</v>
      </c>
      <c r="BI225" s="5">
        <f t="shared" si="386"/>
        <v>2.7979795741894486E-11</v>
      </c>
      <c r="BJ225" s="8">
        <f t="shared" si="387"/>
        <v>0.89839946908474855</v>
      </c>
      <c r="BK225" s="8">
        <f t="shared" si="388"/>
        <v>4.2646459253605336E-2</v>
      </c>
      <c r="BL225" s="8">
        <f t="shared" si="389"/>
        <v>2.5699920313669144E-3</v>
      </c>
      <c r="BM225" s="8">
        <f t="shared" si="390"/>
        <v>0.62212613314574161</v>
      </c>
      <c r="BN225" s="8">
        <f t="shared" si="391"/>
        <v>0.31636502735202687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1.2032967032966999</v>
      </c>
      <c r="F226">
        <f>VLOOKUP(B226,home!$B$2:$E$405,3,FALSE)</f>
        <v>0.7</v>
      </c>
      <c r="G226">
        <f>VLOOKUP(C226,away!$B$2:$E$405,4,FALSE)</f>
        <v>1.21</v>
      </c>
      <c r="H226">
        <f>VLOOKUP(A226,away!$A$2:$E$405,3,FALSE)</f>
        <v>1.0549450549450601</v>
      </c>
      <c r="I226">
        <f>VLOOKUP(C226,away!$B$2:$E$405,3,FALSE)</f>
        <v>1.02</v>
      </c>
      <c r="J226">
        <f>VLOOKUP(B226,home!$B$2:$E$405,4,FALSE)</f>
        <v>1.0900000000000001</v>
      </c>
      <c r="K226" s="3">
        <f t="shared" si="336"/>
        <v>1.0191923076923046</v>
      </c>
      <c r="L226" s="3">
        <f t="shared" si="337"/>
        <v>1.1728879120879179</v>
      </c>
      <c r="M226" s="5">
        <f t="shared" si="338"/>
        <v>0.11168417916477141</v>
      </c>
      <c r="N226" s="5">
        <f t="shared" si="339"/>
        <v>0.11382765629566419</v>
      </c>
      <c r="O226" s="5">
        <f t="shared" si="340"/>
        <v>0.13099302371382168</v>
      </c>
      <c r="P226" s="5">
        <f t="shared" si="341"/>
        <v>0.13350708213048271</v>
      </c>
      <c r="Q226" s="5">
        <f t="shared" si="342"/>
        <v>5.8006135849592223E-2</v>
      </c>
      <c r="R226" s="5">
        <f t="shared" si="343"/>
        <v>7.6820067040893725E-2</v>
      </c>
      <c r="S226" s="5">
        <f t="shared" si="344"/>
        <v>3.9898536015335925E-2</v>
      </c>
      <c r="T226" s="5">
        <f t="shared" si="345"/>
        <v>6.8034695564916342E-2</v>
      </c>
      <c r="U226" s="5">
        <f t="shared" si="346"/>
        <v>7.8294421404486017E-2</v>
      </c>
      <c r="V226" s="5">
        <f t="shared" si="347"/>
        <v>5.2994048480888055E-3</v>
      </c>
      <c r="W226" s="5">
        <f t="shared" si="348"/>
        <v>1.970646915228641E-2</v>
      </c>
      <c r="X226" s="5">
        <f t="shared" si="349"/>
        <v>2.3113479458650166E-2</v>
      </c>
      <c r="Y226" s="5">
        <f t="shared" si="350"/>
        <v>1.3554760331671587E-2</v>
      </c>
      <c r="Z226" s="5">
        <f t="shared" si="351"/>
        <v>3.0033776012682565E-2</v>
      </c>
      <c r="AA226" s="5">
        <f t="shared" si="352"/>
        <v>3.0610193483079723E-2</v>
      </c>
      <c r="AB226" s="5">
        <f t="shared" si="353"/>
        <v>1.559883686746398E-2</v>
      </c>
      <c r="AC226" s="5">
        <f t="shared" si="354"/>
        <v>3.9593123416604303E-4</v>
      </c>
      <c r="AD226" s="5">
        <f t="shared" si="355"/>
        <v>5.0211704429464991E-3</v>
      </c>
      <c r="AE226" s="5">
        <f t="shared" si="356"/>
        <v>5.8892701170650853E-3</v>
      </c>
      <c r="AF226" s="5">
        <f t="shared" si="357"/>
        <v>3.4537268656631179E-3</v>
      </c>
      <c r="AG226" s="5">
        <f t="shared" si="358"/>
        <v>1.3502781641298541E-3</v>
      </c>
      <c r="AH226" s="5">
        <f t="shared" si="359"/>
        <v>8.8065632099078653E-3</v>
      </c>
      <c r="AI226" s="5">
        <f t="shared" si="360"/>
        <v>8.9755814807441457E-3</v>
      </c>
      <c r="AJ226" s="5">
        <f t="shared" si="361"/>
        <v>4.573921801119968E-3</v>
      </c>
      <c r="AK226" s="5">
        <f t="shared" si="362"/>
        <v>1.5539019718958679E-3</v>
      </c>
      <c r="AL226" s="5">
        <f t="shared" si="363"/>
        <v>1.8931821567974708E-5</v>
      </c>
      <c r="AM226" s="5">
        <f t="shared" si="364"/>
        <v>1.0235076582126071E-3</v>
      </c>
      <c r="AN226" s="5">
        <f t="shared" si="365"/>
        <v>1.2004597602469789E-3</v>
      </c>
      <c r="AO226" s="5">
        <f t="shared" si="366"/>
        <v>7.0400237087082083E-4</v>
      </c>
      <c r="AP226" s="5">
        <f t="shared" si="367"/>
        <v>2.7523862362520695E-4</v>
      </c>
      <c r="AQ226" s="5">
        <f t="shared" si="368"/>
        <v>8.070601364743035E-5</v>
      </c>
      <c r="AR226" s="5">
        <f t="shared" si="369"/>
        <v>2.0658223071878205E-3</v>
      </c>
      <c r="AS226" s="5">
        <f t="shared" si="370"/>
        <v>2.1054702045449959E-3</v>
      </c>
      <c r="AT226" s="5">
        <f t="shared" si="371"/>
        <v>1.0729395182738012E-3</v>
      </c>
      <c r="AU226" s="5">
        <f t="shared" si="372"/>
        <v>3.6451056788124845E-4</v>
      </c>
      <c r="AV226" s="5">
        <f t="shared" si="373"/>
        <v>9.2876591714280502E-5</v>
      </c>
      <c r="AW226" s="5">
        <f t="shared" si="374"/>
        <v>6.2864077871124204E-7</v>
      </c>
      <c r="AX226" s="5">
        <f t="shared" si="375"/>
        <v>1.738585220190755E-4</v>
      </c>
      <c r="AY226" s="5">
        <f t="shared" si="376"/>
        <v>2.0391655888964475E-4</v>
      </c>
      <c r="AZ226" s="5">
        <f t="shared" si="377"/>
        <v>1.195856334981142E-4</v>
      </c>
      <c r="BA226" s="5">
        <f t="shared" si="378"/>
        <v>4.67535146631047E-5</v>
      </c>
      <c r="BB226" s="5">
        <f t="shared" si="379"/>
        <v>1.3709158048995187E-5</v>
      </c>
      <c r="BC226" s="5">
        <f t="shared" si="380"/>
        <v>3.2158611521138464E-6</v>
      </c>
      <c r="BD226" s="5">
        <f t="shared" si="381"/>
        <v>4.0382966877036106E-4</v>
      </c>
      <c r="BE226" s="5">
        <f t="shared" si="382"/>
        <v>4.1158009202868327E-4</v>
      </c>
      <c r="BF226" s="5">
        <f t="shared" si="383"/>
        <v>2.0973963189746235E-4</v>
      </c>
      <c r="BG226" s="5">
        <f t="shared" si="384"/>
        <v>7.1255006482703068E-5</v>
      </c>
      <c r="BH226" s="5">
        <f t="shared" si="385"/>
        <v>1.8155638622934064E-5</v>
      </c>
      <c r="BI226" s="5">
        <f t="shared" si="386"/>
        <v>3.7008174451471418E-6</v>
      </c>
      <c r="BJ226" s="8">
        <f t="shared" si="387"/>
        <v>0.31580259591745952</v>
      </c>
      <c r="BK226" s="8">
        <f t="shared" si="388"/>
        <v>0.2910079817733025</v>
      </c>
      <c r="BL226" s="8">
        <f t="shared" si="389"/>
        <v>0.36304639101826247</v>
      </c>
      <c r="BM226" s="8">
        <f t="shared" si="390"/>
        <v>0.37484931260837018</v>
      </c>
      <c r="BN226" s="8">
        <f t="shared" si="391"/>
        <v>0.62483814419522599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1.2032967032966999</v>
      </c>
      <c r="F227">
        <f>VLOOKUP(B227,home!$B$2:$E$405,3,FALSE)</f>
        <v>1.92</v>
      </c>
      <c r="G227">
        <f>VLOOKUP(C227,away!$B$2:$E$405,4,FALSE)</f>
        <v>0.57999999999999996</v>
      </c>
      <c r="H227">
        <f>VLOOKUP(A227,away!$A$2:$E$405,3,FALSE)</f>
        <v>1.0549450549450601</v>
      </c>
      <c r="I227">
        <f>VLOOKUP(C227,away!$B$2:$E$405,3,FALSE)</f>
        <v>1.1499999999999999</v>
      </c>
      <c r="J227">
        <f>VLOOKUP(B227,home!$B$2:$E$405,4,FALSE)</f>
        <v>0.8</v>
      </c>
      <c r="K227" s="3">
        <f t="shared" si="336"/>
        <v>1.3399912087912049</v>
      </c>
      <c r="L227" s="3">
        <f t="shared" si="337"/>
        <v>0.97054945054945529</v>
      </c>
      <c r="M227" s="5">
        <f t="shared" si="338"/>
        <v>9.9207599541863506E-2</v>
      </c>
      <c r="N227" s="5">
        <f t="shared" si="339"/>
        <v>0.1329373112313755</v>
      </c>
      <c r="O227" s="5">
        <f t="shared" si="340"/>
        <v>9.6285881225686029E-2</v>
      </c>
      <c r="P227" s="5">
        <f t="shared" si="341"/>
        <v>0.12902223437313343</v>
      </c>
      <c r="Q227" s="5">
        <f t="shared" si="342"/>
        <v>8.9067414185191734E-2</v>
      </c>
      <c r="R227" s="5">
        <f t="shared" si="343"/>
        <v>4.6725104559629832E-2</v>
      </c>
      <c r="S227" s="5">
        <f t="shared" si="344"/>
        <v>4.194924844344005E-2</v>
      </c>
      <c r="T227" s="5">
        <f t="shared" si="345"/>
        <v>8.6444329899298608E-2</v>
      </c>
      <c r="U227" s="5">
        <f t="shared" si="346"/>
        <v>6.2611229339753827E-2</v>
      </c>
      <c r="V227" s="5">
        <f t="shared" si="347"/>
        <v>6.0617956570537066E-3</v>
      </c>
      <c r="W227" s="5">
        <f t="shared" si="348"/>
        <v>3.9783183999307324E-2</v>
      </c>
      <c r="X227" s="5">
        <f t="shared" si="349"/>
        <v>3.8611547371635607E-2</v>
      </c>
      <c r="Y227" s="5">
        <f t="shared" si="350"/>
        <v>1.8737208043202599E-2</v>
      </c>
      <c r="Z227" s="5">
        <f t="shared" si="351"/>
        <v>1.5116341519071531E-2</v>
      </c>
      <c r="AA227" s="5">
        <f t="shared" si="352"/>
        <v>2.0255764744641341E-2</v>
      </c>
      <c r="AB227" s="5">
        <f t="shared" si="353"/>
        <v>1.3571273342581113E-2</v>
      </c>
      <c r="AC227" s="5">
        <f t="shared" si="354"/>
        <v>4.927208346425572E-4</v>
      </c>
      <c r="AD227" s="5">
        <f t="shared" si="355"/>
        <v>1.3327279204198681E-2</v>
      </c>
      <c r="AE227" s="5">
        <f t="shared" si="356"/>
        <v>1.2934783508954212E-2</v>
      </c>
      <c r="AF227" s="5">
        <f t="shared" si="357"/>
        <v>6.2769235137958316E-3</v>
      </c>
      <c r="AG227" s="5">
        <f t="shared" si="358"/>
        <v>2.0306882224851671E-3</v>
      </c>
      <c r="AH227" s="5">
        <f t="shared" si="359"/>
        <v>3.6677892389131977E-3</v>
      </c>
      <c r="AI227" s="5">
        <f t="shared" si="360"/>
        <v>4.91480533584267E-3</v>
      </c>
      <c r="AJ227" s="5">
        <f t="shared" si="361"/>
        <v>3.2928979714746415E-3</v>
      </c>
      <c r="AK227" s="5">
        <f t="shared" si="362"/>
        <v>1.4708181110741371E-3</v>
      </c>
      <c r="AL227" s="5">
        <f t="shared" si="363"/>
        <v>2.5631884372306346E-5</v>
      </c>
      <c r="AM227" s="5">
        <f t="shared" si="364"/>
        <v>3.5716873941464161E-3</v>
      </c>
      <c r="AN227" s="5">
        <f t="shared" si="365"/>
        <v>3.4664992379232198E-3</v>
      </c>
      <c r="AO227" s="5">
        <f t="shared" si="366"/>
        <v>1.6822044653482431E-3</v>
      </c>
      <c r="AP227" s="5">
        <f t="shared" si="367"/>
        <v>5.4422087318519254E-4</v>
      </c>
      <c r="AQ227" s="5">
        <f t="shared" si="368"/>
        <v>1.3204831736185834E-4</v>
      </c>
      <c r="AR227" s="5">
        <f t="shared" si="369"/>
        <v>7.1195416611168191E-4</v>
      </c>
      <c r="AS227" s="5">
        <f t="shared" si="370"/>
        <v>9.5401232365192705E-4</v>
      </c>
      <c r="AT227" s="5">
        <f t="shared" si="371"/>
        <v>6.3918406338602603E-4</v>
      </c>
      <c r="AU227" s="5">
        <f t="shared" si="372"/>
        <v>2.8550034191223838E-4</v>
      </c>
      <c r="AV227" s="5">
        <f t="shared" si="373"/>
        <v>9.5641987067320608E-5</v>
      </c>
      <c r="AW227" s="5">
        <f t="shared" si="374"/>
        <v>9.2597156764107963E-7</v>
      </c>
      <c r="AX227" s="5">
        <f t="shared" si="375"/>
        <v>7.9767161811776001E-4</v>
      </c>
      <c r="AY227" s="5">
        <f t="shared" si="376"/>
        <v>7.7417975068308693E-4</v>
      </c>
      <c r="AZ227" s="5">
        <f t="shared" si="377"/>
        <v>3.7568986582599208E-4</v>
      </c>
      <c r="BA227" s="5">
        <f t="shared" si="378"/>
        <v>1.215418642848051E-4</v>
      </c>
      <c r="BB227" s="5">
        <f t="shared" si="379"/>
        <v>2.9490597400093509E-5</v>
      </c>
      <c r="BC227" s="5">
        <f t="shared" si="380"/>
        <v>5.7244166206071908E-6</v>
      </c>
      <c r="BD227" s="5">
        <f t="shared" si="381"/>
        <v>1.1516445412268139E-4</v>
      </c>
      <c r="BE227" s="5">
        <f t="shared" si="382"/>
        <v>1.5431935608963113E-4</v>
      </c>
      <c r="BF227" s="5">
        <f t="shared" si="383"/>
        <v>1.0339329025321261E-4</v>
      </c>
      <c r="BG227" s="5">
        <f t="shared" si="384"/>
        <v>4.618203332910075E-5</v>
      </c>
      <c r="BH227" s="5">
        <f t="shared" si="385"/>
        <v>1.5470879666274352E-5</v>
      </c>
      <c r="BI227" s="5">
        <f t="shared" si="386"/>
        <v>4.1461685490148489E-6</v>
      </c>
      <c r="BJ227" s="8">
        <f t="shared" si="387"/>
        <v>0.4516516275803425</v>
      </c>
      <c r="BK227" s="8">
        <f t="shared" si="388"/>
        <v>0.2775334104851887</v>
      </c>
      <c r="BL227" s="8">
        <f t="shared" si="389"/>
        <v>0.2559205329337359</v>
      </c>
      <c r="BM227" s="8">
        <f t="shared" si="390"/>
        <v>0.40620311362234318</v>
      </c>
      <c r="BN227" s="8">
        <f t="shared" si="391"/>
        <v>0.5932455451168801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1.6156716417910399</v>
      </c>
      <c r="F228">
        <f>VLOOKUP(B228,home!$B$2:$E$405,3,FALSE)</f>
        <v>1.46</v>
      </c>
      <c r="G228">
        <f>VLOOKUP(C228,away!$B$2:$E$405,4,FALSE)</f>
        <v>0.86</v>
      </c>
      <c r="H228">
        <f>VLOOKUP(A228,away!$A$2:$E$405,3,FALSE)</f>
        <v>1.39925373134328</v>
      </c>
      <c r="I228">
        <f>VLOOKUP(C228,away!$B$2:$E$405,3,FALSE)</f>
        <v>0.38</v>
      </c>
      <c r="J228">
        <f>VLOOKUP(B228,home!$B$2:$E$405,4,FALSE)</f>
        <v>0.77</v>
      </c>
      <c r="K228" s="3">
        <f t="shared" si="336"/>
        <v>2.0286373134328297</v>
      </c>
      <c r="L228" s="3">
        <f t="shared" si="337"/>
        <v>0.40942164179104379</v>
      </c>
      <c r="M228" s="5">
        <f t="shared" si="338"/>
        <v>8.7330198879684337E-2</v>
      </c>
      <c r="N228" s="5">
        <f t="shared" si="339"/>
        <v>0.17716130003683753</v>
      </c>
      <c r="O228" s="5">
        <f t="shared" si="340"/>
        <v>3.5754873403258731E-2</v>
      </c>
      <c r="P228" s="5">
        <f t="shared" si="341"/>
        <v>7.2533670322917729E-2</v>
      </c>
      <c r="Q228" s="5">
        <f t="shared" si="342"/>
        <v>0.17969801187549883</v>
      </c>
      <c r="R228" s="5">
        <f t="shared" si="343"/>
        <v>7.3194094853965578E-3</v>
      </c>
      <c r="S228" s="5">
        <f t="shared" si="344"/>
        <v>1.5061036726144504E-2</v>
      </c>
      <c r="T228" s="5">
        <f t="shared" si="345"/>
        <v>7.357225504865321E-2</v>
      </c>
      <c r="U228" s="5">
        <f t="shared" si="346"/>
        <v>1.4848427194369641E-2</v>
      </c>
      <c r="V228" s="5">
        <f t="shared" si="347"/>
        <v>1.3899128271902274E-3</v>
      </c>
      <c r="W228" s="5">
        <f t="shared" si="348"/>
        <v>0.12151403068011092</v>
      </c>
      <c r="X228" s="5">
        <f t="shared" si="349"/>
        <v>4.9750473941698271E-2</v>
      </c>
      <c r="Y228" s="5">
        <f t="shared" si="350"/>
        <v>1.0184460360546323E-2</v>
      </c>
      <c r="Z228" s="5">
        <f t="shared" si="351"/>
        <v>9.989082161506659E-4</v>
      </c>
      <c r="AA228" s="5">
        <f t="shared" si="352"/>
        <v>2.0264224799778669E-3</v>
      </c>
      <c r="AB228" s="5">
        <f t="shared" si="353"/>
        <v>2.055438127831097E-3</v>
      </c>
      <c r="AC228" s="5">
        <f t="shared" si="354"/>
        <v>7.2151071506708209E-5</v>
      </c>
      <c r="AD228" s="5">
        <f t="shared" si="355"/>
        <v>6.1626974185823663E-2</v>
      </c>
      <c r="AE228" s="5">
        <f t="shared" si="356"/>
        <v>2.5231416949774196E-2</v>
      </c>
      <c r="AF228" s="5">
        <f t="shared" si="357"/>
        <v>5.1651440761454606E-3</v>
      </c>
      <c r="AG228" s="5">
        <f t="shared" si="358"/>
        <v>7.0490725591425296E-4</v>
      </c>
      <c r="AH228" s="5">
        <f t="shared" si="359"/>
        <v>1.022436604637421E-4</v>
      </c>
      <c r="AI228" s="5">
        <f t="shared" si="360"/>
        <v>2.0741530467870416E-4</v>
      </c>
      <c r="AJ228" s="5">
        <f t="shared" si="361"/>
        <v>2.1038521322412919E-4</v>
      </c>
      <c r="AK228" s="5">
        <f t="shared" si="362"/>
        <v>1.4226509791366351E-4</v>
      </c>
      <c r="AL228" s="5">
        <f t="shared" si="363"/>
        <v>2.3970549025419804E-6</v>
      </c>
      <c r="AM228" s="5">
        <f t="shared" si="364"/>
        <v>2.5003755869464718E-2</v>
      </c>
      <c r="AN228" s="5">
        <f t="shared" si="365"/>
        <v>1.0237078779018692E-2</v>
      </c>
      <c r="AO228" s="5">
        <f t="shared" si="366"/>
        <v>2.0956408004250433E-3</v>
      </c>
      <c r="AP228" s="5">
        <f t="shared" si="367"/>
        <v>2.8600023237143949E-4</v>
      </c>
      <c r="AQ228" s="5">
        <f t="shared" si="368"/>
        <v>2.9273671172533687E-5</v>
      </c>
      <c r="AR228" s="5">
        <f t="shared" si="369"/>
        <v>8.3721534659582714E-6</v>
      </c>
      <c r="AS228" s="5">
        <f t="shared" si="370"/>
        <v>1.6984062914828937E-5</v>
      </c>
      <c r="AT228" s="5">
        <f t="shared" si="371"/>
        <v>1.7227251881356372E-5</v>
      </c>
      <c r="AU228" s="5">
        <f t="shared" si="372"/>
        <v>1.1649281991475152E-5</v>
      </c>
      <c r="AV228" s="5">
        <f t="shared" si="373"/>
        <v>5.9080420306518997E-6</v>
      </c>
      <c r="AW228" s="5">
        <f t="shared" si="374"/>
        <v>5.5303253970870653E-8</v>
      </c>
      <c r="AX228" s="5">
        <f t="shared" si="375"/>
        <v>8.4539253554602144E-3</v>
      </c>
      <c r="AY228" s="5">
        <f t="shared" si="376"/>
        <v>3.4612199986114541E-3</v>
      </c>
      <c r="AZ228" s="5">
        <f t="shared" si="377"/>
        <v>7.0854918721574795E-4</v>
      </c>
      <c r="BA228" s="5">
        <f t="shared" si="378"/>
        <v>9.669845717319374E-5</v>
      </c>
      <c r="BB228" s="5">
        <f t="shared" si="379"/>
        <v>9.8976102736274754E-6</v>
      </c>
      <c r="BC228" s="5">
        <f t="shared" si="380"/>
        <v>8.1045916960729332E-7</v>
      </c>
      <c r="BD228" s="5">
        <f t="shared" si="381"/>
        <v>5.712901362265353E-7</v>
      </c>
      <c r="BE228" s="5">
        <f t="shared" si="382"/>
        <v>1.1589404871452736E-6</v>
      </c>
      <c r="BF228" s="5">
        <f t="shared" si="383"/>
        <v>1.1755349581354619E-6</v>
      </c>
      <c r="BG228" s="5">
        <f t="shared" si="384"/>
        <v>7.9491135977276586E-7</v>
      </c>
      <c r="BH228" s="5">
        <f t="shared" si="385"/>
        <v>4.0314671132666534E-7</v>
      </c>
      <c r="BI228" s="5">
        <f t="shared" si="386"/>
        <v>1.6356769227700129E-7</v>
      </c>
      <c r="BJ228" s="8">
        <f t="shared" si="387"/>
        <v>0.75499182483135874</v>
      </c>
      <c r="BK228" s="8">
        <f t="shared" si="388"/>
        <v>0.17985058688095751</v>
      </c>
      <c r="BL228" s="8">
        <f t="shared" si="389"/>
        <v>6.2731288150743303E-2</v>
      </c>
      <c r="BM228" s="8">
        <f t="shared" si="390"/>
        <v>0.4353139793802594</v>
      </c>
      <c r="BN228" s="8">
        <f t="shared" si="391"/>
        <v>0.55979746400359365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1.6156716417910399</v>
      </c>
      <c r="F229">
        <f>VLOOKUP(B229,home!$B$2:$E$405,3,FALSE)</f>
        <v>0.86</v>
      </c>
      <c r="G229">
        <f>VLOOKUP(C229,away!$B$2:$E$405,4,FALSE)</f>
        <v>1.24</v>
      </c>
      <c r="H229">
        <f>VLOOKUP(A229,away!$A$2:$E$405,3,FALSE)</f>
        <v>1.39925373134328</v>
      </c>
      <c r="I229">
        <f>VLOOKUP(C229,away!$B$2:$E$405,3,FALSE)</f>
        <v>1</v>
      </c>
      <c r="J229">
        <f>VLOOKUP(B229,home!$B$2:$E$405,4,FALSE)</f>
        <v>1.43</v>
      </c>
      <c r="K229" s="3">
        <f t="shared" si="336"/>
        <v>1.7229522388059648</v>
      </c>
      <c r="L229" s="3">
        <f t="shared" si="337"/>
        <v>2.0009328358208904</v>
      </c>
      <c r="M229" s="5">
        <f t="shared" si="338"/>
        <v>2.4139999726877543E-2</v>
      </c>
      <c r="N229" s="5">
        <f t="shared" si="339"/>
        <v>4.1592066574199039E-2</v>
      </c>
      <c r="O229" s="5">
        <f t="shared" si="340"/>
        <v>4.8302518110216595E-2</v>
      </c>
      <c r="P229" s="5">
        <f t="shared" si="341"/>
        <v>8.3222931717963355E-2</v>
      </c>
      <c r="Q229" s="5">
        <f t="shared" si="342"/>
        <v>3.5830572110291489E-2</v>
      </c>
      <c r="R229" s="5">
        <f t="shared" si="343"/>
        <v>4.8325047269782824E-2</v>
      </c>
      <c r="S229" s="5">
        <f t="shared" si="344"/>
        <v>7.1728007892449389E-2</v>
      </c>
      <c r="T229" s="5">
        <f t="shared" si="345"/>
        <v>7.1694568261730457E-2</v>
      </c>
      <c r="U229" s="5">
        <f t="shared" si="346"/>
        <v>8.3261748383876399E-2</v>
      </c>
      <c r="V229" s="5">
        <f t="shared" si="347"/>
        <v>2.7475905231692119E-2</v>
      </c>
      <c r="W229" s="5">
        <f t="shared" si="348"/>
        <v>2.0578121478375094E-2</v>
      </c>
      <c r="X229" s="5">
        <f t="shared" si="349"/>
        <v>4.1175438965591844E-2</v>
      </c>
      <c r="Y229" s="5">
        <f t="shared" si="350"/>
        <v>4.119464392779585E-2</v>
      </c>
      <c r="Z229" s="5">
        <f t="shared" si="351"/>
        <v>3.2231724624901696E-2</v>
      </c>
      <c r="AA229" s="5">
        <f t="shared" si="352"/>
        <v>5.5533722103051728E-2</v>
      </c>
      <c r="AB229" s="5">
        <f t="shared" si="353"/>
        <v>4.784097541334064E-2</v>
      </c>
      <c r="AC229" s="5">
        <f t="shared" si="354"/>
        <v>5.9202190629076851E-3</v>
      </c>
      <c r="AD229" s="5">
        <f t="shared" si="355"/>
        <v>8.8637801178968745E-3</v>
      </c>
      <c r="AE229" s="5">
        <f t="shared" si="356"/>
        <v>1.7735828687396218E-2</v>
      </c>
      <c r="AF229" s="5">
        <f t="shared" si="357"/>
        <v>1.7744100995552615E-2</v>
      </c>
      <c r="AG229" s="5">
        <f t="shared" si="358"/>
        <v>1.1834918108041123E-2</v>
      </c>
      <c r="AH229" s="5">
        <f t="shared" si="359"/>
        <v>1.6123379039275652E-2</v>
      </c>
      <c r="AI229" s="5">
        <f t="shared" si="360"/>
        <v>2.7779812012837152E-2</v>
      </c>
      <c r="AJ229" s="5">
        <f t="shared" si="361"/>
        <v>2.3931644650563307E-2</v>
      </c>
      <c r="AK229" s="5">
        <f t="shared" si="362"/>
        <v>1.3744360242998943E-2</v>
      </c>
      <c r="AL229" s="5">
        <f t="shared" si="363"/>
        <v>8.1640098161091517E-4</v>
      </c>
      <c r="AM229" s="5">
        <f t="shared" si="364"/>
        <v>3.054373959682844E-3</v>
      </c>
      <c r="AN229" s="5">
        <f t="shared" si="365"/>
        <v>6.1115971488056742E-3</v>
      </c>
      <c r="AO229" s="5">
        <f t="shared" si="366"/>
        <v>6.1144477071773048E-3</v>
      </c>
      <c r="AP229" s="5">
        <f t="shared" si="367"/>
        <v>4.0781997300669412E-3</v>
      </c>
      <c r="AQ229" s="5">
        <f t="shared" si="368"/>
        <v>2.0400509377317094E-3</v>
      </c>
      <c r="AR229" s="5">
        <f t="shared" si="369"/>
        <v>6.4523597088145864E-3</v>
      </c>
      <c r="AS229" s="5">
        <f t="shared" si="370"/>
        <v>1.1117107605883495E-2</v>
      </c>
      <c r="AT229" s="5">
        <f t="shared" si="371"/>
        <v>9.5771227193018945E-3</v>
      </c>
      <c r="AU229" s="5">
        <f t="shared" si="372"/>
        <v>5.5003083435135559E-3</v>
      </c>
      <c r="AV229" s="5">
        <f t="shared" si="373"/>
        <v>2.3691921436449536E-3</v>
      </c>
      <c r="AW229" s="5">
        <f t="shared" si="374"/>
        <v>7.8181998430222792E-5</v>
      </c>
      <c r="AX229" s="5">
        <f t="shared" si="375"/>
        <v>8.7709007533103304E-4</v>
      </c>
      <c r="AY229" s="5">
        <f t="shared" si="376"/>
        <v>1.7549983317024821E-3</v>
      </c>
      <c r="AZ229" s="5">
        <f t="shared" si="377"/>
        <v>1.7558168943571902E-3</v>
      </c>
      <c r="BA229" s="5">
        <f t="shared" si="378"/>
        <v>1.1710905592027868E-3</v>
      </c>
      <c r="BB229" s="5">
        <f t="shared" si="379"/>
        <v>5.8581838840717642E-4</v>
      </c>
      <c r="BC229" s="5">
        <f t="shared" si="380"/>
        <v>2.3443664983831906E-4</v>
      </c>
      <c r="BD229" s="5">
        <f t="shared" si="381"/>
        <v>2.1517897349824706E-3</v>
      </c>
      <c r="BE229" s="5">
        <f t="shared" si="382"/>
        <v>3.7074309413277417E-3</v>
      </c>
      <c r="BF229" s="5">
        <f t="shared" si="383"/>
        <v>3.1938632202895695E-3</v>
      </c>
      <c r="BG229" s="5">
        <f t="shared" si="384"/>
        <v>1.8342912619459804E-3</v>
      </c>
      <c r="BH229" s="5">
        <f t="shared" si="385"/>
        <v>7.900990590980118E-4</v>
      </c>
      <c r="BI229" s="5">
        <f t="shared" si="386"/>
        <v>2.7226058855028113E-4</v>
      </c>
      <c r="BJ229" s="8">
        <f t="shared" si="387"/>
        <v>0.33602195960917397</v>
      </c>
      <c r="BK229" s="8">
        <f t="shared" si="388"/>
        <v>0.21505846294520348</v>
      </c>
      <c r="BL229" s="8">
        <f t="shared" si="389"/>
        <v>0.41180903255329571</v>
      </c>
      <c r="BM229" s="8">
        <f t="shared" si="390"/>
        <v>0.7120312278899722</v>
      </c>
      <c r="BN229" s="8">
        <f t="shared" si="391"/>
        <v>0.28141313550933084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1.6156716417910399</v>
      </c>
      <c r="F230">
        <f>VLOOKUP(B230,home!$B$2:$E$405,3,FALSE)</f>
        <v>0.8</v>
      </c>
      <c r="G230">
        <f>VLOOKUP(C230,away!$B$2:$E$405,4,FALSE)</f>
        <v>1.43</v>
      </c>
      <c r="H230">
        <f>VLOOKUP(A230,away!$A$2:$E$405,3,FALSE)</f>
        <v>1.39925373134328</v>
      </c>
      <c r="I230">
        <f>VLOOKUP(C230,away!$B$2:$E$405,3,FALSE)</f>
        <v>0.81</v>
      </c>
      <c r="J230">
        <f>VLOOKUP(B230,home!$B$2:$E$405,4,FALSE)</f>
        <v>0.82</v>
      </c>
      <c r="K230" s="3">
        <f t="shared" si="336"/>
        <v>1.8483283582089496</v>
      </c>
      <c r="L230" s="3">
        <f t="shared" si="337"/>
        <v>0.92938432835820661</v>
      </c>
      <c r="M230" s="5">
        <f t="shared" si="338"/>
        <v>6.2180571299056797E-2</v>
      </c>
      <c r="N230" s="5">
        <f t="shared" si="339"/>
        <v>0.11493011326168018</v>
      </c>
      <c r="O230" s="5">
        <f t="shared" si="340"/>
        <v>5.778964849370348E-2</v>
      </c>
      <c r="P230" s="5">
        <f t="shared" si="341"/>
        <v>0.10681424612183926</v>
      </c>
      <c r="Q230" s="5">
        <f t="shared" si="342"/>
        <v>0.10621429377686499</v>
      </c>
      <c r="R230" s="5">
        <f t="shared" si="343"/>
        <v>2.6854396825688725E-2</v>
      </c>
      <c r="S230" s="5">
        <f t="shared" si="344"/>
        <v>4.587157586452538E-2</v>
      </c>
      <c r="T230" s="5">
        <f t="shared" si="345"/>
        <v>9.8713900083852918E-2</v>
      </c>
      <c r="U230" s="5">
        <f t="shared" si="346"/>
        <v>4.963574319551687E-2</v>
      </c>
      <c r="V230" s="5">
        <f t="shared" si="347"/>
        <v>8.7553925464824364E-3</v>
      </c>
      <c r="W230" s="5">
        <f t="shared" si="348"/>
        <v>6.5439630411638625E-2</v>
      </c>
      <c r="X230" s="5">
        <f t="shared" si="349"/>
        <v>6.0818566958130045E-2</v>
      </c>
      <c r="Y230" s="5">
        <f t="shared" si="350"/>
        <v>2.8261911502045153E-2</v>
      </c>
      <c r="Z230" s="5">
        <f t="shared" si="351"/>
        <v>8.3193518524358259E-3</v>
      </c>
      <c r="AA230" s="5">
        <f t="shared" si="352"/>
        <v>1.5376893950775293E-2</v>
      </c>
      <c r="AB230" s="5">
        <f t="shared" si="353"/>
        <v>1.4210774575194814E-2</v>
      </c>
      <c r="AC230" s="5">
        <f t="shared" si="354"/>
        <v>9.4000488699220704E-4</v>
      </c>
      <c r="AD230" s="5">
        <f t="shared" si="355"/>
        <v>3.0238481160136131E-2</v>
      </c>
      <c r="AE230" s="5">
        <f t="shared" si="356"/>
        <v>2.8103170503585406E-2</v>
      </c>
      <c r="AF230" s="5">
        <f t="shared" si="357"/>
        <v>1.305932312160544E-2</v>
      </c>
      <c r="AG230" s="5">
        <f t="shared" si="358"/>
        <v>4.0457100827286912E-3</v>
      </c>
      <c r="AH230" s="5">
        <f t="shared" si="359"/>
        <v>1.9329688084379175E-3</v>
      </c>
      <c r="AI230" s="5">
        <f t="shared" si="360"/>
        <v>3.5727610641691655E-3</v>
      </c>
      <c r="AJ230" s="5">
        <f t="shared" si="361"/>
        <v>3.301817796004327E-3</v>
      </c>
      <c r="AK230" s="5">
        <f t="shared" si="362"/>
        <v>2.0342811553312567E-3</v>
      </c>
      <c r="AL230" s="5">
        <f t="shared" si="363"/>
        <v>6.4589894404164325E-5</v>
      </c>
      <c r="AM230" s="5">
        <f t="shared" si="364"/>
        <v>1.1178128447489326E-2</v>
      </c>
      <c r="AN230" s="5">
        <f t="shared" si="365"/>
        <v>1.0388777399471629E-2</v>
      </c>
      <c r="AO230" s="5">
        <f t="shared" si="366"/>
        <v>4.8275834529354278E-3</v>
      </c>
      <c r="AP230" s="5">
        <f t="shared" si="367"/>
        <v>1.4955601349998617E-3</v>
      </c>
      <c r="AQ230" s="5">
        <f t="shared" si="368"/>
        <v>3.4748753789653878E-4</v>
      </c>
      <c r="AR230" s="5">
        <f t="shared" si="369"/>
        <v>3.5929418355348748E-4</v>
      </c>
      <c r="AS230" s="5">
        <f t="shared" si="370"/>
        <v>6.6409362840144247E-4</v>
      </c>
      <c r="AT230" s="5">
        <f t="shared" si="371"/>
        <v>6.1373154294013129E-4</v>
      </c>
      <c r="AU230" s="5">
        <f t="shared" si="372"/>
        <v>3.7812580504785937E-4</v>
      </c>
      <c r="AV230" s="5">
        <f t="shared" si="373"/>
        <v>1.747251621101369E-4</v>
      </c>
      <c r="AW230" s="5">
        <f t="shared" si="374"/>
        <v>3.082027755676271E-6</v>
      </c>
      <c r="AX230" s="5">
        <f t="shared" si="375"/>
        <v>3.4434753001994496E-3</v>
      </c>
      <c r="AY230" s="5">
        <f t="shared" si="376"/>
        <v>3.20031197909394E-3</v>
      </c>
      <c r="AZ230" s="5">
        <f t="shared" si="377"/>
        <v>1.4871598996134719E-3</v>
      </c>
      <c r="BA230" s="5">
        <f t="shared" si="378"/>
        <v>4.6071436815450827E-4</v>
      </c>
      <c r="BB230" s="5">
        <f t="shared" si="379"/>
        <v>1.0704517840306327E-4</v>
      </c>
      <c r="BC230" s="5">
        <f t="shared" si="380"/>
        <v>1.9897222246823077E-5</v>
      </c>
      <c r="BD230" s="5">
        <f t="shared" si="381"/>
        <v>5.5653730577478001E-5</v>
      </c>
      <c r="BE230" s="5">
        <f t="shared" si="382"/>
        <v>1.0286636846647314E-4</v>
      </c>
      <c r="BF230" s="5">
        <f t="shared" si="383"/>
        <v>9.5065412971276586E-5</v>
      </c>
      <c r="BG230" s="5">
        <f t="shared" si="384"/>
        <v>5.8570699559885141E-5</v>
      </c>
      <c r="BH230" s="5">
        <f t="shared" si="385"/>
        <v>2.7064471239168046E-5</v>
      </c>
      <c r="BI230" s="5">
        <f t="shared" si="386"/>
        <v>1.0004805938256954E-5</v>
      </c>
      <c r="BJ230" s="8">
        <f t="shared" si="387"/>
        <v>0.58678124178277147</v>
      </c>
      <c r="BK230" s="8">
        <f t="shared" si="388"/>
        <v>0.22782669259239419</v>
      </c>
      <c r="BL230" s="8">
        <f t="shared" si="389"/>
        <v>0.17724848167562751</v>
      </c>
      <c r="BM230" s="8">
        <f t="shared" si="390"/>
        <v>0.52219526817305717</v>
      </c>
      <c r="BN230" s="8">
        <f t="shared" si="391"/>
        <v>0.47478326977883345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1.6156716417910399</v>
      </c>
      <c r="F231">
        <f>VLOOKUP(B231,home!$B$2:$E$405,3,FALSE)</f>
        <v>0.71</v>
      </c>
      <c r="G231">
        <f>VLOOKUP(C231,away!$B$2:$E$405,4,FALSE)</f>
        <v>0.52</v>
      </c>
      <c r="H231">
        <f>VLOOKUP(A231,away!$A$2:$E$405,3,FALSE)</f>
        <v>1.39925373134328</v>
      </c>
      <c r="I231">
        <f>VLOOKUP(C231,away!$B$2:$E$405,3,FALSE)</f>
        <v>1.19</v>
      </c>
      <c r="J231">
        <f>VLOOKUP(B231,home!$B$2:$E$405,4,FALSE)</f>
        <v>0.77</v>
      </c>
      <c r="K231" s="3">
        <f t="shared" si="336"/>
        <v>0.59650597014925189</v>
      </c>
      <c r="L231" s="3">
        <f t="shared" si="337"/>
        <v>1.2821361940298475</v>
      </c>
      <c r="M231" s="5">
        <f t="shared" si="338"/>
        <v>0.15279743879865576</v>
      </c>
      <c r="N231" s="5">
        <f t="shared" si="339"/>
        <v>9.1144584466913092E-2</v>
      </c>
      <c r="O231" s="5">
        <f t="shared" si="340"/>
        <v>0.19590712663881704</v>
      </c>
      <c r="P231" s="5">
        <f t="shared" si="341"/>
        <v>0.1168597706348399</v>
      </c>
      <c r="Q231" s="5">
        <f t="shared" si="342"/>
        <v>2.7184144390643209E-2</v>
      </c>
      <c r="R231" s="5">
        <f t="shared" si="343"/>
        <v>0.12558980886600815</v>
      </c>
      <c r="S231" s="5">
        <f t="shared" si="344"/>
        <v>2.2343643486757735E-2</v>
      </c>
      <c r="T231" s="5">
        <f t="shared" si="345"/>
        <v>3.485377542697711E-2</v>
      </c>
      <c r="U231" s="5">
        <f t="shared" si="346"/>
        <v>7.4915070778477297E-2</v>
      </c>
      <c r="V231" s="5">
        <f t="shared" si="347"/>
        <v>1.8987178737624184E-3</v>
      </c>
      <c r="W231" s="5">
        <f t="shared" si="348"/>
        <v>5.405168140805992E-3</v>
      </c>
      <c r="X231" s="5">
        <f t="shared" si="349"/>
        <v>6.9301617081443806E-3</v>
      </c>
      <c r="Y231" s="5">
        <f t="shared" si="350"/>
        <v>4.4427055782458123E-3</v>
      </c>
      <c r="Z231" s="5">
        <f t="shared" si="351"/>
        <v>5.3674413182799856E-2</v>
      </c>
      <c r="AA231" s="5">
        <f t="shared" si="352"/>
        <v>3.2017107907797819E-2</v>
      </c>
      <c r="AB231" s="5">
        <f t="shared" si="353"/>
        <v>9.5491980069571103E-3</v>
      </c>
      <c r="AC231" s="5">
        <f t="shared" si="354"/>
        <v>9.0758939160184409E-5</v>
      </c>
      <c r="AD231" s="5">
        <f t="shared" si="355"/>
        <v>8.0605376641282637E-4</v>
      </c>
      <c r="AE231" s="5">
        <f t="shared" si="356"/>
        <v>1.0334707082519648E-3</v>
      </c>
      <c r="AF231" s="5">
        <f t="shared" si="357"/>
        <v>6.6252510025975272E-4</v>
      </c>
      <c r="AG231" s="5">
        <f t="shared" si="358"/>
        <v>2.8314913683209395E-4</v>
      </c>
      <c r="AH231" s="5">
        <f t="shared" si="359"/>
        <v>1.7204476958745128E-2</v>
      </c>
      <c r="AI231" s="5">
        <f t="shared" si="360"/>
        <v>1.0262573219186713E-2</v>
      </c>
      <c r="AJ231" s="5">
        <f t="shared" si="361"/>
        <v>3.0608430971693504E-3</v>
      </c>
      <c r="AK231" s="5">
        <f t="shared" si="362"/>
        <v>6.0860372705054823E-4</v>
      </c>
      <c r="AL231" s="5">
        <f t="shared" si="363"/>
        <v>2.7765043437138698E-6</v>
      </c>
      <c r="AM231" s="5">
        <f t="shared" si="364"/>
        <v>9.6163176785308337E-5</v>
      </c>
      <c r="AN231" s="5">
        <f t="shared" si="365"/>
        <v>1.2329428948933461E-4</v>
      </c>
      <c r="AO231" s="5">
        <f t="shared" si="366"/>
        <v>7.9040035535734879E-5</v>
      </c>
      <c r="AP231" s="5">
        <f t="shared" si="367"/>
        <v>3.3780030112590317E-5</v>
      </c>
      <c r="AQ231" s="5">
        <f t="shared" si="368"/>
        <v>1.0827649810692552E-5</v>
      </c>
      <c r="AR231" s="5">
        <f t="shared" si="369"/>
        <v>4.4116965216319378E-3</v>
      </c>
      <c r="AS231" s="5">
        <f t="shared" si="370"/>
        <v>2.6316033136401388E-3</v>
      </c>
      <c r="AT231" s="5">
        <f t="shared" si="371"/>
        <v>7.8488354382544843E-4</v>
      </c>
      <c r="AU231" s="5">
        <f t="shared" si="372"/>
        <v>1.5606257325459402E-4</v>
      </c>
      <c r="AV231" s="5">
        <f t="shared" si="373"/>
        <v>2.3273064165805067E-5</v>
      </c>
      <c r="AW231" s="5">
        <f t="shared" si="374"/>
        <v>5.898543837661163E-8</v>
      </c>
      <c r="AX231" s="5">
        <f t="shared" si="375"/>
        <v>9.5603181768257238E-6</v>
      </c>
      <c r="AY231" s="5">
        <f t="shared" si="376"/>
        <v>1.2257629960949702E-5</v>
      </c>
      <c r="AZ231" s="5">
        <f t="shared" si="377"/>
        <v>7.8579755129791414E-6</v>
      </c>
      <c r="BA231" s="5">
        <f t="shared" si="378"/>
        <v>3.3583316056636027E-6</v>
      </c>
      <c r="BB231" s="5">
        <f t="shared" si="379"/>
        <v>1.0764596257939201E-6</v>
      </c>
      <c r="BC231" s="5">
        <f t="shared" si="380"/>
        <v>2.7603356952844214E-7</v>
      </c>
      <c r="BD231" s="5">
        <f t="shared" si="381"/>
        <v>9.4273263124331408E-4</v>
      </c>
      <c r="BE231" s="5">
        <f t="shared" si="382"/>
        <v>5.6234564279114996E-4</v>
      </c>
      <c r="BF231" s="5">
        <f t="shared" si="383"/>
        <v>1.6772126660616975E-4</v>
      </c>
      <c r="BG231" s="5">
        <f t="shared" si="384"/>
        <v>3.3348912283858211E-5</v>
      </c>
      <c r="BH231" s="5">
        <f t="shared" si="385"/>
        <v>4.9732063188262852E-6</v>
      </c>
      <c r="BI231" s="5">
        <f t="shared" si="386"/>
        <v>5.9330945199277288E-7</v>
      </c>
      <c r="BJ231" s="8">
        <f t="shared" si="387"/>
        <v>0.17312323035367164</v>
      </c>
      <c r="BK231" s="8">
        <f t="shared" si="388"/>
        <v>0.29400536386748066</v>
      </c>
      <c r="BL231" s="8">
        <f t="shared" si="389"/>
        <v>0.47883404318542244</v>
      </c>
      <c r="BM231" s="8">
        <f t="shared" si="390"/>
        <v>0.2901419781489748</v>
      </c>
      <c r="BN231" s="8">
        <f t="shared" si="391"/>
        <v>0.70948287379587716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1.6156716417910399</v>
      </c>
      <c r="F232">
        <f>VLOOKUP(B232,home!$B$2:$E$405,3,FALSE)</f>
        <v>1</v>
      </c>
      <c r="G232">
        <f>VLOOKUP(C232,away!$B$2:$E$405,4,FALSE)</f>
        <v>1.05</v>
      </c>
      <c r="H232">
        <f>VLOOKUP(A232,away!$A$2:$E$405,3,FALSE)</f>
        <v>1.39925373134328</v>
      </c>
      <c r="I232">
        <f>VLOOKUP(C232,away!$B$2:$E$405,3,FALSE)</f>
        <v>0.71</v>
      </c>
      <c r="J232">
        <f>VLOOKUP(B232,home!$B$2:$E$405,4,FALSE)</f>
        <v>1.1499999999999999</v>
      </c>
      <c r="K232" s="3">
        <f t="shared" si="336"/>
        <v>1.6964552238805921</v>
      </c>
      <c r="L232" s="3">
        <f t="shared" si="337"/>
        <v>1.142490671641788</v>
      </c>
      <c r="M232" s="5">
        <f t="shared" si="338"/>
        <v>5.848728519144783E-2</v>
      </c>
      <c r="N232" s="5">
        <f t="shared" si="339"/>
        <v>9.9221060493625654E-2</v>
      </c>
      <c r="O232" s="5">
        <f t="shared" si="340"/>
        <v>6.6821177740882032E-2</v>
      </c>
      <c r="P232" s="5">
        <f t="shared" si="341"/>
        <v>0.11335913604437287</v>
      </c>
      <c r="Q232" s="5">
        <f t="shared" si="342"/>
        <v>8.4162043196691766E-2</v>
      </c>
      <c r="R232" s="5">
        <f t="shared" si="343"/>
        <v>3.817128611853781E-2</v>
      </c>
      <c r="S232" s="5">
        <f t="shared" si="344"/>
        <v>5.4927723532830541E-2</v>
      </c>
      <c r="T232" s="5">
        <f t="shared" si="345"/>
        <v>9.6154349258533556E-2</v>
      </c>
      <c r="U232" s="5">
        <f t="shared" si="346"/>
        <v>6.4755877738034193E-2</v>
      </c>
      <c r="V232" s="5">
        <f t="shared" si="347"/>
        <v>1.1828894404017879E-2</v>
      </c>
      <c r="W232" s="5">
        <f t="shared" si="348"/>
        <v>4.7592379277830589E-2</v>
      </c>
      <c r="X232" s="5">
        <f t="shared" si="349"/>
        <v>5.4373849366159382E-2</v>
      </c>
      <c r="Y232" s="5">
        <f t="shared" si="350"/>
        <v>3.1060807841046423E-2</v>
      </c>
      <c r="Z232" s="5">
        <f t="shared" si="351"/>
        <v>1.4536779438333038E-2</v>
      </c>
      <c r="AA232" s="5">
        <f t="shared" si="352"/>
        <v>2.4660995416560062E-2</v>
      </c>
      <c r="AB232" s="5">
        <f t="shared" si="353"/>
        <v>2.0918137250259334E-2</v>
      </c>
      <c r="AC232" s="5">
        <f t="shared" si="354"/>
        <v>1.4329110652109484E-3</v>
      </c>
      <c r="AD232" s="5">
        <f t="shared" si="355"/>
        <v>2.0184585110695544E-2</v>
      </c>
      <c r="AE232" s="5">
        <f t="shared" si="356"/>
        <v>2.3060700199929389E-2</v>
      </c>
      <c r="AF232" s="5">
        <f t="shared" si="357"/>
        <v>1.3173317429973623E-2</v>
      </c>
      <c r="AG232" s="5">
        <f t="shared" si="358"/>
        <v>5.0167974261070116E-3</v>
      </c>
      <c r="AH232" s="5">
        <f t="shared" si="359"/>
        <v>4.1520337260024121E-3</v>
      </c>
      <c r="AI232" s="5">
        <f t="shared" si="360"/>
        <v>7.0437393042051908E-3</v>
      </c>
      <c r="AJ232" s="5">
        <f t="shared" si="361"/>
        <v>5.9746941691359735E-3</v>
      </c>
      <c r="AK232" s="5">
        <f t="shared" si="362"/>
        <v>3.3786003781065442E-3</v>
      </c>
      <c r="AL232" s="5">
        <f t="shared" si="363"/>
        <v>1.1108982736951281E-4</v>
      </c>
      <c r="AM232" s="5">
        <f t="shared" si="364"/>
        <v>6.8484489705803731E-3</v>
      </c>
      <c r="AN232" s="5">
        <f t="shared" si="365"/>
        <v>7.8242890641028826E-3</v>
      </c>
      <c r="AO232" s="5">
        <f t="shared" si="366"/>
        <v>4.4695886339832002E-3</v>
      </c>
      <c r="AP232" s="5">
        <f t="shared" si="367"/>
        <v>1.7021544401339891E-3</v>
      </c>
      <c r="AQ232" s="5">
        <f t="shared" si="368"/>
        <v>4.8617389238668328E-4</v>
      </c>
      <c r="AR232" s="5">
        <f t="shared" si="369"/>
        <v>9.4873196005997007E-4</v>
      </c>
      <c r="AS232" s="5">
        <f t="shared" si="370"/>
        <v>1.6094812897062096E-3</v>
      </c>
      <c r="AT232" s="5">
        <f t="shared" si="371"/>
        <v>1.3652064708300864E-3</v>
      </c>
      <c r="AU232" s="5">
        <f t="shared" si="372"/>
        <v>7.7200388303842878E-4</v>
      </c>
      <c r="AV232" s="5">
        <f t="shared" si="373"/>
        <v>3.274175050591612E-4</v>
      </c>
      <c r="AW232" s="5">
        <f t="shared" si="374"/>
        <v>5.9809043266153046E-6</v>
      </c>
      <c r="AX232" s="5">
        <f t="shared" si="375"/>
        <v>1.9363478386034546E-3</v>
      </c>
      <c r="AY232" s="5">
        <f t="shared" si="376"/>
        <v>2.2122593426581855E-3</v>
      </c>
      <c r="AZ232" s="5">
        <f t="shared" si="377"/>
        <v>1.2637428311196857E-3</v>
      </c>
      <c r="BA232" s="5">
        <f t="shared" si="378"/>
        <v>4.8127146530280802E-4</v>
      </c>
      <c r="BB232" s="5">
        <f t="shared" si="379"/>
        <v>1.3746203990895817E-4</v>
      </c>
      <c r="BC232" s="5">
        <f t="shared" si="380"/>
        <v>3.140981966016717E-5</v>
      </c>
      <c r="BD232" s="5">
        <f t="shared" si="381"/>
        <v>1.8065290237615753E-4</v>
      </c>
      <c r="BE232" s="5">
        <f t="shared" si="382"/>
        <v>3.0646955994522308E-4</v>
      </c>
      <c r="BF232" s="5">
        <f t="shared" si="383"/>
        <v>2.5995594296473004E-4</v>
      </c>
      <c r="BG232" s="5">
        <f t="shared" si="384"/>
        <v>1.4700120580710713E-4</v>
      </c>
      <c r="BH232" s="5">
        <f t="shared" si="385"/>
        <v>6.2345240877053262E-5</v>
      </c>
      <c r="BI232" s="5">
        <f t="shared" si="386"/>
        <v>2.1153181913994162E-5</v>
      </c>
      <c r="BJ232" s="8">
        <f t="shared" si="387"/>
        <v>0.50139303793903356</v>
      </c>
      <c r="BK232" s="8">
        <f t="shared" si="388"/>
        <v>0.24235929940790776</v>
      </c>
      <c r="BL232" s="8">
        <f t="shared" si="389"/>
        <v>0.24187696098430173</v>
      </c>
      <c r="BM232" s="8">
        <f t="shared" si="390"/>
        <v>0.53773781054568615</v>
      </c>
      <c r="BN232" s="8">
        <f t="shared" si="391"/>
        <v>0.46022198878555798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1.6156716417910399</v>
      </c>
      <c r="F233">
        <f>VLOOKUP(B233,home!$B$2:$E$405,3,FALSE)</f>
        <v>1.57</v>
      </c>
      <c r="G233">
        <f>VLOOKUP(C233,away!$B$2:$E$405,4,FALSE)</f>
        <v>0.93</v>
      </c>
      <c r="H233">
        <f>VLOOKUP(A233,away!$A$2:$E$405,3,FALSE)</f>
        <v>1.39925373134328</v>
      </c>
      <c r="I233">
        <f>VLOOKUP(C233,away!$B$2:$E$405,3,FALSE)</f>
        <v>0.53</v>
      </c>
      <c r="J233">
        <f>VLOOKUP(B233,home!$B$2:$E$405,4,FALSE)</f>
        <v>0.6</v>
      </c>
      <c r="K233" s="3">
        <f t="shared" si="336"/>
        <v>2.3590421641790975</v>
      </c>
      <c r="L233" s="3">
        <f t="shared" si="337"/>
        <v>0.44496268656716309</v>
      </c>
      <c r="M233" s="5">
        <f t="shared" si="338"/>
        <v>6.0567014411294313E-2</v>
      </c>
      <c r="N233" s="5">
        <f t="shared" si="339"/>
        <v>0.14288014075468633</v>
      </c>
      <c r="O233" s="5">
        <f t="shared" si="340"/>
        <v>2.6950061449801596E-2</v>
      </c>
      <c r="P233" s="5">
        <f t="shared" si="341"/>
        <v>6.3576331287299628E-2</v>
      </c>
      <c r="Q233" s="5">
        <f t="shared" si="342"/>
        <v>0.16853013823207469</v>
      </c>
      <c r="R233" s="5">
        <f t="shared" si="343"/>
        <v>5.9958858729269255E-3</v>
      </c>
      <c r="S233" s="5">
        <f t="shared" si="344"/>
        <v>1.66837920741176E-2</v>
      </c>
      <c r="T233" s="5">
        <f t="shared" si="345"/>
        <v>7.4989623075279302E-2</v>
      </c>
      <c r="U233" s="5">
        <f t="shared" si="346"/>
        <v>1.4144547585840413E-2</v>
      </c>
      <c r="V233" s="5">
        <f t="shared" si="347"/>
        <v>1.9458598460314735E-3</v>
      </c>
      <c r="W233" s="5">
        <f t="shared" si="348"/>
        <v>0.13252323400813198</v>
      </c>
      <c r="X233" s="5">
        <f t="shared" si="349"/>
        <v>5.8967894236827231E-2</v>
      </c>
      <c r="Y233" s="5">
        <f t="shared" si="350"/>
        <v>1.3119256320413487E-2</v>
      </c>
      <c r="Z233" s="5">
        <f t="shared" si="351"/>
        <v>8.8931516212255497E-4</v>
      </c>
      <c r="AA233" s="5">
        <f t="shared" si="352"/>
        <v>2.097931964690877E-3</v>
      </c>
      <c r="AB233" s="5">
        <f t="shared" si="353"/>
        <v>2.4745549811424367E-3</v>
      </c>
      <c r="AC233" s="5">
        <f t="shared" si="354"/>
        <v>1.2765883316645882E-4</v>
      </c>
      <c r="AD233" s="5">
        <f t="shared" si="355"/>
        <v>7.8156974189639197E-2</v>
      </c>
      <c r="AE233" s="5">
        <f t="shared" si="356"/>
        <v>3.4776937209382276E-2</v>
      </c>
      <c r="AF233" s="5">
        <f t="shared" si="357"/>
        <v>7.737219705632137E-3</v>
      </c>
      <c r="AG233" s="5">
        <f t="shared" si="358"/>
        <v>1.1475913555928237E-3</v>
      </c>
      <c r="AH233" s="5">
        <f t="shared" si="359"/>
        <v>9.8928015935741034E-5</v>
      </c>
      <c r="AI233" s="5">
        <f t="shared" si="360"/>
        <v>2.3337536081099479E-4</v>
      </c>
      <c r="AJ233" s="5">
        <f t="shared" si="361"/>
        <v>2.7527115811682345E-4</v>
      </c>
      <c r="AK233" s="5">
        <f t="shared" si="362"/>
        <v>2.1645875619333261E-4</v>
      </c>
      <c r="AL233" s="5">
        <f t="shared" si="363"/>
        <v>5.3600662657906693E-6</v>
      </c>
      <c r="AM233" s="5">
        <f t="shared" si="364"/>
        <v>3.6875119507603256E-2</v>
      </c>
      <c r="AN233" s="5">
        <f t="shared" si="365"/>
        <v>1.6408052243588343E-2</v>
      </c>
      <c r="AO233" s="5">
        <f t="shared" si="366"/>
        <v>3.6504855038207184E-3</v>
      </c>
      <c r="AP233" s="5">
        <f t="shared" si="367"/>
        <v>5.4144327901818363E-4</v>
      </c>
      <c r="AQ233" s="5">
        <f t="shared" si="368"/>
        <v>6.0230514013916247E-5</v>
      </c>
      <c r="AR233" s="5">
        <f t="shared" si="369"/>
        <v>8.8038551495052919E-6</v>
      </c>
      <c r="AS233" s="5">
        <f t="shared" si="370"/>
        <v>2.0768665505008261E-5</v>
      </c>
      <c r="AT233" s="5">
        <f t="shared" si="371"/>
        <v>2.4497078810023228E-5</v>
      </c>
      <c r="AU233" s="5">
        <f t="shared" si="372"/>
        <v>1.9263213937354372E-5</v>
      </c>
      <c r="AV233" s="5">
        <f t="shared" si="373"/>
        <v>1.1360683473955357E-5</v>
      </c>
      <c r="AW233" s="5">
        <f t="shared" si="374"/>
        <v>1.5628847555062743E-7</v>
      </c>
      <c r="AX233" s="5">
        <f t="shared" si="375"/>
        <v>1.4498326954596538E-2</v>
      </c>
      <c r="AY233" s="5">
        <f t="shared" si="376"/>
        <v>6.4512145124463903E-3</v>
      </c>
      <c r="AZ233" s="5">
        <f t="shared" si="377"/>
        <v>1.4352748705396083E-3</v>
      </c>
      <c r="BA233" s="5">
        <f t="shared" si="378"/>
        <v>2.1288125411921379E-4</v>
      </c>
      <c r="BB233" s="5">
        <f t="shared" si="379"/>
        <v>2.3681053688168073E-5</v>
      </c>
      <c r="BC233" s="5">
        <f t="shared" si="380"/>
        <v>2.1074370539656989E-6</v>
      </c>
      <c r="BD233" s="5">
        <f t="shared" si="381"/>
        <v>6.5289783991200453E-7</v>
      </c>
      <c r="BE233" s="5">
        <f t="shared" si="382"/>
        <v>1.5402135332538731E-6</v>
      </c>
      <c r="BF233" s="5">
        <f t="shared" si="383"/>
        <v>1.816714333392576E-6</v>
      </c>
      <c r="BG233" s="5">
        <f t="shared" si="384"/>
        <v>1.4285685709138697E-6</v>
      </c>
      <c r="BH233" s="5">
        <f t="shared" si="385"/>
        <v>8.4251337330172425E-7</v>
      </c>
      <c r="BI233" s="5">
        <f t="shared" si="386"/>
        <v>3.9750491430070622E-7</v>
      </c>
      <c r="BJ233" s="8">
        <f t="shared" si="387"/>
        <v>0.79298782621814767</v>
      </c>
      <c r="BK233" s="8">
        <f t="shared" si="388"/>
        <v>0.14935723103062165</v>
      </c>
      <c r="BL233" s="8">
        <f t="shared" si="389"/>
        <v>5.2578387054900075E-2</v>
      </c>
      <c r="BM233" s="8">
        <f t="shared" si="390"/>
        <v>0.52086212923373776</v>
      </c>
      <c r="BN233" s="8">
        <f t="shared" si="391"/>
        <v>0.46849957200808345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1.24827586206897</v>
      </c>
      <c r="F234">
        <f>VLOOKUP(B234,home!$B$2:$E$405,3,FALSE)</f>
        <v>1.43</v>
      </c>
      <c r="G234">
        <f>VLOOKUP(C234,away!$B$2:$E$405,4,FALSE)</f>
        <v>0.86</v>
      </c>
      <c r="H234">
        <f>VLOOKUP(A234,away!$A$2:$E$405,3,FALSE)</f>
        <v>1.0965517241379299</v>
      </c>
      <c r="I234">
        <f>VLOOKUP(C234,away!$B$2:$E$405,3,FALSE)</f>
        <v>1.0900000000000001</v>
      </c>
      <c r="J234">
        <f>VLOOKUP(B234,home!$B$2:$E$405,4,FALSE)</f>
        <v>0.65</v>
      </c>
      <c r="K234" s="3">
        <f t="shared" si="336"/>
        <v>1.5351296551724192</v>
      </c>
      <c r="L234" s="3">
        <f t="shared" si="337"/>
        <v>0.7769068965517234</v>
      </c>
      <c r="M234" s="5">
        <f t="shared" si="338"/>
        <v>9.905930659212514E-2</v>
      </c>
      <c r="N234" s="5">
        <f t="shared" si="339"/>
        <v>0.15206887917038803</v>
      </c>
      <c r="O234" s="5">
        <f t="shared" si="340"/>
        <v>7.6959858459053634E-2</v>
      </c>
      <c r="P234" s="5">
        <f t="shared" si="341"/>
        <v>0.11814336097836518</v>
      </c>
      <c r="Q234" s="5">
        <f t="shared" si="342"/>
        <v>0.11672272302164703</v>
      </c>
      <c r="R234" s="5">
        <f t="shared" si="343"/>
        <v>2.9895322397241617E-2</v>
      </c>
      <c r="S234" s="5">
        <f t="shared" si="344"/>
        <v>3.5226003046678646E-2</v>
      </c>
      <c r="T234" s="5">
        <f t="shared" si="345"/>
        <v>9.0682688499814201E-2</v>
      </c>
      <c r="U234" s="5">
        <f t="shared" si="346"/>
        <v>4.5893195962945825E-2</v>
      </c>
      <c r="V234" s="5">
        <f t="shared" si="347"/>
        <v>4.668043526361151E-3</v>
      </c>
      <c r="W234" s="5">
        <f t="shared" si="348"/>
        <v>5.9728171181002279E-2</v>
      </c>
      <c r="X234" s="5">
        <f t="shared" si="349"/>
        <v>4.6403228108942568E-2</v>
      </c>
      <c r="Y234" s="5">
        <f t="shared" si="350"/>
        <v>1.8025493970050127E-2</v>
      </c>
      <c r="Z234" s="5">
        <f t="shared" si="351"/>
        <v>7.7419607150180734E-3</v>
      </c>
      <c r="AA234" s="5">
        <f t="shared" si="352"/>
        <v>1.188491348280411E-2</v>
      </c>
      <c r="AB234" s="5">
        <f t="shared" si="353"/>
        <v>9.1224415683055556E-3</v>
      </c>
      <c r="AC234" s="5">
        <f t="shared" si="354"/>
        <v>3.4795970361749457E-4</v>
      </c>
      <c r="AD234" s="5">
        <f t="shared" si="355"/>
        <v>2.2922621707292819E-2</v>
      </c>
      <c r="AE234" s="5">
        <f t="shared" si="356"/>
        <v>1.7808742891442034E-2</v>
      </c>
      <c r="AF234" s="5">
        <f t="shared" si="357"/>
        <v>6.9178675856388953E-3</v>
      </c>
      <c r="AG234" s="5">
        <f t="shared" si="358"/>
        <v>1.7915130122381599E-3</v>
      </c>
      <c r="AH234" s="5">
        <f t="shared" si="359"/>
        <v>1.5036956680825129E-3</v>
      </c>
      <c r="AI234" s="5">
        <f t="shared" si="360"/>
        <v>2.3083678124277687E-3</v>
      </c>
      <c r="AJ234" s="5">
        <f t="shared" si="361"/>
        <v>1.7718219419516762E-3</v>
      </c>
      <c r="AK234" s="5">
        <f t="shared" si="362"/>
        <v>9.0665880225840106E-4</v>
      </c>
      <c r="AL234" s="5">
        <f t="shared" si="363"/>
        <v>1.659980481780381E-5</v>
      </c>
      <c r="AM234" s="5">
        <f t="shared" si="364"/>
        <v>7.0378392714328412E-3</v>
      </c>
      <c r="AN234" s="5">
        <f t="shared" si="365"/>
        <v>5.4677458667987313E-3</v>
      </c>
      <c r="AO234" s="5">
        <f t="shared" si="366"/>
        <v>2.1239647362540567E-3</v>
      </c>
      <c r="AP234" s="5">
        <f t="shared" si="367"/>
        <v>5.500409505428132E-4</v>
      </c>
      <c r="AQ234" s="5">
        <f t="shared" si="368"/>
        <v>1.0683265196564423E-4</v>
      </c>
      <c r="AR234" s="5">
        <f t="shared" si="369"/>
        <v>2.3364630696965115E-4</v>
      </c>
      <c r="AS234" s="5">
        <f t="shared" si="370"/>
        <v>3.5867737465062976E-4</v>
      </c>
      <c r="AT234" s="5">
        <f t="shared" si="371"/>
        <v>2.7530813723278496E-4</v>
      </c>
      <c r="AU234" s="5">
        <f t="shared" si="372"/>
        <v>1.4087789525877542E-4</v>
      </c>
      <c r="AV234" s="5">
        <f t="shared" si="373"/>
        <v>5.4066458692505047E-5</v>
      </c>
      <c r="AW234" s="5">
        <f t="shared" si="374"/>
        <v>5.4993899901108558E-7</v>
      </c>
      <c r="AX234" s="5">
        <f t="shared" si="375"/>
        <v>1.8006659623189334E-3</v>
      </c>
      <c r="AY234" s="5">
        <f t="shared" si="376"/>
        <v>1.3989498045115251E-3</v>
      </c>
      <c r="AZ234" s="5">
        <f t="shared" si="377"/>
        <v>5.4342687552734448E-4</v>
      </c>
      <c r="BA234" s="5">
        <f t="shared" si="378"/>
        <v>1.40730695789583E-4</v>
      </c>
      <c r="BB234" s="5">
        <f t="shared" si="379"/>
        <v>2.7333662028862399E-5</v>
      </c>
      <c r="BC234" s="5">
        <f t="shared" si="380"/>
        <v>4.2471421076474346E-6</v>
      </c>
      <c r="BD234" s="5">
        <f t="shared" si="381"/>
        <v>3.0253571206427156E-5</v>
      </c>
      <c r="BE234" s="5">
        <f t="shared" si="382"/>
        <v>4.6443154333856752E-5</v>
      </c>
      <c r="BF234" s="5">
        <f t="shared" si="383"/>
        <v>3.5648131748826484E-5</v>
      </c>
      <c r="BG234" s="5">
        <f t="shared" si="384"/>
        <v>1.8241501399705657E-5</v>
      </c>
      <c r="BH234" s="5">
        <f t="shared" si="385"/>
        <v>7.0007674383893393E-6</v>
      </c>
      <c r="BI234" s="5">
        <f t="shared" si="386"/>
        <v>2.1494171407273837E-6</v>
      </c>
      <c r="BJ234" s="8">
        <f t="shared" si="387"/>
        <v>0.55227370676773435</v>
      </c>
      <c r="BK234" s="8">
        <f t="shared" si="388"/>
        <v>0.25886022345647702</v>
      </c>
      <c r="BL234" s="8">
        <f t="shared" si="389"/>
        <v>0.18144858881114331</v>
      </c>
      <c r="BM234" s="8">
        <f t="shared" si="390"/>
        <v>0.40607662926603943</v>
      </c>
      <c r="BN234" s="8">
        <f t="shared" si="391"/>
        <v>0.59284945061882055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1.24827586206897</v>
      </c>
      <c r="F235">
        <f>VLOOKUP(B235,home!$B$2:$E$405,3,FALSE)</f>
        <v>0.8</v>
      </c>
      <c r="G235">
        <f>VLOOKUP(C235,away!$B$2:$E$405,4,FALSE)</f>
        <v>0.86</v>
      </c>
      <c r="H235">
        <f>VLOOKUP(A235,away!$A$2:$E$405,3,FALSE)</f>
        <v>1.0965517241379299</v>
      </c>
      <c r="I235">
        <f>VLOOKUP(C235,away!$B$2:$E$405,3,FALSE)</f>
        <v>1.43</v>
      </c>
      <c r="J235">
        <f>VLOOKUP(B235,home!$B$2:$E$405,4,FALSE)</f>
        <v>1.1100000000000001</v>
      </c>
      <c r="K235" s="3">
        <f t="shared" si="336"/>
        <v>0.85881379310345141</v>
      </c>
      <c r="L235" s="3">
        <f t="shared" si="337"/>
        <v>1.7405565517241361</v>
      </c>
      <c r="M235" s="5">
        <f t="shared" si="338"/>
        <v>7.4320359683581541E-2</v>
      </c>
      <c r="N235" s="5">
        <f t="shared" si="339"/>
        <v>6.3827350004669492E-2</v>
      </c>
      <c r="O235" s="5">
        <f t="shared" si="340"/>
        <v>0.12935878897375222</v>
      </c>
      <c r="P235" s="5">
        <f t="shared" si="341"/>
        <v>0.11109511222981706</v>
      </c>
      <c r="Q235" s="5">
        <f t="shared" si="342"/>
        <v>2.7407904280625901E-2</v>
      </c>
      <c r="R235" s="5">
        <f t="shared" si="343"/>
        <v>0.1125781438356822</v>
      </c>
      <c r="S235" s="5">
        <f t="shared" si="344"/>
        <v>4.1516631559313497E-2</v>
      </c>
      <c r="T235" s="5">
        <f t="shared" si="345"/>
        <v>4.7705007364671412E-2</v>
      </c>
      <c r="U235" s="5">
        <f t="shared" si="346"/>
        <v>9.6683662728068165E-2</v>
      </c>
      <c r="V235" s="5">
        <f t="shared" si="347"/>
        <v>6.8955156689569858E-3</v>
      </c>
      <c r="W235" s="5">
        <f t="shared" si="348"/>
        <v>7.8460954120868846E-3</v>
      </c>
      <c r="X235" s="5">
        <f t="shared" si="349"/>
        <v>1.3656572774960515E-2</v>
      </c>
      <c r="Y235" s="5">
        <f t="shared" si="350"/>
        <v>1.1885018608777496E-2</v>
      </c>
      <c r="Z235" s="5">
        <f t="shared" si="351"/>
        <v>6.5316208611379628E-2</v>
      </c>
      <c r="AA235" s="5">
        <f t="shared" si="352"/>
        <v>5.6094460868675255E-2</v>
      </c>
      <c r="AB235" s="5">
        <f t="shared" si="353"/>
        <v>2.4087348355360059E-2</v>
      </c>
      <c r="AC235" s="5">
        <f t="shared" si="354"/>
        <v>6.4421957387141731E-4</v>
      </c>
      <c r="AD235" s="5">
        <f t="shared" si="355"/>
        <v>1.6845837404764808E-3</v>
      </c>
      <c r="AE235" s="5">
        <f t="shared" si="356"/>
        <v>2.9321132664142904E-3</v>
      </c>
      <c r="AF235" s="5">
        <f t="shared" si="357"/>
        <v>2.5517544781273258E-3</v>
      </c>
      <c r="AG235" s="5">
        <f t="shared" si="358"/>
        <v>1.4804909917653076E-3</v>
      </c>
      <c r="AH235" s="5">
        <f t="shared" si="359"/>
        <v>2.8421638708079306E-2</v>
      </c>
      <c r="AI235" s="5">
        <f t="shared" si="360"/>
        <v>2.4408895345101465E-2</v>
      </c>
      <c r="AJ235" s="5">
        <f t="shared" si="361"/>
        <v>1.0481347998395884E-2</v>
      </c>
      <c r="AK235" s="5">
        <f t="shared" si="362"/>
        <v>3.0005087437798795E-3</v>
      </c>
      <c r="AL235" s="5">
        <f t="shared" si="363"/>
        <v>3.8519536861553024E-5</v>
      </c>
      <c r="AM235" s="5">
        <f t="shared" si="364"/>
        <v>2.8934875039180147E-4</v>
      </c>
      <c r="AN235" s="5">
        <f t="shared" si="365"/>
        <v>5.0362786322764169E-4</v>
      </c>
      <c r="AO235" s="5">
        <f t="shared" si="366"/>
        <v>4.3829638848584952E-4</v>
      </c>
      <c r="AP235" s="5">
        <f t="shared" si="367"/>
        <v>2.54293216858691E-4</v>
      </c>
      <c r="AQ235" s="5">
        <f t="shared" si="368"/>
        <v>1.1065293116560026E-4</v>
      </c>
      <c r="AR235" s="5">
        <f t="shared" si="369"/>
        <v>9.8938938928167363E-3</v>
      </c>
      <c r="AS235" s="5">
        <f t="shared" si="370"/>
        <v>8.4970125426530145E-3</v>
      </c>
      <c r="AT235" s="5">
        <f t="shared" si="371"/>
        <v>3.6486757859017184E-3</v>
      </c>
      <c r="AU235" s="5">
        <f t="shared" si="372"/>
        <v>1.0445110304983241E-3</v>
      </c>
      <c r="AV235" s="5">
        <f t="shared" si="373"/>
        <v>2.2426012001016502E-4</v>
      </c>
      <c r="AW235" s="5">
        <f t="shared" si="374"/>
        <v>1.5994317217807855E-6</v>
      </c>
      <c r="AX235" s="5">
        <f t="shared" si="375"/>
        <v>4.1416116308954449E-5</v>
      </c>
      <c r="AY235" s="5">
        <f t="shared" si="376"/>
        <v>7.2087092588519523E-5</v>
      </c>
      <c r="AZ235" s="5">
        <f t="shared" si="377"/>
        <v>6.2735830649846041E-5</v>
      </c>
      <c r="BA235" s="5">
        <f t="shared" si="378"/>
        <v>3.6398420355148482E-5</v>
      </c>
      <c r="BB235" s="5">
        <f t="shared" si="379"/>
        <v>1.5838377255390708E-5</v>
      </c>
      <c r="BC235" s="5">
        <f t="shared" si="380"/>
        <v>5.5135182601097606E-6</v>
      </c>
      <c r="BD235" s="5">
        <f t="shared" si="381"/>
        <v>2.8701469728676012E-3</v>
      </c>
      <c r="BE235" s="5">
        <f t="shared" si="382"/>
        <v>2.4649218085328133E-3</v>
      </c>
      <c r="BF235" s="5">
        <f t="shared" si="383"/>
        <v>1.0584544240447424E-3</v>
      </c>
      <c r="BG235" s="5">
        <f t="shared" si="384"/>
        <v>3.0300508624699811E-4</v>
      </c>
      <c r="BH235" s="5">
        <f t="shared" si="385"/>
        <v>6.5056236862355693E-5</v>
      </c>
      <c r="BI235" s="5">
        <f t="shared" si="386"/>
        <v>1.117423870895926E-5</v>
      </c>
      <c r="BJ235" s="8">
        <f t="shared" si="387"/>
        <v>0.18280709942812268</v>
      </c>
      <c r="BK235" s="8">
        <f t="shared" si="388"/>
        <v>0.23458244534499056</v>
      </c>
      <c r="BL235" s="8">
        <f t="shared" si="389"/>
        <v>0.51519590769603796</v>
      </c>
      <c r="BM235" s="8">
        <f t="shared" si="390"/>
        <v>0.47924351441153568</v>
      </c>
      <c r="BN235" s="8">
        <f t="shared" si="391"/>
        <v>0.51858765900812842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1.6266094420600901</v>
      </c>
      <c r="F236">
        <f>VLOOKUP(B236,home!$B$2:$E$405,3,FALSE)</f>
        <v>1.95</v>
      </c>
      <c r="G236">
        <f>VLOOKUP(C236,away!$B$2:$E$405,4,FALSE)</f>
        <v>0.97</v>
      </c>
      <c r="H236">
        <f>VLOOKUP(A236,away!$A$2:$E$405,3,FALSE)</f>
        <v>1.4549356223176</v>
      </c>
      <c r="I236">
        <f>VLOOKUP(C236,away!$B$2:$E$405,3,FALSE)</f>
        <v>0.87</v>
      </c>
      <c r="J236">
        <f>VLOOKUP(B236,home!$B$2:$E$405,4,FALSE)</f>
        <v>0.69</v>
      </c>
      <c r="K236" s="3">
        <f t="shared" si="336"/>
        <v>3.0767317596566603</v>
      </c>
      <c r="L236" s="3">
        <f t="shared" si="337"/>
        <v>0.87339785407725512</v>
      </c>
      <c r="M236" s="5">
        <f t="shared" si="338"/>
        <v>1.9252206263324197E-2</v>
      </c>
      <c r="N236" s="5">
        <f t="shared" si="339"/>
        <v>5.9233874453830444E-2</v>
      </c>
      <c r="O236" s="5">
        <f t="shared" si="340"/>
        <v>1.6814835636640043E-2</v>
      </c>
      <c r="P236" s="5">
        <f t="shared" si="341"/>
        <v>5.1734738836657045E-2</v>
      </c>
      <c r="Q236" s="5">
        <f t="shared" si="342"/>
        <v>9.1123371389807736E-2</v>
      </c>
      <c r="R236" s="5">
        <f t="shared" si="343"/>
        <v>7.3430206808515848E-3</v>
      </c>
      <c r="S236" s="5">
        <f t="shared" si="344"/>
        <v>3.4755538740459328E-2</v>
      </c>
      <c r="T236" s="5">
        <f t="shared" si="345"/>
        <v>7.9586957028142821E-2</v>
      </c>
      <c r="U236" s="5">
        <f t="shared" si="346"/>
        <v>2.2592504940591746E-2</v>
      </c>
      <c r="V236" s="5">
        <f t="shared" si="347"/>
        <v>1.0377273678961456E-2</v>
      </c>
      <c r="W236" s="5">
        <f t="shared" si="348"/>
        <v>9.3454056934003507E-2</v>
      </c>
      <c r="X236" s="5">
        <f t="shared" si="349"/>
        <v>8.1622572780972277E-2</v>
      </c>
      <c r="Y236" s="5">
        <f t="shared" si="350"/>
        <v>3.5644489955582878E-2</v>
      </c>
      <c r="Z236" s="5">
        <f t="shared" si="351"/>
        <v>2.13779283503356E-3</v>
      </c>
      <c r="AA236" s="5">
        <f t="shared" si="352"/>
        <v>6.577415111114206E-3</v>
      </c>
      <c r="AB236" s="5">
        <f t="shared" si="353"/>
        <v>1.0118470984405362E-2</v>
      </c>
      <c r="AC236" s="5">
        <f t="shared" si="354"/>
        <v>1.7428701945719487E-3</v>
      </c>
      <c r="AD236" s="5">
        <f t="shared" si="355"/>
        <v>7.1883266259402584E-2</v>
      </c>
      <c r="AE236" s="5">
        <f t="shared" si="356"/>
        <v>6.2782690495026175E-2</v>
      </c>
      <c r="AF236" s="5">
        <f t="shared" si="357"/>
        <v>2.741713357577617E-2</v>
      </c>
      <c r="AG236" s="5">
        <f t="shared" si="358"/>
        <v>7.9820218766774569E-3</v>
      </c>
      <c r="AH236" s="5">
        <f t="shared" si="359"/>
        <v>4.6678591864501064E-4</v>
      </c>
      <c r="AI236" s="5">
        <f t="shared" si="360"/>
        <v>1.4361750608556144E-3</v>
      </c>
      <c r="AJ236" s="5">
        <f t="shared" si="361"/>
        <v>2.2093627110806534E-3</v>
      </c>
      <c r="AK236" s="5">
        <f t="shared" si="362"/>
        <v>2.2658721405943291E-3</v>
      </c>
      <c r="AL236" s="5">
        <f t="shared" si="363"/>
        <v>1.8733839251274402E-4</v>
      </c>
      <c r="AM236" s="5">
        <f t="shared" si="364"/>
        <v>4.4233105657631985E-2</v>
      </c>
      <c r="AN236" s="5">
        <f t="shared" si="365"/>
        <v>3.8633099560548272E-2</v>
      </c>
      <c r="AO236" s="5">
        <f t="shared" si="366"/>
        <v>1.6871033126267903E-2</v>
      </c>
      <c r="AP236" s="5">
        <f t="shared" si="367"/>
        <v>4.911708042849558E-3</v>
      </c>
      <c r="AQ236" s="5">
        <f t="shared" si="368"/>
        <v>1.0724688161196994E-3</v>
      </c>
      <c r="AR236" s="5">
        <f t="shared" si="369"/>
        <v>8.153796393160652E-5</v>
      </c>
      <c r="AS236" s="5">
        <f t="shared" si="370"/>
        <v>2.5087044324611303E-4</v>
      </c>
      <c r="AT236" s="5">
        <f t="shared" si="371"/>
        <v>3.8593053014722992E-4</v>
      </c>
      <c r="AU236" s="5">
        <f t="shared" si="372"/>
        <v>3.9580157304170484E-4</v>
      </c>
      <c r="AV236" s="5">
        <f t="shared" si="373"/>
        <v>3.0444381757486967E-4</v>
      </c>
      <c r="AW236" s="5">
        <f t="shared" si="374"/>
        <v>1.3983827039762897E-5</v>
      </c>
      <c r="AX236" s="5">
        <f t="shared" si="375"/>
        <v>2.2682233500847509E-2</v>
      </c>
      <c r="AY236" s="5">
        <f t="shared" si="376"/>
        <v>1.9810614065319442E-2</v>
      </c>
      <c r="AZ236" s="5">
        <f t="shared" si="377"/>
        <v>8.6512739063013423E-3</v>
      </c>
      <c r="BA236" s="5">
        <f t="shared" si="378"/>
        <v>2.518668021599382E-3</v>
      </c>
      <c r="BB236" s="5">
        <f t="shared" si="379"/>
        <v>5.4994981129947637E-4</v>
      </c>
      <c r="BC236" s="5">
        <f t="shared" si="380"/>
        <v>9.6064997007830834E-5</v>
      </c>
      <c r="BD236" s="5">
        <f t="shared" si="381"/>
        <v>1.1869180453948958E-5</v>
      </c>
      <c r="BE236" s="5">
        <f t="shared" si="382"/>
        <v>3.651828446376082E-5</v>
      </c>
      <c r="BF236" s="5">
        <f t="shared" si="383"/>
        <v>5.6178482808914664E-5</v>
      </c>
      <c r="BG236" s="5">
        <f t="shared" si="384"/>
        <v>5.7615374089171149E-5</v>
      </c>
      <c r="BH236" s="5">
        <f t="shared" si="385"/>
        <v>4.4316762826163084E-5</v>
      </c>
      <c r="BI236" s="5">
        <f t="shared" si="386"/>
        <v>2.7270158334485519E-5</v>
      </c>
      <c r="BJ236" s="8">
        <f t="shared" si="387"/>
        <v>0.7707606542550145</v>
      </c>
      <c r="BK236" s="8">
        <f t="shared" si="388"/>
        <v>0.13786058017180616</v>
      </c>
      <c r="BL236" s="8">
        <f t="shared" si="389"/>
        <v>7.1476795755696501E-2</v>
      </c>
      <c r="BM236" s="8">
        <f t="shared" si="390"/>
        <v>0.71693714551816001</v>
      </c>
      <c r="BN236" s="8">
        <f t="shared" si="391"/>
        <v>0.24550204726111102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1.6266094420600901</v>
      </c>
      <c r="F237">
        <f>VLOOKUP(B237,home!$B$2:$E$405,3,FALSE)</f>
        <v>0.95</v>
      </c>
      <c r="G237">
        <f>VLOOKUP(C237,away!$B$2:$E$405,4,FALSE)</f>
        <v>0.9</v>
      </c>
      <c r="H237">
        <f>VLOOKUP(A237,away!$A$2:$E$405,3,FALSE)</f>
        <v>1.4549356223176</v>
      </c>
      <c r="I237">
        <f>VLOOKUP(C237,away!$B$2:$E$405,3,FALSE)</f>
        <v>1.42</v>
      </c>
      <c r="J237">
        <f>VLOOKUP(B237,home!$B$2:$E$405,4,FALSE)</f>
        <v>1.37</v>
      </c>
      <c r="K237" s="3">
        <f t="shared" si="336"/>
        <v>1.390751072961377</v>
      </c>
      <c r="L237" s="3">
        <f t="shared" si="337"/>
        <v>2.8304317596566593</v>
      </c>
      <c r="M237" s="5">
        <f t="shared" si="338"/>
        <v>1.4681268747072884E-2</v>
      </c>
      <c r="N237" s="5">
        <f t="shared" si="339"/>
        <v>2.0417990262425939E-2</v>
      </c>
      <c r="O237" s="5">
        <f t="shared" si="340"/>
        <v>4.1554329333769818E-2</v>
      </c>
      <c r="P237" s="5">
        <f t="shared" si="341"/>
        <v>5.7791728107130784E-2</v>
      </c>
      <c r="Q237" s="5">
        <f t="shared" si="342"/>
        <v>1.4198170932591915E-2</v>
      </c>
      <c r="R237" s="5">
        <f t="shared" si="343"/>
        <v>5.8808346748767226E-2</v>
      </c>
      <c r="S237" s="5">
        <f t="shared" si="344"/>
        <v>5.6873215373065611E-2</v>
      </c>
      <c r="T237" s="5">
        <f t="shared" si="345"/>
        <v>4.0186953936642164E-2</v>
      </c>
      <c r="U237" s="5">
        <f t="shared" si="346"/>
        <v>8.1787771339932716E-2</v>
      </c>
      <c r="V237" s="5">
        <f t="shared" si="347"/>
        <v>2.4875244897601709E-2</v>
      </c>
      <c r="W237" s="5">
        <f t="shared" si="348"/>
        <v>6.5820404861970782E-3</v>
      </c>
      <c r="X237" s="5">
        <f t="shared" si="349"/>
        <v>1.863001643547817E-2</v>
      </c>
      <c r="Y237" s="5">
        <f t="shared" si="350"/>
        <v>2.6365495100951482E-2</v>
      </c>
      <c r="Z237" s="5">
        <f t="shared" si="351"/>
        <v>5.548433745687073E-2</v>
      </c>
      <c r="AA237" s="5">
        <f t="shared" si="352"/>
        <v>7.7164901850694079E-2</v>
      </c>
      <c r="AB237" s="5">
        <f t="shared" si="353"/>
        <v>5.3658585021906083E-2</v>
      </c>
      <c r="AC237" s="5">
        <f t="shared" si="354"/>
        <v>6.1199725586008743E-3</v>
      </c>
      <c r="AD237" s="5">
        <f t="shared" si="355"/>
        <v>2.2884949671134525E-3</v>
      </c>
      <c r="AE237" s="5">
        <f t="shared" si="356"/>
        <v>6.4774288367323374E-3</v>
      </c>
      <c r="AF237" s="5">
        <f t="shared" si="357"/>
        <v>9.1669601502015509E-3</v>
      </c>
      <c r="AG237" s="5">
        <f t="shared" si="358"/>
        <v>8.6488183828791493E-3</v>
      </c>
      <c r="AH237" s="5">
        <f t="shared" si="359"/>
        <v>3.9261157725358639E-2</v>
      </c>
      <c r="AI237" s="5">
        <f t="shared" si="360"/>
        <v>5.4602497232248373E-2</v>
      </c>
      <c r="AJ237" s="5">
        <f t="shared" si="361"/>
        <v>3.7969240806060033E-2</v>
      </c>
      <c r="AK237" s="5">
        <f t="shared" si="362"/>
        <v>1.7601920796852293E-2</v>
      </c>
      <c r="AL237" s="5">
        <f t="shared" si="363"/>
        <v>9.6363276559535758E-4</v>
      </c>
      <c r="AM237" s="5">
        <f t="shared" si="364"/>
        <v>6.3654536619594908E-4</v>
      </c>
      <c r="AN237" s="5">
        <f t="shared" si="365"/>
        <v>1.8016982209432925E-3</v>
      </c>
      <c r="AO237" s="5">
        <f t="shared" si="366"/>
        <v>2.5497919329373984E-3</v>
      </c>
      <c r="AP237" s="5">
        <f t="shared" si="367"/>
        <v>2.4056706891674518E-3</v>
      </c>
      <c r="AQ237" s="5">
        <f t="shared" si="368"/>
        <v>1.70227168047367E-3</v>
      </c>
      <c r="AR237" s="5">
        <f t="shared" si="369"/>
        <v>2.2225205549348898E-2</v>
      </c>
      <c r="AS237" s="5">
        <f t="shared" si="370"/>
        <v>3.0909728464544123E-2</v>
      </c>
      <c r="AT237" s="5">
        <f t="shared" si="371"/>
        <v>2.1493869013504783E-2</v>
      </c>
      <c r="AU237" s="5">
        <f t="shared" si="372"/>
        <v>9.964207130874354E-3</v>
      </c>
      <c r="AV237" s="5">
        <f t="shared" si="373"/>
        <v>3.4644329396182278E-3</v>
      </c>
      <c r="AW237" s="5">
        <f t="shared" si="374"/>
        <v>1.0536858553846541E-4</v>
      </c>
      <c r="AX237" s="5">
        <f t="shared" si="375"/>
        <v>1.4754602517093467E-4</v>
      </c>
      <c r="AY237" s="5">
        <f t="shared" si="376"/>
        <v>4.1761895565491433E-4</v>
      </c>
      <c r="AZ237" s="5">
        <f t="shared" si="377"/>
        <v>5.9102097776015793E-4</v>
      </c>
      <c r="BA237" s="5">
        <f t="shared" si="378"/>
        <v>5.5761484869189433E-4</v>
      </c>
      <c r="BB237" s="5">
        <f t="shared" si="379"/>
        <v>3.9457269434842017E-4</v>
      </c>
      <c r="BC237" s="5">
        <f t="shared" si="380"/>
        <v>2.233622171154136E-4</v>
      </c>
      <c r="BD237" s="5">
        <f t="shared" si="381"/>
        <v>1.0484487941962417E-2</v>
      </c>
      <c r="BE237" s="5">
        <f t="shared" si="382"/>
        <v>1.458131285473485E-2</v>
      </c>
      <c r="BF237" s="5">
        <f t="shared" si="383"/>
        <v>1.0139488248954009E-2</v>
      </c>
      <c r="BG237" s="5">
        <f t="shared" si="384"/>
        <v>4.7005013871706854E-3</v>
      </c>
      <c r="BH237" s="5">
        <f t="shared" si="385"/>
        <v>1.6343068369160179E-3</v>
      </c>
      <c r="BI237" s="5">
        <f t="shared" si="386"/>
        <v>4.5458279739781323E-4</v>
      </c>
      <c r="BJ237" s="8">
        <f t="shared" si="387"/>
        <v>0.16439008309967273</v>
      </c>
      <c r="BK237" s="8">
        <f t="shared" si="388"/>
        <v>0.16172268140472212</v>
      </c>
      <c r="BL237" s="8">
        <f t="shared" si="389"/>
        <v>0.59246087402061542</v>
      </c>
      <c r="BM237" s="8">
        <f t="shared" si="390"/>
        <v>0.76629389148000626</v>
      </c>
      <c r="BN237" s="8">
        <f t="shared" si="391"/>
        <v>0.20745183413175855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1.6266094420600901</v>
      </c>
      <c r="F238">
        <f>VLOOKUP(B238,home!$B$2:$E$405,3,FALSE)</f>
        <v>0.9</v>
      </c>
      <c r="G238">
        <f>VLOOKUP(C238,away!$B$2:$E$405,4,FALSE)</f>
        <v>1.23</v>
      </c>
      <c r="H238">
        <f>VLOOKUP(A238,away!$A$2:$E$405,3,FALSE)</f>
        <v>1.4549356223176</v>
      </c>
      <c r="I238">
        <f>VLOOKUP(C238,away!$B$2:$E$405,3,FALSE)</f>
        <v>0.85</v>
      </c>
      <c r="J238">
        <f>VLOOKUP(B238,home!$B$2:$E$405,4,FALSE)</f>
        <v>0.74</v>
      </c>
      <c r="K238" s="3">
        <f t="shared" si="336"/>
        <v>1.8006566523605196</v>
      </c>
      <c r="L238" s="3">
        <f t="shared" si="337"/>
        <v>0.9151545064377703</v>
      </c>
      <c r="M238" s="5">
        <f t="shared" si="338"/>
        <v>6.6151272051784171E-2</v>
      </c>
      <c r="N238" s="5">
        <f t="shared" si="339"/>
        <v>0.11911572808215569</v>
      </c>
      <c r="O238" s="5">
        <f t="shared" si="340"/>
        <v>6.0538634724781208E-2</v>
      </c>
      <c r="P238" s="5">
        <f t="shared" si="341"/>
        <v>0.10900929534200084</v>
      </c>
      <c r="Q238" s="5">
        <f t="shared" si="342"/>
        <v>0.10724326408595022</v>
      </c>
      <c r="R238" s="5">
        <f t="shared" si="343"/>
        <v>2.7701102190986805E-2</v>
      </c>
      <c r="S238" s="5">
        <f t="shared" si="344"/>
        <v>4.4908533511106803E-2</v>
      </c>
      <c r="T238" s="5">
        <f t="shared" si="345"/>
        <v>9.8144156413353237E-2</v>
      </c>
      <c r="U238" s="5">
        <f t="shared" si="346"/>
        <v>4.9880173937918951E-2</v>
      </c>
      <c r="V238" s="5">
        <f t="shared" si="347"/>
        <v>8.2226479485721683E-3</v>
      </c>
      <c r="W238" s="5">
        <f t="shared" si="348"/>
        <v>6.4369432299074061E-2</v>
      </c>
      <c r="X238" s="5">
        <f t="shared" si="349"/>
        <v>5.8907976045338602E-2</v>
      </c>
      <c r="Y238" s="5">
        <f t="shared" si="350"/>
        <v>2.6954949871509919E-2</v>
      </c>
      <c r="Z238" s="5">
        <f t="shared" si="351"/>
        <v>8.450262834458256E-3</v>
      </c>
      <c r="AA238" s="5">
        <f t="shared" si="352"/>
        <v>1.5216021987062121E-2</v>
      </c>
      <c r="AB238" s="5">
        <f t="shared" si="353"/>
        <v>1.3699415606733673E-2</v>
      </c>
      <c r="AC238" s="5">
        <f t="shared" si="354"/>
        <v>8.4687058060040868E-4</v>
      </c>
      <c r="AD238" s="5">
        <f t="shared" si="355"/>
        <v>2.8976811619499464E-2</v>
      </c>
      <c r="AE238" s="5">
        <f t="shared" si="356"/>
        <v>2.651825973578328E-2</v>
      </c>
      <c r="AF238" s="5">
        <f t="shared" si="357"/>
        <v>1.213415245004467E-2</v>
      </c>
      <c r="AG238" s="5">
        <f t="shared" si="358"/>
        <v>3.7015414321537651E-3</v>
      </c>
      <c r="AH238" s="5">
        <f t="shared" si="359"/>
        <v>1.9333240283845191E-3</v>
      </c>
      <c r="AI238" s="5">
        <f t="shared" si="360"/>
        <v>3.4812527728790223E-3</v>
      </c>
      <c r="AJ238" s="5">
        <f t="shared" si="361"/>
        <v>3.1342704820165592E-3</v>
      </c>
      <c r="AK238" s="5">
        <f t="shared" si="362"/>
        <v>1.881248331246776E-3</v>
      </c>
      <c r="AL238" s="5">
        <f t="shared" si="363"/>
        <v>5.5821611511781526E-5</v>
      </c>
      <c r="AM238" s="5">
        <f t="shared" si="364"/>
        <v>1.0435457721369858E-2</v>
      </c>
      <c r="AN238" s="5">
        <f t="shared" si="365"/>
        <v>9.5500561604524511E-3</v>
      </c>
      <c r="AO238" s="5">
        <f t="shared" si="366"/>
        <v>4.3698884659859249E-3</v>
      </c>
      <c r="AP238" s="5">
        <f t="shared" si="367"/>
        <v>1.3330410407591518E-3</v>
      </c>
      <c r="AQ238" s="5">
        <f t="shared" si="368"/>
        <v>3.0498462892930816E-4</v>
      </c>
      <c r="AR238" s="5">
        <f t="shared" si="369"/>
        <v>3.5385803939610343E-4</v>
      </c>
      <c r="AS238" s="5">
        <f t="shared" si="370"/>
        <v>6.3717683262984445E-4</v>
      </c>
      <c r="AT238" s="5">
        <f t="shared" si="371"/>
        <v>5.7366835120246755E-4</v>
      </c>
      <c r="AU238" s="5">
        <f t="shared" si="372"/>
        <v>3.4432657761380455E-4</v>
      </c>
      <c r="AV238" s="5">
        <f t="shared" si="373"/>
        <v>1.5500348564120704E-4</v>
      </c>
      <c r="AW238" s="5">
        <f t="shared" si="374"/>
        <v>2.5552017818051367E-6</v>
      </c>
      <c r="AX238" s="5">
        <f t="shared" si="375"/>
        <v>3.1317793944019329E-3</v>
      </c>
      <c r="AY238" s="5">
        <f t="shared" si="376"/>
        <v>2.8660620259558802E-3</v>
      </c>
      <c r="AZ238" s="5">
        <f t="shared" si="377"/>
        <v>1.3114447893918446E-3</v>
      </c>
      <c r="BA238" s="5">
        <f t="shared" si="378"/>
        <v>4.0005820298542649E-4</v>
      </c>
      <c r="BB238" s="5">
        <f t="shared" si="379"/>
        <v>9.1528766824877287E-5</v>
      </c>
      <c r="BC238" s="5">
        <f t="shared" si="380"/>
        <v>1.6752592685695672E-5</v>
      </c>
      <c r="BD238" s="5">
        <f t="shared" si="381"/>
        <v>5.3972463232096329E-5</v>
      </c>
      <c r="BE238" s="5">
        <f t="shared" si="382"/>
        <v>9.7185874963157806E-5</v>
      </c>
      <c r="BF238" s="5">
        <f t="shared" si="383"/>
        <v>8.7499196133943908E-5</v>
      </c>
      <c r="BG238" s="5">
        <f t="shared" si="384"/>
        <v>5.2518669864927966E-5</v>
      </c>
      <c r="BH238" s="5">
        <f t="shared" si="385"/>
        <v>2.3642023066352134E-5</v>
      </c>
      <c r="BI238" s="5">
        <f t="shared" si="386"/>
        <v>8.5142332219375594E-6</v>
      </c>
      <c r="BJ238" s="8">
        <f t="shared" si="387"/>
        <v>0.57987732582460516</v>
      </c>
      <c r="BK238" s="8">
        <f t="shared" si="388"/>
        <v>0.232060503071532</v>
      </c>
      <c r="BL238" s="8">
        <f t="shared" si="389"/>
        <v>0.17985280980897547</v>
      </c>
      <c r="BM238" s="8">
        <f t="shared" si="390"/>
        <v>0.50761809823773796</v>
      </c>
      <c r="BN238" s="8">
        <f t="shared" si="391"/>
        <v>0.48975929647765898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1.6266094420600901</v>
      </c>
      <c r="F239">
        <f>VLOOKUP(B239,home!$B$2:$E$405,3,FALSE)</f>
        <v>1.0900000000000001</v>
      </c>
      <c r="G239">
        <f>VLOOKUP(C239,away!$B$2:$E$405,4,FALSE)</f>
        <v>0.95</v>
      </c>
      <c r="H239">
        <f>VLOOKUP(A239,away!$A$2:$E$405,3,FALSE)</f>
        <v>1.4549356223176</v>
      </c>
      <c r="I239">
        <f>VLOOKUP(C239,away!$B$2:$E$405,3,FALSE)</f>
        <v>1.51</v>
      </c>
      <c r="J239">
        <f>VLOOKUP(B239,home!$B$2:$E$405,4,FALSE)</f>
        <v>0.42</v>
      </c>
      <c r="K239" s="3">
        <f t="shared" si="336"/>
        <v>1.6843540772532233</v>
      </c>
      <c r="L239" s="3">
        <f t="shared" si="337"/>
        <v>0.92272017167382192</v>
      </c>
      <c r="M239" s="5">
        <f t="shared" si="338"/>
        <v>7.3750002569093295E-2</v>
      </c>
      <c r="N239" s="5">
        <f t="shared" si="339"/>
        <v>0.12422111752468797</v>
      </c>
      <c r="O239" s="5">
        <f t="shared" si="340"/>
        <v>6.8050615031498576E-2</v>
      </c>
      <c r="P239" s="5">
        <f t="shared" si="341"/>
        <v>0.11462133088789407</v>
      </c>
      <c r="Q239" s="5">
        <f t="shared" si="342"/>
        <v>0.10461617289183003</v>
      </c>
      <c r="R239" s="5">
        <f t="shared" si="343"/>
        <v>3.1395837592186761E-2</v>
      </c>
      <c r="S239" s="5">
        <f t="shared" si="344"/>
        <v>4.4535759446935677E-2</v>
      </c>
      <c r="T239" s="5">
        <f t="shared" si="345"/>
        <v>9.6531453010607643E-2</v>
      </c>
      <c r="U239" s="5">
        <f t="shared" si="346"/>
        <v>5.2881707057179782E-2</v>
      </c>
      <c r="V239" s="5">
        <f t="shared" si="347"/>
        <v>7.690768876965944E-3</v>
      </c>
      <c r="W239" s="5">
        <f t="shared" si="348"/>
        <v>5.8736892452327341E-2</v>
      </c>
      <c r="X239" s="5">
        <f t="shared" si="349"/>
        <v>5.4197715487198296E-2</v>
      </c>
      <c r="Y239" s="5">
        <f t="shared" si="350"/>
        <v>2.5004662669338283E-2</v>
      </c>
      <c r="Z239" s="5">
        <f t="shared" si="351"/>
        <v>9.6565242176353348E-3</v>
      </c>
      <c r="AA239" s="5">
        <f t="shared" si="352"/>
        <v>1.6265005938068566E-2</v>
      </c>
      <c r="AB239" s="5">
        <f t="shared" si="353"/>
        <v>1.3698014534166844E-2</v>
      </c>
      <c r="AC239" s="5">
        <f t="shared" si="354"/>
        <v>7.470560453567153E-4</v>
      </c>
      <c r="AD239" s="5">
        <f t="shared" si="355"/>
        <v>2.4733431071815404E-2</v>
      </c>
      <c r="AE239" s="5">
        <f t="shared" si="356"/>
        <v>2.2822035764668149E-2</v>
      </c>
      <c r="AF239" s="5">
        <f t="shared" si="357"/>
        <v>1.052917637936035E-2</v>
      </c>
      <c r="AG239" s="5">
        <f t="shared" si="358"/>
        <v>3.2384944787824444E-3</v>
      </c>
      <c r="AH239" s="5">
        <f t="shared" si="359"/>
        <v>2.2275674209672235E-3</v>
      </c>
      <c r="AI239" s="5">
        <f t="shared" si="360"/>
        <v>3.7520122678625892E-3</v>
      </c>
      <c r="AJ239" s="5">
        <f t="shared" si="361"/>
        <v>3.1598585806392339E-3</v>
      </c>
      <c r="AK239" s="5">
        <f t="shared" si="362"/>
        <v>1.7741068946144252E-3</v>
      </c>
      <c r="AL239" s="5">
        <f t="shared" si="363"/>
        <v>4.6442606201355389E-5</v>
      </c>
      <c r="AM239" s="5">
        <f t="shared" si="364"/>
        <v>8.3319710940547662E-3</v>
      </c>
      <c r="AN239" s="5">
        <f t="shared" si="365"/>
        <v>7.6880777982875357E-3</v>
      </c>
      <c r="AO239" s="5">
        <f t="shared" si="366"/>
        <v>3.546972232938787E-3</v>
      </c>
      <c r="AP239" s="5">
        <f t="shared" si="367"/>
        <v>1.0909542758998525E-3</v>
      </c>
      <c r="AQ239" s="5">
        <f t="shared" si="368"/>
        <v>2.5166137918665042E-4</v>
      </c>
      <c r="AR239" s="5">
        <f t="shared" si="369"/>
        <v>4.1108427861797796E-4</v>
      </c>
      <c r="AS239" s="5">
        <f t="shared" si="370"/>
        <v>6.9241148078489105E-4</v>
      </c>
      <c r="AT239" s="5">
        <f t="shared" si="371"/>
        <v>5.8313305039848682E-4</v>
      </c>
      <c r="AU239" s="5">
        <f t="shared" si="372"/>
        <v>3.2740084367326682E-4</v>
      </c>
      <c r="AV239" s="5">
        <f t="shared" si="373"/>
        <v>1.3786473648430301E-4</v>
      </c>
      <c r="AW239" s="5">
        <f t="shared" si="374"/>
        <v>2.0050143680840815E-6</v>
      </c>
      <c r="AX239" s="5">
        <f t="shared" si="375"/>
        <v>2.3389982473045251E-3</v>
      </c>
      <c r="AY239" s="5">
        <f t="shared" si="376"/>
        <v>2.1582408642975997E-3</v>
      </c>
      <c r="AZ239" s="5">
        <f t="shared" si="377"/>
        <v>9.9572619040906953E-4</v>
      </c>
      <c r="BA239" s="5">
        <f t="shared" si="378"/>
        <v>3.0625888045145914E-4</v>
      </c>
      <c r="BB239" s="5">
        <f t="shared" si="379"/>
        <v>7.0647811686700711E-5</v>
      </c>
      <c r="BC239" s="5">
        <f t="shared" si="380"/>
        <v>1.3037632185586468E-5</v>
      </c>
      <c r="BD239" s="5">
        <f t="shared" si="381"/>
        <v>6.3219292689798294E-5</v>
      </c>
      <c r="BE239" s="5">
        <f t="shared" si="382"/>
        <v>1.0648367340312663E-4</v>
      </c>
      <c r="BF239" s="5">
        <f t="shared" si="383"/>
        <v>8.9678104728728501E-5</v>
      </c>
      <c r="BG239" s="5">
        <f t="shared" si="384"/>
        <v>5.0349893780058463E-5</v>
      </c>
      <c r="BH239" s="5">
        <f t="shared" si="385"/>
        <v>2.1201762219427043E-5</v>
      </c>
      <c r="BI239" s="5">
        <f t="shared" si="386"/>
        <v>7.1422549278490572E-6</v>
      </c>
      <c r="BJ239" s="8">
        <f t="shared" si="387"/>
        <v>0.55142369813731862</v>
      </c>
      <c r="BK239" s="8">
        <f t="shared" si="388"/>
        <v>0.24354960129674463</v>
      </c>
      <c r="BL239" s="8">
        <f t="shared" si="389"/>
        <v>0.19569469468889192</v>
      </c>
      <c r="BM239" s="8">
        <f t="shared" si="390"/>
        <v>0.48151320599347014</v>
      </c>
      <c r="BN239" s="8">
        <f t="shared" si="391"/>
        <v>0.51665507649719067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1.2705314009661799</v>
      </c>
      <c r="F240">
        <f>VLOOKUP(B240,home!$B$2:$E$405,3,FALSE)</f>
        <v>0.5</v>
      </c>
      <c r="G240">
        <f>VLOOKUP(C240,away!$B$2:$E$405,4,FALSE)</f>
        <v>0.79</v>
      </c>
      <c r="H240">
        <f>VLOOKUP(A240,away!$A$2:$E$405,3,FALSE)</f>
        <v>1.10144927536232</v>
      </c>
      <c r="I240">
        <f>VLOOKUP(C240,away!$B$2:$E$405,3,FALSE)</f>
        <v>0.56999999999999995</v>
      </c>
      <c r="J240">
        <f>VLOOKUP(B240,home!$B$2:$E$405,4,FALSE)</f>
        <v>1.32</v>
      </c>
      <c r="K240" s="3">
        <f t="shared" ref="K240:K270" si="392">E240*F240*G240</f>
        <v>0.5018599033816411</v>
      </c>
      <c r="L240" s="3">
        <f t="shared" ref="L240:L270" si="393">H240*I240*J240</f>
        <v>0.82873043478260944</v>
      </c>
      <c r="M240" s="5">
        <f t="shared" ref="M240:M270" si="394">_xlfn.POISSON.DIST(0,K240,FALSE) * _xlfn.POISSON.DIST(0,L240,FALSE)</f>
        <v>0.26432117635488511</v>
      </c>
      <c r="N240" s="5">
        <f t="shared" ref="N240:N270" si="395">_xlfn.POISSON.DIST(1,K240,FALSE) * _xlfn.POISSON.DIST(0,L240,FALSE)</f>
        <v>0.13265220002718434</v>
      </c>
      <c r="O240" s="5">
        <f t="shared" ref="O240:O270" si="396">_xlfn.POISSON.DIST(0,K240,FALSE) * _xlfn.POISSON.DIST(1,L240,FALSE)</f>
        <v>0.21905100340283473</v>
      </c>
      <c r="P240" s="5">
        <f t="shared" ref="P240:P270" si="397">_xlfn.POISSON.DIST(1,K240,FALSE) * _xlfn.POISSON.DIST(1,L240,FALSE)</f>
        <v>0.10993291540339815</v>
      </c>
      <c r="Q240" s="5">
        <f t="shared" ref="Q240:Q270" si="398">_xlfn.POISSON.DIST(2,K240,FALSE) * _xlfn.POISSON.DIST(0,L240,FALSE)</f>
        <v>3.3286410144502433E-2</v>
      </c>
      <c r="R240" s="5">
        <f t="shared" ref="R240:R270" si="399">_xlfn.POISSON.DIST(0,K240,FALSE) * _xlfn.POISSON.DIST(2,L240,FALSE)</f>
        <v>9.0767116644799029E-2</v>
      </c>
      <c r="S240" s="5">
        <f t="shared" ref="S240:S270" si="400">_xlfn.POISSON.DIST(2,K240,FALSE) * _xlfn.POISSON.DIST(2,L240,FALSE)</f>
        <v>1.1430455606841639E-2</v>
      </c>
      <c r="T240" s="5">
        <f t="shared" ref="T240:T270" si="401">_xlfn.POISSON.DIST(2,K240,FALSE) * _xlfn.POISSON.DIST(1,L240,FALSE)</f>
        <v>2.7585461151405762E-2</v>
      </c>
      <c r="U240" s="5">
        <f t="shared" ref="U240:U270" si="402">_xlfn.POISSON.DIST(1,K240,FALSE) * _xlfn.POISSON.DIST(2,L240,FALSE)</f>
        <v>4.5552376389588985E-2</v>
      </c>
      <c r="V240" s="5">
        <f t="shared" ref="V240:V270" si="403">_xlfn.POISSON.DIST(3,K240,FALSE) * _xlfn.POISSON.DIST(3,L240,FALSE)</f>
        <v>5.282224058616459E-4</v>
      </c>
      <c r="W240" s="5">
        <f t="shared" ref="W240:W270" si="404">_xlfn.POISSON.DIST(3,K240,FALSE) * _xlfn.POISSON.DIST(0,L240,FALSE)</f>
        <v>5.5683715263472227E-3</v>
      </c>
      <c r="X240" s="5">
        <f t="shared" ref="X240:X270" si="405">_xlfn.POISSON.DIST(3,K240,FALSE) * _xlfn.POISSON.DIST(1,L240,FALSE)</f>
        <v>4.6146789560608361E-3</v>
      </c>
      <c r="Y240" s="5">
        <f t="shared" ref="Y240:Y270" si="406">_xlfn.POISSON.DIST(3,K240,FALSE) * _xlfn.POISSON.DIST(2,L240,FALSE)</f>
        <v>1.9121624488192275E-3</v>
      </c>
      <c r="Z240" s="5">
        <f t="shared" ref="Z240:Z270" si="407">_xlfn.POISSON.DIST(0,K240,FALSE) * _xlfn.POISSON.DIST(3,L240,FALSE)</f>
        <v>2.507382401366938E-2</v>
      </c>
      <c r="AA240" s="5">
        <f t="shared" ref="AA240:AA270" si="408">_xlfn.POISSON.DIST(1,K240,FALSE) * _xlfn.POISSON.DIST(3,L240,FALSE)</f>
        <v>1.2583546896908385E-2</v>
      </c>
      <c r="AB240" s="5">
        <f t="shared" ref="AB240:AB270" si="409">_xlfn.POISSON.DIST(2,K240,FALSE) * _xlfn.POISSON.DIST(3,L240,FALSE)</f>
        <v>3.1575888149403958E-3</v>
      </c>
      <c r="AC240" s="5">
        <f t="shared" ref="AC240:AC270" si="410">_xlfn.POISSON.DIST(4,K240,FALSE) * _xlfn.POISSON.DIST(4,L240,FALSE)</f>
        <v>1.3730698259445033E-5</v>
      </c>
      <c r="AD240" s="5">
        <f t="shared" ref="AD240:AD270" si="411">_xlfn.POISSON.DIST(4,K240,FALSE) * _xlfn.POISSON.DIST(0,L240,FALSE)</f>
        <v>6.9863559905142464E-4</v>
      </c>
      <c r="AE240" s="5">
        <f t="shared" ref="AE240:AE270" si="412">_xlfn.POISSON.DIST(4,K240,FALSE) * _xlfn.POISSON.DIST(1,L240,FALSE)</f>
        <v>5.7898058375649593E-4</v>
      </c>
      <c r="AF240" s="5">
        <f t="shared" ref="AF240:AF270" si="413">_xlfn.POISSON.DIST(4,K240,FALSE) * _xlfn.POISSON.DIST(2,L240,FALSE)</f>
        <v>2.3990941545360493E-4</v>
      </c>
      <c r="AG240" s="5">
        <f t="shared" ref="AG240:AG270" si="414">_xlfn.POISSON.DIST(4,K240,FALSE) * _xlfn.POISSON.DIST(3,L240,FALSE)</f>
        <v>6.6273411392435899E-5</v>
      </c>
      <c r="AH240" s="5">
        <f t="shared" ref="AH240:AH270" si="415">_xlfn.POISSON.DIST(0,K240,FALSE) * _xlfn.POISSON.DIST(4,L240,FALSE)</f>
        <v>5.1948602691277131E-3</v>
      </c>
      <c r="AI240" s="5">
        <f t="shared" ref="AI240:AI270" si="416">_xlfn.POISSON.DIST(1,K240,FALSE) * _xlfn.POISSON.DIST(4,L240,FALSE)</f>
        <v>2.6070920727455601E-3</v>
      </c>
      <c r="AJ240" s="5">
        <f t="shared" ref="AJ240:AJ270" si="417">_xlfn.POISSON.DIST(2,K240,FALSE) * _xlfn.POISSON.DIST(4,L240,FALSE)</f>
        <v>6.5419748786756451E-4</v>
      </c>
      <c r="AK240" s="5">
        <f t="shared" ref="AK240:AK270" si="418">_xlfn.POISSON.DIST(3,K240,FALSE) * _xlfn.POISSON.DIST(4,L240,FALSE)</f>
        <v>1.0943849601790942E-4</v>
      </c>
      <c r="AL240" s="5">
        <f t="shared" ref="AL240:AL270" si="419">_xlfn.POISSON.DIST(5,K240,FALSE) * _xlfn.POISSON.DIST(5,L240,FALSE)</f>
        <v>2.2842750792823662E-7</v>
      </c>
      <c r="AM240" s="5">
        <f t="shared" ref="AM240:AM270" si="420">_xlfn.POISSON.DIST(5,K240,FALSE) * _xlfn.POISSON.DIST(0,L240,FALSE)</f>
        <v>7.0123438847784615E-5</v>
      </c>
      <c r="AN240" s="5">
        <f t="shared" ref="AN240:AN270" si="421">_xlfn.POISSON.DIST(5,K240,FALSE) * _xlfn.POISSON.DIST(1,L240,FALSE)</f>
        <v>5.8113427964776272E-5</v>
      </c>
      <c r="AO240" s="5">
        <f t="shared" ref="AO240:AO270" si="422">_xlfn.POISSON.DIST(5,K240,FALSE) * _xlfn.POISSON.DIST(2,L240,FALSE)</f>
        <v>2.4080183211978445E-5</v>
      </c>
      <c r="AP240" s="5">
        <f t="shared" ref="AP240:AP270" si="423">_xlfn.POISSON.DIST(5,K240,FALSE) * _xlfn.POISSON.DIST(3,L240,FALSE)</f>
        <v>6.6519935676359304E-6</v>
      </c>
      <c r="AQ240" s="5">
        <f t="shared" ref="AQ240:AQ270" si="424">_xlfn.POISSON.DIST(5,K240,FALSE) * _xlfn.POISSON.DIST(4,L240,FALSE)</f>
        <v>1.378177380369511E-6</v>
      </c>
      <c r="AR240" s="5">
        <f t="shared" ref="AR240:AR270" si="425">_xlfn.POISSON.DIST(0,K240,FALSE) * _xlfn.POISSON.DIST(5,L240,FALSE)</f>
        <v>8.6102776189382298E-4</v>
      </c>
      <c r="AS240" s="5">
        <f t="shared" ref="AS240:AS270" si="426">_xlfn.POISSON.DIST(1,K240,FALSE) * _xlfn.POISSON.DIST(5,L240,FALSE)</f>
        <v>4.3211530939294459E-4</v>
      </c>
      <c r="AT240" s="5">
        <f t="shared" ref="AT240:AT270" si="427">_xlfn.POISSON.DIST(2,K240,FALSE) * _xlfn.POISSON.DIST(5,L240,FALSE)</f>
        <v>1.0843067371083556E-4</v>
      </c>
      <c r="AU240" s="5">
        <f t="shared" ref="AU240:AU270" si="428">_xlfn.POISSON.DIST(3,K240,FALSE) * _xlfn.POISSON.DIST(5,L240,FALSE)</f>
        <v>1.8139002477375395E-5</v>
      </c>
      <c r="AV240" s="5">
        <f t="shared" ref="AV240:AV270" si="429">_xlfn.POISSON.DIST(4,K240,FALSE) * _xlfn.POISSON.DIST(5,L240,FALSE)</f>
        <v>2.2758095076837408E-6</v>
      </c>
      <c r="AW240" s="5">
        <f t="shared" ref="AW240:AW270" si="430">_xlfn.POISSON.DIST(6,K240,FALSE) * _xlfn.POISSON.DIST(6,L240,FALSE)</f>
        <v>2.6390139630701257E-9</v>
      </c>
      <c r="AX240" s="5">
        <f t="shared" ref="AX240:AX270" si="431">_xlfn.POISSON.DIST(6,K240,FALSE) * _xlfn.POISSON.DIST(0,L240,FALSE)</f>
        <v>5.8653570408229287E-6</v>
      </c>
      <c r="AY240" s="5">
        <f t="shared" ref="AY240:AY270" si="432">_xlfn.POISSON.DIST(6,K240,FALSE) * _xlfn.POISSON.DIST(1,L240,FALSE)</f>
        <v>4.860799890596425E-6</v>
      </c>
      <c r="AZ240" s="5">
        <f t="shared" ref="AZ240:AZ270" si="433">_xlfn.POISSON.DIST(6,K240,FALSE) * _xlfn.POISSON.DIST(2,L240,FALSE)</f>
        <v>2.014146403362618E-6</v>
      </c>
      <c r="BA240" s="5">
        <f t="shared" ref="BA240:BA270" si="434">_xlfn.POISSON.DIST(6,K240,FALSE) * _xlfn.POISSON.DIST(3,L240,FALSE)</f>
        <v>5.5639480819151044E-7</v>
      </c>
      <c r="BB240" s="5">
        <f t="shared" ref="BB240:BB270" si="435">_xlfn.POISSON.DIST(6,K240,FALSE) * _xlfn.POISSON.DIST(4,L240,FALSE)</f>
        <v>1.1527532782583424E-7</v>
      </c>
      <c r="BC240" s="5">
        <f t="shared" ref="BC240:BC270" si="436">_xlfn.POISSON.DIST(6,K240,FALSE) * _xlfn.POISSON.DIST(5,L240,FALSE)</f>
        <v>1.9106434509762297E-8</v>
      </c>
      <c r="BD240" s="5">
        <f t="shared" ref="BD240:BD270" si="437">_xlfn.POISSON.DIST(0,K240,FALSE) * _xlfn.POISSON.DIST(6,L240,FALSE)</f>
        <v>1.189266519123608E-4</v>
      </c>
      <c r="BE240" s="5">
        <f t="shared" ref="BE240:BE270" si="438">_xlfn.POISSON.DIST(1,K240,FALSE) * _xlfn.POISSON.DIST(6,L240,FALSE)</f>
        <v>5.9684518038239441E-5</v>
      </c>
      <c r="BF240" s="5">
        <f t="shared" ref="BF240:BF270" si="439">_xlfn.POISSON.DIST(2,K240,FALSE) * _xlfn.POISSON.DIST(6,L240,FALSE)</f>
        <v>1.4976633228025332E-5</v>
      </c>
      <c r="BG240" s="5">
        <f t="shared" ref="BG240:BG270" si="440">_xlfn.POISSON.DIST(3,K240,FALSE) * _xlfn.POISSON.DIST(6,L240,FALSE)</f>
        <v>2.5053905682663561E-6</v>
      </c>
      <c r="BH240" s="5">
        <f t="shared" ref="BH240:BH270" si="441">_xlfn.POISSON.DIST(4,K240,FALSE) * _xlfn.POISSON.DIST(6,L240,FALSE)</f>
        <v>3.1433876713085708E-7</v>
      </c>
      <c r="BI240" s="5">
        <f t="shared" ref="BI240:BI270" si="442">_xlfn.POISSON.DIST(5,K240,FALSE) * _xlfn.POISSON.DIST(6,L240,FALSE)</f>
        <v>3.1550804660279235E-8</v>
      </c>
      <c r="BJ240" s="8">
        <f t="shared" ref="BJ240:BJ270" si="443">SUM(N240,Q240,T240,W240,X240,Y240,AD240,AE240,AF240,AG240,AM240,AN240,AO240,AP240,AQ240,AX240,AY240,AZ240,BA240,BB240,BC240)</f>
        <v>0.20737686156485163</v>
      </c>
      <c r="BK240" s="8">
        <f t="shared" ref="BK240:BK270" si="444">SUM(M240,P240,S240,V240,AC240,AL240,AY240)</f>
        <v>0.38623158969664451</v>
      </c>
      <c r="BL240" s="8">
        <f t="shared" ref="BL240:BL270" si="445">SUM(O240,R240,U240,AA240,AB240,AH240,AI240,AJ240,AK240,AR240,AS240,AT240,AU240,AV240,BD240,BE240,BF240,BG240,BH240,BI240)</f>
        <v>0.38129564811513161</v>
      </c>
      <c r="BM240" s="8">
        <f t="shared" ref="BM240:BM270" si="446">SUM(S240:BI240)</f>
        <v>0.1499622432518167</v>
      </c>
      <c r="BN240" s="8">
        <f t="shared" ref="BN240:BN270" si="447">SUM(M240:R240)</f>
        <v>0.85001082197760369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1.2705314009661799</v>
      </c>
      <c r="F241">
        <f>VLOOKUP(B241,home!$B$2:$E$405,3,FALSE)</f>
        <v>0.79</v>
      </c>
      <c r="G241">
        <f>VLOOKUP(C241,away!$B$2:$E$405,4,FALSE)</f>
        <v>1.29</v>
      </c>
      <c r="H241">
        <f>VLOOKUP(A241,away!$A$2:$E$405,3,FALSE)</f>
        <v>1.10144927536232</v>
      </c>
      <c r="I241">
        <f>VLOOKUP(C241,away!$B$2:$E$405,3,FALSE)</f>
        <v>0.56999999999999995</v>
      </c>
      <c r="J241">
        <f>VLOOKUP(B241,home!$B$2:$E$405,4,FALSE)</f>
        <v>0.83</v>
      </c>
      <c r="K241" s="3">
        <f t="shared" si="392"/>
        <v>1.294798550724634</v>
      </c>
      <c r="L241" s="3">
        <f t="shared" si="393"/>
        <v>0.52109565217391351</v>
      </c>
      <c r="M241" s="5">
        <f t="shared" si="394"/>
        <v>0.16269236334362042</v>
      </c>
      <c r="N241" s="5">
        <f t="shared" si="395"/>
        <v>0.21065383627128531</v>
      </c>
      <c r="O241" s="5">
        <f t="shared" si="396"/>
        <v>8.4778283180259192E-2</v>
      </c>
      <c r="P241" s="5">
        <f t="shared" si="397"/>
        <v>0.10977079819472221</v>
      </c>
      <c r="Q241" s="5">
        <f t="shared" si="398"/>
        <v>0.13637714095432232</v>
      </c>
      <c r="R241" s="5">
        <f t="shared" si="399"/>
        <v>2.2088797382000938E-2</v>
      </c>
      <c r="S241" s="5">
        <f t="shared" si="400"/>
        <v>1.8515970707943693E-2</v>
      </c>
      <c r="T241" s="5">
        <f t="shared" si="401"/>
        <v>7.1065535207206321E-2</v>
      </c>
      <c r="U241" s="5">
        <f t="shared" si="402"/>
        <v>2.860054283746491E-2</v>
      </c>
      <c r="V241" s="5">
        <f t="shared" si="403"/>
        <v>1.3881091911338286E-3</v>
      </c>
      <c r="W241" s="5">
        <f t="shared" si="404"/>
        <v>5.8860308153208557E-2</v>
      </c>
      <c r="X241" s="5">
        <f t="shared" si="405"/>
        <v>3.0671850664253732E-2</v>
      </c>
      <c r="Y241" s="5">
        <f t="shared" si="406"/>
        <v>7.9914840126350892E-3</v>
      </c>
      <c r="Z241" s="5">
        <f t="shared" si="407"/>
        <v>3.8367920925037381E-3</v>
      </c>
      <c r="AA241" s="5">
        <f t="shared" si="408"/>
        <v>4.9678728408055761E-3</v>
      </c>
      <c r="AB241" s="5">
        <f t="shared" si="409"/>
        <v>3.2161972772296659E-3</v>
      </c>
      <c r="AC241" s="5">
        <f t="shared" si="410"/>
        <v>5.8536034959107051E-5</v>
      </c>
      <c r="AD241" s="5">
        <f t="shared" si="411"/>
        <v>1.9053060422994952E-2</v>
      </c>
      <c r="AE241" s="5">
        <f t="shared" si="412"/>
        <v>9.928466947029535E-3</v>
      </c>
      <c r="AF241" s="5">
        <f t="shared" si="413"/>
        <v>2.5868404794247494E-3</v>
      </c>
      <c r="AG241" s="5">
        <f t="shared" si="414"/>
        <v>4.4933044223190638E-4</v>
      </c>
      <c r="AH241" s="5">
        <f t="shared" si="415"/>
        <v>4.9983391942473739E-4</v>
      </c>
      <c r="AI241" s="5">
        <f t="shared" si="416"/>
        <v>6.4718423447416348E-4</v>
      </c>
      <c r="AJ241" s="5">
        <f t="shared" si="417"/>
        <v>4.189866044244894E-4</v>
      </c>
      <c r="AK241" s="5">
        <f t="shared" si="418"/>
        <v>1.8083441606062147E-4</v>
      </c>
      <c r="AL241" s="5">
        <f t="shared" si="419"/>
        <v>1.5798030463283694E-6</v>
      </c>
      <c r="AM241" s="5">
        <f t="shared" si="420"/>
        <v>4.9339750045125415E-3</v>
      </c>
      <c r="AN241" s="5">
        <f t="shared" si="421"/>
        <v>2.5710729227862508E-3</v>
      </c>
      <c r="AO241" s="5">
        <f t="shared" si="422"/>
        <v>6.698874607429956E-4</v>
      </c>
      <c r="AP241" s="5">
        <f t="shared" si="423"/>
        <v>1.1635848107966607E-4</v>
      </c>
      <c r="AQ241" s="5">
        <f t="shared" si="424"/>
        <v>1.5158474646043639E-5</v>
      </c>
      <c r="AR241" s="5">
        <f t="shared" si="425"/>
        <v>5.20922564442554E-5</v>
      </c>
      <c r="AS241" s="5">
        <f t="shared" si="426"/>
        <v>6.744897814799787E-5</v>
      </c>
      <c r="AT241" s="5">
        <f t="shared" si="427"/>
        <v>4.3666419576942585E-5</v>
      </c>
      <c r="AU241" s="5">
        <f t="shared" si="428"/>
        <v>1.8846405594519683E-5</v>
      </c>
      <c r="AV241" s="5">
        <f t="shared" si="429"/>
        <v>6.1005746625381805E-6</v>
      </c>
      <c r="AW241" s="5">
        <f t="shared" si="430"/>
        <v>2.9608751863179672E-8</v>
      </c>
      <c r="AX241" s="5">
        <f t="shared" si="431"/>
        <v>1.0647506141924026E-3</v>
      </c>
      <c r="AY241" s="5">
        <f t="shared" si="432"/>
        <v>5.5483691570516497E-4</v>
      </c>
      <c r="AZ241" s="5">
        <f t="shared" si="433"/>
        <v>1.4456155221977281E-4</v>
      </c>
      <c r="BA241" s="5">
        <f t="shared" si="434"/>
        <v>2.5110132111078589E-5</v>
      </c>
      <c r="BB241" s="5">
        <f t="shared" si="435"/>
        <v>3.2711951671489059E-6</v>
      </c>
      <c r="BC241" s="5">
        <f t="shared" si="436"/>
        <v>3.4092111580272283E-7</v>
      </c>
      <c r="BD241" s="5">
        <f t="shared" si="437"/>
        <v>4.5241747241716665E-6</v>
      </c>
      <c r="BE241" s="5">
        <f t="shared" si="438"/>
        <v>5.857894876082495E-6</v>
      </c>
      <c r="BF241" s="5">
        <f t="shared" si="439"/>
        <v>3.7923968979244382E-6</v>
      </c>
      <c r="BG241" s="5">
        <f t="shared" si="440"/>
        <v>1.6367966690683867E-6</v>
      </c>
      <c r="BH241" s="5">
        <f t="shared" si="441"/>
        <v>5.2983048873516398E-7</v>
      </c>
      <c r="BI241" s="5">
        <f t="shared" si="442"/>
        <v>1.3720474978880275E-7</v>
      </c>
      <c r="BJ241" s="8">
        <f t="shared" si="443"/>
        <v>0.55773717722887128</v>
      </c>
      <c r="BK241" s="8">
        <f t="shared" si="444"/>
        <v>0.2929821941911307</v>
      </c>
      <c r="BL241" s="8">
        <f t="shared" si="445"/>
        <v>0.14560316562497636</v>
      </c>
      <c r="BM241" s="8">
        <f t="shared" si="446"/>
        <v>0.27324330250431844</v>
      </c>
      <c r="BN241" s="8">
        <f t="shared" si="447"/>
        <v>0.72636121932621045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1.234375</v>
      </c>
      <c r="F242">
        <f>VLOOKUP(B242,home!$B$2:$E$405,3,FALSE)</f>
        <v>0.91</v>
      </c>
      <c r="G242">
        <f>VLOOKUP(C242,away!$B$2:$E$405,4,FALSE)</f>
        <v>0.66</v>
      </c>
      <c r="H242">
        <f>VLOOKUP(A242,away!$A$2:$E$405,3,FALSE)</f>
        <v>1.171875</v>
      </c>
      <c r="I242">
        <f>VLOOKUP(C242,away!$B$2:$E$405,3,FALSE)</f>
        <v>1.77</v>
      </c>
      <c r="J242">
        <f>VLOOKUP(B242,home!$B$2:$E$405,4,FALSE)</f>
        <v>1.07</v>
      </c>
      <c r="K242" s="3">
        <f t="shared" si="392"/>
        <v>0.74136562500000003</v>
      </c>
      <c r="L242" s="3">
        <f t="shared" si="393"/>
        <v>2.2194140625000003</v>
      </c>
      <c r="M242" s="5">
        <f t="shared" si="394"/>
        <v>5.177853035733624E-2</v>
      </c>
      <c r="N242" s="5">
        <f t="shared" si="395"/>
        <v>3.8386822519948051E-2</v>
      </c>
      <c r="O242" s="5">
        <f t="shared" si="396"/>
        <v>0.11491799841065521</v>
      </c>
      <c r="P242" s="5">
        <f t="shared" si="397"/>
        <v>8.5196253715464396E-2</v>
      </c>
      <c r="Q242" s="5">
        <f t="shared" si="398"/>
        <v>1.4229335334632684E-2</v>
      </c>
      <c r="R242" s="5">
        <f t="shared" si="399"/>
        <v>0.12752531085348046</v>
      </c>
      <c r="S242" s="5">
        <f t="shared" si="400"/>
        <v>3.5045421321625914E-2</v>
      </c>
      <c r="T242" s="5">
        <f t="shared" si="401"/>
        <v>3.1580786941711923E-2</v>
      </c>
      <c r="U242" s="5">
        <f t="shared" si="402"/>
        <v>9.4542881784209803E-2</v>
      </c>
      <c r="V242" s="5">
        <f t="shared" si="403"/>
        <v>6.4070712661047366E-3</v>
      </c>
      <c r="W242" s="5">
        <f t="shared" si="404"/>
        <v>3.5163800278981811E-3</v>
      </c>
      <c r="X242" s="5">
        <f t="shared" si="405"/>
        <v>7.8043032830113664E-3</v>
      </c>
      <c r="Y242" s="5">
        <f t="shared" si="406"/>
        <v>8.6604902271651737E-3</v>
      </c>
      <c r="Z242" s="5">
        <f t="shared" si="407"/>
        <v>9.4343822744299477E-2</v>
      </c>
      <c r="AA242" s="5">
        <f t="shared" si="408"/>
        <v>6.9943267113716776E-2</v>
      </c>
      <c r="AB242" s="5">
        <f t="shared" si="409"/>
        <v>2.5926766969151301E-2</v>
      </c>
      <c r="AC242" s="5">
        <f t="shared" si="410"/>
        <v>6.5888610756357298E-4</v>
      </c>
      <c r="AD242" s="5">
        <f t="shared" si="411"/>
        <v>6.5173081928006327E-4</v>
      </c>
      <c r="AE242" s="5">
        <f t="shared" si="412"/>
        <v>1.4464605452748187E-3</v>
      </c>
      <c r="AF242" s="5">
        <f t="shared" si="413"/>
        <v>1.6051474375171756E-3</v>
      </c>
      <c r="AG242" s="5">
        <f t="shared" si="414"/>
        <v>1.18749559840382E-3</v>
      </c>
      <c r="AH242" s="5">
        <f t="shared" si="415"/>
        <v>5.2347001727176427E-2</v>
      </c>
      <c r="AI242" s="5">
        <f t="shared" si="416"/>
        <v>3.8808267652344228E-2</v>
      </c>
      <c r="AJ242" s="5">
        <f t="shared" si="417"/>
        <v>1.4385557801623733E-2</v>
      </c>
      <c r="AK242" s="5">
        <f t="shared" si="418"/>
        <v>3.5549860168581347E-3</v>
      </c>
      <c r="AL242" s="5">
        <f t="shared" si="419"/>
        <v>4.3365176726478878E-5</v>
      </c>
      <c r="AM242" s="5">
        <f t="shared" si="420"/>
        <v>9.6634165233465267E-5</v>
      </c>
      <c r="AN242" s="5">
        <f t="shared" si="421"/>
        <v>2.1447122523710142E-4</v>
      </c>
      <c r="AO242" s="5">
        <f t="shared" si="422"/>
        <v>2.3800022664641397E-4</v>
      </c>
      <c r="AP242" s="5">
        <f t="shared" si="423"/>
        <v>1.7607368329907946E-4</v>
      </c>
      <c r="AQ242" s="5">
        <f t="shared" si="424"/>
        <v>9.7695102187537138E-5</v>
      </c>
      <c r="AR242" s="5">
        <f t="shared" si="425"/>
        <v>2.3235934352601424E-2</v>
      </c>
      <c r="AS242" s="5">
        <f t="shared" si="426"/>
        <v>1.7226322993775321E-2</v>
      </c>
      <c r="AT242" s="5">
        <f t="shared" si="427"/>
        <v>6.3855018563660571E-3</v>
      </c>
      <c r="AU242" s="5">
        <f t="shared" si="428"/>
        <v>1.5779971915611609E-3</v>
      </c>
      <c r="AV242" s="5">
        <f t="shared" si="429"/>
        <v>2.9246821854249621E-4</v>
      </c>
      <c r="AW242" s="5">
        <f t="shared" si="430"/>
        <v>1.9820262339257715E-6</v>
      </c>
      <c r="AX242" s="5">
        <f t="shared" si="431"/>
        <v>1.1940208050776869E-5</v>
      </c>
      <c r="AY242" s="5">
        <f t="shared" si="432"/>
        <v>2.65002656570699E-5</v>
      </c>
      <c r="AZ242" s="5">
        <f t="shared" si="433"/>
        <v>2.9407531129643377E-5</v>
      </c>
      <c r="BA242" s="5">
        <f t="shared" si="434"/>
        <v>2.1755829377512341E-5</v>
      </c>
      <c r="BB242" s="5">
        <f t="shared" si="435"/>
        <v>1.2071298415450386E-5</v>
      </c>
      <c r="BC242" s="5">
        <f t="shared" si="436"/>
        <v>5.358241891176909E-6</v>
      </c>
      <c r="BD242" s="5">
        <f t="shared" si="437"/>
        <v>8.595026576248407E-3</v>
      </c>
      <c r="BE242" s="5">
        <f t="shared" si="438"/>
        <v>6.3720572495920098E-3</v>
      </c>
      <c r="BF242" s="5">
        <f t="shared" si="439"/>
        <v>2.3620121026897813E-3</v>
      </c>
      <c r="BG242" s="5">
        <f t="shared" si="440"/>
        <v>5.837048595893912E-4</v>
      </c>
      <c r="BH242" s="5">
        <f t="shared" si="441"/>
        <v>1.0818467951125658E-4</v>
      </c>
      <c r="BI242" s="5">
        <f t="shared" si="442"/>
        <v>1.6040880508257491E-5</v>
      </c>
      <c r="BJ242" s="8">
        <f t="shared" si="443"/>
        <v>0.10999886051196847</v>
      </c>
      <c r="BK242" s="8">
        <f t="shared" si="444"/>
        <v>0.17915602821047841</v>
      </c>
      <c r="BL242" s="8">
        <f t="shared" si="445"/>
        <v>0.60870728929020168</v>
      </c>
      <c r="BM242" s="8">
        <f t="shared" si="446"/>
        <v>0.56014723132600786</v>
      </c>
      <c r="BN242" s="8">
        <f t="shared" si="447"/>
        <v>0.432034251191517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1.3592592592592601</v>
      </c>
      <c r="F243">
        <f>VLOOKUP(B243,home!$B$2:$E$405,3,FALSE)</f>
        <v>0.68</v>
      </c>
      <c r="G243">
        <f>VLOOKUP(C243,away!$B$2:$E$405,4,FALSE)</f>
        <v>1.1000000000000001</v>
      </c>
      <c r="H243">
        <f>VLOOKUP(A243,away!$A$2:$E$405,3,FALSE)</f>
        <v>1.11851851851852</v>
      </c>
      <c r="I243">
        <f>VLOOKUP(C243,away!$B$2:$E$405,3,FALSE)</f>
        <v>0.79</v>
      </c>
      <c r="J243">
        <f>VLOOKUP(B243,home!$B$2:$E$405,4,FALSE)</f>
        <v>1.24</v>
      </c>
      <c r="K243" s="3">
        <f t="shared" si="392"/>
        <v>1.0167259259259267</v>
      </c>
      <c r="L243" s="3">
        <f t="shared" si="393"/>
        <v>1.0957007407407422</v>
      </c>
      <c r="M243" s="5">
        <f t="shared" si="394"/>
        <v>0.12094411898061097</v>
      </c>
      <c r="N243" s="5">
        <f t="shared" si="395"/>
        <v>0.12296702135585715</v>
      </c>
      <c r="O243" s="5">
        <f t="shared" si="396"/>
        <v>0.13251856075529189</v>
      </c>
      <c r="P243" s="5">
        <f t="shared" si="397"/>
        <v>0.13473505638629532</v>
      </c>
      <c r="Q243" s="5">
        <f t="shared" si="398"/>
        <v>6.251187932319352E-2</v>
      </c>
      <c r="R243" s="5">
        <f t="shared" si="399"/>
        <v>7.2600342590735181E-2</v>
      </c>
      <c r="S243" s="5">
        <f t="shared" si="400"/>
        <v>3.7524634460168425E-2</v>
      </c>
      <c r="T243" s="5">
        <f t="shared" si="401"/>
        <v>6.8494312479519023E-2</v>
      </c>
      <c r="U243" s="5">
        <f t="shared" si="402"/>
        <v>7.3814650543104723E-2</v>
      </c>
      <c r="V243" s="5">
        <f t="shared" si="403"/>
        <v>4.6448298992955613E-3</v>
      </c>
      <c r="W243" s="5">
        <f t="shared" si="404"/>
        <v>2.1185816128747908E-2</v>
      </c>
      <c r="X243" s="5">
        <f t="shared" si="405"/>
        <v>2.3213314425466244E-2</v>
      </c>
      <c r="Y243" s="5">
        <f t="shared" si="406"/>
        <v>1.2717422905515559E-2</v>
      </c>
      <c r="Z243" s="5">
        <f t="shared" si="407"/>
        <v>2.6516083051566736E-2</v>
      </c>
      <c r="AA243" s="5">
        <f t="shared" si="408"/>
        <v>2.6959589092532963E-2</v>
      </c>
      <c r="AB243" s="5">
        <f t="shared" si="409"/>
        <v>1.3705256591344044E-2</v>
      </c>
      <c r="AC243" s="5">
        <f t="shared" si="410"/>
        <v>3.2340422154314587E-4</v>
      </c>
      <c r="AD243" s="5">
        <f t="shared" si="411"/>
        <v>5.385042129999411E-3</v>
      </c>
      <c r="AE243" s="5">
        <f t="shared" si="412"/>
        <v>5.9003946507604583E-3</v>
      </c>
      <c r="AF243" s="5">
        <f t="shared" si="413"/>
        <v>3.2325333947504733E-3</v>
      </c>
      <c r="AG243" s="5">
        <f t="shared" si="414"/>
        <v>1.1806297450324269E-3</v>
      </c>
      <c r="AH243" s="5">
        <f t="shared" si="415"/>
        <v>7.2634229602861764E-3</v>
      </c>
      <c r="AI243" s="5">
        <f t="shared" si="416"/>
        <v>7.3849104346885991E-3</v>
      </c>
      <c r="AJ243" s="5">
        <f t="shared" si="417"/>
        <v>3.7542149497944012E-3</v>
      </c>
      <c r="AK243" s="5">
        <f t="shared" si="418"/>
        <v>1.2723358903182231E-3</v>
      </c>
      <c r="AL243" s="5">
        <f t="shared" si="419"/>
        <v>1.4411245918345888E-5</v>
      </c>
      <c r="AM243" s="5">
        <f t="shared" si="420"/>
        <v>1.0950223891547555E-3</v>
      </c>
      <c r="AN243" s="5">
        <f t="shared" si="421"/>
        <v>1.1998168429245629E-3</v>
      </c>
      <c r="AO243" s="5">
        <f t="shared" si="422"/>
        <v>6.5732010177283102E-4</v>
      </c>
      <c r="AP243" s="5">
        <f t="shared" si="423"/>
        <v>2.4007537413875708E-4</v>
      </c>
      <c r="AQ243" s="5">
        <f t="shared" si="424"/>
        <v>6.5762691319361726E-5</v>
      </c>
      <c r="AR243" s="5">
        <f t="shared" si="425"/>
        <v>1.5917075835797762E-3</v>
      </c>
      <c r="AS243" s="5">
        <f t="shared" si="426"/>
        <v>1.6183303667184673E-3</v>
      </c>
      <c r="AT243" s="5">
        <f t="shared" si="427"/>
        <v>8.2269922027793899E-4</v>
      </c>
      <c r="AU243" s="5">
        <f t="shared" si="428"/>
        <v>2.7881987549854186E-4</v>
      </c>
      <c r="AV243" s="5">
        <f t="shared" si="429"/>
        <v>7.0870849020701621E-5</v>
      </c>
      <c r="AW243" s="5">
        <f t="shared" si="430"/>
        <v>4.4595894730624894E-7</v>
      </c>
      <c r="AX243" s="5">
        <f t="shared" si="431"/>
        <v>1.8555627542049815E-4</v>
      </c>
      <c r="AY243" s="5">
        <f t="shared" si="432"/>
        <v>2.0331414842733296E-4</v>
      </c>
      <c r="AZ243" s="5">
        <f t="shared" si="433"/>
        <v>1.1138573151745096E-4</v>
      </c>
      <c r="BA243" s="5">
        <f t="shared" si="434"/>
        <v>4.0681809510540163E-5</v>
      </c>
      <c r="BB243" s="5">
        <f t="shared" si="435"/>
        <v>1.1143772203843154E-5</v>
      </c>
      <c r="BC243" s="5">
        <f t="shared" si="436"/>
        <v>2.4420478916794079E-6</v>
      </c>
      <c r="BD243" s="5">
        <f t="shared" si="437"/>
        <v>2.9067252972850277E-4</v>
      </c>
      <c r="BE243" s="5">
        <f t="shared" si="438"/>
        <v>2.9553429692944346E-4</v>
      </c>
      <c r="BF243" s="5">
        <f t="shared" si="439"/>
        <v>1.5023869084422804E-4</v>
      </c>
      <c r="BG243" s="5">
        <f t="shared" si="440"/>
        <v>5.0917190686165609E-5</v>
      </c>
      <c r="BH243" s="5">
        <f t="shared" si="441"/>
        <v>1.294220696148467E-5</v>
      </c>
      <c r="BI243" s="5">
        <f t="shared" si="442"/>
        <v>2.6317354712880964E-6</v>
      </c>
      <c r="BJ243" s="8">
        <f t="shared" si="443"/>
        <v>0.33060088772312396</v>
      </c>
      <c r="BK243" s="8">
        <f t="shared" si="444"/>
        <v>0.29838976934225908</v>
      </c>
      <c r="BL243" s="8">
        <f t="shared" si="445"/>
        <v>0.34445864835381274</v>
      </c>
      <c r="BM243" s="8">
        <f t="shared" si="446"/>
        <v>0.35348554088929846</v>
      </c>
      <c r="BN243" s="8">
        <f t="shared" si="447"/>
        <v>0.64627697939198414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1.3592592592592601</v>
      </c>
      <c r="F244">
        <f>VLOOKUP(B244,home!$B$2:$E$405,3,FALSE)</f>
        <v>1.52</v>
      </c>
      <c r="G244">
        <f>VLOOKUP(C244,away!$B$2:$E$405,4,FALSE)</f>
        <v>0.68</v>
      </c>
      <c r="H244">
        <f>VLOOKUP(A244,away!$A$2:$E$405,3,FALSE)</f>
        <v>1.11851851851852</v>
      </c>
      <c r="I244">
        <f>VLOOKUP(C244,away!$B$2:$E$405,3,FALSE)</f>
        <v>1.21</v>
      </c>
      <c r="J244">
        <f>VLOOKUP(B244,home!$B$2:$E$405,4,FALSE)</f>
        <v>0.56999999999999995</v>
      </c>
      <c r="K244" s="3">
        <f t="shared" si="392"/>
        <v>1.4049303703703713</v>
      </c>
      <c r="L244" s="3">
        <f t="shared" si="393"/>
        <v>0.77144222222222314</v>
      </c>
      <c r="M244" s="5">
        <f t="shared" si="394"/>
        <v>0.11345232293110197</v>
      </c>
      <c r="N244" s="5">
        <f t="shared" si="395"/>
        <v>0.15939261407497204</v>
      </c>
      <c r="O244" s="5">
        <f t="shared" si="396"/>
        <v>8.7521912118242576E-2</v>
      </c>
      <c r="P244" s="5">
        <f t="shared" si="397"/>
        <v>0.12296219240780563</v>
      </c>
      <c r="Q244" s="5">
        <f t="shared" si="398"/>
        <v>0.11196776216332607</v>
      </c>
      <c r="R244" s="5">
        <f t="shared" si="399"/>
        <v>3.3759049188817586E-2</v>
      </c>
      <c r="S244" s="5">
        <f t="shared" si="400"/>
        <v>3.3317300984035819E-2</v>
      </c>
      <c r="T244" s="5">
        <f t="shared" si="401"/>
        <v>8.6376659260525623E-2</v>
      </c>
      <c r="U244" s="5">
        <f t="shared" si="402"/>
        <v>4.7429113480197072E-2</v>
      </c>
      <c r="V244" s="5">
        <f t="shared" si="403"/>
        <v>4.0122271122505875E-3</v>
      </c>
      <c r="W244" s="5">
        <f t="shared" si="404"/>
        <v>5.2435636521887805E-2</v>
      </c>
      <c r="X244" s="5">
        <f t="shared" si="405"/>
        <v>4.0451063962081889E-2</v>
      </c>
      <c r="Y244" s="5">
        <f t="shared" si="406"/>
        <v>1.5602829337080865E-2</v>
      </c>
      <c r="Z244" s="5">
        <f t="shared" si="407"/>
        <v>8.6810519754435943E-3</v>
      </c>
      <c r="AA244" s="5">
        <f t="shared" si="408"/>
        <v>1.2196273567064412E-2</v>
      </c>
      <c r="AB244" s="5">
        <f t="shared" si="409"/>
        <v>8.5674575698570874E-3</v>
      </c>
      <c r="AC244" s="5">
        <f t="shared" si="410"/>
        <v>2.717839030387114E-4</v>
      </c>
      <c r="AD244" s="5">
        <f t="shared" si="411"/>
        <v>1.8417104559825506E-2</v>
      </c>
      <c r="AE244" s="5">
        <f t="shared" si="412"/>
        <v>1.4207732068530824E-2</v>
      </c>
      <c r="AF244" s="5">
        <f t="shared" si="413"/>
        <v>5.4802221998426805E-3</v>
      </c>
      <c r="AG244" s="5">
        <f t="shared" si="414"/>
        <v>1.4092249307060662E-3</v>
      </c>
      <c r="AH244" s="5">
        <f t="shared" si="415"/>
        <v>1.6742325067907059E-3</v>
      </c>
      <c r="AI244" s="5">
        <f t="shared" si="416"/>
        <v>2.3521800958515816E-3</v>
      </c>
      <c r="AJ244" s="5">
        <f t="shared" si="417"/>
        <v>1.6523246266212891E-3</v>
      </c>
      <c r="AK244" s="5">
        <f t="shared" si="418"/>
        <v>7.7380034988371125E-4</v>
      </c>
      <c r="AL244" s="5">
        <f t="shared" si="419"/>
        <v>1.1782621533129974E-5</v>
      </c>
      <c r="AM244" s="5">
        <f t="shared" si="420"/>
        <v>5.1749499060771021E-3</v>
      </c>
      <c r="AN244" s="5">
        <f t="shared" si="421"/>
        <v>3.9921748554328038E-3</v>
      </c>
      <c r="AO244" s="5">
        <f t="shared" si="422"/>
        <v>1.5398661209873822E-3</v>
      </c>
      <c r="AP244" s="5">
        <f t="shared" si="423"/>
        <v>3.9597258076640705E-4</v>
      </c>
      <c r="AQ244" s="5">
        <f t="shared" si="424"/>
        <v>7.6367491911376415E-5</v>
      </c>
      <c r="AR244" s="5">
        <f t="shared" si="425"/>
        <v>2.5831472911106113E-4</v>
      </c>
      <c r="AS244" s="5">
        <f t="shared" si="426"/>
        <v>3.6291420804212524E-4</v>
      </c>
      <c r="AT244" s="5">
        <f t="shared" si="427"/>
        <v>2.549345963586465E-4</v>
      </c>
      <c r="AU244" s="5">
        <f t="shared" si="428"/>
        <v>1.1938845229412482E-4</v>
      </c>
      <c r="AV244" s="5">
        <f t="shared" si="429"/>
        <v>4.1933115624882559E-5</v>
      </c>
      <c r="AW244" s="5">
        <f t="shared" si="430"/>
        <v>3.5472976631017812E-7</v>
      </c>
      <c r="AX244" s="5">
        <f t="shared" si="431"/>
        <v>1.2117407146988355E-3</v>
      </c>
      <c r="AY244" s="5">
        <f t="shared" si="432"/>
        <v>9.3478794970441436E-4</v>
      </c>
      <c r="AZ244" s="5">
        <f t="shared" si="433"/>
        <v>3.6056744661326455E-4</v>
      </c>
      <c r="BA244" s="5">
        <f t="shared" si="434"/>
        <v>9.2718984092109901E-5</v>
      </c>
      <c r="BB244" s="5">
        <f t="shared" si="435"/>
        <v>1.7881834782551045E-5</v>
      </c>
      <c r="BC244" s="5">
        <f t="shared" si="436"/>
        <v>2.7589604724123648E-6</v>
      </c>
      <c r="BD244" s="5">
        <f t="shared" si="437"/>
        <v>3.321248144302809E-5</v>
      </c>
      <c r="BE244" s="5">
        <f t="shared" si="438"/>
        <v>4.6661223854672537E-5</v>
      </c>
      <c r="BF244" s="5">
        <f t="shared" si="439"/>
        <v>3.2777885256039949E-5</v>
      </c>
      <c r="BG244" s="5">
        <f t="shared" si="440"/>
        <v>1.5350215490908585E-5</v>
      </c>
      <c r="BH244" s="5">
        <f t="shared" si="441"/>
        <v>5.3914959837268029E-6</v>
      </c>
      <c r="BI244" s="5">
        <f t="shared" si="442"/>
        <v>1.514935289853534E-6</v>
      </c>
      <c r="BJ244" s="8">
        <f t="shared" si="443"/>
        <v>0.51954063592431809</v>
      </c>
      <c r="BK244" s="8">
        <f t="shared" si="444"/>
        <v>0.27496239790947025</v>
      </c>
      <c r="BL244" s="8">
        <f t="shared" si="445"/>
        <v>0.1970987368420751</v>
      </c>
      <c r="BM244" s="8">
        <f t="shared" si="446"/>
        <v>0.37029253654710298</v>
      </c>
      <c r="BN244" s="8">
        <f t="shared" si="447"/>
        <v>0.62905585288426591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1.3592592592592601</v>
      </c>
      <c r="F245">
        <f>VLOOKUP(B245,home!$B$2:$E$405,3,FALSE)</f>
        <v>1.3</v>
      </c>
      <c r="G245">
        <f>VLOOKUP(C245,away!$B$2:$E$405,4,FALSE)</f>
        <v>1.02</v>
      </c>
      <c r="H245">
        <f>VLOOKUP(A245,away!$A$2:$E$405,3,FALSE)</f>
        <v>1.11851851851852</v>
      </c>
      <c r="I245">
        <f>VLOOKUP(C245,away!$B$2:$E$405,3,FALSE)</f>
        <v>0.85</v>
      </c>
      <c r="J245">
        <f>VLOOKUP(B245,home!$B$2:$E$405,4,FALSE)</f>
        <v>0.69</v>
      </c>
      <c r="K245" s="3">
        <f t="shared" si="392"/>
        <v>1.802377777777779</v>
      </c>
      <c r="L245" s="3">
        <f t="shared" si="393"/>
        <v>0.65601111111111188</v>
      </c>
      <c r="M245" s="5">
        <f t="shared" si="394"/>
        <v>8.5572707106527438E-2</v>
      </c>
      <c r="N245" s="5">
        <f t="shared" si="395"/>
        <v>0.15423434567309166</v>
      </c>
      <c r="O245" s="5">
        <f t="shared" si="396"/>
        <v>5.6136646669738804E-2</v>
      </c>
      <c r="P245" s="5">
        <f t="shared" si="397"/>
        <v>0.10117944447650017</v>
      </c>
      <c r="Q245" s="5">
        <f t="shared" si="398"/>
        <v>0.1389942786056384</v>
      </c>
      <c r="R245" s="5">
        <f t="shared" si="399"/>
        <v>1.8413131977933622E-2</v>
      </c>
      <c r="S245" s="5">
        <f t="shared" si="400"/>
        <v>2.990813406145091E-2</v>
      </c>
      <c r="T245" s="5">
        <f t="shared" si="401"/>
        <v>9.1181791146172295E-2</v>
      </c>
      <c r="U245" s="5">
        <f t="shared" si="402"/>
        <v>3.3187419896316961E-2</v>
      </c>
      <c r="V245" s="5">
        <f t="shared" si="403"/>
        <v>3.9291972249713676E-3</v>
      </c>
      <c r="W245" s="5">
        <f t="shared" si="404"/>
        <v>8.3506732999018715E-2</v>
      </c>
      <c r="X245" s="5">
        <f t="shared" si="405"/>
        <v>5.4781344699945209E-2</v>
      </c>
      <c r="Y245" s="5">
        <f t="shared" si="406"/>
        <v>1.7968585402385936E-2</v>
      </c>
      <c r="Z245" s="5">
        <f t="shared" si="407"/>
        <v>4.0264063892932606E-3</v>
      </c>
      <c r="AA245" s="5">
        <f t="shared" si="408"/>
        <v>7.2571054003646371E-3</v>
      </c>
      <c r="AB245" s="5">
        <f t="shared" si="409"/>
        <v>6.5400227523041681E-3</v>
      </c>
      <c r="AC245" s="5">
        <f t="shared" si="410"/>
        <v>2.9036272625913265E-4</v>
      </c>
      <c r="AD245" s="5">
        <f t="shared" si="411"/>
        <v>3.7627669963063409E-2</v>
      </c>
      <c r="AE245" s="5">
        <f t="shared" si="412"/>
        <v>2.4684169580991434E-2</v>
      </c>
      <c r="AF245" s="5">
        <f t="shared" si="413"/>
        <v>8.0965447568406481E-3</v>
      </c>
      <c r="AG245" s="5">
        <f t="shared" si="414"/>
        <v>1.7704744406986271E-3</v>
      </c>
      <c r="AH245" s="5">
        <f t="shared" si="415"/>
        <v>6.6034183230628785E-4</v>
      </c>
      <c r="AI245" s="5">
        <f t="shared" si="416"/>
        <v>1.1901854442859137E-3</v>
      </c>
      <c r="AJ245" s="5">
        <f t="shared" si="417"/>
        <v>1.0725818981077522E-3</v>
      </c>
      <c r="AK245" s="5">
        <f t="shared" si="418"/>
        <v>6.4439925933204101E-4</v>
      </c>
      <c r="AL245" s="5">
        <f t="shared" si="419"/>
        <v>1.3732761453021816E-5</v>
      </c>
      <c r="AM245" s="5">
        <f t="shared" si="420"/>
        <v>1.3563855234196388E-2</v>
      </c>
      <c r="AN245" s="5">
        <f t="shared" si="421"/>
        <v>8.898039743135442E-3</v>
      </c>
      <c r="AO245" s="5">
        <f t="shared" si="422"/>
        <v>2.9186064693025567E-3</v>
      </c>
      <c r="AP245" s="5">
        <f t="shared" si="423"/>
        <v>6.3821275760774984E-4</v>
      </c>
      <c r="AQ245" s="5">
        <f t="shared" si="424"/>
        <v>1.0466866506088666E-4</v>
      </c>
      <c r="AR245" s="5">
        <f t="shared" si="425"/>
        <v>8.6638315824879086E-5</v>
      </c>
      <c r="AS245" s="5">
        <f t="shared" si="426"/>
        <v>1.5615497514685493E-4</v>
      </c>
      <c r="AT245" s="5">
        <f t="shared" si="427"/>
        <v>1.4072512854706638E-4</v>
      </c>
      <c r="AU245" s="5">
        <f t="shared" si="428"/>
        <v>8.4546614822717965E-5</v>
      </c>
      <c r="AV245" s="5">
        <f t="shared" si="429"/>
        <v>3.809623493570105E-5</v>
      </c>
      <c r="AW245" s="5">
        <f t="shared" si="430"/>
        <v>4.5103723356278591E-7</v>
      </c>
      <c r="AX245" s="5">
        <f t="shared" si="431"/>
        <v>4.0745318758517255E-3</v>
      </c>
      <c r="AY245" s="5">
        <f t="shared" si="432"/>
        <v>2.6729381831351331E-3</v>
      </c>
      <c r="AZ245" s="5">
        <f t="shared" si="433"/>
        <v>8.7673857372489751E-4</v>
      </c>
      <c r="BA245" s="5">
        <f t="shared" si="434"/>
        <v>1.9171674863441383E-4</v>
      </c>
      <c r="BB245" s="5">
        <f t="shared" si="435"/>
        <v>3.1442079322567884E-5</v>
      </c>
      <c r="BC245" s="5">
        <f t="shared" si="436"/>
        <v>4.1252706784082951E-6</v>
      </c>
      <c r="BD245" s="5">
        <f t="shared" si="437"/>
        <v>9.4726163048457247E-6</v>
      </c>
      <c r="BE245" s="5">
        <f t="shared" si="438"/>
        <v>1.7073233125269391E-5</v>
      </c>
      <c r="BF245" s="5">
        <f t="shared" si="439"/>
        <v>1.5386207989902507E-5</v>
      </c>
      <c r="BG245" s="5">
        <f t="shared" si="440"/>
        <v>9.2439197884223991E-6</v>
      </c>
      <c r="BH245" s="5">
        <f t="shared" si="441"/>
        <v>4.1652589015531994E-6</v>
      </c>
      <c r="BI245" s="5">
        <f t="shared" si="442"/>
        <v>1.5014740165701143E-6</v>
      </c>
      <c r="BJ245" s="8">
        <f t="shared" si="443"/>
        <v>0.64682081286849646</v>
      </c>
      <c r="BK245" s="8">
        <f t="shared" si="444"/>
        <v>0.22356651654029716</v>
      </c>
      <c r="BL245" s="8">
        <f t="shared" si="445"/>
        <v>0.12566483911009396</v>
      </c>
      <c r="BM245" s="8">
        <f t="shared" si="446"/>
        <v>0.44287553325284912</v>
      </c>
      <c r="BN245" s="8">
        <f t="shared" si="447"/>
        <v>0.55453055450943012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1.3592592592592601</v>
      </c>
      <c r="F246">
        <f>VLOOKUP(B246,home!$B$2:$E$405,3,FALSE)</f>
        <v>1.25</v>
      </c>
      <c r="G246">
        <f>VLOOKUP(C246,away!$B$2:$E$405,4,FALSE)</f>
        <v>1.58</v>
      </c>
      <c r="H246">
        <f>VLOOKUP(A246,away!$A$2:$E$405,3,FALSE)</f>
        <v>1.11851851851852</v>
      </c>
      <c r="I246">
        <f>VLOOKUP(C246,away!$B$2:$E$405,3,FALSE)</f>
        <v>0.74</v>
      </c>
      <c r="J246">
        <f>VLOOKUP(B246,home!$B$2:$E$405,4,FALSE)</f>
        <v>0.83</v>
      </c>
      <c r="K246" s="3">
        <f t="shared" si="392"/>
        <v>2.6845370370370389</v>
      </c>
      <c r="L246" s="3">
        <f t="shared" si="393"/>
        <v>0.68699407407407498</v>
      </c>
      <c r="M246" s="5">
        <f t="shared" si="394"/>
        <v>3.4337023276898512E-2</v>
      </c>
      <c r="N246" s="5">
        <f t="shared" si="395"/>
        <v>9.2179010728436955E-2</v>
      </c>
      <c r="O246" s="5">
        <f t="shared" si="396"/>
        <v>2.3589331512572854E-2</v>
      </c>
      <c r="P246" s="5">
        <f t="shared" si="397"/>
        <v>6.3326434124446773E-2</v>
      </c>
      <c r="Q246" s="5">
        <f t="shared" si="398"/>
        <v>0.12372898416896182</v>
      </c>
      <c r="R246" s="5">
        <f t="shared" si="399"/>
        <v>8.1028654802531921E-3</v>
      </c>
      <c r="S246" s="5">
        <f t="shared" si="400"/>
        <v>2.9197618752350697E-2</v>
      </c>
      <c r="T246" s="5">
        <f t="shared" si="401"/>
        <v>8.5001078915281802E-2</v>
      </c>
      <c r="U246" s="5">
        <f t="shared" si="402"/>
        <v>2.1752442487868603E-2</v>
      </c>
      <c r="V246" s="5">
        <f t="shared" si="403"/>
        <v>5.9831145123540371E-3</v>
      </c>
      <c r="W246" s="5">
        <f t="shared" si="404"/>
        <v>0.11071834685218249</v>
      </c>
      <c r="X246" s="5">
        <f t="shared" si="405"/>
        <v>7.6062848178727382E-2</v>
      </c>
      <c r="Y246" s="5">
        <f t="shared" si="406"/>
        <v>2.6127362977990877E-2</v>
      </c>
      <c r="Z246" s="5">
        <f t="shared" si="407"/>
        <v>1.8555401893177758E-3</v>
      </c>
      <c r="AA246" s="5">
        <f t="shared" si="408"/>
        <v>4.9812663619342879E-3</v>
      </c>
      <c r="AB246" s="5">
        <f t="shared" si="409"/>
        <v>6.6861970199796738E-3</v>
      </c>
      <c r="AC246" s="5">
        <f t="shared" si="410"/>
        <v>6.8965156059502006E-4</v>
      </c>
      <c r="AD246" s="5">
        <f t="shared" si="411"/>
        <v>7.4306875701049296E-2</v>
      </c>
      <c r="AE246" s="5">
        <f t="shared" si="412"/>
        <v>5.1048383269579736E-2</v>
      </c>
      <c r="AF246" s="5">
        <f t="shared" si="413"/>
        <v>1.7534968398631716E-2</v>
      </c>
      <c r="AG246" s="5">
        <f t="shared" si="414"/>
        <v>4.015473126312054E-3</v>
      </c>
      <c r="AH246" s="5">
        <f t="shared" si="415"/>
        <v>3.1868627856689974E-4</v>
      </c>
      <c r="AI246" s="5">
        <f t="shared" si="416"/>
        <v>8.5552511800834528E-4</v>
      </c>
      <c r="AJ246" s="5">
        <f t="shared" si="417"/>
        <v>1.1483444327044436E-3</v>
      </c>
      <c r="AK246" s="5">
        <f t="shared" si="418"/>
        <v>1.0275910536234555E-3</v>
      </c>
      <c r="AL246" s="5">
        <f t="shared" si="419"/>
        <v>5.0875900066998712E-5</v>
      </c>
      <c r="AM246" s="5">
        <f t="shared" si="420"/>
        <v>3.9895911985194862E-2</v>
      </c>
      <c r="AN246" s="5">
        <f t="shared" si="421"/>
        <v>2.7408255113609732E-2</v>
      </c>
      <c r="AO246" s="5">
        <f t="shared" si="422"/>
        <v>9.4146544218801729E-3</v>
      </c>
      <c r="AP246" s="5">
        <f t="shared" si="423"/>
        <v>2.1559372657623224E-3</v>
      </c>
      <c r="AQ246" s="5">
        <f t="shared" si="424"/>
        <v>3.7027903141354478E-4</v>
      </c>
      <c r="AR246" s="5">
        <f t="shared" si="425"/>
        <v>4.3787116972836005E-5</v>
      </c>
      <c r="AS246" s="5">
        <f t="shared" si="426"/>
        <v>1.1754813725865139E-4</v>
      </c>
      <c r="AT246" s="5">
        <f t="shared" si="427"/>
        <v>1.5778116405278163E-4</v>
      </c>
      <c r="AU246" s="5">
        <f t="shared" si="428"/>
        <v>1.4118979288216978E-4</v>
      </c>
      <c r="AV246" s="5">
        <f t="shared" si="429"/>
        <v>9.4757307060943323E-5</v>
      </c>
      <c r="AW246" s="5">
        <f t="shared" si="430"/>
        <v>2.606345560247329E-6</v>
      </c>
      <c r="AX246" s="5">
        <f t="shared" si="431"/>
        <v>1.7850342225104249E-2</v>
      </c>
      <c r="AY246" s="5">
        <f t="shared" si="432"/>
        <v>1.2263079328840857E-2</v>
      </c>
      <c r="AZ246" s="5">
        <f t="shared" si="433"/>
        <v>4.2123314144069763E-3</v>
      </c>
      <c r="BA246" s="5">
        <f t="shared" si="434"/>
        <v>9.6461557324455322E-4</v>
      </c>
      <c r="BB246" s="5">
        <f t="shared" si="435"/>
        <v>1.6567129564464369E-4</v>
      </c>
      <c r="BC246" s="5">
        <f t="shared" si="436"/>
        <v>2.2763039670408867E-5</v>
      </c>
      <c r="BD246" s="5">
        <f t="shared" si="437"/>
        <v>5.0135816468544465E-6</v>
      </c>
      <c r="BE246" s="5">
        <f t="shared" si="438"/>
        <v>1.3459145619189913E-5</v>
      </c>
      <c r="BF246" s="5">
        <f t="shared" si="439"/>
        <v>1.8065787450795072E-5</v>
      </c>
      <c r="BG246" s="5">
        <f t="shared" si="440"/>
        <v>1.6166091838299441E-5</v>
      </c>
      <c r="BH246" s="5">
        <f t="shared" si="441"/>
        <v>1.0849618071014259E-5</v>
      </c>
      <c r="BI246" s="5">
        <f t="shared" si="442"/>
        <v>5.8252403098688239E-6</v>
      </c>
      <c r="BJ246" s="8">
        <f t="shared" si="443"/>
        <v>0.77544717301192634</v>
      </c>
      <c r="BK246" s="8">
        <f t="shared" si="444"/>
        <v>0.1458477974555529</v>
      </c>
      <c r="BL246" s="8">
        <f t="shared" si="445"/>
        <v>6.9086692728675195E-2</v>
      </c>
      <c r="BM246" s="8">
        <f t="shared" si="446"/>
        <v>0.63471308111062152</v>
      </c>
      <c r="BN246" s="8">
        <f t="shared" si="447"/>
        <v>0.34526364929157011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1.1786833855799399</v>
      </c>
      <c r="F247">
        <f>VLOOKUP(B247,home!$B$2:$E$405,3,FALSE)</f>
        <v>0.79</v>
      </c>
      <c r="G247">
        <f>VLOOKUP(C247,away!$B$2:$E$405,4,FALSE)</f>
        <v>1.07</v>
      </c>
      <c r="H247">
        <f>VLOOKUP(A247,away!$A$2:$E$405,3,FALSE)</f>
        <v>0.84639498432601901</v>
      </c>
      <c r="I247">
        <f>VLOOKUP(C247,away!$B$2:$E$405,3,FALSE)</f>
        <v>0.74</v>
      </c>
      <c r="J247">
        <f>VLOOKUP(B247,home!$B$2:$E$405,4,FALSE)</f>
        <v>1.27</v>
      </c>
      <c r="K247" s="3">
        <f t="shared" si="392"/>
        <v>0.99634106583072324</v>
      </c>
      <c r="L247" s="3">
        <f t="shared" si="393"/>
        <v>0.79544200626959272</v>
      </c>
      <c r="M247" s="5">
        <f t="shared" si="394"/>
        <v>0.16666273290104744</v>
      </c>
      <c r="N247" s="5">
        <f t="shared" si="395"/>
        <v>0.16605292493289073</v>
      </c>
      <c r="O247" s="5">
        <f t="shared" si="396"/>
        <v>0.13257053862918244</v>
      </c>
      <c r="P247" s="5">
        <f t="shared" si="397"/>
        <v>0.13208547175555269</v>
      </c>
      <c r="Q247" s="5">
        <f t="shared" si="398"/>
        <v>8.2722674105972699E-2</v>
      </c>
      <c r="R247" s="5">
        <f t="shared" si="399"/>
        <v>5.2726087609718697E-2</v>
      </c>
      <c r="S247" s="5">
        <f t="shared" si="400"/>
        <v>2.617047546443008E-2</v>
      </c>
      <c r="T247" s="5">
        <f t="shared" si="401"/>
        <v>6.5801089854840622E-2</v>
      </c>
      <c r="U247" s="5">
        <f t="shared" si="402"/>
        <v>5.2533166326151216E-2</v>
      </c>
      <c r="V247" s="5">
        <f t="shared" si="403"/>
        <v>2.3045474584882705E-3</v>
      </c>
      <c r="W247" s="5">
        <f t="shared" si="404"/>
        <v>2.7473332429037475E-2</v>
      </c>
      <c r="X247" s="5">
        <f t="shared" si="405"/>
        <v>2.1853442666265033E-2</v>
      </c>
      <c r="Y247" s="5">
        <f t="shared" si="406"/>
        <v>8.6915731391756859E-3</v>
      </c>
      <c r="Z247" s="5">
        <f t="shared" si="407"/>
        <v>1.3980181637006987E-2</v>
      </c>
      <c r="AA247" s="5">
        <f t="shared" si="408"/>
        <v>1.3929029072722646E-2</v>
      </c>
      <c r="AB247" s="5">
        <f t="shared" si="409"/>
        <v>6.9390318361518049E-3</v>
      </c>
      <c r="AC247" s="5">
        <f t="shared" si="410"/>
        <v>1.1415165861427636E-4</v>
      </c>
      <c r="AD247" s="5">
        <f t="shared" si="411"/>
        <v>6.8432023285672416E-3</v>
      </c>
      <c r="AE247" s="5">
        <f t="shared" si="412"/>
        <v>5.4433705895442757E-3</v>
      </c>
      <c r="AF247" s="5">
        <f t="shared" si="413"/>
        <v>2.1649428113079969E-3</v>
      </c>
      <c r="AG247" s="5">
        <f t="shared" si="414"/>
        <v>5.7402881776192185E-4</v>
      </c>
      <c r="AH247" s="5">
        <f t="shared" si="415"/>
        <v>2.7801059323385386E-3</v>
      </c>
      <c r="AI247" s="5">
        <f t="shared" si="416"/>
        <v>2.7699337077484961E-3</v>
      </c>
      <c r="AJ247" s="5">
        <f t="shared" si="417"/>
        <v>1.3798993513292916E-3</v>
      </c>
      <c r="AK247" s="5">
        <f t="shared" si="418"/>
        <v>4.5828346348085008E-4</v>
      </c>
      <c r="AL247" s="5">
        <f t="shared" si="419"/>
        <v>3.6187515750621046E-6</v>
      </c>
      <c r="AM247" s="5">
        <f t="shared" si="420"/>
        <v>1.3636327003479951E-3</v>
      </c>
      <c r="AN247" s="5">
        <f t="shared" si="421"/>
        <v>1.0846907309796316E-3</v>
      </c>
      <c r="AO247" s="5">
        <f t="shared" si="422"/>
        <v>4.3140428561623458E-4</v>
      </c>
      <c r="AP247" s="5">
        <f t="shared" si="423"/>
        <v>1.1438569682129268E-4</v>
      </c>
      <c r="AQ247" s="5">
        <f t="shared" si="424"/>
        <v>2.2746797042018603E-5</v>
      </c>
      <c r="AR247" s="5">
        <f t="shared" si="425"/>
        <v>4.4228260809227299E-4</v>
      </c>
      <c r="AS247" s="5">
        <f t="shared" si="426"/>
        <v>4.4066432514504729E-4</v>
      </c>
      <c r="AT247" s="5">
        <f t="shared" si="427"/>
        <v>2.1952598169429637E-4</v>
      </c>
      <c r="AU247" s="5">
        <f t="shared" si="428"/>
        <v>7.2907583526277047E-5</v>
      </c>
      <c r="AV247" s="5">
        <f t="shared" si="429"/>
        <v>1.8160204869428333E-5</v>
      </c>
      <c r="AW247" s="5">
        <f t="shared" si="430"/>
        <v>7.9665965149779538E-8</v>
      </c>
      <c r="AX247" s="5">
        <f t="shared" si="431"/>
        <v>2.2644054301105803E-4</v>
      </c>
      <c r="AY247" s="5">
        <f t="shared" si="432"/>
        <v>1.80120319833492E-4</v>
      </c>
      <c r="AZ247" s="5">
        <f t="shared" si="433"/>
        <v>7.163763428913679E-5</v>
      </c>
      <c r="BA247" s="5">
        <f t="shared" si="434"/>
        <v>1.8994527847786112E-5</v>
      </c>
      <c r="BB247" s="5">
        <f t="shared" si="435"/>
        <v>3.7772613348466581E-6</v>
      </c>
      <c r="BC247" s="5">
        <f t="shared" si="436"/>
        <v>6.0091846687899743E-7</v>
      </c>
      <c r="BD247" s="5">
        <f t="shared" si="437"/>
        <v>5.8635027519844236E-5</v>
      </c>
      <c r="BE247" s="5">
        <f t="shared" si="438"/>
        <v>5.8420485814135394E-5</v>
      </c>
      <c r="BF247" s="5">
        <f t="shared" si="439"/>
        <v>2.9103364551202148E-5</v>
      </c>
      <c r="BG247" s="5">
        <f t="shared" si="440"/>
        <v>9.6656257520682798E-6</v>
      </c>
      <c r="BH247" s="5">
        <f t="shared" si="441"/>
        <v>2.4075649659341485E-6</v>
      </c>
      <c r="BI247" s="5">
        <f t="shared" si="442"/>
        <v>4.7975116884310795E-7</v>
      </c>
      <c r="BJ247" s="8">
        <f t="shared" si="443"/>
        <v>0.391139013090954</v>
      </c>
      <c r="BK247" s="8">
        <f t="shared" si="444"/>
        <v>0.32752111830954134</v>
      </c>
      <c r="BL247" s="8">
        <f t="shared" si="445"/>
        <v>0.26743832845192334</v>
      </c>
      <c r="BM247" s="8">
        <f t="shared" si="446"/>
        <v>0.26707817090119262</v>
      </c>
      <c r="BN247" s="8">
        <f t="shared" si="447"/>
        <v>0.7328204299343648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1.1786833855799399</v>
      </c>
      <c r="F248">
        <f>VLOOKUP(B248,home!$B$2:$E$405,3,FALSE)</f>
        <v>1.0900000000000001</v>
      </c>
      <c r="G248">
        <f>VLOOKUP(C248,away!$B$2:$E$405,4,FALSE)</f>
        <v>0.79</v>
      </c>
      <c r="H248">
        <f>VLOOKUP(A248,away!$A$2:$E$405,3,FALSE)</f>
        <v>0.84639498432601901</v>
      </c>
      <c r="I248">
        <f>VLOOKUP(C248,away!$B$2:$E$405,3,FALSE)</f>
        <v>0.79</v>
      </c>
      <c r="J248">
        <f>VLOOKUP(B248,home!$B$2:$E$405,4,FALSE)</f>
        <v>1.18</v>
      </c>
      <c r="K248" s="3">
        <f t="shared" si="392"/>
        <v>1.0149642633228864</v>
      </c>
      <c r="L248" s="3">
        <f t="shared" si="393"/>
        <v>0.78900940438871492</v>
      </c>
      <c r="M248" s="5">
        <f t="shared" si="394"/>
        <v>0.16464334867743946</v>
      </c>
      <c r="N248" s="5">
        <f t="shared" si="395"/>
        <v>0.16710711510141044</v>
      </c>
      <c r="O248" s="5">
        <f t="shared" si="396"/>
        <v>0.12990515047655002</v>
      </c>
      <c r="P248" s="5">
        <f t="shared" si="397"/>
        <v>0.13184908535528025</v>
      </c>
      <c r="Q248" s="5">
        <f t="shared" si="398"/>
        <v>8.4803874987457908E-2</v>
      </c>
      <c r="R248" s="5">
        <f t="shared" si="399"/>
        <v>5.124819270226455E-2</v>
      </c>
      <c r="S248" s="5">
        <f t="shared" si="400"/>
        <v>2.6396725784353051E-2</v>
      </c>
      <c r="T248" s="5">
        <f t="shared" si="401"/>
        <v>6.6911054893709201E-2</v>
      </c>
      <c r="U248" s="5">
        <f t="shared" si="402"/>
        <v>5.2015084152683251E-2</v>
      </c>
      <c r="V248" s="5">
        <f t="shared" si="403"/>
        <v>2.348769951668668E-3</v>
      </c>
      <c r="W248" s="5">
        <f t="shared" si="404"/>
        <v>2.8690967501190458E-2</v>
      </c>
      <c r="X248" s="5">
        <f t="shared" si="405"/>
        <v>2.263744317945026E-2</v>
      </c>
      <c r="Y248" s="5">
        <f t="shared" si="406"/>
        <v>8.930577779950712E-3</v>
      </c>
      <c r="Z248" s="5">
        <f t="shared" si="407"/>
        <v>1.347843533333728E-2</v>
      </c>
      <c r="AA248" s="5">
        <f t="shared" si="408"/>
        <v>1.3680130188845833E-2</v>
      </c>
      <c r="AB248" s="5">
        <f t="shared" si="409"/>
        <v>6.9424216296415445E-3</v>
      </c>
      <c r="AC248" s="5">
        <f t="shared" si="410"/>
        <v>1.1755833606592974E-4</v>
      </c>
      <c r="AD248" s="5">
        <f t="shared" si="411"/>
        <v>7.28007667346666E-3</v>
      </c>
      <c r="AE248" s="5">
        <f t="shared" si="412"/>
        <v>5.744048960036106E-3</v>
      </c>
      <c r="AF248" s="5">
        <f t="shared" si="413"/>
        <v>2.2660543243688525E-3</v>
      </c>
      <c r="AG248" s="5">
        <f t="shared" si="414"/>
        <v>5.9597939092758008E-4</v>
      </c>
      <c r="AH248" s="5">
        <f t="shared" si="415"/>
        <v>2.658653058612064E-3</v>
      </c>
      <c r="AI248" s="5">
        <f t="shared" si="416"/>
        <v>2.6984378430653321E-3</v>
      </c>
      <c r="AJ248" s="5">
        <f t="shared" si="417"/>
        <v>1.3694089887547015E-3</v>
      </c>
      <c r="AK248" s="5">
        <f t="shared" si="418"/>
        <v>4.6330039515305154E-4</v>
      </c>
      <c r="AL248" s="5">
        <f t="shared" si="419"/>
        <v>3.7657054987500782E-6</v>
      </c>
      <c r="AM248" s="5">
        <f t="shared" si="420"/>
        <v>1.4778035315638441E-3</v>
      </c>
      <c r="AN248" s="5">
        <f t="shared" si="421"/>
        <v>1.166000884242728E-3</v>
      </c>
      <c r="AO248" s="5">
        <f t="shared" si="422"/>
        <v>4.5999283159653485E-4</v>
      </c>
      <c r="AP248" s="5">
        <f t="shared" si="423"/>
        <v>1.209795566936868E-4</v>
      </c>
      <c r="AQ248" s="5">
        <f t="shared" si="424"/>
        <v>2.3863501992524146E-5</v>
      </c>
      <c r="AR248" s="5">
        <f t="shared" si="425"/>
        <v>4.1954045325034805E-4</v>
      </c>
      <c r="AS248" s="5">
        <f t="shared" si="426"/>
        <v>4.2581856706738931E-4</v>
      </c>
      <c r="AT248" s="5">
        <f t="shared" si="427"/>
        <v>2.1609531411637993E-4</v>
      </c>
      <c r="AU248" s="5">
        <f t="shared" si="428"/>
        <v>7.3109673766553096E-5</v>
      </c>
      <c r="AV248" s="5">
        <f t="shared" si="429"/>
        <v>1.8550926544061524E-5</v>
      </c>
      <c r="AW248" s="5">
        <f t="shared" si="430"/>
        <v>8.376773690186693E-8</v>
      </c>
      <c r="AX248" s="5">
        <f t="shared" si="431"/>
        <v>2.4998629545827606E-4</v>
      </c>
      <c r="AY248" s="5">
        <f t="shared" si="432"/>
        <v>1.9724153808487569E-4</v>
      </c>
      <c r="AZ248" s="5">
        <f t="shared" si="433"/>
        <v>7.7812714242530889E-5</v>
      </c>
      <c r="BA248" s="5">
        <f t="shared" si="434"/>
        <v>2.0464987772789526E-5</v>
      </c>
      <c r="BB248" s="5">
        <f t="shared" si="435"/>
        <v>4.0367669533577485E-6</v>
      </c>
      <c r="BC248" s="5">
        <f t="shared" si="436"/>
        <v>6.3700941790496901E-7</v>
      </c>
      <c r="BD248" s="5">
        <f t="shared" si="437"/>
        <v>5.5170227189338098E-5</v>
      </c>
      <c r="BE248" s="5">
        <f t="shared" si="438"/>
        <v>5.5995808996582806E-5</v>
      </c>
      <c r="BF248" s="5">
        <f t="shared" si="439"/>
        <v>2.8416872513692861E-5</v>
      </c>
      <c r="BG248" s="5">
        <f t="shared" si="440"/>
        <v>9.6140366922668851E-6</v>
      </c>
      <c r="BH248" s="5">
        <f t="shared" si="441"/>
        <v>2.4394759172314639E-6</v>
      </c>
      <c r="BI248" s="5">
        <f t="shared" si="442"/>
        <v>4.9519617544535122E-7</v>
      </c>
      <c r="BJ248" s="8">
        <f t="shared" si="443"/>
        <v>0.39876601240998716</v>
      </c>
      <c r="BK248" s="8">
        <f t="shared" si="444"/>
        <v>0.32555649534839098</v>
      </c>
      <c r="BL248" s="8">
        <f t="shared" si="445"/>
        <v>0.26228602598779965</v>
      </c>
      <c r="BM248" s="8">
        <f t="shared" si="446"/>
        <v>0.27033304400876451</v>
      </c>
      <c r="BN248" s="8">
        <f t="shared" si="447"/>
        <v>0.72955676730040264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1.1786833855799399</v>
      </c>
      <c r="F249">
        <f>VLOOKUP(B249,home!$B$2:$E$405,3,FALSE)</f>
        <v>1.36</v>
      </c>
      <c r="G249">
        <f>VLOOKUP(C249,away!$B$2:$E$405,4,FALSE)</f>
        <v>1.33</v>
      </c>
      <c r="H249">
        <f>VLOOKUP(A249,away!$A$2:$E$405,3,FALSE)</f>
        <v>0.84639498432601901</v>
      </c>
      <c r="I249">
        <f>VLOOKUP(C249,away!$B$2:$E$405,3,FALSE)</f>
        <v>0.67</v>
      </c>
      <c r="J249">
        <f>VLOOKUP(B249,home!$B$2:$E$405,4,FALSE)</f>
        <v>0.79</v>
      </c>
      <c r="K249" s="3">
        <f t="shared" si="392"/>
        <v>2.1320025078369955</v>
      </c>
      <c r="L249" s="3">
        <f t="shared" si="393"/>
        <v>0.44799686520376192</v>
      </c>
      <c r="M249" s="5">
        <f t="shared" si="394"/>
        <v>7.577405153007255E-2</v>
      </c>
      <c r="N249" s="5">
        <f t="shared" si="395"/>
        <v>0.16155046789108435</v>
      </c>
      <c r="O249" s="5">
        <f t="shared" si="396"/>
        <v>3.3946537549260816E-2</v>
      </c>
      <c r="P249" s="5">
        <f t="shared" si="397"/>
        <v>7.237410318740678E-2</v>
      </c>
      <c r="Q249" s="5">
        <f t="shared" si="398"/>
        <v>0.17221300134301601</v>
      </c>
      <c r="R249" s="5">
        <f t="shared" si="399"/>
        <v>7.6039712032953208E-3</v>
      </c>
      <c r="S249" s="5">
        <f t="shared" si="400"/>
        <v>1.7281677257624903E-2</v>
      </c>
      <c r="T249" s="5">
        <f t="shared" si="401"/>
        <v>7.7150884749002405E-2</v>
      </c>
      <c r="U249" s="5">
        <f t="shared" si="402"/>
        <v>1.6211685674945915E-2</v>
      </c>
      <c r="V249" s="5">
        <f t="shared" si="403"/>
        <v>1.8340284450049371E-3</v>
      </c>
      <c r="W249" s="5">
        <f t="shared" si="404"/>
        <v>0.12238618358181534</v>
      </c>
      <c r="X249" s="5">
        <f t="shared" si="405"/>
        <v>5.4828626588905374E-2</v>
      </c>
      <c r="Y249" s="5">
        <f t="shared" si="406"/>
        <v>1.228152641762862E-2</v>
      </c>
      <c r="Z249" s="5">
        <f t="shared" si="407"/>
        <v>1.1355184207253273E-3</v>
      </c>
      <c r="AA249" s="5">
        <f t="shared" si="408"/>
        <v>2.4209281206815018E-3</v>
      </c>
      <c r="AB249" s="5">
        <f t="shared" si="409"/>
        <v>2.5807124122930345E-3</v>
      </c>
      <c r="AC249" s="5">
        <f t="shared" si="410"/>
        <v>1.0948352474160247E-4</v>
      </c>
      <c r="AD249" s="5">
        <f t="shared" si="411"/>
        <v>6.5231912580257304E-2</v>
      </c>
      <c r="AE249" s="5">
        <f t="shared" si="412"/>
        <v>2.9223692347201111E-2</v>
      </c>
      <c r="AF249" s="5">
        <f t="shared" si="413"/>
        <v>6.5460612806126327E-3</v>
      </c>
      <c r="AG249" s="5">
        <f t="shared" si="414"/>
        <v>9.7753831104872781E-4</v>
      </c>
      <c r="AH249" s="5">
        <f t="shared" si="415"/>
        <v>1.2717717321651822E-4</v>
      </c>
      <c r="AI249" s="5">
        <f t="shared" si="416"/>
        <v>2.7114205223723677E-4</v>
      </c>
      <c r="AJ249" s="5">
        <f t="shared" si="417"/>
        <v>2.8903776767492934E-4</v>
      </c>
      <c r="AK249" s="5">
        <f t="shared" si="418"/>
        <v>2.0540974851418541E-4</v>
      </c>
      <c r="AL249" s="5">
        <f t="shared" si="419"/>
        <v>4.1828418868826216E-6</v>
      </c>
      <c r="AM249" s="5">
        <f t="shared" si="420"/>
        <v>2.7814920242422436E-2</v>
      </c>
      <c r="AN249" s="5">
        <f t="shared" si="421"/>
        <v>1.2460997074497911E-2</v>
      </c>
      <c r="AO249" s="5">
        <f t="shared" si="422"/>
        <v>2.7912438133441565E-3</v>
      </c>
      <c r="AP249" s="5">
        <f t="shared" si="423"/>
        <v>4.1682282613252558E-4</v>
      </c>
      <c r="AQ249" s="5">
        <f t="shared" si="424"/>
        <v>4.6683829863186023E-5</v>
      </c>
      <c r="AR249" s="5">
        <f t="shared" si="425"/>
        <v>1.1394994985295201E-5</v>
      </c>
      <c r="AS249" s="5">
        <f t="shared" si="426"/>
        <v>2.429415788543935E-5</v>
      </c>
      <c r="AT249" s="5">
        <f t="shared" si="427"/>
        <v>2.589760276877232E-5</v>
      </c>
      <c r="AU249" s="5">
        <f t="shared" si="428"/>
        <v>1.8404584683329633E-5</v>
      </c>
      <c r="AV249" s="5">
        <f t="shared" si="429"/>
        <v>9.8096551751392836E-6</v>
      </c>
      <c r="AW249" s="5">
        <f t="shared" si="430"/>
        <v>1.1097665589889597E-7</v>
      </c>
      <c r="AX249" s="5">
        <f t="shared" si="431"/>
        <v>9.8835799520217843E-3</v>
      </c>
      <c r="AY249" s="5">
        <f t="shared" si="432"/>
        <v>4.4278128354965068E-3</v>
      </c>
      <c r="AZ249" s="5">
        <f t="shared" si="433"/>
        <v>9.9182313500570775E-4</v>
      </c>
      <c r="BA249" s="5">
        <f t="shared" si="434"/>
        <v>1.4811121843970825E-4</v>
      </c>
      <c r="BB249" s="5">
        <f t="shared" si="435"/>
        <v>1.6588340390624722E-5</v>
      </c>
      <c r="BC249" s="5">
        <f t="shared" si="436"/>
        <v>1.4863048987865648E-6</v>
      </c>
      <c r="BD249" s="5">
        <f t="shared" si="437"/>
        <v>8.5082033873747299E-7</v>
      </c>
      <c r="BE249" s="5">
        <f t="shared" si="438"/>
        <v>1.8139510959070142E-6</v>
      </c>
      <c r="BF249" s="5">
        <f t="shared" si="439"/>
        <v>1.9336741427837111E-6</v>
      </c>
      <c r="BG249" s="5">
        <f t="shared" si="440"/>
        <v>1.3741993739181414E-6</v>
      </c>
      <c r="BH249" s="5">
        <f t="shared" si="441"/>
        <v>7.324491278653768E-7</v>
      </c>
      <c r="BI249" s="5">
        <f t="shared" si="442"/>
        <v>3.1231667549440057E-7</v>
      </c>
      <c r="BJ249" s="8">
        <f t="shared" si="443"/>
        <v>0.76138996466308528</v>
      </c>
      <c r="BK249" s="8">
        <f t="shared" si="444"/>
        <v>0.17180533962223418</v>
      </c>
      <c r="BL249" s="8">
        <f t="shared" si="445"/>
        <v>6.3753420108372136E-2</v>
      </c>
      <c r="BM249" s="8">
        <f t="shared" si="446"/>
        <v>0.47019440825144049</v>
      </c>
      <c r="BN249" s="8">
        <f t="shared" si="447"/>
        <v>0.52346213270413589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1.1786833855799399</v>
      </c>
      <c r="F250">
        <f>VLOOKUP(B250,home!$B$2:$E$405,3,FALSE)</f>
        <v>0.62</v>
      </c>
      <c r="G250">
        <f>VLOOKUP(C250,away!$B$2:$E$405,4,FALSE)</f>
        <v>0.85</v>
      </c>
      <c r="H250">
        <f>VLOOKUP(A250,away!$A$2:$E$405,3,FALSE)</f>
        <v>0.84639498432601901</v>
      </c>
      <c r="I250">
        <f>VLOOKUP(C250,away!$B$2:$E$405,3,FALSE)</f>
        <v>0.97</v>
      </c>
      <c r="J250">
        <f>VLOOKUP(B250,home!$B$2:$E$405,4,FALSE)</f>
        <v>0.79</v>
      </c>
      <c r="K250" s="3">
        <f t="shared" si="392"/>
        <v>0.62116614420062832</v>
      </c>
      <c r="L250" s="3">
        <f t="shared" si="393"/>
        <v>0.6485924764890284</v>
      </c>
      <c r="M250" s="5">
        <f t="shared" si="394"/>
        <v>0.28089941690340831</v>
      </c>
      <c r="N250" s="5">
        <f t="shared" si="395"/>
        <v>0.17448520770609494</v>
      </c>
      <c r="O250" s="5">
        <f t="shared" si="396"/>
        <v>0.18218924845370563</v>
      </c>
      <c r="P250" s="5">
        <f t="shared" si="397"/>
        <v>0.11316979297679862</v>
      </c>
      <c r="Q250" s="5">
        <f t="shared" si="398"/>
        <v>5.4192151845420367E-2</v>
      </c>
      <c r="R250" s="5">
        <f t="shared" si="399"/>
        <v>5.9083287922131897E-2</v>
      </c>
      <c r="S250" s="5">
        <f t="shared" si="400"/>
        <v>1.139856588489776E-2</v>
      </c>
      <c r="T250" s="5">
        <f t="shared" si="401"/>
        <v>3.514862197169067E-2</v>
      </c>
      <c r="U250" s="5">
        <f t="shared" si="402"/>
        <v>3.6700538145286225E-2</v>
      </c>
      <c r="V250" s="5">
        <f t="shared" si="403"/>
        <v>5.1025513989896604E-4</v>
      </c>
      <c r="W250" s="5">
        <f t="shared" si="404"/>
        <v>1.1220776669251581E-2</v>
      </c>
      <c r="X250" s="5">
        <f t="shared" si="405"/>
        <v>7.2777113280401949E-3</v>
      </c>
      <c r="Y250" s="5">
        <f t="shared" si="406"/>
        <v>2.3601344067129223E-3</v>
      </c>
      <c r="Z250" s="5">
        <f t="shared" si="407"/>
        <v>1.2773658677509944E-2</v>
      </c>
      <c r="AA250" s="5">
        <f t="shared" si="408"/>
        <v>7.9345643080437501E-3</v>
      </c>
      <c r="AB250" s="5">
        <f t="shared" si="409"/>
        <v>2.4643413585697309E-3</v>
      </c>
      <c r="AC250" s="5">
        <f t="shared" si="410"/>
        <v>1.2848342029393138E-5</v>
      </c>
      <c r="AD250" s="5">
        <f t="shared" si="411"/>
        <v>1.7424916446438427E-3</v>
      </c>
      <c r="AE250" s="5">
        <f t="shared" si="412"/>
        <v>1.13016697106099E-3</v>
      </c>
      <c r="AF250" s="5">
        <f t="shared" si="413"/>
        <v>3.6650889730327572E-4</v>
      </c>
      <c r="AG250" s="5">
        <f t="shared" si="414"/>
        <v>7.9238304452398204E-5</v>
      </c>
      <c r="AH250" s="5">
        <f t="shared" si="415"/>
        <v>2.0712247288679352E-3</v>
      </c>
      <c r="AI250" s="5">
        <f t="shared" si="416"/>
        <v>1.2865746786038872E-3</v>
      </c>
      <c r="AJ250" s="5">
        <f t="shared" si="417"/>
        <v>3.9958831616726954E-4</v>
      </c>
      <c r="AK250" s="5">
        <f t="shared" si="418"/>
        <v>8.2736911207081498E-5</v>
      </c>
      <c r="AL250" s="5">
        <f t="shared" si="419"/>
        <v>2.0705549674551581E-7</v>
      </c>
      <c r="AM250" s="5">
        <f t="shared" si="420"/>
        <v>2.1647536324104558E-4</v>
      </c>
      <c r="AN250" s="5">
        <f t="shared" si="421"/>
        <v>1.4040429194337175E-4</v>
      </c>
      <c r="AO250" s="5">
        <f t="shared" si="422"/>
        <v>4.5532583710619997E-5</v>
      </c>
      <c r="AP250" s="5">
        <f t="shared" si="423"/>
        <v>9.8440304099383403E-6</v>
      </c>
      <c r="AQ250" s="5">
        <f t="shared" si="424"/>
        <v>1.5961910155538032E-6</v>
      </c>
      <c r="AR250" s="5">
        <f t="shared" si="425"/>
        <v>2.6867615525235424E-4</v>
      </c>
      <c r="AS250" s="5">
        <f t="shared" si="426"/>
        <v>1.6689253139675429E-4</v>
      </c>
      <c r="AT250" s="5">
        <f t="shared" si="427"/>
        <v>5.1833995111802073E-5</v>
      </c>
      <c r="AU250" s="5">
        <f t="shared" si="428"/>
        <v>1.0732507627370772E-5</v>
      </c>
      <c r="AV250" s="5">
        <f t="shared" si="429"/>
        <v>1.6666675951244335E-6</v>
      </c>
      <c r="AW250" s="5">
        <f t="shared" si="430"/>
        <v>2.3172022806551631E-9</v>
      </c>
      <c r="AX250" s="5">
        <f t="shared" si="431"/>
        <v>2.2411194449811775E-5</v>
      </c>
      <c r="AY250" s="5">
        <f t="shared" si="432"/>
        <v>1.4535732109280587E-5</v>
      </c>
      <c r="AZ250" s="5">
        <f t="shared" si="433"/>
        <v>4.7138832431696914E-6</v>
      </c>
      <c r="BA250" s="5">
        <f t="shared" si="434"/>
        <v>1.0191297355225212E-6</v>
      </c>
      <c r="BB250" s="5">
        <f t="shared" si="435"/>
        <v>1.652499697565401E-7</v>
      </c>
      <c r="BC250" s="5">
        <f t="shared" si="436"/>
        <v>2.1435977424826288E-8</v>
      </c>
      <c r="BD250" s="5">
        <f t="shared" si="437"/>
        <v>2.9043555484779166E-5</v>
      </c>
      <c r="BE250" s="5">
        <f t="shared" si="438"/>
        <v>1.8040873374357288E-5</v>
      </c>
      <c r="BF250" s="5">
        <f t="shared" si="439"/>
        <v>5.6031898759806463E-6</v>
      </c>
      <c r="BG250" s="5">
        <f t="shared" si="440"/>
        <v>1.1601706168289654E-6</v>
      </c>
      <c r="BH250" s="5">
        <f t="shared" si="441"/>
        <v>1.8016467716762818E-7</v>
      </c>
      <c r="BI250" s="5">
        <f t="shared" si="442"/>
        <v>2.2382439567473329E-8</v>
      </c>
      <c r="BJ250" s="8">
        <f t="shared" si="443"/>
        <v>0.28845972883047666</v>
      </c>
      <c r="BK250" s="8">
        <f t="shared" si="444"/>
        <v>0.40600562203463908</v>
      </c>
      <c r="BL250" s="8">
        <f t="shared" si="445"/>
        <v>0.29276595701603547</v>
      </c>
      <c r="BM250" s="8">
        <f t="shared" si="446"/>
        <v>0.13597132733619449</v>
      </c>
      <c r="BN250" s="8">
        <f t="shared" si="447"/>
        <v>0.86401910580755981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1.45333333333333</v>
      </c>
      <c r="F251">
        <f>VLOOKUP(B251,home!$B$2:$E$405,3,FALSE)</f>
        <v>1.23</v>
      </c>
      <c r="G251">
        <f>VLOOKUP(C251,away!$B$2:$E$405,4,FALSE)</f>
        <v>1.28</v>
      </c>
      <c r="H251">
        <f>VLOOKUP(A251,away!$A$2:$E$405,3,FALSE)</f>
        <v>1.16333333333333</v>
      </c>
      <c r="I251">
        <f>VLOOKUP(C251,away!$B$2:$E$405,3,FALSE)</f>
        <v>0.64</v>
      </c>
      <c r="J251">
        <f>VLOOKUP(B251,home!$B$2:$E$405,4,FALSE)</f>
        <v>0.92</v>
      </c>
      <c r="K251" s="3">
        <f t="shared" si="392"/>
        <v>2.2881279999999946</v>
      </c>
      <c r="L251" s="3">
        <f t="shared" si="393"/>
        <v>0.68497066666666473</v>
      </c>
      <c r="M251" s="5">
        <f t="shared" si="394"/>
        <v>5.1144584520498394E-2</v>
      </c>
      <c r="N251" s="5">
        <f t="shared" si="395"/>
        <v>0.11702535588971867</v>
      </c>
      <c r="O251" s="5">
        <f t="shared" si="396"/>
        <v>3.5032540155395371E-2</v>
      </c>
      <c r="P251" s="5">
        <f t="shared" si="397"/>
        <v>8.0158936040684303E-2</v>
      </c>
      <c r="Q251" s="5">
        <f t="shared" si="398"/>
        <v>0.13388449676061481</v>
      </c>
      <c r="R251" s="5">
        <f t="shared" si="399"/>
        <v>1.1998131192633934E-2</v>
      </c>
      <c r="S251" s="5">
        <f t="shared" si="400"/>
        <v>3.1408286368028074E-2</v>
      </c>
      <c r="T251" s="5">
        <f t="shared" si="401"/>
        <v>9.1706953002449257E-2</v>
      </c>
      <c r="U251" s="5">
        <f t="shared" si="402"/>
        <v>2.745325992953903E-2</v>
      </c>
      <c r="V251" s="5">
        <f t="shared" si="403"/>
        <v>5.4695805403148596E-3</v>
      </c>
      <c r="W251" s="5">
        <f t="shared" si="404"/>
        <v>0.10211495526795712</v>
      </c>
      <c r="X251" s="5">
        <f t="shared" si="405"/>
        <v>6.9945748986529235E-2</v>
      </c>
      <c r="Y251" s="5">
        <f t="shared" si="406"/>
        <v>2.395539315690106E-2</v>
      </c>
      <c r="Z251" s="5">
        <f t="shared" si="407"/>
        <v>2.7394559739241904E-3</v>
      </c>
      <c r="AA251" s="5">
        <f t="shared" si="408"/>
        <v>6.2682259187031948E-3</v>
      </c>
      <c r="AB251" s="5">
        <f t="shared" si="409"/>
        <v>7.1712516174552371E-3</v>
      </c>
      <c r="AC251" s="5">
        <f t="shared" si="410"/>
        <v>5.3577979077719883E-4</v>
      </c>
      <c r="AD251" s="5">
        <f t="shared" si="411"/>
        <v>5.841302209183992E-2</v>
      </c>
      <c r="AE251" s="5">
        <f t="shared" si="412"/>
        <v>4.001120668426221E-2</v>
      </c>
      <c r="AF251" s="5">
        <f t="shared" si="413"/>
        <v>1.3703251458328396E-2</v>
      </c>
      <c r="AG251" s="5">
        <f t="shared" si="414"/>
        <v>3.1287750956373829E-3</v>
      </c>
      <c r="AH251" s="5">
        <f t="shared" si="415"/>
        <v>4.691117461907074E-4</v>
      </c>
      <c r="AI251" s="5">
        <f t="shared" si="416"/>
        <v>1.0733877215878484E-3</v>
      </c>
      <c r="AJ251" s="5">
        <f t="shared" si="417"/>
        <v>1.2280242503106777E-3</v>
      </c>
      <c r="AK251" s="5">
        <f t="shared" si="418"/>
        <v>9.3662555727162117E-4</v>
      </c>
      <c r="AL251" s="5">
        <f t="shared" si="419"/>
        <v>3.3589118678704003E-5</v>
      </c>
      <c r="AM251" s="5">
        <f t="shared" si="420"/>
        <v>2.6731294282591429E-2</v>
      </c>
      <c r="AN251" s="5">
        <f t="shared" si="421"/>
        <v>1.8310152465609453E-2</v>
      </c>
      <c r="AO251" s="5">
        <f t="shared" si="422"/>
        <v>6.2709586705683908E-3</v>
      </c>
      <c r="AP251" s="5">
        <f t="shared" si="423"/>
        <v>1.431807580406111E-3</v>
      </c>
      <c r="AQ251" s="5">
        <f t="shared" si="424"/>
        <v>2.4518654822228944E-4</v>
      </c>
      <c r="AR251" s="5">
        <f t="shared" si="425"/>
        <v>6.4265557105882445E-5</v>
      </c>
      <c r="AS251" s="5">
        <f t="shared" si="426"/>
        <v>1.4704782064956822E-4</v>
      </c>
      <c r="AT251" s="5">
        <f t="shared" si="427"/>
        <v>1.6823211788362727E-4</v>
      </c>
      <c r="AU251" s="5">
        <f t="shared" si="428"/>
        <v>1.283122064762758E-4</v>
      </c>
      <c r="AV251" s="5">
        <f t="shared" si="429"/>
        <v>7.3398688095036846E-5</v>
      </c>
      <c r="AW251" s="5">
        <f t="shared" si="430"/>
        <v>1.4623401268906922E-6</v>
      </c>
      <c r="AX251" s="5">
        <f t="shared" si="431"/>
        <v>1.0194103820706193E-2</v>
      </c>
      <c r="AY251" s="5">
        <f t="shared" si="432"/>
        <v>6.9826620901383158E-3</v>
      </c>
      <c r="AZ251" s="5">
        <f t="shared" si="433"/>
        <v>2.3914593534950443E-3</v>
      </c>
      <c r="BA251" s="5">
        <f t="shared" si="434"/>
        <v>5.4602650255657721E-4</v>
      </c>
      <c r="BB251" s="5">
        <f t="shared" si="435"/>
        <v>9.3503034368461489E-5</v>
      </c>
      <c r="BC251" s="5">
        <f t="shared" si="436"/>
        <v>1.2809367157344232E-5</v>
      </c>
      <c r="BD251" s="5">
        <f t="shared" si="437"/>
        <v>7.3366702490868145E-6</v>
      </c>
      <c r="BE251" s="5">
        <f t="shared" si="438"/>
        <v>1.6787240623702475E-5</v>
      </c>
      <c r="BF251" s="5">
        <f t="shared" si="439"/>
        <v>1.9205677656915506E-5</v>
      </c>
      <c r="BG251" s="5">
        <f t="shared" si="440"/>
        <v>1.4648349601920888E-5</v>
      </c>
      <c r="BH251" s="5">
        <f t="shared" si="441"/>
        <v>8.379324719485991E-6</v>
      </c>
      <c r="BI251" s="5">
        <f t="shared" si="442"/>
        <v>3.8345935023495985E-6</v>
      </c>
      <c r="BJ251" s="8">
        <f t="shared" si="443"/>
        <v>0.72709912211005756</v>
      </c>
      <c r="BK251" s="8">
        <f t="shared" si="444"/>
        <v>0.17573341846911986</v>
      </c>
      <c r="BL251" s="8">
        <f t="shared" si="445"/>
        <v>9.2282006335651492E-2</v>
      </c>
      <c r="BM251" s="8">
        <f t="shared" si="446"/>
        <v>0.56162875857919614</v>
      </c>
      <c r="BN251" s="8">
        <f t="shared" si="447"/>
        <v>0.42924404455954551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1.45333333333333</v>
      </c>
      <c r="F252">
        <f>VLOOKUP(B252,home!$B$2:$E$405,3,FALSE)</f>
        <v>0.74</v>
      </c>
      <c r="G252">
        <f>VLOOKUP(C252,away!$B$2:$E$405,4,FALSE)</f>
        <v>1.18</v>
      </c>
      <c r="H252">
        <f>VLOOKUP(A252,away!$A$2:$E$405,3,FALSE)</f>
        <v>1.16333333333333</v>
      </c>
      <c r="I252">
        <f>VLOOKUP(C252,away!$B$2:$E$405,3,FALSE)</f>
        <v>0.59</v>
      </c>
      <c r="J252">
        <f>VLOOKUP(B252,home!$B$2:$E$405,4,FALSE)</f>
        <v>1.47</v>
      </c>
      <c r="K252" s="3">
        <f t="shared" si="392"/>
        <v>1.2690506666666637</v>
      </c>
      <c r="L252" s="3">
        <f t="shared" si="393"/>
        <v>1.0089589999999971</v>
      </c>
      <c r="M252" s="5">
        <f t="shared" si="394"/>
        <v>0.10248798911181317</v>
      </c>
      <c r="N252" s="5">
        <f t="shared" si="395"/>
        <v>0.13006245090767227</v>
      </c>
      <c r="O252" s="5">
        <f t="shared" si="396"/>
        <v>0.10340617900626561</v>
      </c>
      <c r="P252" s="5">
        <f t="shared" si="397"/>
        <v>0.13122768040535374</v>
      </c>
      <c r="Q252" s="5">
        <f t="shared" si="398"/>
        <v>8.2527920016340878E-2</v>
      </c>
      <c r="R252" s="5">
        <f t="shared" si="399"/>
        <v>5.2166297481991211E-2</v>
      </c>
      <c r="S252" s="5">
        <f t="shared" si="400"/>
        <v>4.2006639640919476E-2</v>
      </c>
      <c r="T252" s="5">
        <f t="shared" si="401"/>
        <v>8.3267287651767039E-2</v>
      </c>
      <c r="U252" s="5">
        <f t="shared" si="402"/>
        <v>6.6201674597052451E-2</v>
      </c>
      <c r="V252" s="5">
        <f t="shared" si="403"/>
        <v>5.9762383751539956E-3</v>
      </c>
      <c r="W252" s="5">
        <f t="shared" si="404"/>
        <v>3.4910703971783488E-2</v>
      </c>
      <c r="X252" s="5">
        <f t="shared" si="405"/>
        <v>3.5223468968666599E-2</v>
      </c>
      <c r="Y252" s="5">
        <f t="shared" si="406"/>
        <v>1.7769518013578386E-2</v>
      </c>
      <c r="Z252" s="5">
        <f t="shared" si="407"/>
        <v>1.7544551780377411E-2</v>
      </c>
      <c r="AA252" s="5">
        <f t="shared" si="408"/>
        <v>2.2264925133255755E-2</v>
      </c>
      <c r="AB252" s="5">
        <f t="shared" si="409"/>
        <v>1.4127659041820787E-2</v>
      </c>
      <c r="AC252" s="5">
        <f t="shared" si="410"/>
        <v>4.7825598047964536E-4</v>
      </c>
      <c r="AD252" s="5">
        <f t="shared" si="411"/>
        <v>1.1075863037298595E-2</v>
      </c>
      <c r="AE252" s="5">
        <f t="shared" si="412"/>
        <v>1.117509169424972E-2</v>
      </c>
      <c r="AF252" s="5">
        <f t="shared" si="413"/>
        <v>5.6376046703692341E-3</v>
      </c>
      <c r="AG252" s="5">
        <f t="shared" si="414"/>
        <v>1.8960373235370189E-3</v>
      </c>
      <c r="AH252" s="5">
        <f t="shared" si="415"/>
        <v>4.4254333549444396E-3</v>
      </c>
      <c r="AI252" s="5">
        <f t="shared" si="416"/>
        <v>5.616099149381131E-3</v>
      </c>
      <c r="AJ252" s="5">
        <f t="shared" si="417"/>
        <v>3.5635571847941042E-3</v>
      </c>
      <c r="AK252" s="5">
        <f t="shared" si="418"/>
        <v>1.5074448736892454E-3</v>
      </c>
      <c r="AL252" s="5">
        <f t="shared" si="419"/>
        <v>2.4494742653155616E-5</v>
      </c>
      <c r="AM252" s="5">
        <f t="shared" si="420"/>
        <v>2.8111662742784861E-3</v>
      </c>
      <c r="AN252" s="5">
        <f t="shared" si="421"/>
        <v>2.836351512929739E-3</v>
      </c>
      <c r="AO252" s="5">
        <f t="shared" si="422"/>
        <v>1.4308811930670339E-3</v>
      </c>
      <c r="AP252" s="5">
        <f t="shared" si="423"/>
        <v>4.8123348589190583E-4</v>
      </c>
      <c r="AQ252" s="5">
        <f t="shared" si="424"/>
        <v>1.2138621417300249E-4</v>
      </c>
      <c r="AR252" s="5">
        <f t="shared" si="425"/>
        <v>8.9301616247427487E-4</v>
      </c>
      <c r="AS252" s="5">
        <f t="shared" si="426"/>
        <v>1.1332827563320842E-3</v>
      </c>
      <c r="AT252" s="5">
        <f t="shared" si="427"/>
        <v>7.1909661872253286E-4</v>
      </c>
      <c r="AU252" s="5">
        <f t="shared" si="428"/>
        <v>3.0419001446252463E-4</v>
      </c>
      <c r="AV252" s="5">
        <f t="shared" si="429"/>
        <v>9.6508135161752225E-5</v>
      </c>
      <c r="AW252" s="5">
        <f t="shared" si="430"/>
        <v>8.7121001753917992E-7</v>
      </c>
      <c r="AX252" s="5">
        <f t="shared" si="431"/>
        <v>5.9458540574732562E-4</v>
      </c>
      <c r="AY252" s="5">
        <f t="shared" si="432"/>
        <v>5.9991229639741418E-4</v>
      </c>
      <c r="AZ252" s="5">
        <f t="shared" si="433"/>
        <v>3.0264345533041834E-4</v>
      </c>
      <c r="BA252" s="5">
        <f t="shared" si="434"/>
        <v>1.0178494601557425E-4</v>
      </c>
      <c r="BB252" s="5">
        <f t="shared" si="435"/>
        <v>2.5674209336731867E-5</v>
      </c>
      <c r="BC252" s="5">
        <f t="shared" si="436"/>
        <v>5.1808449156359151E-6</v>
      </c>
      <c r="BD252" s="5">
        <f t="shared" si="437"/>
        <v>1.5016944904564647E-4</v>
      </c>
      <c r="BE252" s="5">
        <f t="shared" si="438"/>
        <v>1.9057263942434324E-4</v>
      </c>
      <c r="BF252" s="5">
        <f t="shared" si="439"/>
        <v>1.2092316755494426E-4</v>
      </c>
      <c r="BG252" s="5">
        <f t="shared" si="440"/>
        <v>5.1152542133682219E-5</v>
      </c>
      <c r="BH252" s="5">
        <f t="shared" si="441"/>
        <v>1.6228791924111006E-5</v>
      </c>
      <c r="BI252" s="5">
        <f t="shared" si="442"/>
        <v>4.1190318420975256E-6</v>
      </c>
      <c r="BJ252" s="8">
        <f t="shared" si="443"/>
        <v>0.42285674609334645</v>
      </c>
      <c r="BK252" s="8">
        <f t="shared" si="444"/>
        <v>0.28280121055277052</v>
      </c>
      <c r="BL252" s="8">
        <f t="shared" si="445"/>
        <v>0.27695852913227281</v>
      </c>
      <c r="BM252" s="8">
        <f t="shared" si="446"/>
        <v>0.39768347954295036</v>
      </c>
      <c r="BN252" s="8">
        <f t="shared" si="447"/>
        <v>0.60187851692943684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1.45333333333333</v>
      </c>
      <c r="F253">
        <f>VLOOKUP(B253,home!$B$2:$E$405,3,FALSE)</f>
        <v>1.1299999999999999</v>
      </c>
      <c r="G253">
        <f>VLOOKUP(C253,away!$B$2:$E$405,4,FALSE)</f>
        <v>0.93</v>
      </c>
      <c r="H253">
        <f>VLOOKUP(A253,away!$A$2:$E$405,3,FALSE)</f>
        <v>1.16333333333333</v>
      </c>
      <c r="I253">
        <f>VLOOKUP(C253,away!$B$2:$E$405,3,FALSE)</f>
        <v>0.59</v>
      </c>
      <c r="J253">
        <f>VLOOKUP(B253,home!$B$2:$E$405,4,FALSE)</f>
        <v>0.98</v>
      </c>
      <c r="K253" s="3">
        <f t="shared" si="392"/>
        <v>1.5273079999999966</v>
      </c>
      <c r="L253" s="3">
        <f t="shared" si="393"/>
        <v>0.67263933333333137</v>
      </c>
      <c r="M253" s="5">
        <f t="shared" si="394"/>
        <v>0.11080899414901593</v>
      </c>
      <c r="N253" s="5">
        <f t="shared" si="395"/>
        <v>0.16923946323574487</v>
      </c>
      <c r="O253" s="5">
        <f t="shared" si="396"/>
        <v>7.4534487951731093E-2</v>
      </c>
      <c r="P253" s="5">
        <f t="shared" si="397"/>
        <v>0.11383711972458227</v>
      </c>
      <c r="Q253" s="5">
        <f t="shared" si="398"/>
        <v>0.12924039305782922</v>
      </c>
      <c r="R253" s="5">
        <f t="shared" si="399"/>
        <v>2.5067414143096808E-2</v>
      </c>
      <c r="S253" s="5">
        <f t="shared" si="400"/>
        <v>2.9236999051182076E-2</v>
      </c>
      <c r="T253" s="5">
        <f t="shared" si="401"/>
        <v>8.6932171826155966E-2</v>
      </c>
      <c r="U253" s="5">
        <f t="shared" si="402"/>
        <v>3.8285662160064821E-2</v>
      </c>
      <c r="V253" s="5">
        <f t="shared" si="403"/>
        <v>3.3373301377614757E-3</v>
      </c>
      <c r="W253" s="5">
        <f t="shared" si="404"/>
        <v>6.5796628746788891E-2</v>
      </c>
      <c r="X253" s="5">
        <f t="shared" si="405"/>
        <v>4.4257400495820783E-2</v>
      </c>
      <c r="Y253" s="5">
        <f t="shared" si="406"/>
        <v>1.4884634182287569E-2</v>
      </c>
      <c r="Z253" s="5">
        <f t="shared" si="407"/>
        <v>5.6204429125343873E-3</v>
      </c>
      <c r="AA253" s="5">
        <f t="shared" si="408"/>
        <v>8.5841474238570505E-3</v>
      </c>
      <c r="AB253" s="5">
        <f t="shared" si="409"/>
        <v>6.5553185168181179E-3</v>
      </c>
      <c r="AC253" s="5">
        <f t="shared" si="410"/>
        <v>2.1428317561811812E-4</v>
      </c>
      <c r="AD253" s="5">
        <f t="shared" si="411"/>
        <v>2.5122929364500106E-2</v>
      </c>
      <c r="AE253" s="5">
        <f t="shared" si="412"/>
        <v>1.6898670459117728E-2</v>
      </c>
      <c r="AF253" s="5">
        <f t="shared" si="413"/>
        <v>5.6833552159203035E-3</v>
      </c>
      <c r="AG253" s="5">
        <f t="shared" si="414"/>
        <v>1.2742827545110483E-3</v>
      </c>
      <c r="AH253" s="5">
        <f t="shared" si="415"/>
        <v>9.4513274343129418E-4</v>
      </c>
      <c r="AI253" s="5">
        <f t="shared" si="416"/>
        <v>1.4435088001045599E-3</v>
      </c>
      <c r="AJ253" s="5">
        <f t="shared" si="417"/>
        <v>1.1023412692350452E-3</v>
      </c>
      <c r="AK253" s="5">
        <f t="shared" si="418"/>
        <v>5.6120487974427834E-4</v>
      </c>
      <c r="AL253" s="5">
        <f t="shared" si="419"/>
        <v>8.8055594061251613E-6</v>
      </c>
      <c r="AM253" s="5">
        <f t="shared" si="420"/>
        <v>7.674090200367161E-3</v>
      </c>
      <c r="AN253" s="5">
        <f t="shared" si="421"/>
        <v>5.1618949163148185E-3</v>
      </c>
      <c r="AO253" s="5">
        <f t="shared" si="422"/>
        <v>1.7360467776233559E-3</v>
      </c>
      <c r="AP253" s="5">
        <f t="shared" si="423"/>
        <v>3.8924444904535078E-4</v>
      </c>
      <c r="AQ253" s="5">
        <f t="shared" si="424"/>
        <v>6.5455281677391145E-5</v>
      </c>
      <c r="AR253" s="5">
        <f t="shared" si="425"/>
        <v>1.2714669169062567E-4</v>
      </c>
      <c r="AS253" s="5">
        <f t="shared" si="426"/>
        <v>1.9419215939262571E-4</v>
      </c>
      <c r="AT253" s="5">
        <f t="shared" si="427"/>
        <v>1.4829561928881587E-4</v>
      </c>
      <c r="AU253" s="5">
        <f t="shared" si="428"/>
        <v>7.549769523492078E-5</v>
      </c>
      <c r="AV253" s="5">
        <f t="shared" si="429"/>
        <v>2.8827058478464035E-5</v>
      </c>
      <c r="AW253" s="5">
        <f t="shared" si="430"/>
        <v>2.5128313215786793E-7</v>
      </c>
      <c r="AX253" s="5">
        <f t="shared" si="431"/>
        <v>1.9534498926237274E-3</v>
      </c>
      <c r="AY253" s="5">
        <f t="shared" si="432"/>
        <v>1.3139672334744916E-3</v>
      </c>
      <c r="AZ253" s="5">
        <f t="shared" si="433"/>
        <v>4.4191302197306187E-4</v>
      </c>
      <c r="BA253" s="5">
        <f t="shared" si="434"/>
        <v>9.908269349709273E-5</v>
      </c>
      <c r="BB253" s="5">
        <f t="shared" si="435"/>
        <v>1.6661729224688811E-5</v>
      </c>
      <c r="BC253" s="5">
        <f t="shared" si="436"/>
        <v>2.2414668875750336E-6</v>
      </c>
      <c r="BD253" s="5">
        <f t="shared" si="437"/>
        <v>1.4253977655720178E-5</v>
      </c>
      <c r="BE253" s="5">
        <f t="shared" si="438"/>
        <v>2.1770214105402627E-5</v>
      </c>
      <c r="BF253" s="5">
        <f t="shared" si="439"/>
        <v>1.6624911082447101E-5</v>
      </c>
      <c r="BG253" s="5">
        <f t="shared" si="440"/>
        <v>8.463786565170022E-6</v>
      </c>
      <c r="BH253" s="5">
        <f t="shared" si="441"/>
        <v>3.2317022328191672E-6</v>
      </c>
      <c r="BI253" s="5">
        <f t="shared" si="442"/>
        <v>9.8716093476051214E-7</v>
      </c>
      <c r="BJ253" s="8">
        <f t="shared" si="443"/>
        <v>0.57818397700138513</v>
      </c>
      <c r="BK253" s="8">
        <f t="shared" si="444"/>
        <v>0.25875749903104051</v>
      </c>
      <c r="BL253" s="8">
        <f t="shared" si="445"/>
        <v>0.15771850886474487</v>
      </c>
      <c r="BM253" s="8">
        <f t="shared" si="446"/>
        <v>0.37623883959736226</v>
      </c>
      <c r="BN253" s="8">
        <f t="shared" si="447"/>
        <v>0.62272787226200021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1.45333333333333</v>
      </c>
      <c r="F254">
        <f>VLOOKUP(B254,home!$B$2:$E$405,3,FALSE)</f>
        <v>1.62</v>
      </c>
      <c r="G254">
        <f>VLOOKUP(C254,away!$B$2:$E$405,4,FALSE)</f>
        <v>0.93</v>
      </c>
      <c r="H254">
        <f>VLOOKUP(A254,away!$A$2:$E$405,3,FALSE)</f>
        <v>1.16333333333333</v>
      </c>
      <c r="I254">
        <f>VLOOKUP(C254,away!$B$2:$E$405,3,FALSE)</f>
        <v>0.93</v>
      </c>
      <c r="J254">
        <f>VLOOKUP(B254,home!$B$2:$E$405,4,FALSE)</f>
        <v>0.55000000000000004</v>
      </c>
      <c r="K254" s="3">
        <f t="shared" si="392"/>
        <v>2.1895919999999953</v>
      </c>
      <c r="L254" s="3">
        <f t="shared" si="393"/>
        <v>0.59504499999999838</v>
      </c>
      <c r="M254" s="5">
        <f t="shared" si="394"/>
        <v>6.1751500757759745E-2</v>
      </c>
      <c r="N254" s="5">
        <f t="shared" si="395"/>
        <v>0.13521059204718436</v>
      </c>
      <c r="O254" s="5">
        <f t="shared" si="396"/>
        <v>3.6744921768401044E-2</v>
      </c>
      <c r="P254" s="5">
        <f t="shared" si="397"/>
        <v>8.0456386744716599E-2</v>
      </c>
      <c r="Q254" s="5">
        <f t="shared" si="398"/>
        <v>0.148028015330889</v>
      </c>
      <c r="R254" s="5">
        <f t="shared" si="399"/>
        <v>1.093244098683907E-2</v>
      </c>
      <c r="S254" s="5">
        <f t="shared" si="400"/>
        <v>2.6206772663747692E-2</v>
      </c>
      <c r="T254" s="5">
        <f t="shared" si="401"/>
        <v>8.8083330382568589E-2</v>
      </c>
      <c r="U254" s="5">
        <f t="shared" si="402"/>
        <v>2.3937585325254876E-2</v>
      </c>
      <c r="V254" s="5">
        <f t="shared" si="403"/>
        <v>3.7938839288504532E-3</v>
      </c>
      <c r="W254" s="5">
        <f t="shared" si="404"/>
        <v>0.10804031938146373</v>
      </c>
      <c r="X254" s="5">
        <f t="shared" si="405"/>
        <v>6.4288851846342907E-2</v>
      </c>
      <c r="Y254" s="5">
        <f t="shared" si="406"/>
        <v>1.9127379923453505E-2</v>
      </c>
      <c r="Z254" s="5">
        <f t="shared" si="407"/>
        <v>2.168431449004546E-3</v>
      </c>
      <c r="AA254" s="5">
        <f t="shared" si="408"/>
        <v>4.7479801532887504E-3</v>
      </c>
      <c r="AB254" s="5">
        <f t="shared" si="409"/>
        <v>5.1980696798999016E-3</v>
      </c>
      <c r="AC254" s="5">
        <f t="shared" si="410"/>
        <v>3.0894207923946681E-4</v>
      </c>
      <c r="AD254" s="5">
        <f t="shared" si="411"/>
        <v>5.9141054748774347E-2</v>
      </c>
      <c r="AE254" s="5">
        <f t="shared" si="412"/>
        <v>3.5191588922984331E-2</v>
      </c>
      <c r="AF254" s="5">
        <f t="shared" si="413"/>
        <v>1.0470289515338576E-2</v>
      </c>
      <c r="AG254" s="5">
        <f t="shared" si="414"/>
        <v>2.0767644748848758E-3</v>
      </c>
      <c r="AH254" s="5">
        <f t="shared" si="415"/>
        <v>3.2257857289322652E-4</v>
      </c>
      <c r="AI254" s="5">
        <f t="shared" si="416"/>
        <v>7.0631546257842403E-4</v>
      </c>
      <c r="AJ254" s="5">
        <f t="shared" si="417"/>
        <v>7.7327134316900685E-4</v>
      </c>
      <c r="AK254" s="5">
        <f t="shared" si="418"/>
        <v>5.6438291561070281E-4</v>
      </c>
      <c r="AL254" s="5">
        <f t="shared" si="419"/>
        <v>1.6100896725742457E-5</v>
      </c>
      <c r="AM254" s="5">
        <f t="shared" si="420"/>
        <v>2.5898956069895594E-2</v>
      </c>
      <c r="AN254" s="5">
        <f t="shared" si="421"/>
        <v>1.541104431461098E-2</v>
      </c>
      <c r="AO254" s="5">
        <f t="shared" si="422"/>
        <v>4.5851324320938325E-3</v>
      </c>
      <c r="AP254" s="5">
        <f t="shared" si="423"/>
        <v>9.0945337601842252E-4</v>
      </c>
      <c r="AQ254" s="5">
        <f t="shared" si="424"/>
        <v>1.3529142103322015E-4</v>
      </c>
      <c r="AR254" s="5">
        <f t="shared" si="425"/>
        <v>3.8389753381449891E-5</v>
      </c>
      <c r="AS254" s="5">
        <f t="shared" si="426"/>
        <v>8.4057896885995442E-5</v>
      </c>
      <c r="AT254" s="5">
        <f t="shared" si="427"/>
        <v>9.2026249279200095E-5</v>
      </c>
      <c r="AU254" s="5">
        <f t="shared" si="428"/>
        <v>6.7166646403913957E-5</v>
      </c>
      <c r="AV254" s="5">
        <f t="shared" si="429"/>
        <v>3.676688790820961E-5</v>
      </c>
      <c r="AW254" s="5">
        <f t="shared" si="430"/>
        <v>5.8272086868192562E-7</v>
      </c>
      <c r="AX254" s="5">
        <f t="shared" si="431"/>
        <v>9.4513578364991222E-3</v>
      </c>
      <c r="AY254" s="5">
        <f t="shared" si="432"/>
        <v>5.6239832238196043E-3</v>
      </c>
      <c r="AZ254" s="5">
        <f t="shared" si="433"/>
        <v>1.6732615487088634E-3</v>
      </c>
      <c r="BA254" s="5">
        <f t="shared" si="434"/>
        <v>3.3188863941715439E-4</v>
      </c>
      <c r="BB254" s="5">
        <f t="shared" si="435"/>
        <v>4.9372168860495005E-5</v>
      </c>
      <c r="BC254" s="5">
        <f t="shared" si="436"/>
        <v>5.8757324439186347E-6</v>
      </c>
      <c r="BD254" s="5">
        <f t="shared" si="437"/>
        <v>3.8072718001441309E-6</v>
      </c>
      <c r="BE254" s="5">
        <f t="shared" si="438"/>
        <v>8.3363718754211677E-6</v>
      </c>
      <c r="BF254" s="5">
        <f t="shared" si="439"/>
        <v>9.1266265837235766E-6</v>
      </c>
      <c r="BG254" s="5">
        <f t="shared" si="440"/>
        <v>6.6611961849028105E-6</v>
      </c>
      <c r="BH254" s="5">
        <f t="shared" si="441"/>
        <v>3.6463254692234203E-6</v>
      </c>
      <c r="BI254" s="5">
        <f t="shared" si="442"/>
        <v>1.5967930153615652E-6</v>
      </c>
      <c r="BJ254" s="8">
        <f t="shared" si="443"/>
        <v>0.73373380333728522</v>
      </c>
      <c r="BK254" s="8">
        <f t="shared" si="444"/>
        <v>0.17815757029485929</v>
      </c>
      <c r="BL254" s="8">
        <f t="shared" si="445"/>
        <v>8.4279128226722552E-2</v>
      </c>
      <c r="BM254" s="8">
        <f t="shared" si="446"/>
        <v>0.51959167516913118</v>
      </c>
      <c r="BN254" s="8">
        <f t="shared" si="447"/>
        <v>0.47312385763578979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1.4962962962963</v>
      </c>
      <c r="F255">
        <f>VLOOKUP(B255,home!$B$2:$E$405,3,FALSE)</f>
        <v>1.07</v>
      </c>
      <c r="G255">
        <f>VLOOKUP(C255,away!$B$2:$E$405,4,FALSE)</f>
        <v>0.85</v>
      </c>
      <c r="H255">
        <f>VLOOKUP(A255,away!$A$2:$E$405,3,FALSE)</f>
        <v>1.3888888888888899</v>
      </c>
      <c r="I255">
        <f>VLOOKUP(C255,away!$B$2:$E$405,3,FALSE)</f>
        <v>0.57999999999999996</v>
      </c>
      <c r="J255">
        <f>VLOOKUP(B255,home!$B$2:$E$405,4,FALSE)</f>
        <v>1.01</v>
      </c>
      <c r="K255" s="3">
        <f t="shared" si="392"/>
        <v>1.3608814814814849</v>
      </c>
      <c r="L255" s="3">
        <f t="shared" si="393"/>
        <v>0.81361111111111173</v>
      </c>
      <c r="M255" s="5">
        <f t="shared" si="394"/>
        <v>0.11366581391685859</v>
      </c>
      <c r="N255" s="5">
        <f t="shared" si="395"/>
        <v>0.15468570123697328</v>
      </c>
      <c r="O255" s="5">
        <f t="shared" si="396"/>
        <v>9.2479769156244174E-2</v>
      </c>
      <c r="P255" s="5">
        <f t="shared" si="397"/>
        <v>0.1258540052564153</v>
      </c>
      <c r="Q255" s="5">
        <f t="shared" si="398"/>
        <v>0.10525445313168731</v>
      </c>
      <c r="R255" s="5">
        <f t="shared" si="399"/>
        <v>3.7621283869255472E-2</v>
      </c>
      <c r="S255" s="5">
        <f t="shared" si="400"/>
        <v>3.4837278890791863E-2</v>
      </c>
      <c r="T255" s="5">
        <f t="shared" si="401"/>
        <v>8.5636192561864541E-2</v>
      </c>
      <c r="U255" s="5">
        <f t="shared" si="402"/>
        <v>5.1198108527227872E-2</v>
      </c>
      <c r="V255" s="5">
        <f t="shared" si="403"/>
        <v>4.2858689869076537E-3</v>
      </c>
      <c r="W255" s="5">
        <f t="shared" si="404"/>
        <v>4.7746278703458045E-2</v>
      </c>
      <c r="X255" s="5">
        <f t="shared" si="405"/>
        <v>3.8846902867341306E-2</v>
      </c>
      <c r="Y255" s="5">
        <f t="shared" si="406"/>
        <v>1.5803135902561497E-2</v>
      </c>
      <c r="Z255" s="5">
        <f t="shared" si="407"/>
        <v>1.0203031523430496E-2</v>
      </c>
      <c r="AA255" s="5">
        <f t="shared" si="408"/>
        <v>1.3885116655208385E-2</v>
      </c>
      <c r="AB255" s="5">
        <f t="shared" si="409"/>
        <v>9.4479990621416168E-3</v>
      </c>
      <c r="AC255" s="5">
        <f t="shared" si="410"/>
        <v>2.9658971298151578E-4</v>
      </c>
      <c r="AD255" s="5">
        <f t="shared" si="411"/>
        <v>1.6244256624297477E-2</v>
      </c>
      <c r="AE255" s="5">
        <f t="shared" si="412"/>
        <v>1.3216507681268705E-2</v>
      </c>
      <c r="AF255" s="5">
        <f t="shared" si="413"/>
        <v>5.3765487497827872E-3</v>
      </c>
      <c r="AG255" s="5">
        <f t="shared" si="414"/>
        <v>1.4581399340846109E-3</v>
      </c>
      <c r="AH255" s="5">
        <f t="shared" si="415"/>
        <v>2.0753249536199958E-3</v>
      </c>
      <c r="AI255" s="5">
        <f t="shared" si="416"/>
        <v>2.8242712974378735E-3</v>
      </c>
      <c r="AJ255" s="5">
        <f t="shared" si="417"/>
        <v>1.9217492536814449E-3</v>
      </c>
      <c r="AK255" s="5">
        <f t="shared" si="418"/>
        <v>8.7175765712864742E-4</v>
      </c>
      <c r="AL255" s="5">
        <f t="shared" si="419"/>
        <v>1.3135700879730606E-5</v>
      </c>
      <c r="AM255" s="5">
        <f t="shared" si="420"/>
        <v>4.4213016040878699E-3</v>
      </c>
      <c r="AN255" s="5">
        <f t="shared" si="421"/>
        <v>3.597220110659272E-3</v>
      </c>
      <c r="AO255" s="5">
        <f t="shared" si="422"/>
        <v>1.4633691255723634E-3</v>
      </c>
      <c r="AP255" s="5">
        <f t="shared" si="423"/>
        <v>3.9687112674087558E-4</v>
      </c>
      <c r="AQ255" s="5">
        <f t="shared" si="424"/>
        <v>8.0724689598890627E-5</v>
      </c>
      <c r="AR255" s="5">
        <f t="shared" si="425"/>
        <v>3.3770148828627636E-4</v>
      </c>
      <c r="AS255" s="5">
        <f t="shared" si="426"/>
        <v>4.5957170167753003E-4</v>
      </c>
      <c r="AT255" s="5">
        <f t="shared" si="427"/>
        <v>3.1271130911294213E-4</v>
      </c>
      <c r="AU255" s="5">
        <f t="shared" si="428"/>
        <v>1.4185434320721174E-4</v>
      </c>
      <c r="AV255" s="5">
        <f t="shared" si="429"/>
        <v>4.826173718460337E-5</v>
      </c>
      <c r="AW255" s="5">
        <f t="shared" si="430"/>
        <v>4.0400610218593694E-7</v>
      </c>
      <c r="AX255" s="5">
        <f t="shared" si="431"/>
        <v>1.0028112461745943E-3</v>
      </c>
      <c r="AY255" s="5">
        <f t="shared" si="432"/>
        <v>8.158983722348301E-4</v>
      </c>
      <c r="AZ255" s="5">
        <f t="shared" si="433"/>
        <v>3.3191199059386377E-4</v>
      </c>
      <c r="BA255" s="5">
        <f t="shared" si="434"/>
        <v>9.0015761152724804E-5</v>
      </c>
      <c r="BB255" s="5">
        <f t="shared" si="435"/>
        <v>1.8309455862245213E-5</v>
      </c>
      <c r="BC255" s="5">
        <f t="shared" si="436"/>
        <v>2.9793553455842383E-6</v>
      </c>
      <c r="BD255" s="5">
        <f t="shared" si="437"/>
        <v>4.5792947184745552E-5</v>
      </c>
      <c r="BE255" s="5">
        <f t="shared" si="438"/>
        <v>6.2318773806179908E-5</v>
      </c>
      <c r="BF255" s="5">
        <f t="shared" si="439"/>
        <v>4.2404232610731847E-5</v>
      </c>
      <c r="BG255" s="5">
        <f t="shared" si="440"/>
        <v>1.9235711632126082E-5</v>
      </c>
      <c r="BH255" s="5">
        <f t="shared" si="441"/>
        <v>6.5443809358195988E-6</v>
      </c>
      <c r="BI255" s="5">
        <f t="shared" si="442"/>
        <v>1.7812253646634704E-6</v>
      </c>
      <c r="BJ255" s="8">
        <f t="shared" si="443"/>
        <v>0.49648953023134268</v>
      </c>
      <c r="BK255" s="8">
        <f t="shared" si="444"/>
        <v>0.27976859083706951</v>
      </c>
      <c r="BL255" s="8">
        <f t="shared" si="445"/>
        <v>0.21380355828294831</v>
      </c>
      <c r="BM255" s="8">
        <f t="shared" si="446"/>
        <v>0.36988818994122424</v>
      </c>
      <c r="BN255" s="8">
        <f t="shared" si="447"/>
        <v>0.62956102656743418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1.56756756756757</v>
      </c>
      <c r="F256">
        <f>VLOOKUP(B256,home!$B$2:$E$405,3,FALSE)</f>
        <v>1.44</v>
      </c>
      <c r="G256">
        <f>VLOOKUP(C256,away!$B$2:$E$405,4,FALSE)</f>
        <v>0.43</v>
      </c>
      <c r="H256">
        <f>VLOOKUP(A256,away!$A$2:$E$405,3,FALSE)</f>
        <v>1.2612612612612599</v>
      </c>
      <c r="I256">
        <f>VLOOKUP(C256,away!$B$2:$E$405,3,FALSE)</f>
        <v>1.01</v>
      </c>
      <c r="J256">
        <f>VLOOKUP(B256,home!$B$2:$E$405,4,FALSE)</f>
        <v>0.73</v>
      </c>
      <c r="K256" s="3">
        <f t="shared" si="392"/>
        <v>0.97063783783783941</v>
      </c>
      <c r="L256" s="3">
        <f t="shared" si="393"/>
        <v>0.929927927927927</v>
      </c>
      <c r="M256" s="5">
        <f t="shared" si="394"/>
        <v>0.14948402235150929</v>
      </c>
      <c r="N256" s="5">
        <f t="shared" si="395"/>
        <v>0.14509484824657223</v>
      </c>
      <c r="O256" s="5">
        <f t="shared" si="396"/>
        <v>0.13900936716367093</v>
      </c>
      <c r="P256" s="5">
        <f t="shared" si="397"/>
        <v>0.13492775158295189</v>
      </c>
      <c r="Q256" s="5">
        <f t="shared" si="398"/>
        <v>7.0417274891731149E-2</v>
      </c>
      <c r="R256" s="5">
        <f t="shared" si="399"/>
        <v>6.4634346384542463E-2</v>
      </c>
      <c r="S256" s="5">
        <f t="shared" si="400"/>
        <v>3.0447230849228901E-2</v>
      </c>
      <c r="T256" s="5">
        <f t="shared" si="401"/>
        <v>6.5482990530398771E-2</v>
      </c>
      <c r="U256" s="5">
        <f t="shared" si="402"/>
        <v>6.2736542224754277E-2</v>
      </c>
      <c r="V256" s="5">
        <f t="shared" si="403"/>
        <v>3.0535975504928968E-3</v>
      </c>
      <c r="W256" s="5">
        <f t="shared" si="404"/>
        <v>2.2783223815780896E-2</v>
      </c>
      <c r="X256" s="5">
        <f t="shared" si="405"/>
        <v>2.1186756114527323E-2</v>
      </c>
      <c r="Y256" s="5">
        <f t="shared" si="406"/>
        <v>9.8510781065483666E-3</v>
      </c>
      <c r="Z256" s="5">
        <f t="shared" si="407"/>
        <v>2.0035094602117828E-2</v>
      </c>
      <c r="AA256" s="5">
        <f t="shared" si="408"/>
        <v>1.9446820905476215E-2</v>
      </c>
      <c r="AB256" s="5">
        <f t="shared" si="409"/>
        <v>9.4379100982555642E-3</v>
      </c>
      <c r="AC256" s="5">
        <f t="shared" si="410"/>
        <v>1.7226550589064345E-4</v>
      </c>
      <c r="AD256" s="5">
        <f t="shared" si="411"/>
        <v>5.5285647758812843E-3</v>
      </c>
      <c r="AE256" s="5">
        <f t="shared" si="412"/>
        <v>5.141166786450606E-3</v>
      </c>
      <c r="AF256" s="5">
        <f t="shared" si="413"/>
        <v>2.3904572884279459E-3</v>
      </c>
      <c r="AG256" s="5">
        <f t="shared" si="414"/>
        <v>7.40984331009337E-4</v>
      </c>
      <c r="AH256" s="5">
        <f t="shared" si="415"/>
        <v>4.6577985022968555E-3</v>
      </c>
      <c r="AI256" s="5">
        <f t="shared" si="416"/>
        <v>4.5210354673537465E-3</v>
      </c>
      <c r="AJ256" s="5">
        <f t="shared" si="417"/>
        <v>2.1941440454102132E-3</v>
      </c>
      <c r="AK256" s="5">
        <f t="shared" si="418"/>
        <v>7.0990641071391313E-4</v>
      </c>
      <c r="AL256" s="5">
        <f t="shared" si="419"/>
        <v>6.2196339165848292E-6</v>
      </c>
      <c r="AM256" s="5">
        <f t="shared" si="420"/>
        <v>1.0732468320815702E-3</v>
      </c>
      <c r="AN256" s="5">
        <f t="shared" si="421"/>
        <v>9.9804220271282633E-4</v>
      </c>
      <c r="AO256" s="5">
        <f t="shared" si="422"/>
        <v>4.6405365877668134E-4</v>
      </c>
      <c r="AP256" s="5">
        <f t="shared" si="423"/>
        <v>1.4384548578452421E-4</v>
      </c>
      <c r="AQ256" s="5">
        <f t="shared" si="424"/>
        <v>3.3441483634347164E-5</v>
      </c>
      <c r="AR256" s="5">
        <f t="shared" si="425"/>
        <v>8.6628338198934361E-4</v>
      </c>
      <c r="AS256" s="5">
        <f t="shared" si="426"/>
        <v>8.4084742884898761E-4</v>
      </c>
      <c r="AT256" s="5">
        <f t="shared" si="427"/>
        <v>4.0807916514474396E-4</v>
      </c>
      <c r="AU256" s="5">
        <f t="shared" si="428"/>
        <v>1.3203235950758828E-4</v>
      </c>
      <c r="AV256" s="5">
        <f t="shared" si="429"/>
        <v>3.2038900989268443E-5</v>
      </c>
      <c r="AW256" s="5">
        <f t="shared" si="430"/>
        <v>1.5594405766072281E-7</v>
      </c>
      <c r="AX256" s="5">
        <f t="shared" si="431"/>
        <v>1.7362233075966091E-4</v>
      </c>
      <c r="AY256" s="5">
        <f t="shared" si="432"/>
        <v>1.6145625428534862E-4</v>
      </c>
      <c r="AZ256" s="5">
        <f t="shared" si="433"/>
        <v>7.507133999928937E-5</v>
      </c>
      <c r="BA256" s="5">
        <f t="shared" si="434"/>
        <v>2.3270311884104028E-5</v>
      </c>
      <c r="BB256" s="5">
        <f t="shared" si="435"/>
        <v>5.409928228155367E-6</v>
      </c>
      <c r="BC256" s="5">
        <f t="shared" si="436"/>
        <v>1.0061686694894647E-6</v>
      </c>
      <c r="BD256" s="5">
        <f t="shared" si="437"/>
        <v>1.3426351840195781E-4</v>
      </c>
      <c r="BE256" s="5">
        <f t="shared" si="438"/>
        <v>1.3032125120217731E-4</v>
      </c>
      <c r="BF256" s="5">
        <f t="shared" si="439"/>
        <v>6.3247368745601652E-5</v>
      </c>
      <c r="BG256" s="5">
        <f t="shared" si="440"/>
        <v>2.0463429749387776E-5</v>
      </c>
      <c r="BH256" s="5">
        <f t="shared" si="441"/>
        <v>4.9656448016730673E-6</v>
      </c>
      <c r="BI256" s="5">
        <f t="shared" si="442"/>
        <v>9.6396854675333103E-7</v>
      </c>
      <c r="BJ256" s="8">
        <f t="shared" si="443"/>
        <v>0.35176981088414383</v>
      </c>
      <c r="BK256" s="8">
        <f t="shared" si="444"/>
        <v>0.31825254372827555</v>
      </c>
      <c r="BL256" s="8">
        <f t="shared" si="445"/>
        <v>0.30998137762040168</v>
      </c>
      <c r="BM256" s="8">
        <f t="shared" si="446"/>
        <v>0.29630991590373335</v>
      </c>
      <c r="BN256" s="8">
        <f t="shared" si="447"/>
        <v>0.70356761062097795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1.3216783216783199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1.28321678321678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1.4452552447552429</v>
      </c>
      <c r="L257" s="3">
        <f t="shared" si="393"/>
        <v>0.88452132867132638</v>
      </c>
      <c r="M257" s="5">
        <f t="shared" si="394"/>
        <v>9.7317487973569539E-2</v>
      </c>
      <c r="N257" s="5">
        <f t="shared" si="395"/>
        <v>0.14064860990020664</v>
      </c>
      <c r="O257" s="5">
        <f t="shared" si="396"/>
        <v>8.6079393765337547E-2</v>
      </c>
      <c r="P257" s="5">
        <f t="shared" si="397"/>
        <v>0.12440669530470583</v>
      </c>
      <c r="Q257" s="5">
        <f t="shared" si="398"/>
        <v>0.10163657056290394</v>
      </c>
      <c r="R257" s="5">
        <f t="shared" si="399"/>
        <v>3.8069529872269324E-2</v>
      </c>
      <c r="S257" s="5">
        <f t="shared" si="400"/>
        <v>3.975910743000613E-2</v>
      </c>
      <c r="T257" s="5">
        <f t="shared" si="401"/>
        <v>8.9899714435896796E-2</v>
      </c>
      <c r="U257" s="5">
        <f t="shared" si="402"/>
        <v>5.502018771326362E-2</v>
      </c>
      <c r="V257" s="5">
        <f t="shared" si="403"/>
        <v>5.6473795964437157E-3</v>
      </c>
      <c r="W257" s="5">
        <f t="shared" si="404"/>
        <v>4.896359555499108E-2</v>
      </c>
      <c r="X257" s="5">
        <f t="shared" si="405"/>
        <v>4.3309344596826158E-2</v>
      </c>
      <c r="Y257" s="5">
        <f t="shared" si="406"/>
        <v>1.9154019513334498E-2</v>
      </c>
      <c r="Z257" s="5">
        <f t="shared" si="407"/>
        <v>1.1224437048170806E-2</v>
      </c>
      <c r="AA257" s="5">
        <f t="shared" si="408"/>
        <v>1.6222176513293912E-2</v>
      </c>
      <c r="AB257" s="5">
        <f t="shared" si="409"/>
        <v>1.1722592843591676E-2</v>
      </c>
      <c r="AC257" s="5">
        <f t="shared" si="410"/>
        <v>4.5121118988629085E-4</v>
      </c>
      <c r="AD257" s="5">
        <f t="shared" si="411"/>
        <v>1.7691223319481336E-2</v>
      </c>
      <c r="AE257" s="5">
        <f t="shared" si="412"/>
        <v>1.5648264356368784E-2</v>
      </c>
      <c r="AF257" s="5">
        <f t="shared" si="413"/>
        <v>6.9206117899477358E-3</v>
      </c>
      <c r="AG257" s="5">
        <f t="shared" si="414"/>
        <v>2.0404762452210061E-3</v>
      </c>
      <c r="AH257" s="5">
        <f t="shared" si="415"/>
        <v>2.4820634928589252E-3</v>
      </c>
      <c r="AI257" s="5">
        <f t="shared" si="416"/>
        <v>3.5872152808698785E-3</v>
      </c>
      <c r="AJ257" s="5">
        <f t="shared" si="417"/>
        <v>2.5922208493716729E-3</v>
      </c>
      <c r="AK257" s="5">
        <f t="shared" si="418"/>
        <v>1.2488069260394334E-3</v>
      </c>
      <c r="AL257" s="5">
        <f t="shared" si="419"/>
        <v>2.3072397032485236E-5</v>
      </c>
      <c r="AM257" s="5">
        <f t="shared" si="420"/>
        <v>5.1136666577233326E-3</v>
      </c>
      <c r="AN257" s="5">
        <f t="shared" si="421"/>
        <v>4.5231472264717024E-3</v>
      </c>
      <c r="AO257" s="5">
        <f t="shared" si="422"/>
        <v>2.0004100972673875E-3</v>
      </c>
      <c r="AP257" s="5">
        <f t="shared" si="423"/>
        <v>5.8980179904082899E-4</v>
      </c>
      <c r="AQ257" s="5">
        <f t="shared" si="424"/>
        <v>1.3042306773508318E-4</v>
      </c>
      <c r="AR257" s="5">
        <f t="shared" si="425"/>
        <v>4.3908761971003405E-4</v>
      </c>
      <c r="AS257" s="5">
        <f t="shared" si="426"/>
        <v>6.3459368529302223E-4</v>
      </c>
      <c r="AT257" s="5">
        <f t="shared" si="427"/>
        <v>4.5857492597914937E-4</v>
      </c>
      <c r="AU257" s="5">
        <f t="shared" si="428"/>
        <v>2.2091927229487095E-4</v>
      </c>
      <c r="AV257" s="5">
        <f t="shared" si="429"/>
        <v>7.9821184237918453E-5</v>
      </c>
      <c r="AW257" s="5">
        <f t="shared" si="430"/>
        <v>8.1930023499452112E-7</v>
      </c>
      <c r="AX257" s="5">
        <f t="shared" si="431"/>
        <v>1.2317589261674445E-3</v>
      </c>
      <c r="AY257" s="5">
        <f t="shared" si="432"/>
        <v>1.0895170419763941E-3</v>
      </c>
      <c r="AZ257" s="5">
        <f t="shared" si="433"/>
        <v>4.8185053078950667E-4</v>
      </c>
      <c r="BA257" s="5">
        <f t="shared" si="434"/>
        <v>1.4206902390497279E-4</v>
      </c>
      <c r="BB257" s="5">
        <f t="shared" si="435"/>
        <v>3.1415770446866234E-5</v>
      </c>
      <c r="BC257" s="5">
        <f t="shared" si="436"/>
        <v>5.5575838033791037E-6</v>
      </c>
      <c r="BD257" s="5">
        <f t="shared" si="437"/>
        <v>6.4730394131508218E-5</v>
      </c>
      <c r="BE257" s="5">
        <f t="shared" si="438"/>
        <v>9.3551941613636224E-5</v>
      </c>
      <c r="BF257" s="5">
        <f t="shared" si="439"/>
        <v>6.7603217137072032E-5</v>
      </c>
      <c r="BG257" s="5">
        <f t="shared" si="440"/>
        <v>3.2567968043226954E-5</v>
      </c>
      <c r="BH257" s="5">
        <f t="shared" si="441"/>
        <v>1.1767256656373723E-5</v>
      </c>
      <c r="BI257" s="5">
        <f t="shared" si="442"/>
        <v>3.4013378798010338E-6</v>
      </c>
      <c r="BJ257" s="8">
        <f t="shared" si="443"/>
        <v>0.50125204800050494</v>
      </c>
      <c r="BK257" s="8">
        <f t="shared" si="444"/>
        <v>0.26869447093362037</v>
      </c>
      <c r="BL257" s="8">
        <f t="shared" si="445"/>
        <v>0.21913080605987265</v>
      </c>
      <c r="BM257" s="8">
        <f t="shared" si="446"/>
        <v>0.41105477692143438</v>
      </c>
      <c r="BN257" s="8">
        <f t="shared" si="447"/>
        <v>0.58815828737899278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1.3216783216783199</v>
      </c>
      <c r="F258">
        <f>VLOOKUP(B258,home!$B$2:$E$405,3,FALSE)</f>
        <v>1.24</v>
      </c>
      <c r="G258">
        <f>VLOOKUP(C258,away!$B$2:$E$405,4,FALSE)</f>
        <v>1.57</v>
      </c>
      <c r="H258">
        <f>VLOOKUP(A258,away!$A$2:$E$405,3,FALSE)</f>
        <v>1.28321678321678</v>
      </c>
      <c r="I258">
        <f>VLOOKUP(C258,away!$B$2:$E$405,3,FALSE)</f>
        <v>1.3</v>
      </c>
      <c r="J258">
        <f>VLOOKUP(B258,home!$B$2:$E$405,4,FALSE)</f>
        <v>0.83</v>
      </c>
      <c r="K258" s="3">
        <f t="shared" si="392"/>
        <v>2.5730433566433533</v>
      </c>
      <c r="L258" s="3">
        <f t="shared" si="393"/>
        <v>1.3845909090909057</v>
      </c>
      <c r="M258" s="5">
        <f t="shared" si="394"/>
        <v>1.9108265941647516E-2</v>
      </c>
      <c r="N258" s="5">
        <f t="shared" si="395"/>
        <v>4.9166396738130586E-2</v>
      </c>
      <c r="O258" s="5">
        <f t="shared" si="396"/>
        <v>2.6457131311296518E-2</v>
      </c>
      <c r="P258" s="5">
        <f t="shared" si="397"/>
        <v>6.8075345956372352E-2</v>
      </c>
      <c r="Q258" s="5">
        <f t="shared" si="398"/>
        <v>6.3253635248569182E-2</v>
      </c>
      <c r="R258" s="5">
        <f t="shared" si="399"/>
        <v>1.8316151747122759E-2</v>
      </c>
      <c r="S258" s="5">
        <f t="shared" si="400"/>
        <v>6.0631518595562046E-2</v>
      </c>
      <c r="T258" s="5">
        <f t="shared" si="401"/>
        <v>8.758040833212094E-2</v>
      </c>
      <c r="U258" s="5">
        <f t="shared" si="402"/>
        <v>4.7128252572205764E-2</v>
      </c>
      <c r="V258" s="5">
        <f t="shared" si="403"/>
        <v>2.4000733602571277E-2</v>
      </c>
      <c r="W258" s="5">
        <f t="shared" si="404"/>
        <v>5.4251448653290929E-2</v>
      </c>
      <c r="X258" s="5">
        <f t="shared" si="405"/>
        <v>7.511606261035865E-2</v>
      </c>
      <c r="Y258" s="5">
        <f t="shared" si="406"/>
        <v>5.2002508708502954E-2</v>
      </c>
      <c r="Z258" s="5">
        <f t="shared" si="407"/>
        <v>8.4534590661985605E-3</v>
      </c>
      <c r="AA258" s="5">
        <f t="shared" si="408"/>
        <v>2.1751116690938731E-2</v>
      </c>
      <c r="AB258" s="5">
        <f t="shared" si="409"/>
        <v>2.798328315059713E-2</v>
      </c>
      <c r="AC258" s="5">
        <f t="shared" si="410"/>
        <v>5.3440820068106198E-3</v>
      </c>
      <c r="AD258" s="5">
        <f t="shared" si="411"/>
        <v>3.4897832386407049E-2</v>
      </c>
      <c r="AE258" s="5">
        <f t="shared" si="412"/>
        <v>4.8319221469197378E-2</v>
      </c>
      <c r="AF258" s="5">
        <f t="shared" si="413"/>
        <v>3.3451177390300409E-2</v>
      </c>
      <c r="AG258" s="5">
        <f t="shared" si="414"/>
        <v>1.543873203766573E-2</v>
      </c>
      <c r="AH258" s="5">
        <f t="shared" si="415"/>
        <v>2.9261456433576551E-3</v>
      </c>
      <c r="AI258" s="5">
        <f t="shared" si="416"/>
        <v>7.5290996082123052E-3</v>
      </c>
      <c r="AJ258" s="5">
        <f t="shared" si="417"/>
        <v>9.6863498642083736E-3</v>
      </c>
      <c r="AK258" s="5">
        <f t="shared" si="418"/>
        <v>8.3077993894082013E-3</v>
      </c>
      <c r="AL258" s="5">
        <f t="shared" si="419"/>
        <v>7.6155572157897335E-4</v>
      </c>
      <c r="AM258" s="5">
        <f t="shared" si="420"/>
        <v>1.7958727156619583E-2</v>
      </c>
      <c r="AN258" s="5">
        <f t="shared" si="421"/>
        <v>2.4865490359899437E-2</v>
      </c>
      <c r="AO258" s="5">
        <f t="shared" si="422"/>
        <v>1.7214265951202158E-2</v>
      </c>
      <c r="AP258" s="5">
        <f t="shared" si="423"/>
        <v>7.9449053809025408E-3</v>
      </c>
      <c r="AQ258" s="5">
        <f t="shared" si="424"/>
        <v>2.7501109409962684E-3</v>
      </c>
      <c r="AR258" s="5">
        <f t="shared" si="425"/>
        <v>8.1030293129379311E-4</v>
      </c>
      <c r="AS258" s="5">
        <f t="shared" si="426"/>
        <v>2.0849445742341299E-3</v>
      </c>
      <c r="AT258" s="5">
        <f t="shared" si="427"/>
        <v>2.682326392851367E-3</v>
      </c>
      <c r="AU258" s="5">
        <f t="shared" si="428"/>
        <v>2.3005807018251128E-3</v>
      </c>
      <c r="AV258" s="5">
        <f t="shared" si="429"/>
        <v>1.4798734728132526E-3</v>
      </c>
      <c r="AW258" s="5">
        <f t="shared" si="430"/>
        <v>7.5364663546744655E-5</v>
      </c>
      <c r="AX258" s="5">
        <f t="shared" si="431"/>
        <v>7.7014306006850976E-3</v>
      </c>
      <c r="AY258" s="5">
        <f t="shared" si="432"/>
        <v>1.0663330796703096E-2</v>
      </c>
      <c r="AZ258" s="5">
        <f t="shared" si="433"/>
        <v>7.3821754408720979E-3</v>
      </c>
      <c r="BA258" s="5">
        <f t="shared" si="434"/>
        <v>3.4070976682485515E-3</v>
      </c>
      <c r="BB258" s="5">
        <f t="shared" si="435"/>
        <v>1.1793591144604414E-3</v>
      </c>
      <c r="BC258" s="5">
        <f t="shared" si="436"/>
        <v>3.2658598168708536E-4</v>
      </c>
      <c r="BD258" s="5">
        <f t="shared" si="437"/>
        <v>1.8698967871318335E-4</v>
      </c>
      <c r="BE258" s="5">
        <f t="shared" si="438"/>
        <v>4.8113255057383143E-4</v>
      </c>
      <c r="BF258" s="5">
        <f t="shared" si="439"/>
        <v>6.1898745645943469E-4</v>
      </c>
      <c r="BG258" s="5">
        <f t="shared" si="440"/>
        <v>5.3089385422950511E-4</v>
      </c>
      <c r="BH258" s="5">
        <f t="shared" si="441"/>
        <v>3.4150322617700323E-4</v>
      </c>
      <c r="BI258" s="5">
        <f t="shared" si="442"/>
        <v>1.7574052147740208E-4</v>
      </c>
      <c r="BJ258" s="8">
        <f t="shared" si="443"/>
        <v>0.61487090296682012</v>
      </c>
      <c r="BK258" s="8">
        <f t="shared" si="444"/>
        <v>0.18858483262124584</v>
      </c>
      <c r="BL258" s="8">
        <f t="shared" si="445"/>
        <v>0.18177860533799553</v>
      </c>
      <c r="BM258" s="8">
        <f t="shared" si="446"/>
        <v>0.73872290691596498</v>
      </c>
      <c r="BN258" s="8">
        <f t="shared" si="447"/>
        <v>0.24437692694313889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1.2032967032966999</v>
      </c>
      <c r="F259">
        <f>VLOOKUP(B259,home!$B$2:$E$405,3,FALSE)</f>
        <v>1.34</v>
      </c>
      <c r="G259">
        <f>VLOOKUP(C259,away!$B$2:$E$405,4,FALSE)</f>
        <v>0.89</v>
      </c>
      <c r="H259">
        <f>VLOOKUP(A259,away!$A$2:$E$405,3,FALSE)</f>
        <v>1.0549450549450601</v>
      </c>
      <c r="I259">
        <f>VLOOKUP(C259,away!$B$2:$E$405,3,FALSE)</f>
        <v>0.7</v>
      </c>
      <c r="J259">
        <f>VLOOKUP(B259,home!$B$2:$E$405,4,FALSE)</f>
        <v>1.0900000000000001</v>
      </c>
      <c r="K259" s="3">
        <f t="shared" si="392"/>
        <v>1.4350516483516444</v>
      </c>
      <c r="L259" s="3">
        <f t="shared" si="393"/>
        <v>0.80492307692308085</v>
      </c>
      <c r="M259" s="5">
        <f t="shared" si="394"/>
        <v>0.10646119512270794</v>
      </c>
      <c r="N259" s="5">
        <f t="shared" si="395"/>
        <v>0.15277731354632806</v>
      </c>
      <c r="O259" s="5">
        <f t="shared" si="396"/>
        <v>8.5693072751078542E-2</v>
      </c>
      <c r="P259" s="5">
        <f t="shared" si="397"/>
        <v>0.12297398530375266</v>
      </c>
      <c r="Q259" s="5">
        <f t="shared" si="398"/>
        <v>0.10962166781769707</v>
      </c>
      <c r="R259" s="5">
        <f t="shared" si="399"/>
        <v>3.4488165894895784E-2</v>
      </c>
      <c r="S259" s="5">
        <f t="shared" si="400"/>
        <v>3.5512002857137667E-2</v>
      </c>
      <c r="T259" s="5">
        <f t="shared" si="401"/>
        <v>8.8237010157260584E-2</v>
      </c>
      <c r="U259" s="5">
        <f t="shared" si="402"/>
        <v>4.9492299316095154E-2</v>
      </c>
      <c r="V259" s="5">
        <f t="shared" si="403"/>
        <v>4.557792695604539E-3</v>
      </c>
      <c r="W259" s="5">
        <f t="shared" si="404"/>
        <v>5.2437585032280853E-2</v>
      </c>
      <c r="X259" s="5">
        <f t="shared" si="405"/>
        <v>4.2208222290599194E-2</v>
      </c>
      <c r="Y259" s="5">
        <f t="shared" si="406"/>
        <v>1.6987186078801234E-2</v>
      </c>
      <c r="Z259" s="5">
        <f t="shared" si="407"/>
        <v>9.2534402031843911E-3</v>
      </c>
      <c r="AA259" s="5">
        <f t="shared" si="408"/>
        <v>1.3279164616503136E-2</v>
      </c>
      <c r="AB259" s="5">
        <f t="shared" si="409"/>
        <v>9.5281435358228299E-3</v>
      </c>
      <c r="AC259" s="5">
        <f t="shared" si="410"/>
        <v>3.2904590923998119E-4</v>
      </c>
      <c r="AD259" s="5">
        <f t="shared" si="411"/>
        <v>1.8812660709038545E-2</v>
      </c>
      <c r="AE259" s="5">
        <f t="shared" si="412"/>
        <v>1.5142744743029252E-2</v>
      </c>
      <c r="AF259" s="5">
        <f t="shared" si="413"/>
        <v>6.0943723458099569E-3</v>
      </c>
      <c r="AG259" s="5">
        <f t="shared" si="414"/>
        <v>1.6351669801680951E-3</v>
      </c>
      <c r="AH259" s="5">
        <f t="shared" si="415"/>
        <v>1.8620768901177289E-3</v>
      </c>
      <c r="AI259" s="5">
        <f t="shared" si="416"/>
        <v>2.6721765105209507E-3</v>
      </c>
      <c r="AJ259" s="5">
        <f t="shared" si="417"/>
        <v>1.917355653054818E-3</v>
      </c>
      <c r="AK259" s="5">
        <f t="shared" si="418"/>
        <v>9.1716813013088664E-4</v>
      </c>
      <c r="AL259" s="5">
        <f t="shared" si="419"/>
        <v>1.5203318640373391E-5</v>
      </c>
      <c r="AM259" s="5">
        <f t="shared" si="420"/>
        <v>5.3994279520771897E-3</v>
      </c>
      <c r="AN259" s="5">
        <f t="shared" si="421"/>
        <v>4.3461241608104603E-3</v>
      </c>
      <c r="AO259" s="5">
        <f t="shared" si="422"/>
        <v>1.7491478161046491E-3</v>
      </c>
      <c r="AP259" s="5">
        <f t="shared" si="423"/>
        <v>4.6930981404408046E-4</v>
      </c>
      <c r="AQ259" s="5">
        <f t="shared" si="424"/>
        <v>9.4439574887639997E-5</v>
      </c>
      <c r="AR259" s="5">
        <f t="shared" si="425"/>
        <v>2.9976573197218497E-4</v>
      </c>
      <c r="AS259" s="5">
        <f t="shared" si="426"/>
        <v>4.3017930778602127E-4</v>
      </c>
      <c r="AT259" s="5">
        <f t="shared" si="427"/>
        <v>3.0866476236254966E-4</v>
      </c>
      <c r="AU259" s="5">
        <f t="shared" si="428"/>
        <v>1.4764995867214847E-4</v>
      </c>
      <c r="AV259" s="5">
        <f t="shared" si="429"/>
        <v>5.2971329142879725E-5</v>
      </c>
      <c r="AW259" s="5">
        <f t="shared" si="430"/>
        <v>4.8781798457556326E-7</v>
      </c>
      <c r="AX259" s="5">
        <f t="shared" si="431"/>
        <v>1.2914096637973861E-3</v>
      </c>
      <c r="AY259" s="5">
        <f t="shared" si="432"/>
        <v>1.0394854401519933E-3</v>
      </c>
      <c r="AZ259" s="5">
        <f t="shared" si="433"/>
        <v>4.1835290945194272E-4</v>
      </c>
      <c r="BA259" s="5">
        <f t="shared" si="434"/>
        <v>1.1224730370526028E-4</v>
      </c>
      <c r="BB259" s="5">
        <f t="shared" si="435"/>
        <v>2.2587611268689399E-5</v>
      </c>
      <c r="BC259" s="5">
        <f t="shared" si="436"/>
        <v>3.6362579125471871E-6</v>
      </c>
      <c r="BD259" s="5">
        <f t="shared" si="437"/>
        <v>4.0214725889191757E-5</v>
      </c>
      <c r="BE259" s="5">
        <f t="shared" si="438"/>
        <v>5.7710208675294182E-5</v>
      </c>
      <c r="BF259" s="5">
        <f t="shared" si="439"/>
        <v>4.140856504309915E-5</v>
      </c>
      <c r="BG259" s="5">
        <f t="shared" si="440"/>
        <v>1.9807809840325237E-5</v>
      </c>
      <c r="BH259" s="5">
        <f t="shared" si="441"/>
        <v>7.1063075403986661E-6</v>
      </c>
      <c r="BI259" s="5">
        <f t="shared" si="442"/>
        <v>2.0395836699085626E-6</v>
      </c>
      <c r="BJ259" s="8">
        <f t="shared" si="443"/>
        <v>0.51890009820522465</v>
      </c>
      <c r="BK259" s="8">
        <f t="shared" si="444"/>
        <v>0.27088871064723513</v>
      </c>
      <c r="BL259" s="8">
        <f t="shared" si="445"/>
        <v>0.20125714158881375</v>
      </c>
      <c r="BM259" s="8">
        <f t="shared" si="446"/>
        <v>0.38724499258583056</v>
      </c>
      <c r="BN259" s="8">
        <f t="shared" si="447"/>
        <v>0.61201540043645997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1.6156716417910399</v>
      </c>
      <c r="F260">
        <f>VLOOKUP(B260,home!$B$2:$E$405,3,FALSE)</f>
        <v>1.71</v>
      </c>
      <c r="G260">
        <f>VLOOKUP(C260,away!$B$2:$E$405,4,FALSE)</f>
        <v>0.67</v>
      </c>
      <c r="H260">
        <f>VLOOKUP(A260,away!$A$2:$E$405,3,FALSE)</f>
        <v>1.39925373134328</v>
      </c>
      <c r="I260">
        <f>VLOOKUP(C260,away!$B$2:$E$405,3,FALSE)</f>
        <v>1.19</v>
      </c>
      <c r="J260">
        <f>VLOOKUP(B260,home!$B$2:$E$405,4,FALSE)</f>
        <v>0.77</v>
      </c>
      <c r="K260" s="3">
        <f t="shared" si="392"/>
        <v>1.8510749999999945</v>
      </c>
      <c r="L260" s="3">
        <f t="shared" si="393"/>
        <v>1.2821361940298475</v>
      </c>
      <c r="M260" s="5">
        <f t="shared" si="394"/>
        <v>4.3577636086008412E-2</v>
      </c>
      <c r="N260" s="5">
        <f t="shared" si="395"/>
        <v>8.0665472717907777E-2</v>
      </c>
      <c r="O260" s="5">
        <f t="shared" si="396"/>
        <v>5.5872464476132561E-2</v>
      </c>
      <c r="P260" s="5">
        <f t="shared" si="397"/>
        <v>0.10342412218015677</v>
      </c>
      <c r="Q260" s="5">
        <f t="shared" si="398"/>
        <v>7.4658919955650369E-2</v>
      </c>
      <c r="R260" s="5">
        <f t="shared" si="399"/>
        <v>3.5818054477248236E-2</v>
      </c>
      <c r="S260" s="5">
        <f t="shared" si="400"/>
        <v>6.1364899576151925E-2</v>
      </c>
      <c r="T260" s="5">
        <f t="shared" si="401"/>
        <v>9.5722903482316588E-2</v>
      </c>
      <c r="U260" s="5">
        <f t="shared" si="402"/>
        <v>6.6301905191472083E-2</v>
      </c>
      <c r="V260" s="5">
        <f t="shared" si="403"/>
        <v>1.6182130309049116E-2</v>
      </c>
      <c r="W260" s="5">
        <f t="shared" si="404"/>
        <v>4.6066420085635024E-2</v>
      </c>
      <c r="X260" s="5">
        <f t="shared" si="405"/>
        <v>5.906342452117621E-2</v>
      </c>
      <c r="Y260" s="5">
        <f t="shared" si="406"/>
        <v>3.7863677160975023E-2</v>
      </c>
      <c r="Z260" s="5">
        <f t="shared" si="407"/>
        <v>1.530787468167092E-2</v>
      </c>
      <c r="AA260" s="5">
        <f t="shared" si="408"/>
        <v>2.8336024126373916E-2</v>
      </c>
      <c r="AB260" s="5">
        <f t="shared" si="409"/>
        <v>2.6226052929863727E-2</v>
      </c>
      <c r="AC260" s="5">
        <f t="shared" si="410"/>
        <v>2.4003462161691089E-3</v>
      </c>
      <c r="AD260" s="5">
        <f t="shared" si="411"/>
        <v>2.1318099640004154E-2</v>
      </c>
      <c r="AE260" s="5">
        <f t="shared" si="412"/>
        <v>2.7332707136383989E-2</v>
      </c>
      <c r="AF260" s="5">
        <f t="shared" si="413"/>
        <v>1.7522126550187915E-2</v>
      </c>
      <c r="AG260" s="5">
        <f t="shared" si="414"/>
        <v>7.4885842154557526E-3</v>
      </c>
      <c r="AH260" s="5">
        <f t="shared" si="415"/>
        <v>4.9066950457608569E-3</v>
      </c>
      <c r="AI260" s="5">
        <f t="shared" si="416"/>
        <v>9.0826605318317516E-3</v>
      </c>
      <c r="AJ260" s="5">
        <f t="shared" si="417"/>
        <v>8.4063429219802064E-3</v>
      </c>
      <c r="AK260" s="5">
        <f t="shared" si="418"/>
        <v>5.1869237414348211E-3</v>
      </c>
      <c r="AL260" s="5">
        <f t="shared" si="419"/>
        <v>2.2787257192728573E-4</v>
      </c>
      <c r="AM260" s="5">
        <f t="shared" si="420"/>
        <v>7.892280258224112E-3</v>
      </c>
      <c r="AN260" s="5">
        <f t="shared" si="421"/>
        <v>1.0118978172496363E-2</v>
      </c>
      <c r="AO260" s="5">
        <f t="shared" si="422"/>
        <v>6.4869540807777964E-3</v>
      </c>
      <c r="AP260" s="5">
        <f t="shared" si="423"/>
        <v>2.7723862053249419E-3</v>
      </c>
      <c r="AQ260" s="5">
        <f t="shared" si="424"/>
        <v>8.8864417441904351E-4</v>
      </c>
      <c r="AR260" s="5">
        <f t="shared" si="425"/>
        <v>1.2582102622473868E-3</v>
      </c>
      <c r="AS260" s="5">
        <f t="shared" si="426"/>
        <v>2.3290415611895749E-3</v>
      </c>
      <c r="AT260" s="5">
        <f t="shared" si="427"/>
        <v>2.1556153039394899E-3</v>
      </c>
      <c r="AU260" s="5">
        <f t="shared" si="428"/>
        <v>1.3300685329132598E-3</v>
      </c>
      <c r="AV260" s="5">
        <f t="shared" si="429"/>
        <v>6.1551415239060139E-4</v>
      </c>
      <c r="AW260" s="5">
        <f t="shared" si="430"/>
        <v>1.5022690814516361E-5</v>
      </c>
      <c r="AX260" s="5">
        <f t="shared" si="431"/>
        <v>2.4348671131653597E-3</v>
      </c>
      <c r="AY260" s="5">
        <f t="shared" si="432"/>
        <v>3.1218312534422761E-3</v>
      </c>
      <c r="AZ260" s="5">
        <f t="shared" si="433"/>
        <v>2.0013064208459544E-3</v>
      </c>
      <c r="BA260" s="5">
        <f t="shared" si="434"/>
        <v>8.5531579917030897E-4</v>
      </c>
      <c r="BB260" s="5">
        <f t="shared" si="435"/>
        <v>2.7415783586045444E-4</v>
      </c>
      <c r="BC260" s="5">
        <f t="shared" si="436"/>
        <v>7.0301536846716553E-5</v>
      </c>
      <c r="BD260" s="5">
        <f t="shared" si="437"/>
        <v>2.6886615282119324E-4</v>
      </c>
      <c r="BE260" s="5">
        <f t="shared" si="438"/>
        <v>4.9769141383348883E-4</v>
      </c>
      <c r="BF260" s="5">
        <f t="shared" si="439"/>
        <v>4.6063206693091138E-4</v>
      </c>
      <c r="BG260" s="5">
        <f t="shared" si="440"/>
        <v>2.8422150109804471E-4</v>
      </c>
      <c r="BH260" s="5">
        <f t="shared" si="441"/>
        <v>1.3152882878626542E-4</v>
      </c>
      <c r="BI260" s="5">
        <f t="shared" si="442"/>
        <v>4.8693945349107083E-5</v>
      </c>
      <c r="BJ260" s="8">
        <f t="shared" si="443"/>
        <v>0.50461935831626614</v>
      </c>
      <c r="BK260" s="8">
        <f t="shared" si="444"/>
        <v>0.23029883819290489</v>
      </c>
      <c r="BL260" s="8">
        <f t="shared" si="445"/>
        <v>0.24951720716359754</v>
      </c>
      <c r="BM260" s="8">
        <f t="shared" si="446"/>
        <v>0.60261979989870762</v>
      </c>
      <c r="BN260" s="8">
        <f t="shared" si="447"/>
        <v>0.39401666989310413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1.24827586206897</v>
      </c>
      <c r="F261">
        <f>VLOOKUP(B261,home!$B$2:$E$405,3,FALSE)</f>
        <v>1.17</v>
      </c>
      <c r="G261">
        <f>VLOOKUP(C261,away!$B$2:$E$405,4,FALSE)</f>
        <v>1.17</v>
      </c>
      <c r="H261">
        <f>VLOOKUP(A261,away!$A$2:$E$405,3,FALSE)</f>
        <v>1.0965517241379299</v>
      </c>
      <c r="I261">
        <f>VLOOKUP(C261,away!$B$2:$E$405,3,FALSE)</f>
        <v>1.17</v>
      </c>
      <c r="J261">
        <f>VLOOKUP(B261,home!$B$2:$E$405,4,FALSE)</f>
        <v>0.73</v>
      </c>
      <c r="K261" s="3">
        <f t="shared" si="392"/>
        <v>1.7087648275862128</v>
      </c>
      <c r="L261" s="3">
        <f t="shared" si="393"/>
        <v>0.93656482758620585</v>
      </c>
      <c r="M261" s="5">
        <f t="shared" si="394"/>
        <v>7.0981950315249176E-2</v>
      </c>
      <c r="N261" s="5">
        <f t="shared" si="395"/>
        <v>0.12129146009216989</v>
      </c>
      <c r="O261" s="5">
        <f t="shared" si="396"/>
        <v>6.6479198058733979E-2</v>
      </c>
      <c r="P261" s="5">
        <f t="shared" si="397"/>
        <v>0.11359731540890225</v>
      </c>
      <c r="Q261" s="5">
        <f t="shared" si="398"/>
        <v>0.10362929044603836</v>
      </c>
      <c r="R261" s="5">
        <f t="shared" si="399"/>
        <v>3.1131039333973702E-2</v>
      </c>
      <c r="S261" s="5">
        <f t="shared" si="400"/>
        <v>4.54494065420789E-2</v>
      </c>
      <c r="T261" s="5">
        <f t="shared" si="401"/>
        <v>9.7055548539474762E-2</v>
      </c>
      <c r="U261" s="5">
        <f t="shared" si="402"/>
        <v>5.3195625060097181E-2</v>
      </c>
      <c r="V261" s="5">
        <f t="shared" si="403"/>
        <v>8.0817581045103809E-3</v>
      </c>
      <c r="W261" s="5">
        <f t="shared" si="404"/>
        <v>5.9026028873968774E-2</v>
      </c>
      <c r="X261" s="5">
        <f t="shared" si="405"/>
        <v>5.5281702555446975E-2</v>
      </c>
      <c r="Y261" s="5">
        <f t="shared" si="406"/>
        <v>2.5887449111257049E-2</v>
      </c>
      <c r="Z261" s="5">
        <f t="shared" si="407"/>
        <v>9.7187454954674925E-3</v>
      </c>
      <c r="AA261" s="5">
        <f t="shared" si="408"/>
        <v>1.6607050470916793E-2</v>
      </c>
      <c r="AB261" s="5">
        <f t="shared" si="409"/>
        <v>1.4188771867325837E-2</v>
      </c>
      <c r="AC261" s="5">
        <f t="shared" si="410"/>
        <v>8.0836221424878871E-4</v>
      </c>
      <c r="AD261" s="5">
        <f t="shared" si="411"/>
        <v>2.5215400512981514E-2</v>
      </c>
      <c r="AE261" s="5">
        <f t="shared" si="412"/>
        <v>2.3615857233957656E-2</v>
      </c>
      <c r="AF261" s="5">
        <f t="shared" si="413"/>
        <v>1.1058890629310999E-2</v>
      </c>
      <c r="AG261" s="5">
        <f t="shared" si="414"/>
        <v>3.452455998511789E-3</v>
      </c>
      <c r="AH261" s="5">
        <f t="shared" si="415"/>
        <v>2.2755587998291812E-3</v>
      </c>
      <c r="AI261" s="5">
        <f t="shared" si="416"/>
        <v>3.8883948402524005E-3</v>
      </c>
      <c r="AJ261" s="5">
        <f t="shared" si="417"/>
        <v>3.3221761693955068E-3</v>
      </c>
      <c r="AK261" s="5">
        <f t="shared" si="418"/>
        <v>1.8922725964360461E-3</v>
      </c>
      <c r="AL261" s="5">
        <f t="shared" si="419"/>
        <v>5.1747114306568027E-5</v>
      </c>
      <c r="AM261" s="5">
        <f t="shared" si="420"/>
        <v>8.6174379020164307E-3</v>
      </c>
      <c r="AN261" s="5">
        <f t="shared" si="421"/>
        <v>8.070789242936853E-3</v>
      </c>
      <c r="AO261" s="5">
        <f t="shared" si="422"/>
        <v>3.7794086678978787E-3</v>
      </c>
      <c r="AP261" s="5">
        <f t="shared" si="423"/>
        <v>1.1798870758091965E-3</v>
      </c>
      <c r="AQ261" s="5">
        <f t="shared" si="424"/>
        <v>2.7626018393160808E-4</v>
      </c>
      <c r="AR261" s="5">
        <f t="shared" si="425"/>
        <v>4.2624166700485825E-4</v>
      </c>
      <c r="AS261" s="5">
        <f t="shared" si="426"/>
        <v>7.283467686296166E-4</v>
      </c>
      <c r="AT261" s="5">
        <f t="shared" si="427"/>
        <v>6.2228667026018112E-4</v>
      </c>
      <c r="AU261" s="5">
        <f t="shared" si="428"/>
        <v>3.5444719160544562E-4</v>
      </c>
      <c r="AV261" s="5">
        <f t="shared" si="429"/>
        <v>1.5141672356302411E-4</v>
      </c>
      <c r="AW261" s="5">
        <f t="shared" si="430"/>
        <v>2.3004022068194516E-6</v>
      </c>
      <c r="AX261" s="5">
        <f t="shared" si="431"/>
        <v>2.4541957984789997E-3</v>
      </c>
      <c r="AY261" s="5">
        <f t="shared" si="432"/>
        <v>2.298513464865275E-3</v>
      </c>
      <c r="AZ261" s="5">
        <f t="shared" si="433"/>
        <v>1.0763534334630592E-3</v>
      </c>
      <c r="BA261" s="5">
        <f t="shared" si="434"/>
        <v>3.3602492261105036E-4</v>
      </c>
      <c r="BB261" s="5">
        <f t="shared" si="435"/>
        <v>7.8677280927471612E-5</v>
      </c>
      <c r="BC261" s="5">
        <f t="shared" si="436"/>
        <v>1.4737274809357792E-5</v>
      </c>
      <c r="BD261" s="5">
        <f t="shared" si="437"/>
        <v>6.6533825561410312E-5</v>
      </c>
      <c r="BE261" s="5">
        <f t="shared" si="438"/>
        <v>1.1369066096409446E-4</v>
      </c>
      <c r="BF261" s="5">
        <f t="shared" si="439"/>
        <v>9.7135301340236737E-5</v>
      </c>
      <c r="BG261" s="5">
        <f t="shared" si="440"/>
        <v>5.5327128815728159E-5</v>
      </c>
      <c r="BH261" s="5">
        <f t="shared" si="441"/>
        <v>2.3635262932911971E-5</v>
      </c>
      <c r="BI261" s="5">
        <f t="shared" si="442"/>
        <v>8.0774211981024249E-6</v>
      </c>
      <c r="BJ261" s="8">
        <f t="shared" si="443"/>
        <v>0.55369636924086485</v>
      </c>
      <c r="BK261" s="8">
        <f t="shared" si="444"/>
        <v>0.24126905316416133</v>
      </c>
      <c r="BL261" s="8">
        <f t="shared" si="445"/>
        <v>0.19562722581883624</v>
      </c>
      <c r="BM261" s="8">
        <f t="shared" si="446"/>
        <v>0.49090492700160415</v>
      </c>
      <c r="BN261" s="8">
        <f t="shared" si="447"/>
        <v>0.50711025365506734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1.2705314009661799</v>
      </c>
      <c r="F262">
        <f>VLOOKUP(B262,home!$B$2:$E$405,3,FALSE)</f>
        <v>0.66</v>
      </c>
      <c r="G262">
        <f>VLOOKUP(C262,away!$B$2:$E$405,4,FALSE)</f>
        <v>0.64</v>
      </c>
      <c r="H262">
        <f>VLOOKUP(A262,away!$A$2:$E$405,3,FALSE)</f>
        <v>1.10144927536232</v>
      </c>
      <c r="I262">
        <f>VLOOKUP(C262,away!$B$2:$E$405,3,FALSE)</f>
        <v>1.29</v>
      </c>
      <c r="J262">
        <f>VLOOKUP(B262,home!$B$2:$E$405,4,FALSE)</f>
        <v>0.98</v>
      </c>
      <c r="K262" s="3">
        <f t="shared" si="392"/>
        <v>0.53667246376811439</v>
      </c>
      <c r="L262" s="3">
        <f t="shared" si="393"/>
        <v>1.3924521739130449</v>
      </c>
      <c r="M262" s="5">
        <f t="shared" si="394"/>
        <v>0.14527531137402439</v>
      </c>
      <c r="N262" s="5">
        <f t="shared" si="395"/>
        <v>7.7965259279777627E-2</v>
      </c>
      <c r="O262" s="5">
        <f t="shared" si="396"/>
        <v>0.20228892313865474</v>
      </c>
      <c r="P262" s="5">
        <f t="shared" si="397"/>
        <v>0.10856289477382056</v>
      </c>
      <c r="Q262" s="5">
        <f t="shared" si="398"/>
        <v>2.0920903892999051E-2</v>
      </c>
      <c r="R262" s="5">
        <f t="shared" si="399"/>
        <v>0.14083882539147435</v>
      </c>
      <c r="S262" s="5">
        <f t="shared" si="400"/>
        <v>2.0282011461892121E-2</v>
      </c>
      <c r="T262" s="5">
        <f t="shared" si="401"/>
        <v>2.9131358106032415E-2</v>
      </c>
      <c r="U262" s="5">
        <f t="shared" si="402"/>
        <v>7.5584319417049795E-2</v>
      </c>
      <c r="V262" s="5">
        <f t="shared" si="403"/>
        <v>1.6840621478651154E-3</v>
      </c>
      <c r="W262" s="5">
        <f t="shared" si="404"/>
        <v>3.7425576788372456E-3</v>
      </c>
      <c r="X262" s="5">
        <f t="shared" si="405"/>
        <v>5.2113325758918819E-3</v>
      </c>
      <c r="Y262" s="5">
        <f t="shared" si="406"/>
        <v>3.6282656871422601E-3</v>
      </c>
      <c r="Z262" s="5">
        <f t="shared" si="407"/>
        <v>6.5370442862572709E-2</v>
      </c>
      <c r="AA262" s="5">
        <f t="shared" si="408"/>
        <v>3.5082516628669645E-2</v>
      </c>
      <c r="AB262" s="5">
        <f t="shared" si="409"/>
        <v>9.4139103171469903E-3</v>
      </c>
      <c r="AC262" s="5">
        <f t="shared" si="410"/>
        <v>7.8655252922049811E-5</v>
      </c>
      <c r="AD262" s="5">
        <f t="shared" si="411"/>
        <v>5.0213191257396492E-4</v>
      </c>
      <c r="AE262" s="5">
        <f t="shared" si="412"/>
        <v>6.9919467325473255E-4</v>
      </c>
      <c r="AF262" s="5">
        <f t="shared" si="413"/>
        <v>4.8679757138098676E-4</v>
      </c>
      <c r="AG262" s="5">
        <f t="shared" si="414"/>
        <v>2.259474455083485E-4</v>
      </c>
      <c r="AH262" s="5">
        <f t="shared" si="415"/>
        <v>2.2756303818411976E-2</v>
      </c>
      <c r="AI262" s="5">
        <f t="shared" si="416"/>
        <v>1.2212681636482904E-2</v>
      </c>
      <c r="AJ262" s="5">
        <f t="shared" si="417"/>
        <v>3.2771049715334438E-3</v>
      </c>
      <c r="AK262" s="5">
        <f t="shared" si="418"/>
        <v>5.8624399969986322E-4</v>
      </c>
      <c r="AL262" s="5">
        <f t="shared" si="419"/>
        <v>2.3511336828320941E-6</v>
      </c>
      <c r="AM262" s="5">
        <f t="shared" si="420"/>
        <v>5.3896074131533052E-5</v>
      </c>
      <c r="AN262" s="5">
        <f t="shared" si="421"/>
        <v>7.504770558983183E-5</v>
      </c>
      <c r="AO262" s="5">
        <f t="shared" si="422"/>
        <v>5.2250170397873759E-5</v>
      </c>
      <c r="AP262" s="5">
        <f t="shared" si="423"/>
        <v>2.4251954452615438E-5</v>
      </c>
      <c r="AQ262" s="5">
        <f t="shared" si="424"/>
        <v>8.4424216747961325E-6</v>
      </c>
      <c r="AR262" s="5">
        <f t="shared" si="425"/>
        <v>6.3374129444346882E-3</v>
      </c>
      <c r="AS262" s="5">
        <f t="shared" si="426"/>
        <v>3.4011150188057041E-3</v>
      </c>
      <c r="AT262" s="5">
        <f t="shared" si="427"/>
        <v>9.1264238835059698E-4</v>
      </c>
      <c r="AU262" s="5">
        <f t="shared" si="428"/>
        <v>1.6326334636511037E-4</v>
      </c>
      <c r="AV262" s="5">
        <f t="shared" si="429"/>
        <v>2.1904735584197698E-5</v>
      </c>
      <c r="AW262" s="5">
        <f t="shared" si="430"/>
        <v>4.8805011860727577E-8</v>
      </c>
      <c r="AX262" s="5">
        <f t="shared" si="431"/>
        <v>4.8207564819331276E-6</v>
      </c>
      <c r="AY262" s="5">
        <f t="shared" si="432"/>
        <v>6.712672843173186E-6</v>
      </c>
      <c r="AZ262" s="5">
        <f t="shared" si="433"/>
        <v>4.6735379466217819E-6</v>
      </c>
      <c r="BA262" s="5">
        <f t="shared" si="434"/>
        <v>2.1692260245462023E-6</v>
      </c>
      <c r="BB262" s="5">
        <f t="shared" si="435"/>
        <v>7.5513587339702825E-7</v>
      </c>
      <c r="BC262" s="5">
        <f t="shared" si="436"/>
        <v>2.1029811770228327E-7</v>
      </c>
      <c r="BD262" s="5">
        <f t="shared" si="437"/>
        <v>1.4707574052437906E-3</v>
      </c>
      <c r="BE262" s="5">
        <f t="shared" si="438"/>
        <v>7.8931500027738409E-4</v>
      </c>
      <c r="BF262" s="5">
        <f t="shared" si="439"/>
        <v>2.118018129439968E-4</v>
      </c>
      <c r="BG262" s="5">
        <f t="shared" si="440"/>
        <v>3.7889400261069354E-5</v>
      </c>
      <c r="BH262" s="5">
        <f t="shared" si="441"/>
        <v>5.0835494472010814E-6</v>
      </c>
      <c r="BI262" s="5">
        <f t="shared" si="442"/>
        <v>5.4564020130328824E-7</v>
      </c>
      <c r="BJ262" s="8">
        <f t="shared" si="443"/>
        <v>0.14274697877693251</v>
      </c>
      <c r="BK262" s="8">
        <f t="shared" si="444"/>
        <v>0.27589199881705023</v>
      </c>
      <c r="BL262" s="8">
        <f t="shared" si="445"/>
        <v>0.51539256056103877</v>
      </c>
      <c r="BM262" s="8">
        <f t="shared" si="446"/>
        <v>0.30354319929901236</v>
      </c>
      <c r="BN262" s="8">
        <f t="shared" si="447"/>
        <v>0.69585211785075063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1.3592592592592601</v>
      </c>
      <c r="F263">
        <f>VLOOKUP(B263,home!$B$2:$E$405,3,FALSE)</f>
        <v>1.08</v>
      </c>
      <c r="G263">
        <f>VLOOKUP(C263,away!$B$2:$E$405,4,FALSE)</f>
        <v>1.47</v>
      </c>
      <c r="H263">
        <f>VLOOKUP(A263,away!$A$2:$E$405,3,FALSE)</f>
        <v>1.11851851851852</v>
      </c>
      <c r="I263">
        <f>VLOOKUP(C263,away!$B$2:$E$405,3,FALSE)</f>
        <v>0.68</v>
      </c>
      <c r="J263">
        <f>VLOOKUP(B263,home!$B$2:$E$405,4,FALSE)</f>
        <v>1.17</v>
      </c>
      <c r="K263" s="3">
        <f t="shared" si="392"/>
        <v>2.1579600000000014</v>
      </c>
      <c r="L263" s="3">
        <f t="shared" si="393"/>
        <v>0.88989333333333454</v>
      </c>
      <c r="M263" s="5">
        <f t="shared" si="394"/>
        <v>4.7460697412794677E-2</v>
      </c>
      <c r="N263" s="5">
        <f t="shared" si="395"/>
        <v>0.10241828658891444</v>
      </c>
      <c r="O263" s="5">
        <f t="shared" si="396"/>
        <v>4.2234958222996617E-2</v>
      </c>
      <c r="P263" s="5">
        <f t="shared" si="397"/>
        <v>9.1141350446897834E-2</v>
      </c>
      <c r="Q263" s="5">
        <f t="shared" si="398"/>
        <v>0.11050728286370702</v>
      </c>
      <c r="R263" s="5">
        <f t="shared" si="399"/>
        <v>1.8792303878128292E-2</v>
      </c>
      <c r="S263" s="5">
        <f t="shared" si="400"/>
        <v>4.375591918211507E-2</v>
      </c>
      <c r="T263" s="5">
        <f t="shared" si="401"/>
        <v>9.8339694305193917E-2</v>
      </c>
      <c r="U263" s="5">
        <f t="shared" si="402"/>
        <v>4.0553040076845751E-2</v>
      </c>
      <c r="V263" s="5">
        <f t="shared" si="403"/>
        <v>9.3363182162599541E-3</v>
      </c>
      <c r="W263" s="5">
        <f t="shared" si="404"/>
        <v>7.949009870952177E-2</v>
      </c>
      <c r="X263" s="5">
        <f t="shared" si="405"/>
        <v>7.0737708907612121E-2</v>
      </c>
      <c r="Y263" s="5">
        <f t="shared" si="406"/>
        <v>3.1474507786079034E-2</v>
      </c>
      <c r="Z263" s="5">
        <f t="shared" si="407"/>
        <v>5.5743819797068458E-3</v>
      </c>
      <c r="AA263" s="5">
        <f t="shared" si="408"/>
        <v>1.2029293336928192E-2</v>
      </c>
      <c r="AB263" s="5">
        <f t="shared" si="409"/>
        <v>1.2979366924678793E-2</v>
      </c>
      <c r="AC263" s="5">
        <f t="shared" si="410"/>
        <v>1.1205648789656593E-3</v>
      </c>
      <c r="AD263" s="5">
        <f t="shared" si="411"/>
        <v>4.2884113352799944E-2</v>
      </c>
      <c r="AE263" s="5">
        <f t="shared" si="412"/>
        <v>3.8162286578567704E-2</v>
      </c>
      <c r="AF263" s="5">
        <f t="shared" si="413"/>
        <v>1.6980182205511792E-2</v>
      </c>
      <c r="AG263" s="5">
        <f t="shared" si="414"/>
        <v>5.0368503144900875E-3</v>
      </c>
      <c r="AH263" s="5">
        <f t="shared" si="415"/>
        <v>1.2401513402986492E-3</v>
      </c>
      <c r="AI263" s="5">
        <f t="shared" si="416"/>
        <v>2.6761969863108742E-3</v>
      </c>
      <c r="AJ263" s="5">
        <f t="shared" si="417"/>
        <v>2.8875630242897097E-3</v>
      </c>
      <c r="AK263" s="5">
        <f t="shared" si="418"/>
        <v>2.0770818346320754E-3</v>
      </c>
      <c r="AL263" s="5">
        <f t="shared" si="419"/>
        <v>8.6075259656645691E-5</v>
      </c>
      <c r="AM263" s="5">
        <f t="shared" si="420"/>
        <v>1.8508440250161642E-2</v>
      </c>
      <c r="AN263" s="5">
        <f t="shared" si="421"/>
        <v>1.64705375890172E-2</v>
      </c>
      <c r="AO263" s="5">
        <f t="shared" si="422"/>
        <v>7.3285107984412496E-3</v>
      </c>
      <c r="AP263" s="5">
        <f t="shared" si="423"/>
        <v>2.1738643009314071E-3</v>
      </c>
      <c r="AQ263" s="5">
        <f t="shared" si="424"/>
        <v>4.8362683724254712E-4</v>
      </c>
      <c r="AR263" s="5">
        <f t="shared" si="425"/>
        <v>2.2072048201123354E-4</v>
      </c>
      <c r="AS263" s="5">
        <f t="shared" si="426"/>
        <v>4.7630597136096177E-4</v>
      </c>
      <c r="AT263" s="5">
        <f t="shared" si="427"/>
        <v>5.139246169790511E-4</v>
      </c>
      <c r="AU263" s="5">
        <f t="shared" si="428"/>
        <v>3.6967625548537118E-4</v>
      </c>
      <c r="AV263" s="5">
        <f t="shared" si="429"/>
        <v>1.994366430718031E-4</v>
      </c>
      <c r="AW263" s="5">
        <f t="shared" si="430"/>
        <v>4.5915274420181979E-6</v>
      </c>
      <c r="AX263" s="5">
        <f t="shared" si="431"/>
        <v>6.6567456203731482E-3</v>
      </c>
      <c r="AY263" s="5">
        <f t="shared" si="432"/>
        <v>5.9237935492659367E-3</v>
      </c>
      <c r="AZ263" s="5">
        <f t="shared" si="433"/>
        <v>2.6357721937673843E-3</v>
      </c>
      <c r="BA263" s="5">
        <f t="shared" si="434"/>
        <v>7.8185203447299117E-4</v>
      </c>
      <c r="BB263" s="5">
        <f t="shared" si="435"/>
        <v>1.7394122828265479E-4</v>
      </c>
      <c r="BC263" s="5">
        <f t="shared" si="436"/>
        <v>3.0957827888109245E-5</v>
      </c>
      <c r="BD263" s="5">
        <f t="shared" si="437"/>
        <v>3.2736280911986136E-5</v>
      </c>
      <c r="BE263" s="5">
        <f t="shared" si="438"/>
        <v>7.0643584756829649E-5</v>
      </c>
      <c r="BF263" s="5">
        <f t="shared" si="439"/>
        <v>7.6223015080924131E-5</v>
      </c>
      <c r="BG263" s="5">
        <f t="shared" si="440"/>
        <v>5.4828739208010373E-5</v>
      </c>
      <c r="BH263" s="5">
        <f t="shared" si="441"/>
        <v>2.9579556515329543E-5</v>
      </c>
      <c r="BI263" s="5">
        <f t="shared" si="442"/>
        <v>1.2766299955564115E-5</v>
      </c>
      <c r="BJ263" s="8">
        <f t="shared" si="443"/>
        <v>0.65719905384224198</v>
      </c>
      <c r="BK263" s="8">
        <f t="shared" si="444"/>
        <v>0.19882471894595583</v>
      </c>
      <c r="BL263" s="8">
        <f t="shared" si="445"/>
        <v>0.13752679707044607</v>
      </c>
      <c r="BM263" s="8">
        <f t="shared" si="446"/>
        <v>0.58065087040308772</v>
      </c>
      <c r="BN263" s="8">
        <f t="shared" si="447"/>
        <v>0.41255487941343888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1.1786833855799399</v>
      </c>
      <c r="F264">
        <f>VLOOKUP(B264,home!$B$2:$E$405,3,FALSE)</f>
        <v>0.79</v>
      </c>
      <c r="G264">
        <f>VLOOKUP(C264,away!$B$2:$E$405,4,FALSE)</f>
        <v>0.91</v>
      </c>
      <c r="H264">
        <f>VLOOKUP(A264,away!$A$2:$E$405,3,FALSE)</f>
        <v>0.84639498432601901</v>
      </c>
      <c r="I264">
        <f>VLOOKUP(C264,away!$B$2:$E$405,3,FALSE)</f>
        <v>0.79</v>
      </c>
      <c r="J264">
        <f>VLOOKUP(B264,home!$B$2:$E$405,4,FALSE)</f>
        <v>1.1000000000000001</v>
      </c>
      <c r="K264" s="3">
        <f t="shared" si="392"/>
        <v>0.8473554858934188</v>
      </c>
      <c r="L264" s="3">
        <f t="shared" si="393"/>
        <v>0.73551724137931063</v>
      </c>
      <c r="M264" s="5">
        <f t="shared" si="394"/>
        <v>0.20538423702062952</v>
      </c>
      <c r="N264" s="5">
        <f t="shared" si="395"/>
        <v>0.17403345995546463</v>
      </c>
      <c r="O264" s="5">
        <f t="shared" si="396"/>
        <v>0.15106364743620793</v>
      </c>
      <c r="P264" s="5">
        <f t="shared" si="397"/>
        <v>0.12800461037414007</v>
      </c>
      <c r="Q264" s="5">
        <f t="shared" si="398"/>
        <v>7.373410351113778E-2</v>
      </c>
      <c r="R264" s="5">
        <f t="shared" si="399"/>
        <v>5.5554958617488194E-2</v>
      </c>
      <c r="S264" s="5">
        <f t="shared" si="400"/>
        <v>1.9944544570123967E-2</v>
      </c>
      <c r="T264" s="5">
        <f t="shared" si="401"/>
        <v>5.4232704410088609E-2</v>
      </c>
      <c r="U264" s="5">
        <f t="shared" si="402"/>
        <v>4.7074798953110487E-2</v>
      </c>
      <c r="V264" s="5">
        <f t="shared" si="403"/>
        <v>1.3811476770580219E-3</v>
      </c>
      <c r="W264" s="5">
        <f t="shared" si="404"/>
        <v>2.0826332369198598E-2</v>
      </c>
      <c r="X264" s="5">
        <f t="shared" si="405"/>
        <v>1.5318126532241596E-2</v>
      </c>
      <c r="Y264" s="5">
        <f t="shared" si="406"/>
        <v>5.6333730850467809E-3</v>
      </c>
      <c r="Z264" s="5">
        <f t="shared" si="407"/>
        <v>1.3620543302425563E-2</v>
      </c>
      <c r="AA264" s="5">
        <f t="shared" si="408"/>
        <v>1.1541442088159165E-2</v>
      </c>
      <c r="AB264" s="5">
        <f t="shared" si="409"/>
        <v>4.8898521342614311E-3</v>
      </c>
      <c r="AC264" s="5">
        <f t="shared" si="410"/>
        <v>5.379954933359944E-5</v>
      </c>
      <c r="AD264" s="5">
        <f t="shared" si="411"/>
        <v>4.4118267460200268E-3</v>
      </c>
      <c r="AE264" s="5">
        <f t="shared" si="412"/>
        <v>3.2449746376761106E-3</v>
      </c>
      <c r="AF264" s="5">
        <f t="shared" si="413"/>
        <v>1.1933673969246803E-3</v>
      </c>
      <c r="AG264" s="5">
        <f t="shared" si="414"/>
        <v>2.9258076524601659E-4</v>
      </c>
      <c r="AH264" s="5">
        <f t="shared" si="415"/>
        <v>2.5045361089718731E-3</v>
      </c>
      <c r="AI264" s="5">
        <f t="shared" si="416"/>
        <v>2.1222324115554741E-3</v>
      </c>
      <c r="AJ264" s="5">
        <f t="shared" si="417"/>
        <v>8.9914263813617532E-4</v>
      </c>
      <c r="AK264" s="5">
        <f t="shared" si="418"/>
        <v>2.5396448234178974E-4</v>
      </c>
      <c r="AL264" s="5">
        <f t="shared" si="419"/>
        <v>1.3412110784451322E-6</v>
      </c>
      <c r="AM264" s="5">
        <f t="shared" si="420"/>
        <v>7.476771192102765E-4</v>
      </c>
      <c r="AN264" s="5">
        <f t="shared" si="421"/>
        <v>5.4992941216397255E-4</v>
      </c>
      <c r="AO264" s="5">
        <f t="shared" si="422"/>
        <v>2.0224128209409546E-4</v>
      </c>
      <c r="AP264" s="5">
        <f t="shared" si="423"/>
        <v>4.9583983299621369E-5</v>
      </c>
      <c r="AQ264" s="5">
        <f t="shared" si="424"/>
        <v>9.1174686532838264E-6</v>
      </c>
      <c r="AR264" s="5">
        <f t="shared" si="425"/>
        <v>3.6842589796117311E-4</v>
      </c>
      <c r="AS264" s="5">
        <f t="shared" si="426"/>
        <v>3.1218770578260896E-4</v>
      </c>
      <c r="AT264" s="5">
        <f t="shared" si="427"/>
        <v>1.3226698256168715E-4</v>
      </c>
      <c r="AU264" s="5">
        <f t="shared" si="428"/>
        <v>3.7359051092071586E-5</v>
      </c>
      <c r="AV264" s="5">
        <f t="shared" si="429"/>
        <v>7.9140992226598422E-6</v>
      </c>
      <c r="AW264" s="5">
        <f t="shared" si="430"/>
        <v>2.3219514475825697E-8</v>
      </c>
      <c r="AX264" s="5">
        <f t="shared" si="431"/>
        <v>1.0559138477330255E-4</v>
      </c>
      <c r="AY264" s="5">
        <f t="shared" si="432"/>
        <v>7.766428404188083E-5</v>
      </c>
      <c r="AZ264" s="5">
        <f t="shared" si="433"/>
        <v>2.8561709976091697E-5</v>
      </c>
      <c r="BA264" s="5">
        <f t="shared" si="434"/>
        <v>7.002543376896969E-6</v>
      </c>
      <c r="BB264" s="5">
        <f t="shared" si="435"/>
        <v>1.287622846803555E-6</v>
      </c>
      <c r="BC264" s="5">
        <f t="shared" si="436"/>
        <v>1.8941376084358516E-7</v>
      </c>
      <c r="BD264" s="5">
        <f t="shared" si="437"/>
        <v>4.5163933353516221E-5</v>
      </c>
      <c r="BE264" s="5">
        <f t="shared" si="438"/>
        <v>3.8269906691626722E-5</v>
      </c>
      <c r="BF264" s="5">
        <f t="shared" si="439"/>
        <v>1.6214107689889579E-5</v>
      </c>
      <c r="BG264" s="5">
        <f t="shared" si="440"/>
        <v>4.5797043666315337E-6</v>
      </c>
      <c r="BH264" s="5">
        <f t="shared" si="441"/>
        <v>9.7015940470881851E-7</v>
      </c>
      <c r="BI264" s="5">
        <f t="shared" si="442"/>
        <v>1.6441397875422226E-7</v>
      </c>
      <c r="BJ264" s="8">
        <f t="shared" si="443"/>
        <v>0.35469969563324183</v>
      </c>
      <c r="BK264" s="8">
        <f t="shared" si="444"/>
        <v>0.3548473446864055</v>
      </c>
      <c r="BL264" s="8">
        <f t="shared" si="445"/>
        <v>0.27686809083233782</v>
      </c>
      <c r="BM264" s="8">
        <f t="shared" si="446"/>
        <v>0.21218301647481533</v>
      </c>
      <c r="BN264" s="8">
        <f t="shared" si="447"/>
        <v>0.78777501691506802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1.1786833855799399</v>
      </c>
      <c r="F265">
        <f>VLOOKUP(B265,home!$B$2:$E$405,3,FALSE)</f>
        <v>0.79</v>
      </c>
      <c r="G265">
        <f>VLOOKUP(C265,away!$B$2:$E$405,4,FALSE)</f>
        <v>1.0900000000000001</v>
      </c>
      <c r="H265">
        <f>VLOOKUP(A265,away!$A$2:$E$405,3,FALSE)</f>
        <v>0.84639498432601901</v>
      </c>
      <c r="I265">
        <f>VLOOKUP(C265,away!$B$2:$E$405,3,FALSE)</f>
        <v>1.0900000000000001</v>
      </c>
      <c r="J265">
        <f>VLOOKUP(B265,home!$B$2:$E$405,4,FALSE)</f>
        <v>0.59</v>
      </c>
      <c r="K265" s="3">
        <f t="shared" si="392"/>
        <v>1.0149642633228864</v>
      </c>
      <c r="L265" s="3">
        <f t="shared" si="393"/>
        <v>0.54431661442006285</v>
      </c>
      <c r="M265" s="5">
        <f t="shared" si="394"/>
        <v>0.21028723907415103</v>
      </c>
      <c r="N265" s="5">
        <f t="shared" si="395"/>
        <v>0.21343403269309935</v>
      </c>
      <c r="O265" s="5">
        <f t="shared" si="396"/>
        <v>0.11446283802858426</v>
      </c>
      <c r="P265" s="5">
        <f t="shared" si="397"/>
        <v>0.11617569007752886</v>
      </c>
      <c r="Q265" s="5">
        <f t="shared" si="398"/>
        <v>0.10831395788019221</v>
      </c>
      <c r="R265" s="5">
        <f t="shared" si="399"/>
        <v>3.1152012236315495E-2</v>
      </c>
      <c r="S265" s="5">
        <f t="shared" si="400"/>
        <v>1.6045660954527568E-2</v>
      </c>
      <c r="T265" s="5">
        <f t="shared" si="401"/>
        <v>5.8957086847783516E-2</v>
      </c>
      <c r="U265" s="5">
        <f t="shared" si="402"/>
        <v>3.161817915045749E-2</v>
      </c>
      <c r="V265" s="5">
        <f t="shared" si="403"/>
        <v>9.8495739148118304E-4</v>
      </c>
      <c r="W265" s="5">
        <f t="shared" si="404"/>
        <v>3.6644932155818481E-2</v>
      </c>
      <c r="X265" s="5">
        <f t="shared" si="405"/>
        <v>1.9946445406708015E-2</v>
      </c>
      <c r="Y265" s="5">
        <f t="shared" si="406"/>
        <v>5.4285908167469588E-3</v>
      </c>
      <c r="Z265" s="5">
        <f t="shared" si="407"/>
        <v>5.6521859442812076E-3</v>
      </c>
      <c r="AA265" s="5">
        <f t="shared" si="408"/>
        <v>5.7367667431013486E-3</v>
      </c>
      <c r="AB265" s="5">
        <f t="shared" si="409"/>
        <v>2.911306615633547E-3</v>
      </c>
      <c r="AC265" s="5">
        <f t="shared" si="410"/>
        <v>3.4009465206998289E-5</v>
      </c>
      <c r="AD265" s="5">
        <f t="shared" si="411"/>
        <v>9.2983241425118619E-3</v>
      </c>
      <c r="AE265" s="5">
        <f t="shared" si="412"/>
        <v>5.0612323170323905E-3</v>
      </c>
      <c r="AF265" s="5">
        <f t="shared" si="413"/>
        <v>1.3774564198002404E-3</v>
      </c>
      <c r="AG265" s="5">
        <f t="shared" si="414"/>
        <v>2.4992413831228258E-4</v>
      </c>
      <c r="AH265" s="5">
        <f t="shared" si="415"/>
        <v>7.6914467931595313E-4</v>
      </c>
      <c r="AI265" s="5">
        <f t="shared" si="416"/>
        <v>7.8065436283063401E-4</v>
      </c>
      <c r="AJ265" s="5">
        <f t="shared" si="417"/>
        <v>3.9616814014009584E-4</v>
      </c>
      <c r="AK265" s="5">
        <f t="shared" si="418"/>
        <v>1.3403216816976348E-4</v>
      </c>
      <c r="AL265" s="5">
        <f t="shared" si="419"/>
        <v>7.5155736638827023E-7</v>
      </c>
      <c r="AM265" s="5">
        <f t="shared" si="420"/>
        <v>1.8874933426883929E-3</v>
      </c>
      <c r="AN265" s="5">
        <f t="shared" si="421"/>
        <v>1.0273939860325535E-3</v>
      </c>
      <c r="AO265" s="5">
        <f t="shared" si="422"/>
        <v>2.7961380807638636E-4</v>
      </c>
      <c r="AP265" s="5">
        <f t="shared" si="423"/>
        <v>5.0732813785746636E-5</v>
      </c>
      <c r="AQ265" s="5">
        <f t="shared" si="424"/>
        <v>6.9036783599652741E-6</v>
      </c>
      <c r="AR265" s="5">
        <f t="shared" si="425"/>
        <v>8.3731645568892941E-5</v>
      </c>
      <c r="AS265" s="5">
        <f t="shared" si="426"/>
        <v>8.4984627961644433E-5</v>
      </c>
      <c r="AT265" s="5">
        <f t="shared" si="427"/>
        <v>4.3128180156430008E-5</v>
      </c>
      <c r="AU265" s="5">
        <f t="shared" si="428"/>
        <v>1.4591187200309239E-5</v>
      </c>
      <c r="AV265" s="5">
        <f t="shared" si="429"/>
        <v>3.7023833919420479E-6</v>
      </c>
      <c r="AW265" s="5">
        <f t="shared" si="430"/>
        <v>1.1533522758022975E-8</v>
      </c>
      <c r="AX265" s="5">
        <f t="shared" si="431"/>
        <v>3.1928971501476273E-4</v>
      </c>
      <c r="AY265" s="5">
        <f t="shared" si="432"/>
        <v>1.7379469669598236E-4</v>
      </c>
      <c r="AZ265" s="5">
        <f t="shared" si="433"/>
        <v>4.7299670454859391E-5</v>
      </c>
      <c r="BA265" s="5">
        <f t="shared" si="434"/>
        <v>8.5819988283912476E-6</v>
      </c>
      <c r="BB265" s="5">
        <f t="shared" si="435"/>
        <v>1.1678311368067173E-6</v>
      </c>
      <c r="BC265" s="5">
        <f t="shared" si="436"/>
        <v>1.2713397812019316E-7</v>
      </c>
      <c r="BD265" s="5">
        <f t="shared" si="437"/>
        <v>7.596087639313407E-6</v>
      </c>
      <c r="BE265" s="5">
        <f t="shared" si="438"/>
        <v>7.7097574949718132E-6</v>
      </c>
      <c r="BF265" s="5">
        <f t="shared" si="439"/>
        <v>3.9125641681410844E-6</v>
      </c>
      <c r="BG265" s="5">
        <f t="shared" si="440"/>
        <v>1.3237042695402794E-6</v>
      </c>
      <c r="BH265" s="5">
        <f t="shared" si="441"/>
        <v>3.3587813219782715E-7</v>
      </c>
      <c r="BI265" s="5">
        <f t="shared" si="442"/>
        <v>6.818086020248696E-8</v>
      </c>
      <c r="BJ265" s="8">
        <f t="shared" si="443"/>
        <v>0.46251438149305735</v>
      </c>
      <c r="BK265" s="8">
        <f t="shared" si="444"/>
        <v>0.34370210321695804</v>
      </c>
      <c r="BL265" s="8">
        <f t="shared" si="445"/>
        <v>0.18821218632139219</v>
      </c>
      <c r="BM265" s="8">
        <f t="shared" si="446"/>
        <v>0.20608130382264425</v>
      </c>
      <c r="BN265" s="8">
        <f t="shared" si="447"/>
        <v>0.79382576998987109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1.45333333333333</v>
      </c>
      <c r="F266">
        <f>VLOOKUP(B266,home!$B$2:$E$405,3,FALSE)</f>
        <v>0.74</v>
      </c>
      <c r="G266">
        <f>VLOOKUP(C266,away!$B$2:$E$405,4,FALSE)</f>
        <v>1.08</v>
      </c>
      <c r="H266">
        <f>VLOOKUP(A266,away!$A$2:$E$405,3,FALSE)</f>
        <v>1.16333333333333</v>
      </c>
      <c r="I266">
        <f>VLOOKUP(C266,away!$B$2:$E$405,3,FALSE)</f>
        <v>0.64</v>
      </c>
      <c r="J266">
        <f>VLOOKUP(B266,home!$B$2:$E$405,4,FALSE)</f>
        <v>0.98</v>
      </c>
      <c r="K266" s="3">
        <f t="shared" si="392"/>
        <v>1.1615039999999974</v>
      </c>
      <c r="L266" s="3">
        <f t="shared" si="393"/>
        <v>0.72964266666666455</v>
      </c>
      <c r="M266" s="5">
        <f t="shared" si="394"/>
        <v>0.15089867910891946</v>
      </c>
      <c r="N266" s="5">
        <f t="shared" si="395"/>
        <v>0.17526941937972601</v>
      </c>
      <c r="O266" s="5">
        <f t="shared" si="396"/>
        <v>0.11010211462150929</v>
      </c>
      <c r="P266" s="5">
        <f t="shared" si="397"/>
        <v>0.12788404654134125</v>
      </c>
      <c r="Q266" s="5">
        <f t="shared" si="398"/>
        <v>0.10178806584361444</v>
      </c>
      <c r="R266" s="5">
        <f t="shared" si="399"/>
        <v>4.01676002590384E-2</v>
      </c>
      <c r="S266" s="5">
        <f t="shared" si="400"/>
        <v>2.7094884886274085E-2</v>
      </c>
      <c r="T266" s="5">
        <f t="shared" si="401"/>
        <v>7.4268915796976864E-2</v>
      </c>
      <c r="U266" s="5">
        <f t="shared" si="402"/>
        <v>4.6654828371274035E-2</v>
      </c>
      <c r="V266" s="5">
        <f t="shared" si="403"/>
        <v>2.5513834406341402E-3</v>
      </c>
      <c r="W266" s="5">
        <f t="shared" si="404"/>
        <v>3.9409081876540429E-2</v>
      </c>
      <c r="X266" s="5">
        <f t="shared" si="405"/>
        <v>2.8754547591283874E-2</v>
      </c>
      <c r="Y266" s="5">
        <f t="shared" si="406"/>
        <v>1.0490272391648941E-2</v>
      </c>
      <c r="Z266" s="5">
        <f t="shared" si="407"/>
        <v>9.7693316555351271E-3</v>
      </c>
      <c r="AA266" s="5">
        <f t="shared" si="408"/>
        <v>1.1347117795230647E-2</v>
      </c>
      <c r="AB266" s="5">
        <f t="shared" si="409"/>
        <v>6.5898613538157751E-3</v>
      </c>
      <c r="AC266" s="5">
        <f t="shared" si="410"/>
        <v>1.3514086098765331E-4</v>
      </c>
      <c r="AD266" s="5">
        <f t="shared" si="411"/>
        <v>1.1443451558982277E-2</v>
      </c>
      <c r="AE266" s="5">
        <f t="shared" si="412"/>
        <v>8.3496305113666281E-3</v>
      </c>
      <c r="AF266" s="5">
        <f t="shared" si="413"/>
        <v>3.0461233359974464E-3</v>
      </c>
      <c r="AG266" s="5">
        <f t="shared" si="414"/>
        <v>7.4086051795757752E-4</v>
      </c>
      <c r="AH266" s="5">
        <f t="shared" si="415"/>
        <v>1.7820303001739276E-3</v>
      </c>
      <c r="AI266" s="5">
        <f t="shared" si="416"/>
        <v>2.069835321773213E-3</v>
      </c>
      <c r="AJ266" s="5">
        <f t="shared" si="417"/>
        <v>1.2020610027904347E-3</v>
      </c>
      <c r="AK266" s="5">
        <f t="shared" si="418"/>
        <v>4.6539955432836595E-4</v>
      </c>
      <c r="AL266" s="5">
        <f t="shared" si="419"/>
        <v>4.5811826208783413E-6</v>
      </c>
      <c r="AM266" s="5">
        <f t="shared" si="420"/>
        <v>2.658322951912824E-3</v>
      </c>
      <c r="AN266" s="5">
        <f t="shared" si="421"/>
        <v>1.9396258474948722E-3</v>
      </c>
      <c r="AO266" s="5">
        <f t="shared" si="422"/>
        <v>7.0761688785087387E-4</v>
      </c>
      <c r="AP266" s="5">
        <f t="shared" si="423"/>
        <v>1.7210249100995924E-4</v>
      </c>
      <c r="AQ266" s="5">
        <f t="shared" si="424"/>
        <v>3.139333012012058E-5</v>
      </c>
      <c r="AR266" s="5">
        <f t="shared" si="425"/>
        <v>2.6004906805994032E-4</v>
      </c>
      <c r="AS266" s="5">
        <f t="shared" si="426"/>
        <v>3.0204803274789225E-4</v>
      </c>
      <c r="AT266" s="5">
        <f t="shared" si="427"/>
        <v>1.7541499911440358E-4</v>
      </c>
      <c r="AU266" s="5">
        <f t="shared" si="428"/>
        <v>6.7915074377125257E-5</v>
      </c>
      <c r="AV266" s="5">
        <f t="shared" si="429"/>
        <v>1.9720907637332078E-5</v>
      </c>
      <c r="AW266" s="5">
        <f t="shared" si="430"/>
        <v>1.0784649507176041E-7</v>
      </c>
      <c r="AX266" s="5">
        <f t="shared" si="431"/>
        <v>5.1460879032309056E-4</v>
      </c>
      <c r="AY266" s="5">
        <f t="shared" si="432"/>
        <v>3.7548053006144621E-4</v>
      </c>
      <c r="AZ266" s="5">
        <f t="shared" si="433"/>
        <v>1.3698330761772315E-4</v>
      </c>
      <c r="BA266" s="5">
        <f t="shared" si="434"/>
        <v>3.3316288619671847E-5</v>
      </c>
      <c r="BB266" s="5">
        <f t="shared" si="435"/>
        <v>6.0772464179734036E-6</v>
      </c>
      <c r="BC266" s="5">
        <f t="shared" si="436"/>
        <v>8.8684365648011013E-7</v>
      </c>
      <c r="BD266" s="5">
        <f t="shared" si="437"/>
        <v>3.1623815913905942E-5</v>
      </c>
      <c r="BE266" s="5">
        <f t="shared" si="438"/>
        <v>3.6731188679265331E-5</v>
      </c>
      <c r="BF266" s="5">
        <f t="shared" si="439"/>
        <v>2.1331711287860655E-5</v>
      </c>
      <c r="BG266" s="5">
        <f t="shared" si="440"/>
        <v>8.2589559958984154E-6</v>
      </c>
      <c r="BH266" s="5">
        <f t="shared" si="441"/>
        <v>2.3982026062649931E-6</v>
      </c>
      <c r="BI266" s="5">
        <f t="shared" si="442"/>
        <v>5.571043839974417E-7</v>
      </c>
      <c r="BJ266" s="8">
        <f t="shared" si="443"/>
        <v>0.46013678331917957</v>
      </c>
      <c r="BK266" s="8">
        <f t="shared" si="444"/>
        <v>0.30894419655083893</v>
      </c>
      <c r="BL266" s="8">
        <f t="shared" si="445"/>
        <v>0.22130689764073797</v>
      </c>
      <c r="BM266" s="8">
        <f t="shared" si="446"/>
        <v>0.29367191072857635</v>
      </c>
      <c r="BN266" s="8">
        <f t="shared" si="447"/>
        <v>0.70610992575414888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1.45333333333333</v>
      </c>
      <c r="F267">
        <f>VLOOKUP(B267,home!$B$2:$E$405,3,FALSE)</f>
        <v>0.88</v>
      </c>
      <c r="G267">
        <f>VLOOKUP(C267,away!$B$2:$E$405,4,FALSE)</f>
        <v>0.79</v>
      </c>
      <c r="H267">
        <f>VLOOKUP(A267,away!$A$2:$E$405,3,FALSE)</f>
        <v>1.16333333333333</v>
      </c>
      <c r="I267">
        <f>VLOOKUP(C267,away!$B$2:$E$405,3,FALSE)</f>
        <v>0.74</v>
      </c>
      <c r="J267">
        <f>VLOOKUP(B267,home!$B$2:$E$405,4,FALSE)</f>
        <v>1.17</v>
      </c>
      <c r="K267" s="3">
        <f t="shared" si="392"/>
        <v>1.0103573333333311</v>
      </c>
      <c r="L267" s="3">
        <f t="shared" si="393"/>
        <v>1.0072139999999972</v>
      </c>
      <c r="M267" s="5">
        <f t="shared" si="394"/>
        <v>0.13297803253216969</v>
      </c>
      <c r="N267" s="5">
        <f t="shared" si="395"/>
        <v>0.13435533034111594</v>
      </c>
      <c r="O267" s="5">
        <f t="shared" si="396"/>
        <v>0.13393733605885635</v>
      </c>
      <c r="P267" s="5">
        <f t="shared" si="397"/>
        <v>0.13532456969419634</v>
      </c>
      <c r="Q267" s="5">
        <f t="shared" si="398"/>
        <v>6.7873446641284335E-2</v>
      </c>
      <c r="R267" s="5">
        <f t="shared" si="399"/>
        <v>6.7451780000592293E-2</v>
      </c>
      <c r="S267" s="5">
        <f t="shared" si="400"/>
        <v>3.442812849274416E-2</v>
      </c>
      <c r="T267" s="5">
        <f t="shared" si="401"/>
        <v>6.8363085685354361E-2</v>
      </c>
      <c r="U267" s="5">
        <f t="shared" si="402"/>
        <v>6.8150400569984948E-2</v>
      </c>
      <c r="V267" s="5">
        <f t="shared" si="403"/>
        <v>3.8928498898493039E-3</v>
      </c>
      <c r="W267" s="5">
        <f t="shared" si="404"/>
        <v>2.2858811517543397E-2</v>
      </c>
      <c r="X267" s="5">
        <f t="shared" si="405"/>
        <v>2.3023714983830889E-2</v>
      </c>
      <c r="Y267" s="5">
        <f t="shared" si="406"/>
        <v>1.1594904031862089E-2</v>
      </c>
      <c r="Z267" s="5">
        <f t="shared" si="407"/>
        <v>2.2646125713838793E-2</v>
      </c>
      <c r="AA267" s="5">
        <f t="shared" si="408"/>
        <v>2.2880679186565542E-2</v>
      </c>
      <c r="AB267" s="5">
        <f t="shared" si="409"/>
        <v>1.1558831003896907E-2</v>
      </c>
      <c r="AC267" s="5">
        <f t="shared" si="410"/>
        <v>2.4759645737939591E-4</v>
      </c>
      <c r="AD267" s="5">
        <f t="shared" si="411"/>
        <v>5.7738919620085932E-3</v>
      </c>
      <c r="AE267" s="5">
        <f t="shared" si="412"/>
        <v>5.8155448186225063E-3</v>
      </c>
      <c r="AF267" s="5">
        <f t="shared" si="413"/>
        <v>2.9287490794720162E-3</v>
      </c>
      <c r="AG267" s="5">
        <f t="shared" si="414"/>
        <v>9.8329235844377312E-4</v>
      </c>
      <c r="AH267" s="5">
        <f t="shared" si="415"/>
        <v>5.7023737161845901E-3</v>
      </c>
      <c r="AI267" s="5">
        <f t="shared" si="416"/>
        <v>5.7614351015543401E-3</v>
      </c>
      <c r="AJ267" s="5">
        <f t="shared" si="417"/>
        <v>2.9105541026897466E-3</v>
      </c>
      <c r="AK267" s="5">
        <f t="shared" si="418"/>
        <v>9.8023322723866631E-4</v>
      </c>
      <c r="AL267" s="5">
        <f t="shared" si="419"/>
        <v>1.0078622285096163E-5</v>
      </c>
      <c r="AM267" s="5">
        <f t="shared" si="420"/>
        <v>1.1667388171379522E-3</v>
      </c>
      <c r="AN267" s="5">
        <f t="shared" si="421"/>
        <v>1.1751556709647818E-3</v>
      </c>
      <c r="AO267" s="5">
        <f t="shared" si="422"/>
        <v>5.9181662198755922E-4</v>
      </c>
      <c r="AP267" s="5">
        <f t="shared" si="423"/>
        <v>1.9869532903285864E-4</v>
      </c>
      <c r="AQ267" s="5">
        <f t="shared" si="424"/>
        <v>5.003217928412527E-5</v>
      </c>
      <c r="AR267" s="5">
        <f t="shared" si="425"/>
        <v>1.148702128034626E-3</v>
      </c>
      <c r="AS267" s="5">
        <f t="shared" si="426"/>
        <v>1.1605996188753876E-3</v>
      </c>
      <c r="AT267" s="5">
        <f t="shared" si="427"/>
        <v>5.8631016799730849E-4</v>
      </c>
      <c r="AU267" s="5">
        <f t="shared" si="428"/>
        <v>1.9746092594799267E-4</v>
      </c>
      <c r="AV267" s="5">
        <f t="shared" si="429"/>
        <v>4.9876523644586041E-5</v>
      </c>
      <c r="AW267" s="5">
        <f t="shared" si="430"/>
        <v>2.8490194914775944E-7</v>
      </c>
      <c r="AX267" s="5">
        <f t="shared" si="431"/>
        <v>1.9647051999666429E-4</v>
      </c>
      <c r="AY267" s="5">
        <f t="shared" si="432"/>
        <v>1.9788785832791964E-4</v>
      </c>
      <c r="AZ267" s="5">
        <f t="shared" si="433"/>
        <v>9.9657710668948356E-5</v>
      </c>
      <c r="BA267" s="5">
        <f t="shared" si="434"/>
        <v>3.3458880464571291E-5</v>
      </c>
      <c r="BB267" s="5">
        <f t="shared" si="435"/>
        <v>8.4250632070606536E-6</v>
      </c>
      <c r="BC267" s="5">
        <f t="shared" si="436"/>
        <v>1.6971683226072732E-6</v>
      </c>
      <c r="BD267" s="5">
        <f t="shared" si="437"/>
        <v>1.9283147753104403E-4</v>
      </c>
      <c r="BE267" s="5">
        <f t="shared" si="438"/>
        <v>1.9482869742099181E-4</v>
      </c>
      <c r="BF267" s="5">
        <f t="shared" si="439"/>
        <v>9.8423301591539871E-5</v>
      </c>
      <c r="BG267" s="5">
        <f t="shared" si="440"/>
        <v>3.3147568177963479E-5</v>
      </c>
      <c r="BH267" s="5">
        <f t="shared" si="441"/>
        <v>8.3727221476929884E-6</v>
      </c>
      <c r="BI267" s="5">
        <f t="shared" si="442"/>
        <v>1.6918882443768026E-6</v>
      </c>
      <c r="BJ267" s="8">
        <f t="shared" si="443"/>
        <v>0.34729080723893296</v>
      </c>
      <c r="BK267" s="8">
        <f t="shared" si="444"/>
        <v>0.30707914354695187</v>
      </c>
      <c r="BL267" s="8">
        <f t="shared" si="445"/>
        <v>0.32300586798717695</v>
      </c>
      <c r="BM267" s="8">
        <f t="shared" si="446"/>
        <v>0.3279038462623069</v>
      </c>
      <c r="BN267" s="8">
        <f t="shared" si="447"/>
        <v>0.67192049526821496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1.45333333333333</v>
      </c>
      <c r="F268">
        <f>VLOOKUP(B268,home!$B$2:$E$405,3,FALSE)</f>
        <v>1.33</v>
      </c>
      <c r="G268">
        <f>VLOOKUP(C268,away!$B$2:$E$405,4,FALSE)</f>
        <v>1.23</v>
      </c>
      <c r="H268">
        <f>VLOOKUP(A268,away!$A$2:$E$405,3,FALSE)</f>
        <v>1.16333333333333</v>
      </c>
      <c r="I268">
        <f>VLOOKUP(C268,away!$B$2:$E$405,3,FALSE)</f>
        <v>0.69</v>
      </c>
      <c r="J268">
        <f>VLOOKUP(B268,home!$B$2:$E$405,4,FALSE)</f>
        <v>0.92</v>
      </c>
      <c r="K268" s="3">
        <f t="shared" si="392"/>
        <v>2.3775079999999944</v>
      </c>
      <c r="L268" s="3">
        <f t="shared" si="393"/>
        <v>0.73848399999999781</v>
      </c>
      <c r="M268" s="5">
        <f t="shared" si="394"/>
        <v>4.4334505496825799E-2</v>
      </c>
      <c r="N268" s="5">
        <f t="shared" si="395"/>
        <v>0.10540564149474706</v>
      </c>
      <c r="O268" s="5">
        <f t="shared" si="396"/>
        <v>3.2740322957317804E-2</v>
      </c>
      <c r="P268" s="5">
        <f t="shared" si="397"/>
        <v>7.7840379753606553E-2</v>
      </c>
      <c r="Q268" s="5">
        <f t="shared" si="398"/>
        <v>0.12530137794944629</v>
      </c>
      <c r="R268" s="5">
        <f t="shared" si="399"/>
        <v>1.2089102329405903E-2</v>
      </c>
      <c r="S268" s="5">
        <f t="shared" si="400"/>
        <v>3.4167093172041217E-2</v>
      </c>
      <c r="T268" s="5">
        <f t="shared" si="401"/>
        <v>9.2533062793618615E-2</v>
      </c>
      <c r="U268" s="5">
        <f t="shared" si="402"/>
        <v>2.8741937500981099E-2</v>
      </c>
      <c r="V268" s="5">
        <f t="shared" si="403"/>
        <v>6.665436568310491E-3</v>
      </c>
      <c r="W268" s="5">
        <f t="shared" si="404"/>
        <v>9.9301676161943811E-2</v>
      </c>
      <c r="X268" s="5">
        <f t="shared" si="405"/>
        <v>7.333269901877669E-2</v>
      </c>
      <c r="Y268" s="5">
        <f t="shared" si="406"/>
        <v>2.7077512451091055E-2</v>
      </c>
      <c r="Z268" s="5">
        <f t="shared" si="407"/>
        <v>2.9758695482096547E-3</v>
      </c>
      <c r="AA268" s="5">
        <f t="shared" si="408"/>
        <v>7.0751536578248222E-3</v>
      </c>
      <c r="AB268" s="5">
        <f t="shared" si="409"/>
        <v>8.4106172113538723E-3</v>
      </c>
      <c r="AC268" s="5">
        <f t="shared" si="410"/>
        <v>7.3142818991464196E-4</v>
      </c>
      <c r="AD268" s="5">
        <f t="shared" si="411"/>
        <v>5.9022632372107545E-2</v>
      </c>
      <c r="AE268" s="5">
        <f t="shared" si="412"/>
        <v>4.3587269644683332E-2</v>
      </c>
      <c r="AF268" s="5">
        <f t="shared" si="413"/>
        <v>1.6094250618142111E-2</v>
      </c>
      <c r="AG268" s="5">
        <f t="shared" si="414"/>
        <v>3.9617821911626756E-3</v>
      </c>
      <c r="AH268" s="5">
        <f t="shared" si="415"/>
        <v>5.4940801186001279E-4</v>
      </c>
      <c r="AI268" s="5">
        <f t="shared" si="416"/>
        <v>1.3062219434612722E-3</v>
      </c>
      <c r="AJ268" s="5">
        <f t="shared" si="417"/>
        <v>1.5527765601773579E-3</v>
      </c>
      <c r="AK268" s="5">
        <f t="shared" si="418"/>
        <v>1.230579564678047E-3</v>
      </c>
      <c r="AL268" s="5">
        <f t="shared" si="419"/>
        <v>5.136824911199259E-5</v>
      </c>
      <c r="AM268" s="5">
        <f t="shared" si="420"/>
        <v>2.8065356129148872E-2</v>
      </c>
      <c r="AN268" s="5">
        <f t="shared" si="421"/>
        <v>2.0725816455678312E-2</v>
      </c>
      <c r="AO268" s="5">
        <f t="shared" si="422"/>
        <v>7.6528419197275472E-3</v>
      </c>
      <c r="AP268" s="5">
        <f t="shared" si="423"/>
        <v>1.8838337707493542E-3</v>
      </c>
      <c r="AQ268" s="5">
        <f t="shared" si="424"/>
        <v>3.4779527458951538E-4</v>
      </c>
      <c r="AR268" s="5">
        <f t="shared" si="425"/>
        <v>8.1145805246085723E-5</v>
      </c>
      <c r="AS268" s="5">
        <f t="shared" si="426"/>
        <v>1.929248011390103E-4</v>
      </c>
      <c r="AT268" s="5">
        <f t="shared" si="427"/>
        <v>2.2934012905320258E-4</v>
      </c>
      <c r="AU268" s="5">
        <f t="shared" si="428"/>
        <v>1.8175266384834007E-4</v>
      </c>
      <c r="AV268" s="5">
        <f t="shared" si="429"/>
        <v>1.0802960308018458E-4</v>
      </c>
      <c r="AW268" s="5">
        <f t="shared" si="430"/>
        <v>2.5052746246009007E-6</v>
      </c>
      <c r="AX268" s="5">
        <f t="shared" si="431"/>
        <v>1.1120934786650053E-2</v>
      </c>
      <c r="AY268" s="5">
        <f t="shared" si="432"/>
        <v>8.2126324049844532E-3</v>
      </c>
      <c r="AZ268" s="5">
        <f t="shared" si="433"/>
        <v>3.0324488144812599E-3</v>
      </c>
      <c r="BA268" s="5">
        <f t="shared" si="434"/>
        <v>7.4647164343779086E-4</v>
      </c>
      <c r="BB268" s="5">
        <f t="shared" si="435"/>
        <v>1.3781434128312792E-4</v>
      </c>
      <c r="BC268" s="5">
        <f t="shared" si="436"/>
        <v>2.035473720162583E-5</v>
      </c>
      <c r="BD268" s="5">
        <f t="shared" si="437"/>
        <v>9.9874798068916965E-6</v>
      </c>
      <c r="BE268" s="5">
        <f t="shared" si="438"/>
        <v>2.3745313140723404E-5</v>
      </c>
      <c r="BF268" s="5">
        <f t="shared" si="439"/>
        <v>2.822733597728745E-5</v>
      </c>
      <c r="BG268" s="5">
        <f t="shared" si="440"/>
        <v>2.237023903489619E-5</v>
      </c>
      <c r="BH268" s="5">
        <f t="shared" si="441"/>
        <v>1.3296355566844462E-5</v>
      </c>
      <c r="BI268" s="5">
        <f t="shared" si="442"/>
        <v>6.3224383462034359E-6</v>
      </c>
      <c r="BJ268" s="8">
        <f t="shared" si="443"/>
        <v>0.72756420497365115</v>
      </c>
      <c r="BK268" s="8">
        <f t="shared" si="444"/>
        <v>0.17200284383479517</v>
      </c>
      <c r="BL268" s="8">
        <f t="shared" si="445"/>
        <v>9.4593261901299894E-2</v>
      </c>
      <c r="BM268" s="8">
        <f t="shared" si="446"/>
        <v>0.59121472314624657</v>
      </c>
      <c r="BN268" s="8">
        <f t="shared" si="447"/>
        <v>0.39771132998134939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1.45333333333333</v>
      </c>
      <c r="F269">
        <f>VLOOKUP(B269,home!$B$2:$E$405,3,FALSE)</f>
        <v>0.93</v>
      </c>
      <c r="G269">
        <f>VLOOKUP(C269,away!$B$2:$E$405,4,FALSE)</f>
        <v>0.54</v>
      </c>
      <c r="H269">
        <f>VLOOKUP(A269,away!$A$2:$E$405,3,FALSE)</f>
        <v>1.16333333333333</v>
      </c>
      <c r="I269">
        <f>VLOOKUP(C269,away!$B$2:$E$405,3,FALSE)</f>
        <v>1.47</v>
      </c>
      <c r="J269">
        <f>VLOOKUP(B269,home!$B$2:$E$405,4,FALSE)</f>
        <v>0.98</v>
      </c>
      <c r="K269" s="3">
        <f t="shared" si="392"/>
        <v>0.7298639999999984</v>
      </c>
      <c r="L269" s="3">
        <f t="shared" si="393"/>
        <v>1.6758979999999952</v>
      </c>
      <c r="M269" s="5">
        <f t="shared" si="394"/>
        <v>9.0196739501534354E-2</v>
      </c>
      <c r="N269" s="5">
        <f t="shared" si="395"/>
        <v>6.5831353079547725E-2</v>
      </c>
      <c r="O269" s="5">
        <f t="shared" si="396"/>
        <v>0.15116053533714194</v>
      </c>
      <c r="P269" s="5">
        <f t="shared" si="397"/>
        <v>0.11032663296330752</v>
      </c>
      <c r="Q269" s="5">
        <f t="shared" si="398"/>
        <v>2.402396734202545E-2</v>
      </c>
      <c r="R269" s="5">
        <f t="shared" si="399"/>
        <v>0.12666481942522242</v>
      </c>
      <c r="S269" s="5">
        <f t="shared" si="400"/>
        <v>3.3737267023974074E-2</v>
      </c>
      <c r="T269" s="5">
        <f t="shared" si="401"/>
        <v>4.0261718820565638E-2</v>
      </c>
      <c r="U269" s="5">
        <f t="shared" si="402"/>
        <v>9.2448091764970347E-2</v>
      </c>
      <c r="V269" s="5">
        <f t="shared" si="403"/>
        <v>4.5851855457662207E-3</v>
      </c>
      <c r="W269" s="5">
        <f t="shared" si="404"/>
        <v>5.8447429667066765E-3</v>
      </c>
      <c r="X269" s="5">
        <f t="shared" si="405"/>
        <v>9.7951930484177548E-3</v>
      </c>
      <c r="Y269" s="5">
        <f t="shared" si="406"/>
        <v>8.2078722197285892E-3</v>
      </c>
      <c r="Z269" s="5">
        <f t="shared" si="407"/>
        <v>7.0759105848363604E-2</v>
      </c>
      <c r="AA269" s="5">
        <f t="shared" si="408"/>
        <v>5.1644524030909938E-2</v>
      </c>
      <c r="AB269" s="5">
        <f t="shared" si="409"/>
        <v>1.8846739443647981E-2</v>
      </c>
      <c r="AC269" s="5">
        <f t="shared" si="410"/>
        <v>3.5053102083571413E-4</v>
      </c>
      <c r="AD269" s="5">
        <f t="shared" si="411"/>
        <v>1.0664668701630979E-3</v>
      </c>
      <c r="AE269" s="5">
        <f t="shared" si="412"/>
        <v>1.7872896947725898E-3</v>
      </c>
      <c r="AF269" s="5">
        <f t="shared" si="413"/>
        <v>1.4976576124449931E-3</v>
      </c>
      <c r="AG269" s="5">
        <f t="shared" si="414"/>
        <v>8.3664046579377729E-4</v>
      </c>
      <c r="AH269" s="5">
        <f t="shared" si="415"/>
        <v>2.9646260993265148E-2</v>
      </c>
      <c r="AI269" s="5">
        <f t="shared" si="416"/>
        <v>2.1637738633588425E-2</v>
      </c>
      <c r="AJ269" s="5">
        <f t="shared" si="417"/>
        <v>7.8963032350326725E-3</v>
      </c>
      <c r="AK269" s="5">
        <f t="shared" si="418"/>
        <v>1.9210758214446249E-3</v>
      </c>
      <c r="AL269" s="5">
        <f t="shared" si="419"/>
        <v>1.7150467962242677E-5</v>
      </c>
      <c r="AM269" s="5">
        <f t="shared" si="420"/>
        <v>1.5567515514494358E-4</v>
      </c>
      <c r="AN269" s="5">
        <f t="shared" si="421"/>
        <v>2.6089568115709983E-4</v>
      </c>
      <c r="AO269" s="5">
        <f t="shared" si="422"/>
        <v>2.1861727512991012E-4</v>
      </c>
      <c r="AP269" s="5">
        <f t="shared" si="423"/>
        <v>1.2212675138522169E-4</v>
      </c>
      <c r="AQ269" s="5">
        <f t="shared" si="424"/>
        <v>5.1167994598247443E-5</v>
      </c>
      <c r="AR269" s="5">
        <f t="shared" si="425"/>
        <v>9.9368219012181784E-3</v>
      </c>
      <c r="AS269" s="5">
        <f t="shared" si="426"/>
        <v>7.2525285801106881E-3</v>
      </c>
      <c r="AT269" s="5">
        <f t="shared" si="427"/>
        <v>2.6466797597969475E-3</v>
      </c>
      <c r="AU269" s="5">
        <f t="shared" si="428"/>
        <v>6.4390542540147843E-4</v>
      </c>
      <c r="AV269" s="5">
        <f t="shared" si="429"/>
        <v>1.1749084735130589E-4</v>
      </c>
      <c r="AW269" s="5">
        <f t="shared" si="430"/>
        <v>5.8272412631794356E-7</v>
      </c>
      <c r="AX269" s="5">
        <f t="shared" si="431"/>
        <v>1.8936948572451462E-5</v>
      </c>
      <c r="AY269" s="5">
        <f t="shared" si="432"/>
        <v>3.1736394238674166E-5</v>
      </c>
      <c r="AZ269" s="5">
        <f t="shared" si="433"/>
        <v>2.6593479815902712E-5</v>
      </c>
      <c r="BA269" s="5">
        <f t="shared" si="434"/>
        <v>1.4855986545503863E-5</v>
      </c>
      <c r="BB269" s="5">
        <f t="shared" si="435"/>
        <v>6.2242795349091945E-6</v>
      </c>
      <c r="BC269" s="5">
        <f t="shared" si="436"/>
        <v>2.0862515247990419E-6</v>
      </c>
      <c r="BD269" s="5">
        <f t="shared" si="437"/>
        <v>2.7755166584346211E-3</v>
      </c>
      <c r="BE269" s="5">
        <f t="shared" si="438"/>
        <v>2.0257496903917215E-3</v>
      </c>
      <c r="BF269" s="5">
        <f t="shared" si="439"/>
        <v>7.3926088601402999E-4</v>
      </c>
      <c r="BG269" s="5">
        <f t="shared" si="440"/>
        <v>1.7985330243658099E-4</v>
      </c>
      <c r="BH269" s="5">
        <f t="shared" si="441"/>
        <v>3.2817112682393108E-5</v>
      </c>
      <c r="BI269" s="5">
        <f t="shared" si="442"/>
        <v>4.790405826164424E-6</v>
      </c>
      <c r="BJ269" s="8">
        <f t="shared" si="443"/>
        <v>0.16006181831781396</v>
      </c>
      <c r="BK269" s="8">
        <f t="shared" si="444"/>
        <v>0.23924524291761878</v>
      </c>
      <c r="BL269" s="8">
        <f t="shared" si="445"/>
        <v>0.5282215032548877</v>
      </c>
      <c r="BM269" s="8">
        <f t="shared" si="446"/>
        <v>0.43005246901979227</v>
      </c>
      <c r="BN269" s="8">
        <f t="shared" si="447"/>
        <v>0.56820404764877941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1.2705314009661799</v>
      </c>
      <c r="F270" s="15">
        <f>VLOOKUP(B270,home!$B$2:$E$405,3,FALSE)</f>
        <v>1.5</v>
      </c>
      <c r="G270" s="15">
        <f>VLOOKUP(C270,away!$B$2:$E$405,4,FALSE)</f>
        <v>0.64</v>
      </c>
      <c r="H270" s="15">
        <f>VLOOKUP(A270,away!$A$2:$E$405,3,FALSE)</f>
        <v>1.10144927536232</v>
      </c>
      <c r="I270" s="15">
        <f>VLOOKUP(C270,away!$B$2:$E$405,3,FALSE)</f>
        <v>1</v>
      </c>
      <c r="J270" s="15">
        <f>VLOOKUP(B270,home!$B$2:$E$405,4,FALSE)</f>
        <v>0.66</v>
      </c>
      <c r="K270" s="17">
        <f t="shared" si="392"/>
        <v>1.2197101449275327</v>
      </c>
      <c r="L270" s="17">
        <f t="shared" si="393"/>
        <v>0.72695652173913117</v>
      </c>
      <c r="M270" s="18">
        <f t="shared" si="394"/>
        <v>0.1427491097822785</v>
      </c>
      <c r="N270" s="18">
        <f t="shared" si="395"/>
        <v>0.17411253738081922</v>
      </c>
      <c r="O270" s="18">
        <f t="shared" si="396"/>
        <v>0.10377239632868256</v>
      </c>
      <c r="P270" s="18">
        <f t="shared" si="397"/>
        <v>0.12657224456553476</v>
      </c>
      <c r="Q270" s="18">
        <f t="shared" si="398"/>
        <v>0.10618341410122975</v>
      </c>
      <c r="R270" s="18">
        <f t="shared" si="399"/>
        <v>3.7719010143816824E-2</v>
      </c>
      <c r="S270" s="18">
        <f t="shared" si="400"/>
        <v>2.8057150616897241E-2</v>
      </c>
      <c r="T270" s="18">
        <f t="shared" si="401"/>
        <v>7.7190725381415776E-2</v>
      </c>
      <c r="U270" s="18">
        <f t="shared" si="402"/>
        <v>4.6006259329037902E-2</v>
      </c>
      <c r="V270" s="18">
        <f t="shared" si="403"/>
        <v>2.7641787711090164E-3</v>
      </c>
      <c r="W270" s="18">
        <f t="shared" si="404"/>
        <v>4.3170995800770377E-2</v>
      </c>
      <c r="X270" s="18">
        <f t="shared" si="405"/>
        <v>3.1383436947342663E-2</v>
      </c>
      <c r="Y270" s="18">
        <f t="shared" si="406"/>
        <v>1.140719708172978E-2</v>
      </c>
      <c r="Z270" s="18">
        <f t="shared" si="407"/>
        <v>9.1400268058640308E-3</v>
      </c>
      <c r="AA270" s="18">
        <f t="shared" si="408"/>
        <v>1.114818342002195E-2</v>
      </c>
      <c r="AB270" s="18">
        <f t="shared" si="409"/>
        <v>6.7987762074568471E-3</v>
      </c>
      <c r="AC270" s="18">
        <f t="shared" si="410"/>
        <v>1.5318322824100722E-4</v>
      </c>
      <c r="AD270" s="18">
        <f t="shared" si="411"/>
        <v>1.3164025386205886E-2</v>
      </c>
      <c r="AE270" s="18">
        <f t="shared" si="412"/>
        <v>9.5696741068418516E-3</v>
      </c>
      <c r="AF270" s="18">
        <f t="shared" si="413"/>
        <v>3.4783685014433898E-3</v>
      </c>
      <c r="AG270" s="18">
        <f t="shared" si="414"/>
        <v>8.42874222378747E-4</v>
      </c>
      <c r="AH270" s="18">
        <f t="shared" si="415"/>
        <v>1.6611005238483338E-3</v>
      </c>
      <c r="AI270" s="18">
        <f t="shared" si="416"/>
        <v>2.0260611606822518E-3</v>
      </c>
      <c r="AJ270" s="18">
        <f t="shared" si="417"/>
        <v>1.2356036759638975E-3</v>
      </c>
      <c r="AK270" s="18">
        <f t="shared" si="418"/>
        <v>5.0235944622763911E-4</v>
      </c>
      <c r="AL270" s="18">
        <f t="shared" si="419"/>
        <v>5.4329571814018849E-6</v>
      </c>
      <c r="AM270" s="18">
        <f t="shared" si="420"/>
        <v>3.2112590623277798E-3</v>
      </c>
      <c r="AN270" s="18">
        <f t="shared" si="421"/>
        <v>2.3344457183530659E-3</v>
      </c>
      <c r="AO270" s="18">
        <f t="shared" si="422"/>
        <v>8.4852026980137619E-4</v>
      </c>
      <c r="AP270" s="18">
        <f t="shared" si="423"/>
        <v>2.0561244798665256E-4</v>
      </c>
      <c r="AQ270" s="18">
        <f t="shared" si="424"/>
        <v>3.7367827503661239E-5</v>
      </c>
      <c r="AR270" s="18">
        <f t="shared" si="425"/>
        <v>2.4150957181516677E-4</v>
      </c>
      <c r="AS270" s="18">
        <f t="shared" si="426"/>
        <v>2.9457167484006348E-4</v>
      </c>
      <c r="AT270" s="18">
        <f t="shared" si="427"/>
        <v>1.7964603010535996E-4</v>
      </c>
      <c r="AU270" s="18">
        <f t="shared" si="428"/>
        <v>7.3038695138488141E-5</v>
      </c>
      <c r="AV270" s="18">
        <f t="shared" si="429"/>
        <v>2.2271509358170816E-5</v>
      </c>
      <c r="AW270" s="18">
        <f t="shared" si="430"/>
        <v>1.3381316861280876E-7</v>
      </c>
      <c r="AX270" s="18">
        <f t="shared" si="431"/>
        <v>6.5280087605194511E-4</v>
      </c>
      <c r="AY270" s="18">
        <f t="shared" si="432"/>
        <v>4.7455785424297959E-4</v>
      </c>
      <c r="AZ270" s="18">
        <f t="shared" si="433"/>
        <v>1.7249146354223101E-4</v>
      </c>
      <c r="BA270" s="18">
        <f t="shared" si="434"/>
        <v>4.1797931455450808E-5</v>
      </c>
      <c r="BB270" s="18">
        <f t="shared" si="435"/>
        <v>7.5963197166862851E-6</v>
      </c>
      <c r="BC270" s="18">
        <f t="shared" si="436"/>
        <v>1.104438831852129E-6</v>
      </c>
      <c r="BD270" s="18">
        <f t="shared" si="437"/>
        <v>2.9261159715576742E-5</v>
      </c>
      <c r="BE270" s="18">
        <f t="shared" si="438"/>
        <v>3.5690133357433791E-5</v>
      </c>
      <c r="BF270" s="18">
        <f t="shared" si="439"/>
        <v>2.1765808864939274E-5</v>
      </c>
      <c r="BG270" s="18">
        <f t="shared" si="440"/>
        <v>8.8493259617066836E-6</v>
      </c>
      <c r="BH270" s="18">
        <f t="shared" si="441"/>
        <v>2.6984031628160596E-6</v>
      </c>
      <c r="BI270" s="18">
        <f t="shared" si="442"/>
        <v>6.5825394255825762E-7</v>
      </c>
      <c r="BJ270" s="19">
        <f t="shared" si="443"/>
        <v>0.4784908031199912</v>
      </c>
      <c r="BK270" s="19">
        <f t="shared" si="444"/>
        <v>0.30077585777548488</v>
      </c>
      <c r="BL270" s="19">
        <f t="shared" si="445"/>
        <v>0.21177971080200045</v>
      </c>
      <c r="BM270" s="19">
        <f t="shared" si="446"/>
        <v>0.30860326215990447</v>
      </c>
      <c r="BN270" s="19">
        <f t="shared" si="447"/>
        <v>0.69110871230236171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1.2186788154897501</v>
      </c>
      <c r="F271">
        <f>VLOOKUP(B271,home!$B$2:$E$405,3,FALSE)</f>
        <v>1.08</v>
      </c>
      <c r="G271">
        <f>VLOOKUP(C271,away!$B$2:$E$405,4,FALSE)</f>
        <v>0.82</v>
      </c>
      <c r="H271">
        <f>VLOOKUP(A271,away!$A$2:$E$405,3,FALSE)</f>
        <v>1.0296127562642401</v>
      </c>
      <c r="I271">
        <f>VLOOKUP(C271,away!$B$2:$E$405,3,FALSE)</f>
        <v>1</v>
      </c>
      <c r="J271">
        <f>VLOOKUP(B271,home!$B$2:$E$405,4,FALSE)</f>
        <v>1.07</v>
      </c>
      <c r="K271" s="3">
        <f t="shared" ref="K271:K313" si="448">E271*F271*G271</f>
        <v>1.0792619589977228</v>
      </c>
      <c r="L271" s="3">
        <f t="shared" ref="L271:L313" si="449">H271*I271*J271</f>
        <v>1.1016856492027369</v>
      </c>
      <c r="M271" s="5">
        <f t="shared" ref="M271:M313" si="450">_xlfn.POISSON.DIST(0,K271,FALSE) * _xlfn.POISSON.DIST(0,L271,FALSE)</f>
        <v>0.11293446229645476</v>
      </c>
      <c r="N271" s="5">
        <f t="shared" ref="N271:N313" si="451">_xlfn.POISSON.DIST(1,K271,FALSE) * _xlfn.POISSON.DIST(0,L271,FALSE)</f>
        <v>0.12188586901642626</v>
      </c>
      <c r="O271" s="5">
        <f t="shared" ref="O271:O313" si="452">_xlfn.POISSON.DIST(0,K271,FALSE) * _xlfn.POISSON.DIST(1,L271,FALSE)</f>
        <v>0.12441827641243176</v>
      </c>
      <c r="P271" s="5">
        <f t="shared" ref="P271:P313" si="453">_xlfn.POISSON.DIST(1,K271,FALSE) * _xlfn.POISSON.DIST(1,L271,FALSE)</f>
        <v>0.13427991273600132</v>
      </c>
      <c r="Q271" s="5">
        <f t="shared" ref="Q271:Q313" si="454">_xlfn.POISSON.DIST(2,K271,FALSE) * _xlfn.POISSON.DIST(0,L271,FALSE)</f>
        <v>6.5773390884404009E-2</v>
      </c>
      <c r="R271" s="5">
        <f t="shared" ref="R271:R313" si="455">_xlfn.POISSON.DIST(0,K271,FALSE) * _xlfn.POISSON.DIST(2,L271,FALSE)</f>
        <v>6.8534914811057751E-2</v>
      </c>
      <c r="S271" s="5">
        <f t="shared" ref="S271:S313" si="456">_xlfn.POISSON.DIST(2,K271,FALSE) * _xlfn.POISSON.DIST(2,L271,FALSE)</f>
        <v>3.9914952880052271E-2</v>
      </c>
      <c r="T271" s="5">
        <f t="shared" ref="T271:T313" si="457">_xlfn.POISSON.DIST(2,K271,FALSE) * _xlfn.POISSON.DIST(1,L271,FALSE)</f>
        <v>7.2461600836750004E-2</v>
      </c>
      <c r="U271" s="5">
        <f t="shared" ref="U271:U313" si="458">_xlfn.POISSON.DIST(1,K271,FALSE) * _xlfn.POISSON.DIST(2,L271,FALSE)</f>
        <v>7.3967126418724244E-2</v>
      </c>
      <c r="V271" s="5">
        <f t="shared" ref="V271:V313" si="459">_xlfn.POISSON.DIST(3,K271,FALSE) * _xlfn.POISSON.DIST(3,L271,FALSE)</f>
        <v>5.2732416469272675E-3</v>
      </c>
      <c r="W271" s="5">
        <f t="shared" ref="W271:W313" si="460">_xlfn.POISSON.DIST(3,K271,FALSE) * _xlfn.POISSON.DIST(0,L271,FALSE)</f>
        <v>2.3662239565274946E-2</v>
      </c>
      <c r="X271" s="5">
        <f t="shared" ref="X271:X313" si="461">_xlfn.POISSON.DIST(3,K271,FALSE) * _xlfn.POISSON.DIST(1,L271,FALSE)</f>
        <v>2.6068349757060617E-2</v>
      </c>
      <c r="Y271" s="5">
        <f t="shared" ref="Y271:Y313" si="462">_xlfn.POISSON.DIST(3,K271,FALSE) * _xlfn.POISSON.DIST(2,L271,FALSE)</f>
        <v>1.4359563412875672E-2</v>
      </c>
      <c r="Z271" s="5">
        <f t="shared" ref="Z271:Z313" si="463">_xlfn.POISSON.DIST(0,K271,FALSE) * _xlfn.POISSON.DIST(3,L271,FALSE)</f>
        <v>2.5167977372224808E-2</v>
      </c>
      <c r="AA271" s="5">
        <f t="shared" ref="AA271:AA313" si="464">_xlfn.POISSON.DIST(1,K271,FALSE) * _xlfn.POISSON.DIST(3,L271,FALSE)</f>
        <v>2.7162840562757713E-2</v>
      </c>
      <c r="AB271" s="5">
        <f t="shared" ref="AB271:AB313" si="465">_xlfn.POISSON.DIST(2,K271,FALSE) * _xlfn.POISSON.DIST(3,L271,FALSE)</f>
        <v>1.4657910258852345E-2</v>
      </c>
      <c r="AC271" s="5">
        <f t="shared" ref="AC271:AC313" si="466">_xlfn.POISSON.DIST(4,K271,FALSE) * _xlfn.POISSON.DIST(4,L271,FALSE)</f>
        <v>3.9187021270270696E-4</v>
      </c>
      <c r="AD271" s="5">
        <f t="shared" ref="AD271:AD313" si="467">_xlfn.POISSON.DIST(4,K271,FALSE) * _xlfn.POISSON.DIST(0,L271,FALSE)</f>
        <v>6.3844387568730149E-3</v>
      </c>
      <c r="AE271" s="5">
        <f t="shared" ref="AE271:AE313" si="468">_xlfn.POISSON.DIST(4,K271,FALSE) * _xlfn.POISSON.DIST(1,L271,FALSE)</f>
        <v>7.0336445566607621E-3</v>
      </c>
      <c r="AF271" s="5">
        <f t="shared" ref="AF271:AF313" si="469">_xlfn.POISSON.DIST(4,K271,FALSE) * _xlfn.POISSON.DIST(2,L271,FALSE)</f>
        <v>3.8744326348330552E-3</v>
      </c>
      <c r="AG271" s="5">
        <f t="shared" ref="AG271:AG313" si="470">_xlfn.POISSON.DIST(4,K271,FALSE) * _xlfn.POISSON.DIST(3,L271,FALSE)</f>
        <v>1.4228022775327749E-3</v>
      </c>
      <c r="AH271" s="5">
        <f t="shared" ref="AH271:AH313" si="471">_xlfn.POISSON.DIST(0,K271,FALSE) * _xlfn.POISSON.DIST(4,L271,FALSE)</f>
        <v>6.9317998726098201E-3</v>
      </c>
      <c r="AI271" s="5">
        <f t="shared" ref="AI271:AI313" si="472">_xlfn.POISSON.DIST(1,K271,FALSE) * _xlfn.POISSON.DIST(4,L271,FALSE)</f>
        <v>7.4812279098930411E-3</v>
      </c>
      <c r="AJ271" s="5">
        <f t="shared" ref="AJ271:AJ313" si="473">_xlfn.POISSON.DIST(2,K271,FALSE) * _xlfn.POISSON.DIST(4,L271,FALSE)</f>
        <v>4.037102344869801E-3</v>
      </c>
      <c r="AK271" s="5">
        <f t="shared" ref="AK271:AK313" si="474">_xlfn.POISSON.DIST(3,K271,FALSE) * _xlfn.POISSON.DIST(4,L271,FALSE)</f>
        <v>1.452363661799494E-3</v>
      </c>
      <c r="AL271" s="5">
        <f t="shared" ref="AL271:AL313" si="475">_xlfn.POISSON.DIST(5,K271,FALSE) * _xlfn.POISSON.DIST(5,L271,FALSE)</f>
        <v>1.8637463497166589E-5</v>
      </c>
      <c r="AM271" s="5">
        <f t="shared" ref="AM271:AM313" si="476">_xlfn.POISSON.DIST(5,K271,FALSE) * _xlfn.POISSON.DIST(0,L271,FALSE)</f>
        <v>1.3780963759687519E-3</v>
      </c>
      <c r="AN271" s="5">
        <f t="shared" ref="AN271:AN313" si="477">_xlfn.POISSON.DIST(5,K271,FALSE) * _xlfn.POISSON.DIST(1,L271,FALSE)</f>
        <v>1.5182290006230735E-3</v>
      </c>
      <c r="AO271" s="5">
        <f t="shared" ref="AO271:AO313" si="478">_xlfn.POISSON.DIST(5,K271,FALSE) * _xlfn.POISSON.DIST(2,L271,FALSE)</f>
        <v>8.3630555109492682E-4</v>
      </c>
      <c r="AP271" s="5">
        <f t="shared" ref="AP271:AP313" si="479">_xlfn.POISSON.DIST(5,K271,FALSE) * _xlfn.POISSON.DIST(3,L271,FALSE)</f>
        <v>3.0711527466328902E-4</v>
      </c>
      <c r="AQ271" s="5">
        <f t="shared" ref="AQ271:AQ313" si="480">_xlfn.POISSON.DIST(5,K271,FALSE) * _xlfn.POISSON.DIST(4,L271,FALSE)</f>
        <v>8.4586122686875612E-5</v>
      </c>
      <c r="AR271" s="5">
        <f t="shared" ref="AR271:AR313" si="481">_xlfn.POISSON.DIST(0,K271,FALSE) * _xlfn.POISSON.DIST(5,L271,FALSE)</f>
        <v>1.5273328885599205E-3</v>
      </c>
      <c r="AS271" s="5">
        <f t="shared" ref="AS271:AS313" si="482">_xlfn.POISSON.DIST(1,K271,FALSE) * _xlfn.POISSON.DIST(5,L271,FALSE)</f>
        <v>1.6483922853488308E-3</v>
      </c>
      <c r="AT271" s="5">
        <f t="shared" ref="AT271:AT313" si="483">_xlfn.POISSON.DIST(2,K271,FALSE) * _xlfn.POISSON.DIST(5,L271,FALSE)</f>
        <v>8.8952354354115612E-4</v>
      </c>
      <c r="AU271" s="5">
        <f t="shared" ref="AU271:AU313" si="484">_xlfn.POISSON.DIST(3,K271,FALSE) * _xlfn.POISSON.DIST(5,L271,FALSE)</f>
        <v>3.2000964072560815E-4</v>
      </c>
      <c r="AV271" s="5">
        <f t="shared" ref="AV271:AV313" si="485">_xlfn.POISSON.DIST(4,K271,FALSE) * _xlfn.POISSON.DIST(5,L271,FALSE)</f>
        <v>8.6343557936919305E-5</v>
      </c>
      <c r="AW271" s="5">
        <f t="shared" ref="AW271:AW313" si="486">_xlfn.POISSON.DIST(6,K271,FALSE) * _xlfn.POISSON.DIST(6,L271,FALSE)</f>
        <v>6.15557839950886E-7</v>
      </c>
      <c r="AX271" s="5">
        <f t="shared" ref="AX271:AX313" si="487">_xlfn.POISSON.DIST(6,K271,FALSE) * _xlfn.POISSON.DIST(0,L271,FALSE)</f>
        <v>2.4788783240261609E-4</v>
      </c>
      <c r="AY271" s="5">
        <f t="shared" ref="AY271:AY313" si="488">_xlfn.POISSON.DIST(6,K271,FALSE) * _xlfn.POISSON.DIST(1,L271,FALSE)</f>
        <v>2.7309446756993534E-4</v>
      </c>
      <c r="AZ271" s="5">
        <f t="shared" ref="AZ271:AZ313" si="489">_xlfn.POISSON.DIST(6,K271,FALSE) * _xlfn.POISSON.DIST(2,L271,FALSE)</f>
        <v>1.5043212789923004E-4</v>
      </c>
      <c r="BA271" s="5">
        <f t="shared" ref="BA271:BA313" si="490">_xlfn.POISSON.DIST(6,K271,FALSE) * _xlfn.POISSON.DIST(3,L271,FALSE)</f>
        <v>5.5242972161870798E-5</v>
      </c>
      <c r="BB271" s="5">
        <f t="shared" ref="BB271:BB313" si="491">_xlfn.POISSON.DIST(6,K271,FALSE) * _xlfn.POISSON.DIST(4,L271,FALSE)</f>
        <v>1.5215097412509839E-5</v>
      </c>
      <c r="BC271" s="5">
        <f t="shared" ref="BC271:BC313" si="492">_xlfn.POISSON.DIST(6,K271,FALSE) * _xlfn.POISSON.DIST(5,L271,FALSE)</f>
        <v>3.3524508941167585E-6</v>
      </c>
      <c r="BD271" s="5">
        <f t="shared" ref="BD271:BD313" si="493">_xlfn.POISSON.DIST(0,K271,FALSE) * _xlfn.POISSON.DIST(6,L271,FALSE)</f>
        <v>2.8044012081363781E-4</v>
      </c>
      <c r="BE271" s="5">
        <f t="shared" ref="BE271:BE313" si="494">_xlfn.POISSON.DIST(1,K271,FALSE) * _xlfn.POISSON.DIST(6,L271,FALSE)</f>
        <v>3.0266835417088486E-4</v>
      </c>
      <c r="BF271" s="5">
        <f t="shared" ref="BF271:BF313" si="495">_xlfn.POISSON.DIST(2,K271,FALSE) * _xlfn.POISSON.DIST(6,L271,FALSE)</f>
        <v>1.6332922042454288E-4</v>
      </c>
      <c r="BG271" s="5">
        <f t="shared" ref="BG271:BG313" si="496">_xlfn.POISSON.DIST(3,K271,FALSE) * _xlfn.POISSON.DIST(6,L271,FALSE)</f>
        <v>5.8758338132321014E-5</v>
      </c>
      <c r="BH271" s="5">
        <f t="shared" ref="BH271:BH313" si="497">_xlfn.POISSON.DIST(4,K271,FALSE) * _xlfn.POISSON.DIST(6,L271,FALSE)</f>
        <v>1.5853909780034842E-5</v>
      </c>
      <c r="BI271" s="5">
        <f t="shared" ref="BI271:BI313" si="498">_xlfn.POISSON.DIST(5,K271,FALSE) * _xlfn.POISSON.DIST(6,L271,FALSE)</f>
        <v>3.4221043453947133E-6</v>
      </c>
      <c r="BJ271" s="8">
        <f t="shared" ref="BJ271:BJ313" si="499">SUM(N271,Q271,T271,W271,X271,Y271,AD271,AE271,AF271,AG271,AM271,AN271,AO271,AP271,AQ271,AX271,AY271,AZ271,BA271,BB271,BC271)</f>
        <v>0.34779588897206842</v>
      </c>
      <c r="BK271" s="8">
        <f t="shared" ref="BK271:BK313" si="500">SUM(M271,P271,S271,V271,AC271,AL271,AY271)</f>
        <v>0.29308617170320544</v>
      </c>
      <c r="BL271" s="8">
        <f t="shared" ref="BL271:BL313" si="501">SUM(O271,R271,U271,AA271,AB271,AH271,AI271,AJ271,AK271,AR271,AS271,AT271,AU271,AV271,BD271,BE271,BF271,BG271,BH271,BI271)</f>
        <v>0.3339396362167753</v>
      </c>
      <c r="BM271" s="8">
        <f t="shared" ref="BM271:BM313" si="502">SUM(S271:BI271)</f>
        <v>0.37189036919776808</v>
      </c>
      <c r="BN271" s="8">
        <f t="shared" ref="BN271:BN313" si="503">SUM(M271:R271)</f>
        <v>0.62782682615677587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1.2186788154897501</v>
      </c>
      <c r="F272">
        <f>VLOOKUP(B272,home!$B$2:$E$405,3,FALSE)</f>
        <v>0.91</v>
      </c>
      <c r="G272">
        <f>VLOOKUP(C272,away!$B$2:$E$405,4,FALSE)</f>
        <v>1.69</v>
      </c>
      <c r="H272">
        <f>VLOOKUP(A272,away!$A$2:$E$405,3,FALSE)</f>
        <v>1.0296127562642401</v>
      </c>
      <c r="I272">
        <f>VLOOKUP(C272,away!$B$2:$E$405,3,FALSE)</f>
        <v>0.59</v>
      </c>
      <c r="J272">
        <f>VLOOKUP(B272,home!$B$2:$E$405,4,FALSE)</f>
        <v>1.1200000000000001</v>
      </c>
      <c r="K272" s="3">
        <f t="shared" si="448"/>
        <v>1.8742061503416867</v>
      </c>
      <c r="L272" s="3">
        <f t="shared" si="449"/>
        <v>0.68036810933940983</v>
      </c>
      <c r="M272" s="5">
        <f t="shared" si="450"/>
        <v>7.7725315825004096E-2</v>
      </c>
      <c r="N272" s="5">
        <f t="shared" si="451"/>
        <v>0.14567326495647268</v>
      </c>
      <c r="O272" s="5">
        <f t="shared" si="452"/>
        <v>5.2881826175666551E-2</v>
      </c>
      <c r="P272" s="5">
        <f t="shared" si="453"/>
        <v>9.9111443859734222E-2</v>
      </c>
      <c r="Q272" s="5">
        <f t="shared" si="454"/>
        <v>0.13651086456088765</v>
      </c>
      <c r="R272" s="5">
        <f t="shared" si="455"/>
        <v>1.7989554046776778E-2</v>
      </c>
      <c r="S272" s="5">
        <f t="shared" si="456"/>
        <v>3.1595491763833992E-2</v>
      </c>
      <c r="T272" s="5">
        <f t="shared" si="457"/>
        <v>9.2877638825579367E-2</v>
      </c>
      <c r="U272" s="5">
        <f t="shared" si="458"/>
        <v>3.371613283637321E-2</v>
      </c>
      <c r="V272" s="5">
        <f t="shared" si="459"/>
        <v>4.4765549249849972E-3</v>
      </c>
      <c r="W272" s="5">
        <f t="shared" si="460"/>
        <v>8.5283167316158856E-2</v>
      </c>
      <c r="X272" s="5">
        <f t="shared" si="461"/>
        <v>5.8023947305371547E-2</v>
      </c>
      <c r="Y272" s="5">
        <f t="shared" si="462"/>
        <v>1.9738821662282587E-2</v>
      </c>
      <c r="Z272" s="5">
        <f t="shared" si="463"/>
        <v>4.0798396248882159E-3</v>
      </c>
      <c r="AA272" s="5">
        <f t="shared" si="464"/>
        <v>7.6464605173732127E-3</v>
      </c>
      <c r="AB272" s="5">
        <f t="shared" si="465"/>
        <v>7.1655216650028776E-3</v>
      </c>
      <c r="AC272" s="5">
        <f t="shared" si="466"/>
        <v>3.5676746487237917E-4</v>
      </c>
      <c r="AD272" s="5">
        <f t="shared" si="467"/>
        <v>3.9959559176141038E-2</v>
      </c>
      <c r="AE272" s="5">
        <f t="shared" si="468"/>
        <v>2.7187209726707344E-2</v>
      </c>
      <c r="AF272" s="5">
        <f t="shared" si="469"/>
        <v>9.2486552399869432E-3</v>
      </c>
      <c r="AG272" s="5">
        <f t="shared" si="470"/>
        <v>2.0974966931873143E-3</v>
      </c>
      <c r="AH272" s="5">
        <f t="shared" si="471"/>
        <v>6.939481929983004E-4</v>
      </c>
      <c r="AI272" s="5">
        <f t="shared" si="472"/>
        <v>1.3006019713359142E-3</v>
      </c>
      <c r="AJ272" s="5">
        <f t="shared" si="473"/>
        <v>1.2187981069121466E-3</v>
      </c>
      <c r="AK272" s="5">
        <f t="shared" si="474"/>
        <v>7.6142630266651636E-4</v>
      </c>
      <c r="AL272" s="5">
        <f t="shared" si="475"/>
        <v>1.8197282669286153E-5</v>
      </c>
      <c r="AM272" s="5">
        <f t="shared" si="476"/>
        <v>1.4978490314573207E-2</v>
      </c>
      <c r="AN272" s="5">
        <f t="shared" si="477"/>
        <v>1.0190887136084834E-2</v>
      </c>
      <c r="AO272" s="5">
        <f t="shared" si="478"/>
        <v>3.466777306634675E-3</v>
      </c>
      <c r="AP272" s="5">
        <f t="shared" si="479"/>
        <v>7.8622824053860188E-4</v>
      </c>
      <c r="AQ272" s="5">
        <f t="shared" si="480"/>
        <v>1.3373115538112479E-4</v>
      </c>
      <c r="AR272" s="5">
        <f t="shared" si="481"/>
        <v>9.4428044009950752E-5</v>
      </c>
      <c r="AS272" s="5">
        <f t="shared" si="482"/>
        <v>1.7697762084818513E-4</v>
      </c>
      <c r="AT272" s="5">
        <f t="shared" si="483"/>
        <v>1.6584627273325391E-4</v>
      </c>
      <c r="AU272" s="5">
        <f t="shared" si="484"/>
        <v>1.0361003478930305E-4</v>
      </c>
      <c r="AV272" s="5">
        <f t="shared" si="485"/>
        <v>4.8546641109807013E-5</v>
      </c>
      <c r="AW272" s="5">
        <f t="shared" si="486"/>
        <v>6.4456296457919102E-7</v>
      </c>
      <c r="AX272" s="5">
        <f t="shared" si="487"/>
        <v>4.6787964450677464E-3</v>
      </c>
      <c r="AY272" s="5">
        <f t="shared" si="488"/>
        <v>3.1833038913146945E-3</v>
      </c>
      <c r="AZ272" s="5">
        <f t="shared" si="489"/>
        <v>1.0829092249932822E-3</v>
      </c>
      <c r="BA272" s="5">
        <f t="shared" si="490"/>
        <v>2.4559230066496172E-4</v>
      </c>
      <c r="BB272" s="5">
        <f t="shared" si="491"/>
        <v>4.1773292317933959E-5</v>
      </c>
      <c r="BC272" s="5">
        <f t="shared" si="492"/>
        <v>5.6842431830470469E-6</v>
      </c>
      <c r="BD272" s="5">
        <f t="shared" si="493"/>
        <v>1.0707638295278124E-5</v>
      </c>
      <c r="BE272" s="5">
        <f t="shared" si="494"/>
        <v>2.0068321548644429E-5</v>
      </c>
      <c r="BF272" s="5">
        <f t="shared" si="495"/>
        <v>1.8806085836752002E-5</v>
      </c>
      <c r="BG272" s="5">
        <f t="shared" si="496"/>
        <v>1.174882724636476E-5</v>
      </c>
      <c r="BH272" s="5">
        <f t="shared" si="497"/>
        <v>5.5049310711097079E-6</v>
      </c>
      <c r="BI272" s="5">
        <f t="shared" si="498"/>
        <v>2.0634751341361703E-6</v>
      </c>
      <c r="BJ272" s="8">
        <f t="shared" si="499"/>
        <v>0.65539479901352959</v>
      </c>
      <c r="BK272" s="8">
        <f t="shared" si="500"/>
        <v>0.21646707501241366</v>
      </c>
      <c r="BL272" s="8">
        <f t="shared" si="501"/>
        <v>0.12403257770772827</v>
      </c>
      <c r="BM272" s="8">
        <f t="shared" si="502"/>
        <v>0.46689936260566756</v>
      </c>
      <c r="BN272" s="8">
        <f t="shared" si="503"/>
        <v>0.52989226942454204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1.33253012048193</v>
      </c>
      <c r="F273">
        <f>VLOOKUP(B273,home!$B$2:$E$405,3,FALSE)</f>
        <v>0.8</v>
      </c>
      <c r="G273">
        <f>VLOOKUP(C273,away!$B$2:$E$405,4,FALSE)</f>
        <v>1.04</v>
      </c>
      <c r="H273">
        <f>VLOOKUP(A273,away!$A$2:$E$405,3,FALSE)</f>
        <v>1.26265060240964</v>
      </c>
      <c r="I273">
        <f>VLOOKUP(C273,away!$B$2:$E$405,3,FALSE)</f>
        <v>0.96</v>
      </c>
      <c r="J273">
        <f>VLOOKUP(B273,home!$B$2:$E$405,4,FALSE)</f>
        <v>1.48</v>
      </c>
      <c r="K273" s="3">
        <f t="shared" si="448"/>
        <v>1.1086650602409658</v>
      </c>
      <c r="L273" s="3">
        <f t="shared" si="449"/>
        <v>1.7939739759036164</v>
      </c>
      <c r="M273" s="5">
        <f t="shared" si="450"/>
        <v>5.4878203226379353E-2</v>
      </c>
      <c r="N273" s="5">
        <f t="shared" si="451"/>
        <v>6.0841546485889832E-2</v>
      </c>
      <c r="O273" s="5">
        <f t="shared" si="452"/>
        <v>9.8450068432474433E-2</v>
      </c>
      <c r="P273" s="5">
        <f t="shared" si="453"/>
        <v>0.10914815104941648</v>
      </c>
      <c r="Q273" s="5">
        <f t="shared" si="454"/>
        <v>3.3726448399966288E-2</v>
      </c>
      <c r="R273" s="5">
        <f t="shared" si="455"/>
        <v>8.8308430346894659E-2</v>
      </c>
      <c r="S273" s="5">
        <f t="shared" si="456"/>
        <v>5.4271633258300797E-2</v>
      </c>
      <c r="T273" s="5">
        <f t="shared" si="457"/>
        <v>6.0504370729195685E-2</v>
      </c>
      <c r="U273" s="5">
        <f t="shared" si="458"/>
        <v>9.7904471250325101E-2</v>
      </c>
      <c r="V273" s="5">
        <f t="shared" si="459"/>
        <v>1.1993526019266438E-2</v>
      </c>
      <c r="W273" s="5">
        <f t="shared" si="460"/>
        <v>1.2463778315687483E-2</v>
      </c>
      <c r="X273" s="5">
        <f t="shared" si="461"/>
        <v>2.2359693939775153E-2</v>
      </c>
      <c r="Y273" s="5">
        <f t="shared" si="462"/>
        <v>2.0056354518563219E-2</v>
      </c>
      <c r="Z273" s="5">
        <f t="shared" si="463"/>
        <v>5.280767529840872E-2</v>
      </c>
      <c r="AA273" s="5">
        <f t="shared" si="464"/>
        <v>5.8546024515895669E-2</v>
      </c>
      <c r="AB273" s="5">
        <f t="shared" si="465"/>
        <v>3.2453965898392272E-2</v>
      </c>
      <c r="AC273" s="5">
        <f t="shared" si="466"/>
        <v>1.4908824367002324E-3</v>
      </c>
      <c r="AD273" s="5">
        <f t="shared" si="467"/>
        <v>3.4545388842979253E-3</v>
      </c>
      <c r="AE273" s="5">
        <f t="shared" si="468"/>
        <v>6.1973528571775925E-3</v>
      </c>
      <c r="AF273" s="5">
        <f t="shared" si="469"/>
        <v>5.5589448726342623E-3</v>
      </c>
      <c r="AG273" s="5">
        <f t="shared" si="470"/>
        <v>3.3242008116629025E-3</v>
      </c>
      <c r="AH273" s="5">
        <f t="shared" si="471"/>
        <v>2.3683898803328385E-2</v>
      </c>
      <c r="AI273" s="5">
        <f t="shared" si="472"/>
        <v>2.6257511093533002E-2</v>
      </c>
      <c r="AJ273" s="5">
        <f t="shared" si="473"/>
        <v>1.4555392559144799E-2</v>
      </c>
      <c r="AK273" s="5">
        <f t="shared" si="474"/>
        <v>5.3790183894717241E-3</v>
      </c>
      <c r="AL273" s="5">
        <f t="shared" si="475"/>
        <v>1.1860961316580261E-4</v>
      </c>
      <c r="AM273" s="5">
        <f t="shared" si="476"/>
        <v>7.6598531205298334E-4</v>
      </c>
      <c r="AN273" s="5">
        <f t="shared" si="477"/>
        <v>1.3741577157474628E-3</v>
      </c>
      <c r="AO273" s="5">
        <f t="shared" si="478"/>
        <v>1.232601590419054E-3</v>
      </c>
      <c r="AP273" s="5">
        <f t="shared" si="479"/>
        <v>7.3708505862306361E-4</v>
      </c>
      <c r="AQ273" s="5">
        <f t="shared" si="480"/>
        <v>3.305778532992921E-4</v>
      </c>
      <c r="AR273" s="5">
        <f t="shared" si="481"/>
        <v>8.4976596202211794E-3</v>
      </c>
      <c r="AS273" s="5">
        <f t="shared" si="482"/>
        <v>9.4210583147597369E-3</v>
      </c>
      <c r="AT273" s="5">
        <f t="shared" si="483"/>
        <v>5.2223990920333783E-3</v>
      </c>
      <c r="AU273" s="5">
        <f t="shared" si="484"/>
        <v>1.9299638013238502E-3</v>
      </c>
      <c r="AV273" s="5">
        <f t="shared" si="485"/>
        <v>5.3492085851439719E-4</v>
      </c>
      <c r="AW273" s="5">
        <f t="shared" si="486"/>
        <v>6.5529052482569381E-6</v>
      </c>
      <c r="AX273" s="5">
        <f t="shared" si="487"/>
        <v>1.4153685868848587E-4</v>
      </c>
      <c r="AY273" s="5">
        <f t="shared" si="488"/>
        <v>2.5391344111829134E-4</v>
      </c>
      <c r="AZ273" s="5">
        <f t="shared" si="489"/>
        <v>2.2775705274917502E-4</v>
      </c>
      <c r="BA273" s="5">
        <f t="shared" si="490"/>
        <v>1.361967418201757E-4</v>
      </c>
      <c r="BB273" s="5">
        <f t="shared" si="491"/>
        <v>6.1083352607064773E-5</v>
      </c>
      <c r="BC273" s="5">
        <f t="shared" si="492"/>
        <v>2.1916388987603689E-5</v>
      </c>
      <c r="BD273" s="5">
        <f t="shared" si="493"/>
        <v>2.5407633691273009E-3</v>
      </c>
      <c r="BE273" s="5">
        <f t="shared" si="494"/>
        <v>2.8168555736915583E-3</v>
      </c>
      <c r="BF273" s="5">
        <f t="shared" si="495"/>
        <v>1.5614746771484261E-3</v>
      </c>
      <c r="BG273" s="5">
        <f t="shared" si="496"/>
        <v>5.7705080566850084E-4</v>
      </c>
      <c r="BH273" s="5">
        <f t="shared" si="497"/>
        <v>1.5993901655714148E-4</v>
      </c>
      <c r="BI273" s="5">
        <f t="shared" si="498"/>
        <v>3.5463759885240806E-5</v>
      </c>
      <c r="BJ273" s="8">
        <f t="shared" si="499"/>
        <v>0.23377004118096301</v>
      </c>
      <c r="BK273" s="8">
        <f t="shared" si="500"/>
        <v>0.2321549190443474</v>
      </c>
      <c r="BL273" s="8">
        <f t="shared" si="501"/>
        <v>0.47883633017839083</v>
      </c>
      <c r="BM273" s="8">
        <f t="shared" si="502"/>
        <v>0.55196875722521854</v>
      </c>
      <c r="BN273" s="8">
        <f t="shared" si="503"/>
        <v>0.44535284794102109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1.33253012048193</v>
      </c>
      <c r="F274">
        <f>VLOOKUP(B274,home!$B$2:$E$405,3,FALSE)</f>
        <v>0.93</v>
      </c>
      <c r="G274">
        <f>VLOOKUP(C274,away!$B$2:$E$405,4,FALSE)</f>
        <v>1.24</v>
      </c>
      <c r="H274">
        <f>VLOOKUP(A274,away!$A$2:$E$405,3,FALSE)</f>
        <v>1.26265060240964</v>
      </c>
      <c r="I274">
        <f>VLOOKUP(C274,away!$B$2:$E$405,3,FALSE)</f>
        <v>1.1000000000000001</v>
      </c>
      <c r="J274">
        <f>VLOOKUP(B274,home!$B$2:$E$405,4,FALSE)</f>
        <v>1.1599999999999999</v>
      </c>
      <c r="K274" s="3">
        <f t="shared" si="448"/>
        <v>1.5366737349397619</v>
      </c>
      <c r="L274" s="3">
        <f t="shared" si="449"/>
        <v>1.6111421686747005</v>
      </c>
      <c r="M274" s="5">
        <f t="shared" si="450"/>
        <v>4.2945822325152677E-2</v>
      </c>
      <c r="N274" s="5">
        <f t="shared" si="451"/>
        <v>6.599371719245177E-2</v>
      </c>
      <c r="O274" s="5">
        <f t="shared" si="452"/>
        <v>6.9191825316464853E-2</v>
      </c>
      <c r="P274" s="5">
        <f t="shared" si="453"/>
        <v>0.10632526063635162</v>
      </c>
      <c r="Q274" s="5">
        <f t="shared" si="454"/>
        <v>5.0705405940341633E-2</v>
      </c>
      <c r="R274" s="5">
        <f t="shared" si="455"/>
        <v>5.5738933747465122E-2</v>
      </c>
      <c r="S274" s="5">
        <f t="shared" si="456"/>
        <v>6.58100161861781E-2</v>
      </c>
      <c r="T274" s="5">
        <f t="shared" si="457"/>
        <v>8.1693617690253073E-2</v>
      </c>
      <c r="U274" s="5">
        <f t="shared" si="458"/>
        <v>8.5652555503277161E-2</v>
      </c>
      <c r="V274" s="5">
        <f t="shared" si="459"/>
        <v>1.8103603161780057E-2</v>
      </c>
      <c r="W274" s="5">
        <f t="shared" si="460"/>
        <v>2.5972555175993863E-2</v>
      </c>
      <c r="X274" s="5">
        <f t="shared" si="461"/>
        <v>4.1845478872274071E-2</v>
      </c>
      <c r="Y274" s="5">
        <f t="shared" si="462"/>
        <v>3.3709507789753505E-2</v>
      </c>
      <c r="Z274" s="5">
        <f t="shared" si="463"/>
        <v>2.9934448865835468E-2</v>
      </c>
      <c r="AA274" s="5">
        <f t="shared" si="464"/>
        <v>4.59994813420267E-2</v>
      </c>
      <c r="AB274" s="5">
        <f t="shared" si="465"/>
        <v>3.5343097399572039E-2</v>
      </c>
      <c r="AC274" s="5">
        <f t="shared" si="466"/>
        <v>2.8013061288879688E-3</v>
      </c>
      <c r="AD274" s="5">
        <f t="shared" si="467"/>
        <v>9.9778358420558808E-3</v>
      </c>
      <c r="AE274" s="5">
        <f t="shared" si="468"/>
        <v>1.607571207725007E-2</v>
      </c>
      <c r="AF274" s="5">
        <f t="shared" si="469"/>
        <v>1.2950128809565375E-2</v>
      </c>
      <c r="AG274" s="5">
        <f t="shared" si="470"/>
        <v>6.9548328716199587E-3</v>
      </c>
      <c r="AH274" s="5">
        <f t="shared" si="471"/>
        <v>1.2057163215946022E-2</v>
      </c>
      <c r="AI274" s="5">
        <f t="shared" si="472"/>
        <v>1.8527926031826084E-2</v>
      </c>
      <c r="AJ274" s="5">
        <f t="shared" si="473"/>
        <v>1.4235688648006917E-2</v>
      </c>
      <c r="AK274" s="5">
        <f t="shared" si="474"/>
        <v>7.2918696147241217E-3</v>
      </c>
      <c r="AL274" s="5">
        <f t="shared" si="475"/>
        <v>2.7741893218030374E-4</v>
      </c>
      <c r="AM274" s="5">
        <f t="shared" si="476"/>
        <v>3.0665356540055667E-3</v>
      </c>
      <c r="AN274" s="5">
        <f t="shared" si="477"/>
        <v>4.9406249039128198E-3</v>
      </c>
      <c r="AO274" s="5">
        <f t="shared" si="478"/>
        <v>3.9800245611491675E-3</v>
      </c>
      <c r="AP274" s="5">
        <f t="shared" si="479"/>
        <v>2.137461800942814E-3</v>
      </c>
      <c r="AQ274" s="5">
        <f t="shared" si="480"/>
        <v>8.6093871035758417E-4</v>
      </c>
      <c r="AR274" s="5">
        <f t="shared" si="481"/>
        <v>3.8851608183608217E-3</v>
      </c>
      <c r="AS274" s="5">
        <f t="shared" si="482"/>
        <v>5.9702245855921448E-3</v>
      </c>
      <c r="AT274" s="5">
        <f t="shared" si="483"/>
        <v>4.5871436561855383E-3</v>
      </c>
      <c r="AU274" s="5">
        <f t="shared" si="484"/>
        <v>2.349647724951956E-3</v>
      </c>
      <c r="AV274" s="5">
        <f t="shared" si="485"/>
        <v>9.0266048632365887E-4</v>
      </c>
      <c r="AW274" s="5">
        <f t="shared" si="486"/>
        <v>1.9078715326360214E-5</v>
      </c>
      <c r="AX274" s="5">
        <f t="shared" si="487"/>
        <v>7.8537746612778023E-4</v>
      </c>
      <c r="AY274" s="5">
        <f t="shared" si="488"/>
        <v>1.2653547540053529E-3</v>
      </c>
      <c r="AZ274" s="5">
        <f t="shared" si="489"/>
        <v>1.0193332012555132E-3</v>
      </c>
      <c r="BA274" s="5">
        <f t="shared" si="490"/>
        <v>5.4743023482431083E-4</v>
      </c>
      <c r="BB274" s="5">
        <f t="shared" si="491"/>
        <v>2.2049698393323519E-4</v>
      </c>
      <c r="BC274" s="5">
        <f t="shared" si="492"/>
        <v>7.105039777608466E-5</v>
      </c>
      <c r="BD274" s="5">
        <f t="shared" si="493"/>
        <v>1.0432577377573059E-3</v>
      </c>
      <c r="BE274" s="5">
        <f t="shared" si="494"/>
        <v>1.6031467643843255E-3</v>
      </c>
      <c r="BF274" s="5">
        <f t="shared" si="495"/>
        <v>1.2317567630415285E-3</v>
      </c>
      <c r="BG274" s="5">
        <f t="shared" si="496"/>
        <v>6.3093608853344578E-4</v>
      </c>
      <c r="BH274" s="5">
        <f t="shared" si="497"/>
        <v>2.423857289187435E-4</v>
      </c>
      <c r="BI274" s="5">
        <f t="shared" si="498"/>
        <v>7.4493556670732452E-5</v>
      </c>
      <c r="BJ274" s="8">
        <f t="shared" si="499"/>
        <v>0.36477342092984938</v>
      </c>
      <c r="BK274" s="8">
        <f t="shared" si="500"/>
        <v>0.23752878212453607</v>
      </c>
      <c r="BL274" s="8">
        <f t="shared" si="501"/>
        <v>0.36655935473002921</v>
      </c>
      <c r="BM274" s="8">
        <f t="shared" si="502"/>
        <v>0.60664876545334356</v>
      </c>
      <c r="BN274" s="8">
        <f t="shared" si="503"/>
        <v>0.3909009651582277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1.33253012048193</v>
      </c>
      <c r="F275">
        <f>VLOOKUP(B275,home!$B$2:$E$405,3,FALSE)</f>
        <v>1.25</v>
      </c>
      <c r="G275">
        <f>VLOOKUP(C275,away!$B$2:$E$405,4,FALSE)</f>
        <v>1.29</v>
      </c>
      <c r="H275">
        <f>VLOOKUP(A275,away!$A$2:$E$405,3,FALSE)</f>
        <v>1.26265060240964</v>
      </c>
      <c r="I275">
        <f>VLOOKUP(C275,away!$B$2:$E$405,3,FALSE)</f>
        <v>0.71</v>
      </c>
      <c r="J275">
        <f>VLOOKUP(B275,home!$B$2:$E$405,4,FALSE)</f>
        <v>1.45</v>
      </c>
      <c r="K275" s="3">
        <f t="shared" si="448"/>
        <v>2.1487048192771123</v>
      </c>
      <c r="L275" s="3">
        <f t="shared" si="449"/>
        <v>1.2998987951807242</v>
      </c>
      <c r="M275" s="5">
        <f t="shared" si="450"/>
        <v>3.1789996490434715E-2</v>
      </c>
      <c r="N275" s="5">
        <f t="shared" si="451"/>
        <v>6.8307318663799549E-2</v>
      </c>
      <c r="O275" s="5">
        <f t="shared" si="452"/>
        <v>4.132377813671554E-2</v>
      </c>
      <c r="P275" s="5">
        <f t="shared" si="453"/>
        <v>8.8792601233098831E-2</v>
      </c>
      <c r="Q275" s="5">
        <f t="shared" si="454"/>
        <v>7.3386132402401785E-2</v>
      </c>
      <c r="R275" s="5">
        <f t="shared" si="455"/>
        <v>2.6858364706116043E-2</v>
      </c>
      <c r="S275" s="5">
        <f t="shared" si="456"/>
        <v>6.2001627116507869E-2</v>
      </c>
      <c r="T275" s="5">
        <f t="shared" si="457"/>
        <v>9.5394545092855193E-2</v>
      </c>
      <c r="U275" s="5">
        <f t="shared" si="458"/>
        <v>5.7710697681933834E-2</v>
      </c>
      <c r="V275" s="5">
        <f t="shared" si="459"/>
        <v>1.9241852295041086E-2</v>
      </c>
      <c r="W275" s="5">
        <f t="shared" si="460"/>
        <v>5.2561712120382992E-2</v>
      </c>
      <c r="X275" s="5">
        <f t="shared" si="461"/>
        <v>6.8324906257921925E-2</v>
      </c>
      <c r="Y275" s="5">
        <f t="shared" si="462"/>
        <v>4.4407731662754316E-2</v>
      </c>
      <c r="Z275" s="5">
        <f t="shared" si="463"/>
        <v>1.1637718640668248E-2</v>
      </c>
      <c r="AA275" s="5">
        <f t="shared" si="464"/>
        <v>2.5006022128594943E-2</v>
      </c>
      <c r="AB275" s="5">
        <f t="shared" si="465"/>
        <v>2.6865280129331041E-2</v>
      </c>
      <c r="AC275" s="5">
        <f t="shared" si="466"/>
        <v>3.3590246666389454E-3</v>
      </c>
      <c r="AD275" s="5">
        <f t="shared" si="467"/>
        <v>2.8234901035630793E-2</v>
      </c>
      <c r="AE275" s="5">
        <f t="shared" si="468"/>
        <v>3.6702513838263451E-2</v>
      </c>
      <c r="AF275" s="5">
        <f t="shared" si="469"/>
        <v>2.3854776759231262E-2</v>
      </c>
      <c r="AG275" s="5">
        <f t="shared" si="470"/>
        <v>1.0336265189543288E-2</v>
      </c>
      <c r="AH275" s="5">
        <f t="shared" si="471"/>
        <v>3.7819641099142275E-3</v>
      </c>
      <c r="AI275" s="5">
        <f t="shared" si="472"/>
        <v>8.1263245093057736E-3</v>
      </c>
      <c r="AJ275" s="5">
        <f t="shared" si="473"/>
        <v>8.730536318077518E-3</v>
      </c>
      <c r="AK275" s="5">
        <f t="shared" si="474"/>
        <v>6.25311515384234E-3</v>
      </c>
      <c r="AL275" s="5">
        <f t="shared" si="475"/>
        <v>3.7528351139863342E-4</v>
      </c>
      <c r="AM275" s="5">
        <f t="shared" si="476"/>
        <v>1.2133693585414433E-2</v>
      </c>
      <c r="AN275" s="5">
        <f t="shared" si="477"/>
        <v>1.5772573672772305E-2</v>
      </c>
      <c r="AO275" s="5">
        <f t="shared" si="478"/>
        <v>1.0251374757067964E-2</v>
      </c>
      <c r="AP275" s="5">
        <f t="shared" si="479"/>
        <v>4.4419165652195801E-3</v>
      </c>
      <c r="AQ275" s="5">
        <f t="shared" si="480"/>
        <v>1.4435104978555583E-3</v>
      </c>
      <c r="AR275" s="5">
        <f t="shared" si="481"/>
        <v>9.8323411797884863E-4</v>
      </c>
      <c r="AS275" s="5">
        <f t="shared" si="482"/>
        <v>2.1126798877788323E-3</v>
      </c>
      <c r="AT275" s="5">
        <f t="shared" si="483"/>
        <v>2.2697627282301036E-3</v>
      </c>
      <c r="AU275" s="5">
        <f t="shared" si="484"/>
        <v>1.6256833709211967E-3</v>
      </c>
      <c r="AV275" s="5">
        <f t="shared" si="485"/>
        <v>8.7327842342925944E-4</v>
      </c>
      <c r="AW275" s="5">
        <f t="shared" si="486"/>
        <v>2.9116775764318009E-5</v>
      </c>
      <c r="AX275" s="5">
        <f t="shared" si="487"/>
        <v>4.3452876471019621E-3</v>
      </c>
      <c r="AY275" s="5">
        <f t="shared" si="488"/>
        <v>5.6484341771815254E-3</v>
      </c>
      <c r="AZ275" s="5">
        <f t="shared" si="489"/>
        <v>3.6711963907879452E-3</v>
      </c>
      <c r="BA275" s="5">
        <f t="shared" si="490"/>
        <v>1.5907279217523581E-3</v>
      </c>
      <c r="BB275" s="5">
        <f t="shared" si="491"/>
        <v>5.1694632723655698E-4</v>
      </c>
      <c r="BC275" s="5">
        <f t="shared" si="492"/>
        <v>1.3439558158958011E-4</v>
      </c>
      <c r="BD275" s="5">
        <f t="shared" si="493"/>
        <v>2.1301747422354807E-4</v>
      </c>
      <c r="BE275" s="5">
        <f t="shared" si="494"/>
        <v>4.5771167345437568E-4</v>
      </c>
      <c r="BF275" s="5">
        <f t="shared" si="495"/>
        <v>4.9174363929540459E-4</v>
      </c>
      <c r="BG275" s="5">
        <f t="shared" si="496"/>
        <v>3.5220397586763398E-4</v>
      </c>
      <c r="BH275" s="5">
        <f t="shared" si="497"/>
        <v>1.8919559507883627E-4</v>
      </c>
      <c r="BI275" s="5">
        <f t="shared" si="498"/>
        <v>8.1305097386379256E-5</v>
      </c>
      <c r="BJ275" s="8">
        <f t="shared" si="499"/>
        <v>0.56146086014676422</v>
      </c>
      <c r="BK275" s="8">
        <f t="shared" si="500"/>
        <v>0.2112088194903016</v>
      </c>
      <c r="BL275" s="8">
        <f t="shared" si="501"/>
        <v>0.21430589885747564</v>
      </c>
      <c r="BM275" s="8">
        <f t="shared" si="502"/>
        <v>0.66253578810122593</v>
      </c>
      <c r="BN275" s="8">
        <f t="shared" si="503"/>
        <v>0.3304581916325664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1.33253012048193</v>
      </c>
      <c r="F276">
        <f>VLOOKUP(B276,home!$B$2:$E$405,3,FALSE)</f>
        <v>1.1299999999999999</v>
      </c>
      <c r="G276">
        <f>VLOOKUP(C276,away!$B$2:$E$405,4,FALSE)</f>
        <v>1.1499999999999999</v>
      </c>
      <c r="H276">
        <f>VLOOKUP(A276,away!$A$2:$E$405,3,FALSE)</f>
        <v>1.26265060240964</v>
      </c>
      <c r="I276">
        <f>VLOOKUP(C276,away!$B$2:$E$405,3,FALSE)</f>
        <v>0.95</v>
      </c>
      <c r="J276">
        <f>VLOOKUP(B276,home!$B$2:$E$405,4,FALSE)</f>
        <v>0.84</v>
      </c>
      <c r="K276" s="3">
        <f t="shared" si="448"/>
        <v>1.7316228915662677</v>
      </c>
      <c r="L276" s="3">
        <f t="shared" si="449"/>
        <v>1.0075951807228927</v>
      </c>
      <c r="M276" s="5">
        <f t="shared" si="450"/>
        <v>6.4620855981357153E-2</v>
      </c>
      <c r="N276" s="5">
        <f t="shared" si="451"/>
        <v>0.11189895348992501</v>
      </c>
      <c r="O276" s="5">
        <f t="shared" si="452"/>
        <v>6.5111663061003577E-2</v>
      </c>
      <c r="P276" s="5">
        <f t="shared" si="453"/>
        <v>0.11274884626438354</v>
      </c>
      <c r="Q276" s="5">
        <f t="shared" si="454"/>
        <v>9.6883394702731662E-2</v>
      </c>
      <c r="R276" s="5">
        <f t="shared" si="455"/>
        <v>3.2803098954559996E-2</v>
      </c>
      <c r="S276" s="5">
        <f t="shared" si="456"/>
        <v>4.9180338688244264E-2</v>
      </c>
      <c r="T276" s="5">
        <f t="shared" si="457"/>
        <v>9.7619241594546241E-2</v>
      </c>
      <c r="U276" s="5">
        <f t="shared" si="458"/>
        <v>5.680259706402959E-2</v>
      </c>
      <c r="V276" s="5">
        <f t="shared" si="459"/>
        <v>9.534291061268527E-3</v>
      </c>
      <c r="W276" s="5">
        <f t="shared" si="460"/>
        <v>5.5921834693300067E-2</v>
      </c>
      <c r="X276" s="5">
        <f t="shared" si="461"/>
        <v>5.6346571134151403E-2</v>
      </c>
      <c r="Y276" s="5">
        <f t="shared" si="462"/>
        <v>2.8387266762515306E-2</v>
      </c>
      <c r="Z276" s="5">
        <f t="shared" si="463"/>
        <v>1.1017414806463606E-2</v>
      </c>
      <c r="AA276" s="5">
        <f t="shared" si="464"/>
        <v>1.9078007684753519E-2</v>
      </c>
      <c r="AB276" s="5">
        <f t="shared" si="465"/>
        <v>1.6517957416198187E-2</v>
      </c>
      <c r="AC276" s="5">
        <f t="shared" si="466"/>
        <v>1.0396994716158074E-3</v>
      </c>
      <c r="AD276" s="5">
        <f t="shared" si="467"/>
        <v>2.4208882273325776E-2</v>
      </c>
      <c r="AE276" s="5">
        <f t="shared" si="468"/>
        <v>2.4392753109290916E-2</v>
      </c>
      <c r="AF276" s="5">
        <f t="shared" si="469"/>
        <v>1.2289010238742442E-2</v>
      </c>
      <c r="AG276" s="5">
        <f t="shared" si="470"/>
        <v>4.1274491641370573E-3</v>
      </c>
      <c r="AH276" s="5">
        <f t="shared" si="471"/>
        <v>2.7752735157544417E-3</v>
      </c>
      <c r="AI276" s="5">
        <f t="shared" si="472"/>
        <v>4.8057271502379879E-3</v>
      </c>
      <c r="AJ276" s="5">
        <f t="shared" si="473"/>
        <v>4.1608535719868138E-3</v>
      </c>
      <c r="AK276" s="5">
        <f t="shared" si="474"/>
        <v>2.4016764312358796E-3</v>
      </c>
      <c r="AL276" s="5">
        <f t="shared" si="475"/>
        <v>7.2561660848435895E-5</v>
      </c>
      <c r="AM276" s="5">
        <f t="shared" si="476"/>
        <v>8.3841309447447443E-3</v>
      </c>
      <c r="AN276" s="5">
        <f t="shared" si="477"/>
        <v>8.4478099344744775E-3</v>
      </c>
      <c r="AO276" s="5">
        <f t="shared" si="478"/>
        <v>4.2559862888197292E-3</v>
      </c>
      <c r="AP276" s="5">
        <f t="shared" si="479"/>
        <v>1.4294370912791565E-3</v>
      </c>
      <c r="AQ276" s="5">
        <f t="shared" si="480"/>
        <v>3.6007348107985681E-4</v>
      </c>
      <c r="AR276" s="5">
        <f t="shared" si="481"/>
        <v>5.5927044393241107E-4</v>
      </c>
      <c r="AS276" s="5">
        <f t="shared" si="482"/>
        <v>9.6844550328979175E-4</v>
      </c>
      <c r="AT276" s="5">
        <f t="shared" si="483"/>
        <v>8.3849120136550957E-4</v>
      </c>
      <c r="AU276" s="5">
        <f t="shared" si="484"/>
        <v>4.8398351955380574E-4</v>
      </c>
      <c r="AV276" s="5">
        <f t="shared" si="485"/>
        <v>2.0951923540004513E-4</v>
      </c>
      <c r="AW276" s="5">
        <f t="shared" si="486"/>
        <v>3.5167711979554197E-6</v>
      </c>
      <c r="AX276" s="5">
        <f t="shared" si="487"/>
        <v>2.4196921783015187E-3</v>
      </c>
      <c r="AY276" s="5">
        <f t="shared" si="488"/>
        <v>2.4380701776894886E-3</v>
      </c>
      <c r="AZ276" s="5">
        <f t="shared" si="489"/>
        <v>1.2282938806520676E-3</v>
      </c>
      <c r="BA276" s="5">
        <f t="shared" si="490"/>
        <v>4.1254099821881444E-4</v>
      </c>
      <c r="BB276" s="5">
        <f t="shared" si="491"/>
        <v>1.039185804139722E-4</v>
      </c>
      <c r="BC276" s="5">
        <f t="shared" si="492"/>
        <v>2.0941572162536559E-5</v>
      </c>
      <c r="BD276" s="5">
        <f t="shared" si="493"/>
        <v>9.391970067117499E-5</v>
      </c>
      <c r="BE276" s="5">
        <f t="shared" si="494"/>
        <v>1.6263350365125837E-4</v>
      </c>
      <c r="BF276" s="5">
        <f t="shared" si="495"/>
        <v>1.4080994892907262E-4</v>
      </c>
      <c r="BG276" s="5">
        <f t="shared" si="496"/>
        <v>8.1276576975286395E-5</v>
      </c>
      <c r="BH276" s="5">
        <f t="shared" si="497"/>
        <v>3.5185095309638453E-5</v>
      </c>
      <c r="BI276" s="5">
        <f t="shared" si="498"/>
        <v>1.2185463296022166E-5</v>
      </c>
      <c r="BJ276" s="8">
        <f t="shared" si="499"/>
        <v>0.54157625229050232</v>
      </c>
      <c r="BK276" s="8">
        <f t="shared" si="500"/>
        <v>0.2396346633054072</v>
      </c>
      <c r="BL276" s="8">
        <f t="shared" si="501"/>
        <v>0.208042575042134</v>
      </c>
      <c r="BM276" s="8">
        <f t="shared" si="502"/>
        <v>0.5137695395840548</v>
      </c>
      <c r="BN276" s="8">
        <f t="shared" si="503"/>
        <v>0.48406681245396094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1.33253012048193</v>
      </c>
      <c r="F277">
        <f>VLOOKUP(B277,home!$B$2:$E$405,3,FALSE)</f>
        <v>0.79</v>
      </c>
      <c r="G277">
        <f>VLOOKUP(C277,away!$B$2:$E$405,4,FALSE)</f>
        <v>0.52</v>
      </c>
      <c r="H277">
        <f>VLOOKUP(A277,away!$A$2:$E$405,3,FALSE)</f>
        <v>1.26265060240964</v>
      </c>
      <c r="I277">
        <f>VLOOKUP(C277,away!$B$2:$E$405,3,FALSE)</f>
        <v>1.17</v>
      </c>
      <c r="J277">
        <f>VLOOKUP(B277,home!$B$2:$E$405,4,FALSE)</f>
        <v>0.67</v>
      </c>
      <c r="K277" s="3">
        <f t="shared" si="448"/>
        <v>0.54740337349397683</v>
      </c>
      <c r="L277" s="3">
        <f t="shared" si="449"/>
        <v>0.98979180722891669</v>
      </c>
      <c r="M277" s="5">
        <f t="shared" si="450"/>
        <v>0.21498324573112731</v>
      </c>
      <c r="N277" s="5">
        <f t="shared" si="451"/>
        <v>0.11768255395790368</v>
      </c>
      <c r="O277" s="5">
        <f t="shared" si="452"/>
        <v>0.21278865531615079</v>
      </c>
      <c r="P277" s="5">
        <f t="shared" si="453"/>
        <v>0.11648122776130798</v>
      </c>
      <c r="Q277" s="5">
        <f t="shared" si="454"/>
        <v>3.2209913518971713E-2</v>
      </c>
      <c r="R277" s="5">
        <f t="shared" si="455"/>
        <v>0.10530823385159194</v>
      </c>
      <c r="S277" s="5">
        <f t="shared" si="456"/>
        <v>1.5777830005588682E-2</v>
      </c>
      <c r="T277" s="5">
        <f t="shared" si="457"/>
        <v>3.1881108512630124E-2</v>
      </c>
      <c r="U277" s="5">
        <f t="shared" si="458"/>
        <v>5.7646082467054029E-2</v>
      </c>
      <c r="V277" s="5">
        <f t="shared" si="459"/>
        <v>9.498523189614709E-4</v>
      </c>
      <c r="W277" s="5">
        <f t="shared" si="460"/>
        <v>5.8772717734114554E-3</v>
      </c>
      <c r="X277" s="5">
        <f t="shared" si="461"/>
        <v>5.8172754501804244E-3</v>
      </c>
      <c r="Y277" s="5">
        <f t="shared" si="462"/>
        <v>2.8789457904912458E-3</v>
      </c>
      <c r="Z277" s="5">
        <f t="shared" si="463"/>
        <v>3.4744409033350861E-2</v>
      </c>
      <c r="AA277" s="5">
        <f t="shared" si="464"/>
        <v>1.9019206714910863E-2</v>
      </c>
      <c r="AB277" s="5">
        <f t="shared" si="465"/>
        <v>5.2055889584607506E-3</v>
      </c>
      <c r="AC277" s="5">
        <f t="shared" si="466"/>
        <v>3.2165286859996607E-5</v>
      </c>
      <c r="AD277" s="5">
        <f t="shared" si="467"/>
        <v>8.0430959892658954E-4</v>
      </c>
      <c r="AE277" s="5">
        <f t="shared" si="468"/>
        <v>7.9609905149311412E-4</v>
      </c>
      <c r="AF277" s="5">
        <f t="shared" si="469"/>
        <v>3.9398615945529785E-4</v>
      </c>
      <c r="AG277" s="5">
        <f t="shared" si="470"/>
        <v>1.2998809093014649E-4</v>
      </c>
      <c r="AH277" s="5">
        <f t="shared" si="471"/>
        <v>8.5974328520552618E-3</v>
      </c>
      <c r="AI277" s="5">
        <f t="shared" si="472"/>
        <v>4.7062637466029926E-3</v>
      </c>
      <c r="AJ277" s="5">
        <f t="shared" si="473"/>
        <v>1.2881123257214402E-3</v>
      </c>
      <c r="AK277" s="5">
        <f t="shared" si="474"/>
        <v>2.3503901084636291E-4</v>
      </c>
      <c r="AL277" s="5">
        <f t="shared" si="475"/>
        <v>6.9710587762413686E-7</v>
      </c>
      <c r="AM277" s="5">
        <f t="shared" si="476"/>
        <v>8.8056357557200548E-5</v>
      </c>
      <c r="AN277" s="5">
        <f t="shared" si="477"/>
        <v>8.7157461284537198E-5</v>
      </c>
      <c r="AO277" s="5">
        <f t="shared" si="478"/>
        <v>4.3133870559153196E-5</v>
      </c>
      <c r="AP277" s="5">
        <f t="shared" si="479"/>
        <v>1.4231183897840804E-5</v>
      </c>
      <c r="AQ277" s="5">
        <f t="shared" si="480"/>
        <v>3.5214773073127267E-6</v>
      </c>
      <c r="AR277" s="5">
        <f t="shared" si="481"/>
        <v>1.7019337200330077E-3</v>
      </c>
      <c r="AS277" s="5">
        <f t="shared" si="482"/>
        <v>9.3164425980922191E-4</v>
      </c>
      <c r="AT277" s="5">
        <f t="shared" si="483"/>
        <v>2.5499260535793349E-4</v>
      </c>
      <c r="AU277" s="5">
        <f t="shared" si="484"/>
        <v>4.652793746298371E-5</v>
      </c>
      <c r="AV277" s="5">
        <f t="shared" si="485"/>
        <v>6.3673874822385164E-6</v>
      </c>
      <c r="AW277" s="5">
        <f t="shared" si="486"/>
        <v>1.0491741167644997E-8</v>
      </c>
      <c r="AX277" s="5">
        <f t="shared" si="487"/>
        <v>8.0337245307339021E-6</v>
      </c>
      <c r="AY277" s="5">
        <f t="shared" si="488"/>
        <v>7.9517147220543883E-6</v>
      </c>
      <c r="AZ277" s="5">
        <f t="shared" si="489"/>
        <v>3.9352710426554976E-6</v>
      </c>
      <c r="BA277" s="5">
        <f t="shared" si="490"/>
        <v>1.2983663457485363E-6</v>
      </c>
      <c r="BB277" s="5">
        <f t="shared" si="491"/>
        <v>3.21278092950912E-7</v>
      </c>
      <c r="BC277" s="5">
        <f t="shared" si="492"/>
        <v>6.3599684848988633E-8</v>
      </c>
      <c r="BD277" s="5">
        <f t="shared" si="493"/>
        <v>2.8076000875588384E-4</v>
      </c>
      <c r="BE277" s="5">
        <f t="shared" si="494"/>
        <v>1.5368897593516929E-4</v>
      </c>
      <c r="BF277" s="5">
        <f t="shared" si="495"/>
        <v>4.2064931947873137E-5</v>
      </c>
      <c r="BG277" s="5">
        <f t="shared" si="496"/>
        <v>7.6754952180201067E-6</v>
      </c>
      <c r="BH277" s="5">
        <f t="shared" si="497"/>
        <v>1.0503979938952733E-6</v>
      </c>
      <c r="BI277" s="5">
        <f t="shared" si="498"/>
        <v>1.1499828107391569E-7</v>
      </c>
      <c r="BJ277" s="8">
        <f t="shared" si="499"/>
        <v>0.19872915620941886</v>
      </c>
      <c r="BK277" s="8">
        <f t="shared" si="500"/>
        <v>0.34823296992444519</v>
      </c>
      <c r="BL277" s="8">
        <f t="shared" si="501"/>
        <v>0.41822143596167172</v>
      </c>
      <c r="BM277" s="8">
        <f t="shared" si="502"/>
        <v>0.20046619976885219</v>
      </c>
      <c r="BN277" s="8">
        <f t="shared" si="503"/>
        <v>0.7994538301370534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1.33253012048193</v>
      </c>
      <c r="F278">
        <f>VLOOKUP(B278,home!$B$2:$E$405,3,FALSE)</f>
        <v>1.21</v>
      </c>
      <c r="G278">
        <f>VLOOKUP(C278,away!$B$2:$E$405,4,FALSE)</f>
        <v>0.71</v>
      </c>
      <c r="H278">
        <f>VLOOKUP(A278,away!$A$2:$E$405,3,FALSE)</f>
        <v>1.26265060240964</v>
      </c>
      <c r="I278">
        <f>VLOOKUP(C278,away!$B$2:$E$405,3,FALSE)</f>
        <v>0.88</v>
      </c>
      <c r="J278">
        <f>VLOOKUP(B278,home!$B$2:$E$405,4,FALSE)</f>
        <v>1.01</v>
      </c>
      <c r="K278" s="3">
        <f t="shared" si="448"/>
        <v>1.144776626506026</v>
      </c>
      <c r="L278" s="3">
        <f t="shared" si="449"/>
        <v>1.122243855421688</v>
      </c>
      <c r="M278" s="5">
        <f t="shared" si="450"/>
        <v>0.10362045962491481</v>
      </c>
      <c r="N278" s="5">
        <f t="shared" si="451"/>
        <v>0.11862228020641384</v>
      </c>
      <c r="O278" s="5">
        <f t="shared" si="452"/>
        <v>0.11628742411003176</v>
      </c>
      <c r="P278" s="5">
        <f t="shared" si="453"/>
        <v>0.13312312507775764</v>
      </c>
      <c r="Q278" s="5">
        <f t="shared" si="454"/>
        <v>6.7898006881575518E-2</v>
      </c>
      <c r="R278" s="5">
        <f t="shared" si="455"/>
        <v>6.5251423585149529E-2</v>
      </c>
      <c r="S278" s="5">
        <f t="shared" si="456"/>
        <v>4.2756436553692073E-2</v>
      </c>
      <c r="T278" s="5">
        <f t="shared" si="457"/>
        <v>7.6198121018227608E-2</v>
      </c>
      <c r="U278" s="5">
        <f t="shared" si="458"/>
        <v>7.469830456652321E-2</v>
      </c>
      <c r="V278" s="5">
        <f t="shared" si="459"/>
        <v>6.1033318364386727E-3</v>
      </c>
      <c r="W278" s="5">
        <f t="shared" si="460"/>
        <v>2.5909350421457644E-2</v>
      </c>
      <c r="X278" s="5">
        <f t="shared" si="461"/>
        <v>2.9076609308448163E-2</v>
      </c>
      <c r="Y278" s="5">
        <f t="shared" si="462"/>
        <v>1.6315523066451509E-2</v>
      </c>
      <c r="Z278" s="5">
        <f t="shared" si="463"/>
        <v>2.4409336391983949E-2</v>
      </c>
      <c r="AA278" s="5">
        <f t="shared" si="464"/>
        <v>2.7943237770066152E-2</v>
      </c>
      <c r="AB278" s="5">
        <f t="shared" si="465"/>
        <v>1.5994382734036056E-2</v>
      </c>
      <c r="AC278" s="5">
        <f t="shared" si="466"/>
        <v>4.9006647094258261E-4</v>
      </c>
      <c r="AD278" s="5">
        <f t="shared" si="467"/>
        <v>7.4151046926096914E-3</v>
      </c>
      <c r="AE278" s="5">
        <f t="shared" si="468"/>
        <v>8.3215556785897517E-3</v>
      </c>
      <c r="AF278" s="5">
        <f t="shared" si="469"/>
        <v>4.6694073639234031E-3</v>
      </c>
      <c r="AG278" s="5">
        <f t="shared" si="470"/>
        <v>1.7467379075412734E-3</v>
      </c>
      <c r="AH278" s="5">
        <f t="shared" si="471"/>
        <v>6.8483069452062451E-3</v>
      </c>
      <c r="AI278" s="5">
        <f t="shared" si="472"/>
        <v>7.8397817220109915E-3</v>
      </c>
      <c r="AJ278" s="5">
        <f t="shared" si="473"/>
        <v>4.4873994361336756E-3</v>
      </c>
      <c r="AK278" s="5">
        <f t="shared" si="474"/>
        <v>1.7123566627607167E-3</v>
      </c>
      <c r="AL278" s="5">
        <f t="shared" si="475"/>
        <v>2.5183899142643227E-5</v>
      </c>
      <c r="AM278" s="5">
        <f t="shared" si="476"/>
        <v>1.6977277070389448E-3</v>
      </c>
      <c r="AN278" s="5">
        <f t="shared" si="477"/>
        <v>1.9052644874036073E-3</v>
      </c>
      <c r="AO278" s="5">
        <f t="shared" si="478"/>
        <v>1.0690856819709257E-3</v>
      </c>
      <c r="AP278" s="5">
        <f t="shared" si="479"/>
        <v>3.9992494583705865E-4</v>
      </c>
      <c r="AQ278" s="5">
        <f t="shared" si="480"/>
        <v>1.1220332827387259E-4</v>
      </c>
      <c r="AR278" s="5">
        <f t="shared" si="481"/>
        <v>1.5370940778598764E-3</v>
      </c>
      <c r="AS278" s="5">
        <f t="shared" si="482"/>
        <v>1.7596293730748199E-3</v>
      </c>
      <c r="AT278" s="5">
        <f t="shared" si="483"/>
        <v>1.0071912888047535E-3</v>
      </c>
      <c r="AU278" s="5">
        <f t="shared" si="484"/>
        <v>3.8433634861472057E-4</v>
      </c>
      <c r="AV278" s="5">
        <f t="shared" si="485"/>
        <v>1.0999481715270095E-4</v>
      </c>
      <c r="AW278" s="5">
        <f t="shared" si="486"/>
        <v>8.9872838917443758E-7</v>
      </c>
      <c r="AX278" s="5">
        <f t="shared" si="487"/>
        <v>3.2391983286497559E-4</v>
      </c>
      <c r="AY278" s="5">
        <f t="shared" si="488"/>
        <v>3.6351704208193906E-4</v>
      </c>
      <c r="AZ278" s="5">
        <f t="shared" si="489"/>
        <v>2.039773834087617E-4</v>
      </c>
      <c r="BA278" s="5">
        <f t="shared" si="490"/>
        <v>7.6304121725158849E-5</v>
      </c>
      <c r="BB278" s="5">
        <f t="shared" si="491"/>
        <v>2.1407957937352007E-5</v>
      </c>
      <c r="BC278" s="5">
        <f t="shared" si="492"/>
        <v>4.8049898504638513E-6</v>
      </c>
      <c r="BD278" s="5">
        <f t="shared" si="493"/>
        <v>2.8749906401388494E-4</v>
      </c>
      <c r="BE278" s="5">
        <f t="shared" si="494"/>
        <v>3.2912220862545518E-4</v>
      </c>
      <c r="BF278" s="5">
        <f t="shared" si="495"/>
        <v>1.8838570584923061E-4</v>
      </c>
      <c r="BG278" s="5">
        <f t="shared" si="496"/>
        <v>7.1886517608012884E-5</v>
      </c>
      <c r="BH278" s="5">
        <f t="shared" si="497"/>
        <v>2.0573501279641759E-5</v>
      </c>
      <c r="BI278" s="5">
        <f t="shared" si="498"/>
        <v>4.7104126780651397E-6</v>
      </c>
      <c r="BJ278" s="8">
        <f t="shared" si="499"/>
        <v>0.36235083402363155</v>
      </c>
      <c r="BK278" s="8">
        <f t="shared" si="500"/>
        <v>0.28648212050497035</v>
      </c>
      <c r="BL278" s="8">
        <f t="shared" si="501"/>
        <v>0.32676304084747959</v>
      </c>
      <c r="BM278" s="8">
        <f t="shared" si="502"/>
        <v>0.39483999396852959</v>
      </c>
      <c r="BN278" s="8">
        <f t="shared" si="503"/>
        <v>0.60480271948584308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1.33253012048193</v>
      </c>
      <c r="F279">
        <f>VLOOKUP(B279,home!$B$2:$E$405,3,FALSE)</f>
        <v>1.59</v>
      </c>
      <c r="G279">
        <f>VLOOKUP(C279,away!$B$2:$E$405,4,FALSE)</f>
        <v>0.83</v>
      </c>
      <c r="H279">
        <f>VLOOKUP(A279,away!$A$2:$E$405,3,FALSE)</f>
        <v>1.26265060240964</v>
      </c>
      <c r="I279">
        <f>VLOOKUP(C279,away!$B$2:$E$405,3,FALSE)</f>
        <v>1.67</v>
      </c>
      <c r="J279">
        <f>VLOOKUP(B279,home!$B$2:$E$405,4,FALSE)</f>
        <v>0.65</v>
      </c>
      <c r="K279" s="3">
        <f t="shared" si="448"/>
        <v>1.7585400000000031</v>
      </c>
      <c r="L279" s="3">
        <f t="shared" si="449"/>
        <v>1.3706072289156643</v>
      </c>
      <c r="M279" s="5">
        <f t="shared" si="450"/>
        <v>4.3755094426834319E-2</v>
      </c>
      <c r="N279" s="5">
        <f t="shared" si="451"/>
        <v>7.6945083753365354E-2</v>
      </c>
      <c r="O279" s="5">
        <f t="shared" si="452"/>
        <v>5.9971048723306615E-2</v>
      </c>
      <c r="P279" s="5">
        <f t="shared" si="453"/>
        <v>0.10546148802188379</v>
      </c>
      <c r="Q279" s="5">
        <f t="shared" si="454"/>
        <v>6.7655503791821683E-2</v>
      </c>
      <c r="R279" s="5">
        <f t="shared" si="455"/>
        <v>4.1098376452908793E-2</v>
      </c>
      <c r="S279" s="5">
        <f t="shared" si="456"/>
        <v>6.3547602864781602E-2</v>
      </c>
      <c r="T279" s="5">
        <f t="shared" si="457"/>
        <v>9.2729122573001949E-2</v>
      </c>
      <c r="U279" s="5">
        <f t="shared" si="458"/>
        <v>7.2273138927498357E-2</v>
      </c>
      <c r="V279" s="5">
        <f t="shared" si="459"/>
        <v>1.7018525616866911E-2</v>
      </c>
      <c r="W279" s="5">
        <f t="shared" si="460"/>
        <v>3.9658303212690107E-2</v>
      </c>
      <c r="X279" s="5">
        <f t="shared" si="461"/>
        <v>5.4355957069842371E-2</v>
      </c>
      <c r="Y279" s="5">
        <f t="shared" si="462"/>
        <v>3.7250333847277745E-2</v>
      </c>
      <c r="Z279" s="5">
        <f t="shared" si="463"/>
        <v>1.8776577287684705E-2</v>
      </c>
      <c r="AA279" s="5">
        <f t="shared" si="464"/>
        <v>3.3019362223485123E-2</v>
      </c>
      <c r="AB279" s="5">
        <f t="shared" si="465"/>
        <v>2.9032934622243819E-2</v>
      </c>
      <c r="AC279" s="5">
        <f t="shared" si="466"/>
        <v>2.5637000945320362E-3</v>
      </c>
      <c r="AD279" s="5">
        <f t="shared" si="467"/>
        <v>1.7435178132911056E-2</v>
      </c>
      <c r="AE279" s="5">
        <f t="shared" si="468"/>
        <v>2.389678118640021E-2</v>
      </c>
      <c r="AF279" s="5">
        <f t="shared" si="469"/>
        <v>1.637655052094799E-2</v>
      </c>
      <c r="AG279" s="5">
        <f t="shared" si="470"/>
        <v>7.4819395095713026E-3</v>
      </c>
      <c r="AH279" s="5">
        <f t="shared" si="471"/>
        <v>6.4338281411985832E-3</v>
      </c>
      <c r="AI279" s="5">
        <f t="shared" si="472"/>
        <v>1.1314144139423376E-2</v>
      </c>
      <c r="AJ279" s="5">
        <f t="shared" si="473"/>
        <v>9.94818751747081E-3</v>
      </c>
      <c r="AK279" s="5">
        <f t="shared" si="474"/>
        <v>5.8314285589910501E-3</v>
      </c>
      <c r="AL279" s="5">
        <f t="shared" si="475"/>
        <v>2.4716813468502325E-4</v>
      </c>
      <c r="AM279" s="5">
        <f t="shared" si="476"/>
        <v>6.1320916307698869E-3</v>
      </c>
      <c r="AN279" s="5">
        <f t="shared" si="477"/>
        <v>8.4046891175064524E-3</v>
      </c>
      <c r="AO279" s="5">
        <f t="shared" si="478"/>
        <v>5.7597638306215804E-3</v>
      </c>
      <c r="AP279" s="5">
        <f t="shared" si="479"/>
        <v>2.631457981032306E-3</v>
      </c>
      <c r="AQ279" s="5">
        <f t="shared" si="480"/>
        <v>9.0167383284767426E-4</v>
      </c>
      <c r="AR279" s="5">
        <f t="shared" si="481"/>
        <v>1.7636502719855615E-3</v>
      </c>
      <c r="AS279" s="5">
        <f t="shared" si="482"/>
        <v>3.1014495492974947E-3</v>
      </c>
      <c r="AT279" s="5">
        <f t="shared" si="483"/>
        <v>2.7270115452108132E-3</v>
      </c>
      <c r="AU279" s="5">
        <f t="shared" si="484"/>
        <v>1.5985196275716774E-3</v>
      </c>
      <c r="AV279" s="5">
        <f t="shared" si="485"/>
        <v>7.027651764674761E-4</v>
      </c>
      <c r="AW279" s="5">
        <f t="shared" si="486"/>
        <v>1.6548370993477328E-5</v>
      </c>
      <c r="AX279" s="5">
        <f t="shared" si="487"/>
        <v>1.7972547360623503E-3</v>
      </c>
      <c r="AY279" s="5">
        <f t="shared" si="488"/>
        <v>2.4633303334499717E-3</v>
      </c>
      <c r="AZ279" s="5">
        <f t="shared" si="489"/>
        <v>1.6881291811168828E-3</v>
      </c>
      <c r="BA279" s="5">
        <f t="shared" si="490"/>
        <v>7.712540196607603E-4</v>
      </c>
      <c r="BB279" s="5">
        <f t="shared" si="491"/>
        <v>2.6427158366932544E-4</v>
      </c>
      <c r="BC279" s="5">
        <f t="shared" si="492"/>
        <v>7.2442508594833642E-5</v>
      </c>
      <c r="BD279" s="5">
        <f t="shared" si="493"/>
        <v>4.0287863534374735E-4</v>
      </c>
      <c r="BE279" s="5">
        <f t="shared" si="494"/>
        <v>7.0847819539739468E-4</v>
      </c>
      <c r="BF279" s="5">
        <f t="shared" si="495"/>
        <v>6.229436228670684E-4</v>
      </c>
      <c r="BG279" s="5">
        <f t="shared" si="496"/>
        <v>3.6515709285221877E-4</v>
      </c>
      <c r="BH279" s="5">
        <f t="shared" si="497"/>
        <v>1.6053583851608559E-4</v>
      </c>
      <c r="BI279" s="5">
        <f t="shared" si="498"/>
        <v>5.646173869281548E-5</v>
      </c>
      <c r="BJ279" s="8">
        <f t="shared" si="499"/>
        <v>0.46467111235316189</v>
      </c>
      <c r="BK279" s="8">
        <f t="shared" si="500"/>
        <v>0.23505690949303365</v>
      </c>
      <c r="BL279" s="8">
        <f t="shared" si="501"/>
        <v>0.28113230060072891</v>
      </c>
      <c r="BM279" s="8">
        <f t="shared" si="502"/>
        <v>0.60230352260203202</v>
      </c>
      <c r="BN279" s="8">
        <f t="shared" si="503"/>
        <v>0.39488659517012054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1.33253012048193</v>
      </c>
      <c r="F280">
        <f>VLOOKUP(B280,home!$B$2:$E$405,3,FALSE)</f>
        <v>1.1299999999999999</v>
      </c>
      <c r="G280">
        <f>VLOOKUP(C280,away!$B$2:$E$405,4,FALSE)</f>
        <v>1.08</v>
      </c>
      <c r="H280">
        <f>VLOOKUP(A280,away!$A$2:$E$405,3,FALSE)</f>
        <v>1.26265060240964</v>
      </c>
      <c r="I280">
        <f>VLOOKUP(C280,away!$B$2:$E$405,3,FALSE)</f>
        <v>0.83</v>
      </c>
      <c r="J280">
        <f>VLOOKUP(B280,home!$B$2:$E$405,4,FALSE)</f>
        <v>1.19</v>
      </c>
      <c r="K280" s="3">
        <f t="shared" si="448"/>
        <v>1.6262197590361473</v>
      </c>
      <c r="L280" s="3">
        <f t="shared" si="449"/>
        <v>1.2471200000000013</v>
      </c>
      <c r="M280" s="5">
        <f t="shared" si="450"/>
        <v>5.6509881685376247E-2</v>
      </c>
      <c r="N280" s="5">
        <f t="shared" si="451"/>
        <v>9.1897486177553778E-2</v>
      </c>
      <c r="O280" s="5">
        <f t="shared" si="452"/>
        <v>7.0474603647466508E-2</v>
      </c>
      <c r="P280" s="5">
        <f t="shared" si="453"/>
        <v>0.11460719296175099</v>
      </c>
      <c r="Q280" s="5">
        <f t="shared" si="454"/>
        <v>7.4722753913844586E-2</v>
      </c>
      <c r="R280" s="5">
        <f t="shared" si="455"/>
        <v>4.3945143850414273E-2</v>
      </c>
      <c r="S280" s="5">
        <f t="shared" si="456"/>
        <v>5.8108459471306419E-2</v>
      </c>
      <c r="T280" s="5">
        <f t="shared" si="457"/>
        <v>9.3188240861033972E-2</v>
      </c>
      <c r="U280" s="5">
        <f t="shared" si="458"/>
        <v>7.1464461243229541E-2</v>
      </c>
      <c r="V280" s="5">
        <f t="shared" si="459"/>
        <v>1.3094361608817127E-2</v>
      </c>
      <c r="W280" s="5">
        <f t="shared" si="460"/>
        <v>4.0505206288096549E-2</v>
      </c>
      <c r="X280" s="5">
        <f t="shared" si="461"/>
        <v>5.0514852866011033E-2</v>
      </c>
      <c r="Y280" s="5">
        <f t="shared" si="462"/>
        <v>3.1499041653129875E-2</v>
      </c>
      <c r="Z280" s="5">
        <f t="shared" si="463"/>
        <v>1.8268289266242906E-2</v>
      </c>
      <c r="AA280" s="5">
        <f t="shared" si="464"/>
        <v>2.9708252968552177E-2</v>
      </c>
      <c r="AB280" s="5">
        <f t="shared" si="465"/>
        <v>2.4156073991951917E-2</v>
      </c>
      <c r="AC280" s="5">
        <f t="shared" si="466"/>
        <v>1.6597849602304649E-3</v>
      </c>
      <c r="AD280" s="5">
        <f t="shared" si="467"/>
        <v>1.6467591702384453E-2</v>
      </c>
      <c r="AE280" s="5">
        <f t="shared" si="468"/>
        <v>2.0537062963877726E-2</v>
      </c>
      <c r="AF280" s="5">
        <f t="shared" si="469"/>
        <v>1.280609098175561E-2</v>
      </c>
      <c r="AG280" s="5">
        <f t="shared" si="470"/>
        <v>5.3235773950556916E-3</v>
      </c>
      <c r="AH280" s="5">
        <f t="shared" si="471"/>
        <v>5.6956872274292174E-3</v>
      </c>
      <c r="AI280" s="5">
        <f t="shared" si="472"/>
        <v>9.262439110535205E-3</v>
      </c>
      <c r="AJ280" s="5">
        <f t="shared" si="473"/>
        <v>7.531380749210774E-3</v>
      </c>
      <c r="AK280" s="5">
        <f t="shared" si="474"/>
        <v>4.0825600623970067E-3</v>
      </c>
      <c r="AL280" s="5">
        <f t="shared" si="475"/>
        <v>1.3464780993259197E-4</v>
      </c>
      <c r="AM280" s="5">
        <f t="shared" si="476"/>
        <v>5.3559846020314588E-3</v>
      </c>
      <c r="AN280" s="5">
        <f t="shared" si="477"/>
        <v>6.6795555168854808E-3</v>
      </c>
      <c r="AO280" s="5">
        <f t="shared" si="478"/>
        <v>4.1651036381091158E-3</v>
      </c>
      <c r="AP280" s="5">
        <f t="shared" si="479"/>
        <v>1.7314613497195488E-3</v>
      </c>
      <c r="AQ280" s="5">
        <f t="shared" si="480"/>
        <v>5.3983501961556136E-4</v>
      </c>
      <c r="AR280" s="5">
        <f t="shared" si="481"/>
        <v>1.420641091014307E-3</v>
      </c>
      <c r="AS280" s="5">
        <f t="shared" si="482"/>
        <v>2.310274612706136E-3</v>
      </c>
      <c r="AT280" s="5">
        <f t="shared" si="483"/>
        <v>1.8785071119911507E-3</v>
      </c>
      <c r="AU280" s="5">
        <f t="shared" si="484"/>
        <v>1.0182884610033124E-3</v>
      </c>
      <c r="AV280" s="5">
        <f t="shared" si="485"/>
        <v>4.1399020392052406E-4</v>
      </c>
      <c r="AW280" s="5">
        <f t="shared" si="486"/>
        <v>7.5855010145435818E-6</v>
      </c>
      <c r="AX280" s="5">
        <f t="shared" si="487"/>
        <v>1.4516679981528208E-3</v>
      </c>
      <c r="AY280" s="5">
        <f t="shared" si="488"/>
        <v>1.8104041938563481E-3</v>
      </c>
      <c r="AZ280" s="5">
        <f t="shared" si="489"/>
        <v>1.1288956391210657E-3</v>
      </c>
      <c r="BA280" s="5">
        <f t="shared" si="490"/>
        <v>4.6928944315355515E-4</v>
      </c>
      <c r="BB280" s="5">
        <f t="shared" si="491"/>
        <v>1.4631506258641554E-4</v>
      </c>
      <c r="BC280" s="5">
        <f t="shared" si="492"/>
        <v>3.6494488170554158E-5</v>
      </c>
      <c r="BD280" s="5">
        <f t="shared" si="493"/>
        <v>2.9528498623762703E-4</v>
      </c>
      <c r="BE280" s="5">
        <f t="shared" si="494"/>
        <v>4.8019827916634595E-4</v>
      </c>
      <c r="BF280" s="5">
        <f t="shared" si="495"/>
        <v>3.904539649177339E-4</v>
      </c>
      <c r="BG280" s="5">
        <f t="shared" si="496"/>
        <v>2.1165465091440845E-4</v>
      </c>
      <c r="BH280" s="5">
        <f t="shared" si="497"/>
        <v>8.6049243852227299E-5</v>
      </c>
      <c r="BI280" s="5">
        <f t="shared" si="498"/>
        <v>2.798699612052234E-5</v>
      </c>
      <c r="BJ280" s="8">
        <f t="shared" si="499"/>
        <v>0.46097691175414529</v>
      </c>
      <c r="BK280" s="8">
        <f t="shared" si="500"/>
        <v>0.24592473269127019</v>
      </c>
      <c r="BL280" s="8">
        <f t="shared" si="501"/>
        <v>0.27485393245303091</v>
      </c>
      <c r="BM280" s="8">
        <f t="shared" si="502"/>
        <v>0.54606398523544097</v>
      </c>
      <c r="BN280" s="8">
        <f t="shared" si="503"/>
        <v>0.45215706223640634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1.33253012048193</v>
      </c>
      <c r="F281">
        <f>VLOOKUP(B281,home!$B$2:$E$405,3,FALSE)</f>
        <v>0.75</v>
      </c>
      <c r="G281">
        <f>VLOOKUP(C281,away!$B$2:$E$405,4,FALSE)</f>
        <v>0.75</v>
      </c>
      <c r="H281">
        <f>VLOOKUP(A281,away!$A$2:$E$405,3,FALSE)</f>
        <v>1.26265060240964</v>
      </c>
      <c r="I281">
        <f>VLOOKUP(C281,away!$B$2:$E$405,3,FALSE)</f>
        <v>0.71</v>
      </c>
      <c r="J281">
        <f>VLOOKUP(B281,home!$B$2:$E$405,4,FALSE)</f>
        <v>1.63</v>
      </c>
      <c r="K281" s="3">
        <f t="shared" si="448"/>
        <v>0.74954819277108564</v>
      </c>
      <c r="L281" s="3">
        <f t="shared" si="449"/>
        <v>1.4612655421686762</v>
      </c>
      <c r="M281" s="5">
        <f t="shared" si="450"/>
        <v>0.1096114175749906</v>
      </c>
      <c r="N281" s="5">
        <f t="shared" si="451"/>
        <v>8.2159039950411017E-2</v>
      </c>
      <c r="O281" s="5">
        <f t="shared" si="452"/>
        <v>0.16017138753059582</v>
      </c>
      <c r="P281" s="5">
        <f t="shared" si="453"/>
        <v>0.12005617405719528</v>
      </c>
      <c r="Q281" s="5">
        <f t="shared" si="454"/>
        <v>3.0791079957318997E-2</v>
      </c>
      <c r="R281" s="5">
        <f t="shared" si="455"/>
        <v>0.11702646471990263</v>
      </c>
      <c r="S281" s="5">
        <f t="shared" si="456"/>
        <v>3.2874050094714335E-2</v>
      </c>
      <c r="T281" s="5">
        <f t="shared" si="457"/>
        <v>4.4993944147790801E-2</v>
      </c>
      <c r="U281" s="5">
        <f t="shared" si="458"/>
        <v>8.7716975137192219E-2</v>
      </c>
      <c r="V281" s="5">
        <f t="shared" si="459"/>
        <v>4.0007315209515037E-3</v>
      </c>
      <c r="W281" s="5">
        <f t="shared" si="460"/>
        <v>7.6931327784928189E-3</v>
      </c>
      <c r="X281" s="5">
        <f t="shared" si="461"/>
        <v>1.1241709840539923E-2</v>
      </c>
      <c r="Y281" s="5">
        <f t="shared" si="462"/>
        <v>8.2135616125197583E-3</v>
      </c>
      <c r="Z281" s="5">
        <f t="shared" si="463"/>
        <v>5.7002246805670662E-2</v>
      </c>
      <c r="AA281" s="5">
        <f t="shared" si="464"/>
        <v>4.2725931077081829E-2</v>
      </c>
      <c r="AB281" s="5">
        <f t="shared" si="465"/>
        <v>1.6012572211644323E-2</v>
      </c>
      <c r="AC281" s="5">
        <f t="shared" si="466"/>
        <v>2.7387231324855799E-4</v>
      </c>
      <c r="AD281" s="5">
        <f t="shared" si="467"/>
        <v>1.441593442716823E-3</v>
      </c>
      <c r="AE281" s="5">
        <f t="shared" si="468"/>
        <v>2.1065508236584067E-3</v>
      </c>
      <c r="AF281" s="5">
        <f t="shared" si="469"/>
        <v>1.5391150657195368E-3</v>
      </c>
      <c r="AG281" s="5">
        <f t="shared" si="470"/>
        <v>7.4968527032287892E-4</v>
      </c>
      <c r="AH281" s="5">
        <f t="shared" si="471"/>
        <v>2.0823854770830253E-2</v>
      </c>
      <c r="AI281" s="5">
        <f t="shared" si="472"/>
        <v>1.5608482710003363E-2</v>
      </c>
      <c r="AJ281" s="5">
        <f t="shared" si="473"/>
        <v>5.8496550035908789E-3</v>
      </c>
      <c r="AK281" s="5">
        <f t="shared" si="474"/>
        <v>1.4615327787586277E-3</v>
      </c>
      <c r="AL281" s="5">
        <f t="shared" si="475"/>
        <v>1.1998772695853774E-5</v>
      </c>
      <c r="AM281" s="5">
        <f t="shared" si="476"/>
        <v>2.161087519398085E-4</v>
      </c>
      <c r="AN281" s="5">
        <f t="shared" si="477"/>
        <v>3.1579227257072024E-4</v>
      </c>
      <c r="AO281" s="5">
        <f t="shared" si="478"/>
        <v>2.3072818319536597E-4</v>
      </c>
      <c r="AP281" s="5">
        <f t="shared" si="479"/>
        <v>1.1238504790352338E-4</v>
      </c>
      <c r="AQ281" s="5">
        <f t="shared" si="480"/>
        <v>4.1056099489098669E-5</v>
      </c>
      <c r="AR281" s="5">
        <f t="shared" si="481"/>
        <v>6.0858362863478082E-3</v>
      </c>
      <c r="AS281" s="5">
        <f t="shared" si="482"/>
        <v>4.5616275899326942E-3</v>
      </c>
      <c r="AT281" s="5">
        <f t="shared" si="483"/>
        <v>1.7095798580643868E-3</v>
      </c>
      <c r="AU281" s="5">
        <f t="shared" si="484"/>
        <v>4.2713749767000353E-4</v>
      </c>
      <c r="AV281" s="5">
        <f t="shared" si="485"/>
        <v>8.0040034860828714E-5</v>
      </c>
      <c r="AW281" s="5">
        <f t="shared" si="486"/>
        <v>3.6505897507858899E-7</v>
      </c>
      <c r="AX281" s="5">
        <f t="shared" si="487"/>
        <v>2.6997320743083042E-5</v>
      </c>
      <c r="AY281" s="5">
        <f t="shared" si="488"/>
        <v>3.9450254532742888E-5</v>
      </c>
      <c r="AZ281" s="5">
        <f t="shared" si="489"/>
        <v>2.8823648789240412E-5</v>
      </c>
      <c r="BA281" s="5">
        <f t="shared" si="490"/>
        <v>1.4039668258429633E-5</v>
      </c>
      <c r="BB281" s="5">
        <f t="shared" si="491"/>
        <v>5.1289208623806318E-6</v>
      </c>
      <c r="BC281" s="5">
        <f t="shared" si="492"/>
        <v>1.4989430649413735E-6</v>
      </c>
      <c r="BD281" s="5">
        <f t="shared" si="493"/>
        <v>1.4821704767533058E-3</v>
      </c>
      <c r="BE281" s="5">
        <f t="shared" si="494"/>
        <v>1.1109582022290987E-3</v>
      </c>
      <c r="BF281" s="5">
        <f t="shared" si="495"/>
        <v>4.1635835636251759E-4</v>
      </c>
      <c r="BG281" s="5">
        <f t="shared" si="496"/>
        <v>1.0402688451888825E-4</v>
      </c>
      <c r="BH281" s="5">
        <f t="shared" si="497"/>
        <v>1.9493290822684776E-5</v>
      </c>
      <c r="BI281" s="5">
        <f t="shared" si="498"/>
        <v>2.9222321814609133E-6</v>
      </c>
      <c r="BJ281" s="8">
        <f t="shared" si="499"/>
        <v>0.19196142200084032</v>
      </c>
      <c r="BK281" s="8">
        <f t="shared" si="500"/>
        <v>0.26686769458832882</v>
      </c>
      <c r="BL281" s="8">
        <f t="shared" si="501"/>
        <v>0.48339700664934354</v>
      </c>
      <c r="BM281" s="8">
        <f t="shared" si="502"/>
        <v>0.37937372105821138</v>
      </c>
      <c r="BN281" s="8">
        <f t="shared" si="503"/>
        <v>0.61981556379041436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1.33253012048193</v>
      </c>
      <c r="F282">
        <f>VLOOKUP(B282,home!$B$2:$E$405,3,FALSE)</f>
        <v>0.83</v>
      </c>
      <c r="G282">
        <f>VLOOKUP(C282,away!$B$2:$E$405,4,FALSE)</f>
        <v>1.1299999999999999</v>
      </c>
      <c r="H282">
        <f>VLOOKUP(A282,away!$A$2:$E$405,3,FALSE)</f>
        <v>1.26265060240964</v>
      </c>
      <c r="I282">
        <f>VLOOKUP(C282,away!$B$2:$E$405,3,FALSE)</f>
        <v>1.1299999999999999</v>
      </c>
      <c r="J282">
        <f>VLOOKUP(B282,home!$B$2:$E$405,4,FALSE)</f>
        <v>1.25</v>
      </c>
      <c r="K282" s="3">
        <f t="shared" si="448"/>
        <v>1.2497800000000019</v>
      </c>
      <c r="L282" s="3">
        <f t="shared" si="449"/>
        <v>1.7834939759036164</v>
      </c>
      <c r="M282" s="5">
        <f t="shared" si="450"/>
        <v>4.8157712554399115E-2</v>
      </c>
      <c r="N282" s="5">
        <f t="shared" si="451"/>
        <v>6.0186545996237004E-2</v>
      </c>
      <c r="O282" s="5">
        <f t="shared" si="452"/>
        <v>8.5888990234068777E-2</v>
      </c>
      <c r="P282" s="5">
        <f t="shared" si="453"/>
        <v>0.10734234221473463</v>
      </c>
      <c r="Q282" s="5">
        <f t="shared" si="454"/>
        <v>3.7609970727588607E-2</v>
      </c>
      <c r="R282" s="5">
        <f t="shared" si="455"/>
        <v>7.6591248339453119E-2</v>
      </c>
      <c r="S282" s="5">
        <f t="shared" si="456"/>
        <v>5.9815852025412793E-2</v>
      </c>
      <c r="T282" s="5">
        <f t="shared" si="457"/>
        <v>6.707715622656564E-2</v>
      </c>
      <c r="U282" s="5">
        <f t="shared" si="458"/>
        <v>9.5722210349681841E-2</v>
      </c>
      <c r="V282" s="5">
        <f t="shared" si="459"/>
        <v>1.4814227202444154E-2</v>
      </c>
      <c r="W282" s="5">
        <f t="shared" si="460"/>
        <v>1.5668063071975259E-2</v>
      </c>
      <c r="X282" s="5">
        <f t="shared" si="461"/>
        <v>2.7943896102945787E-2</v>
      </c>
      <c r="Y282" s="5">
        <f t="shared" si="462"/>
        <v>2.4918885181440181E-2</v>
      </c>
      <c r="Z282" s="5">
        <f t="shared" si="463"/>
        <v>4.5533343340117508E-2</v>
      </c>
      <c r="AA282" s="5">
        <f t="shared" si="464"/>
        <v>5.6906661839612134E-2</v>
      </c>
      <c r="AB282" s="5">
        <f t="shared" si="465"/>
        <v>3.5560403916955287E-2</v>
      </c>
      <c r="AC282" s="5">
        <f t="shared" si="466"/>
        <v>2.0637839736149495E-3</v>
      </c>
      <c r="AD282" s="5">
        <f t="shared" si="467"/>
        <v>4.8954079665233137E-3</v>
      </c>
      <c r="AE282" s="5">
        <f t="shared" si="468"/>
        <v>8.7309306178849026E-3</v>
      </c>
      <c r="AF282" s="5">
        <f t="shared" si="469"/>
        <v>7.7857810805150827E-3</v>
      </c>
      <c r="AG282" s="5">
        <f t="shared" si="470"/>
        <v>4.6286312182676672E-3</v>
      </c>
      <c r="AH282" s="5">
        <f t="shared" si="471"/>
        <v>2.030211088746265E-2</v>
      </c>
      <c r="AI282" s="5">
        <f t="shared" si="472"/>
        <v>2.5373172144933107E-2</v>
      </c>
      <c r="AJ282" s="5">
        <f t="shared" si="473"/>
        <v>1.5855441541647274E-2</v>
      </c>
      <c r="AK282" s="5">
        <f t="shared" si="474"/>
        <v>6.6052712433066563E-3</v>
      </c>
      <c r="AL282" s="5">
        <f t="shared" si="475"/>
        <v>1.8400492365813105E-4</v>
      </c>
      <c r="AM282" s="5">
        <f t="shared" si="476"/>
        <v>1.2236365936803037E-3</v>
      </c>
      <c r="AN282" s="5">
        <f t="shared" si="477"/>
        <v>2.1823484935240426E-3</v>
      </c>
      <c r="AO282" s="5">
        <f t="shared" si="478"/>
        <v>1.9461026957612315E-3</v>
      </c>
      <c r="AP282" s="5">
        <f t="shared" si="479"/>
        <v>1.1569541447933151E-3</v>
      </c>
      <c r="AQ282" s="5">
        <f t="shared" si="480"/>
        <v>5.1585518690889934E-4</v>
      </c>
      <c r="AR282" s="5">
        <f t="shared" si="481"/>
        <v>7.2417384931833658E-3</v>
      </c>
      <c r="AS282" s="5">
        <f t="shared" si="482"/>
        <v>9.050579934010719E-3</v>
      </c>
      <c r="AT282" s="5">
        <f t="shared" si="483"/>
        <v>5.655616894963968E-3</v>
      </c>
      <c r="AU282" s="5">
        <f t="shared" si="484"/>
        <v>2.3560922943293605E-3</v>
      </c>
      <c r="AV282" s="5">
        <f t="shared" si="485"/>
        <v>7.3614925690173758E-4</v>
      </c>
      <c r="AW282" s="5">
        <f t="shared" si="486"/>
        <v>1.139284425925192E-5</v>
      </c>
      <c r="AX282" s="5">
        <f t="shared" si="487"/>
        <v>2.5487942367496209E-4</v>
      </c>
      <c r="AY282" s="5">
        <f t="shared" si="488"/>
        <v>4.5457591670608043E-4</v>
      </c>
      <c r="AZ282" s="5">
        <f t="shared" si="489"/>
        <v>4.0536670451807934E-4</v>
      </c>
      <c r="BA282" s="5">
        <f t="shared" si="490"/>
        <v>2.4098969184663198E-4</v>
      </c>
      <c r="BB282" s="5">
        <f t="shared" si="491"/>
        <v>1.0745091591583422E-4</v>
      </c>
      <c r="BC282" s="5">
        <f t="shared" si="492"/>
        <v>3.8327612248243234E-5</v>
      </c>
      <c r="BD282" s="5">
        <f t="shared" si="493"/>
        <v>2.152599496276979E-3</v>
      </c>
      <c r="BE282" s="5">
        <f t="shared" si="494"/>
        <v>2.6902757984570464E-3</v>
      </c>
      <c r="BF282" s="5">
        <f t="shared" si="495"/>
        <v>1.6811264436978265E-3</v>
      </c>
      <c r="BG282" s="5">
        <f t="shared" si="496"/>
        <v>7.0034606893489124E-4</v>
      </c>
      <c r="BH282" s="5">
        <f t="shared" si="497"/>
        <v>2.1881962750836225E-4</v>
      </c>
      <c r="BI282" s="5">
        <f t="shared" si="498"/>
        <v>5.4695278813480296E-5</v>
      </c>
      <c r="BJ282" s="8">
        <f t="shared" si="499"/>
        <v>0.26797175556952108</v>
      </c>
      <c r="BK282" s="8">
        <f t="shared" si="500"/>
        <v>0.23283249881096987</v>
      </c>
      <c r="BL282" s="8">
        <f t="shared" si="501"/>
        <v>0.45134355008419863</v>
      </c>
      <c r="BM282" s="8">
        <f t="shared" si="502"/>
        <v>0.58146115466587867</v>
      </c>
      <c r="BN282" s="8">
        <f t="shared" si="503"/>
        <v>0.41577681006648126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1.33253012048193</v>
      </c>
      <c r="F283">
        <f>VLOOKUP(B283,home!$B$2:$E$405,3,FALSE)</f>
        <v>1</v>
      </c>
      <c r="G283">
        <f>VLOOKUP(C283,away!$B$2:$E$405,4,FALSE)</f>
        <v>0.88</v>
      </c>
      <c r="H283">
        <f>VLOOKUP(A283,away!$A$2:$E$405,3,FALSE)</f>
        <v>1.26265060240964</v>
      </c>
      <c r="I283">
        <f>VLOOKUP(C283,away!$B$2:$E$405,3,FALSE)</f>
        <v>1.08</v>
      </c>
      <c r="J283">
        <f>VLOOKUP(B283,home!$B$2:$E$405,4,FALSE)</f>
        <v>0.48</v>
      </c>
      <c r="K283" s="3">
        <f t="shared" si="448"/>
        <v>1.1726265060240983</v>
      </c>
      <c r="L283" s="3">
        <f t="shared" si="449"/>
        <v>0.65455807228915741</v>
      </c>
      <c r="M283" s="5">
        <f t="shared" si="450"/>
        <v>0.1608658359768409</v>
      </c>
      <c r="N283" s="5">
        <f t="shared" si="451"/>
        <v>0.18863554318016865</v>
      </c>
      <c r="O283" s="5">
        <f t="shared" si="452"/>
        <v>0.10529603149418477</v>
      </c>
      <c r="P283" s="5">
        <f t="shared" si="453"/>
        <v>0.1234729175092293</v>
      </c>
      <c r="Q283" s="5">
        <f t="shared" si="454"/>
        <v>0.11059951895565959</v>
      </c>
      <c r="R283" s="5">
        <f t="shared" si="455"/>
        <v>3.4461183697265994E-2</v>
      </c>
      <c r="S283" s="5">
        <f t="shared" si="456"/>
        <v>2.3692975680112367E-2</v>
      </c>
      <c r="T283" s="5">
        <f t="shared" si="457"/>
        <v>7.2393807923724657E-2</v>
      </c>
      <c r="U283" s="5">
        <f t="shared" si="458"/>
        <v>4.0410097432379638E-2</v>
      </c>
      <c r="V283" s="5">
        <f t="shared" si="459"/>
        <v>2.0206215901967545E-3</v>
      </c>
      <c r="W283" s="5">
        <f t="shared" si="460"/>
        <v>4.3230642493640378E-2</v>
      </c>
      <c r="X283" s="5">
        <f t="shared" si="461"/>
        <v>2.8296966014458979E-2</v>
      </c>
      <c r="Y283" s="5">
        <f t="shared" si="462"/>
        <v>9.2610037630280334E-3</v>
      </c>
      <c r="Z283" s="5">
        <f t="shared" si="463"/>
        <v>7.5189486565616559E-3</v>
      </c>
      <c r="AA283" s="5">
        <f t="shared" si="464"/>
        <v>8.8169184921184814E-3</v>
      </c>
      <c r="AB283" s="5">
        <f t="shared" si="465"/>
        <v>5.1694761626560806E-3</v>
      </c>
      <c r="AC283" s="5">
        <f t="shared" si="466"/>
        <v>9.6933277274474297E-5</v>
      </c>
      <c r="AD283" s="5">
        <f t="shared" si="467"/>
        <v>1.2673349315123608E-2</v>
      </c>
      <c r="AE283" s="5">
        <f t="shared" si="468"/>
        <v>8.2954430971544212E-3</v>
      </c>
      <c r="AF283" s="5">
        <f t="shared" si="469"/>
        <v>2.7149246212288974E-3</v>
      </c>
      <c r="AG283" s="5">
        <f t="shared" si="470"/>
        <v>5.9235860882731937E-4</v>
      </c>
      <c r="AH283" s="5">
        <f t="shared" si="471"/>
        <v>1.2303971345700366E-3</v>
      </c>
      <c r="AI283" s="5">
        <f t="shared" si="472"/>
        <v>1.4427962929329243E-3</v>
      </c>
      <c r="AJ283" s="5">
        <f t="shared" si="473"/>
        <v>8.4593058794322855E-4</v>
      </c>
      <c r="AK283" s="5">
        <f t="shared" si="474"/>
        <v>3.3065354322625974E-4</v>
      </c>
      <c r="AL283" s="5">
        <f t="shared" si="475"/>
        <v>2.9760537969127198E-6</v>
      </c>
      <c r="AM283" s="5">
        <f t="shared" si="476"/>
        <v>2.9722210654032554E-3</v>
      </c>
      <c r="AN283" s="5">
        <f t="shared" si="477"/>
        <v>1.9454912909875805E-3</v>
      </c>
      <c r="AO283" s="5">
        <f t="shared" si="478"/>
        <v>6.3671851454208731E-4</v>
      </c>
      <c r="AP283" s="5">
        <f t="shared" si="479"/>
        <v>1.3892308115649485E-4</v>
      </c>
      <c r="AQ283" s="5">
        <f t="shared" si="480"/>
        <v>2.2733306049566357E-5</v>
      </c>
      <c r="AR283" s="5">
        <f t="shared" si="481"/>
        <v>1.6107327531085329E-4</v>
      </c>
      <c r="AS283" s="5">
        <f t="shared" si="482"/>
        <v>1.8887879204162355E-4</v>
      </c>
      <c r="AT283" s="5">
        <f t="shared" si="483"/>
        <v>1.1074213898691069E-4</v>
      </c>
      <c r="AU283" s="5">
        <f t="shared" si="484"/>
        <v>4.3286389169952048E-5</v>
      </c>
      <c r="AV283" s="5">
        <f t="shared" si="485"/>
        <v>1.2689691822690061E-5</v>
      </c>
      <c r="AW283" s="5">
        <f t="shared" si="486"/>
        <v>6.3452124342875567E-8</v>
      </c>
      <c r="AX283" s="5">
        <f t="shared" si="487"/>
        <v>5.8088420050917387E-4</v>
      </c>
      <c r="AY283" s="5">
        <f t="shared" si="488"/>
        <v>3.8022244250851322E-4</v>
      </c>
      <c r="AZ283" s="5">
        <f t="shared" si="489"/>
        <v>1.2443883450472367E-4</v>
      </c>
      <c r="BA283" s="5">
        <f t="shared" si="490"/>
        <v>2.715081454377381E-5</v>
      </c>
      <c r="BB283" s="5">
        <f t="shared" si="491"/>
        <v>4.4429462072132497E-6</v>
      </c>
      <c r="BC283" s="5">
        <f t="shared" si="492"/>
        <v>5.8163326093558582E-7</v>
      </c>
      <c r="BD283" s="5">
        <f t="shared" si="493"/>
        <v>1.7571968764128804E-5</v>
      </c>
      <c r="BE283" s="5">
        <f t="shared" si="494"/>
        <v>2.0605356335844952E-5</v>
      </c>
      <c r="BF283" s="5">
        <f t="shared" si="495"/>
        <v>1.2081193502741696E-5</v>
      </c>
      <c r="BG283" s="5">
        <f t="shared" si="496"/>
        <v>4.7222425752403442E-6</v>
      </c>
      <c r="BH283" s="5">
        <f t="shared" si="497"/>
        <v>1.3843567029005812E-6</v>
      </c>
      <c r="BI283" s="5">
        <f t="shared" si="498"/>
        <v>3.2466667272266946E-7</v>
      </c>
      <c r="BJ283" s="8">
        <f t="shared" si="499"/>
        <v>0.48352736610268793</v>
      </c>
      <c r="BK283" s="8">
        <f t="shared" si="500"/>
        <v>0.31053248252995919</v>
      </c>
      <c r="BL283" s="8">
        <f t="shared" si="501"/>
        <v>0.19857684490916302</v>
      </c>
      <c r="BM283" s="8">
        <f t="shared" si="502"/>
        <v>0.27644445239463838</v>
      </c>
      <c r="BN283" s="8">
        <f t="shared" si="503"/>
        <v>0.72333103081334915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1.33253012048193</v>
      </c>
      <c r="F284">
        <f>VLOOKUP(B284,home!$B$2:$E$405,3,FALSE)</f>
        <v>0.96</v>
      </c>
      <c r="G284">
        <f>VLOOKUP(C284,away!$B$2:$E$405,4,FALSE)</f>
        <v>0.44</v>
      </c>
      <c r="H284">
        <f>VLOOKUP(A284,away!$A$2:$E$405,3,FALSE)</f>
        <v>1.26265060240964</v>
      </c>
      <c r="I284">
        <f>VLOOKUP(C284,away!$B$2:$E$405,3,FALSE)</f>
        <v>1.32</v>
      </c>
      <c r="J284">
        <f>VLOOKUP(B284,home!$B$2:$E$405,4,FALSE)</f>
        <v>0.84</v>
      </c>
      <c r="K284" s="3">
        <f t="shared" si="448"/>
        <v>0.5628607228915673</v>
      </c>
      <c r="L284" s="3">
        <f t="shared" si="449"/>
        <v>1.4000269879518088</v>
      </c>
      <c r="M284" s="5">
        <f t="shared" si="450"/>
        <v>0.14045224926696648</v>
      </c>
      <c r="N284" s="5">
        <f t="shared" si="451"/>
        <v>7.9055054554151349E-2</v>
      </c>
      <c r="O284" s="5">
        <f t="shared" si="452"/>
        <v>0.19663693949228769</v>
      </c>
      <c r="P284" s="5">
        <f t="shared" si="453"/>
        <v>0.11067920990981443</v>
      </c>
      <c r="Q284" s="5">
        <f t="shared" si="454"/>
        <v>2.2248492577290956E-2</v>
      </c>
      <c r="R284" s="5">
        <f t="shared" si="455"/>
        <v>0.13764851105872486</v>
      </c>
      <c r="S284" s="5">
        <f t="shared" si="456"/>
        <v>2.1804363351591177E-2</v>
      </c>
      <c r="T284" s="5">
        <f t="shared" si="457"/>
        <v>3.1148490049452832E-2</v>
      </c>
      <c r="U284" s="5">
        <f t="shared" si="458"/>
        <v>7.7476940439461767E-2</v>
      </c>
      <c r="V284" s="5">
        <f t="shared" si="459"/>
        <v>1.9091420915378801E-3</v>
      </c>
      <c r="W284" s="5">
        <f t="shared" si="460"/>
        <v>4.1742675384338866E-3</v>
      </c>
      <c r="X284" s="5">
        <f t="shared" si="461"/>
        <v>5.8440872087386049E-3</v>
      </c>
      <c r="Y284" s="5">
        <f t="shared" si="462"/>
        <v>4.0909399060890033E-3</v>
      </c>
      <c r="Z284" s="5">
        <f t="shared" si="463"/>
        <v>6.4237210111199247E-2</v>
      </c>
      <c r="AA284" s="5">
        <f t="shared" si="464"/>
        <v>3.6156602519727105E-2</v>
      </c>
      <c r="AB284" s="5">
        <f t="shared" si="465"/>
        <v>1.017556571577833E-2</v>
      </c>
      <c r="AC284" s="5">
        <f t="shared" si="466"/>
        <v>9.4027658599181416E-5</v>
      </c>
      <c r="AD284" s="5">
        <f t="shared" si="467"/>
        <v>5.8738281105642505E-4</v>
      </c>
      <c r="AE284" s="5">
        <f t="shared" si="468"/>
        <v>8.2235178773799314E-4</v>
      </c>
      <c r="AF284" s="5">
        <f t="shared" si="469"/>
        <v>5.7565734821180404E-4</v>
      </c>
      <c r="AG284" s="5">
        <f t="shared" si="470"/>
        <v>2.6864527443643243E-4</v>
      </c>
      <c r="AH284" s="5">
        <f t="shared" si="471"/>
        <v>2.2483456946602445E-2</v>
      </c>
      <c r="AI284" s="5">
        <f t="shared" si="472"/>
        <v>1.2655054830066084E-2</v>
      </c>
      <c r="AJ284" s="5">
        <f t="shared" si="473"/>
        <v>3.5615166549417079E-3</v>
      </c>
      <c r="AK284" s="5">
        <f t="shared" si="474"/>
        <v>6.6821261299694894E-4</v>
      </c>
      <c r="AL284" s="5">
        <f t="shared" si="475"/>
        <v>2.963827782820653E-6</v>
      </c>
      <c r="AM284" s="5">
        <f t="shared" si="476"/>
        <v>6.6122942729060074E-5</v>
      </c>
      <c r="AN284" s="5">
        <f t="shared" si="477"/>
        <v>9.2573904343475928E-5</v>
      </c>
      <c r="AO284" s="5">
        <f t="shared" si="478"/>
        <v>6.4802982230467758E-5</v>
      </c>
      <c r="AP284" s="5">
        <f t="shared" si="479"/>
        <v>3.0241974674138776E-5</v>
      </c>
      <c r="AQ284" s="5">
        <f t="shared" si="480"/>
        <v>1.0584895178187352E-5</v>
      </c>
      <c r="AR284" s="5">
        <f t="shared" si="481"/>
        <v>6.2954893015391995E-3</v>
      </c>
      <c r="AS284" s="5">
        <f t="shared" si="482"/>
        <v>3.5434836592204821E-3</v>
      </c>
      <c r="AT284" s="5">
        <f t="shared" si="483"/>
        <v>9.9724388699164819E-4</v>
      </c>
      <c r="AU284" s="5">
        <f t="shared" si="484"/>
        <v>1.8710313837710523E-4</v>
      </c>
      <c r="AV284" s="5">
        <f t="shared" si="485"/>
        <v>2.6328251930554593E-5</v>
      </c>
      <c r="AW284" s="5">
        <f t="shared" si="486"/>
        <v>6.4876560267000109E-8</v>
      </c>
      <c r="AX284" s="5">
        <f t="shared" si="487"/>
        <v>6.203001224032742E-6</v>
      </c>
      <c r="AY284" s="5">
        <f t="shared" si="488"/>
        <v>8.6843691199439425E-6</v>
      </c>
      <c r="AZ284" s="5">
        <f t="shared" si="489"/>
        <v>6.0791755706284106E-6</v>
      </c>
      <c r="BA284" s="5">
        <f t="shared" si="490"/>
        <v>2.83700328779237E-6</v>
      </c>
      <c r="BB284" s="5">
        <f t="shared" si="491"/>
        <v>9.9297029195433294E-7</v>
      </c>
      <c r="BC284" s="5">
        <f t="shared" si="492"/>
        <v>2.7803704139409058E-7</v>
      </c>
      <c r="BD284" s="5">
        <f t="shared" si="493"/>
        <v>1.4689758207527923E-3</v>
      </c>
      <c r="BE284" s="5">
        <f t="shared" si="494"/>
        <v>8.2682879237915008E-4</v>
      </c>
      <c r="BF284" s="5">
        <f t="shared" si="495"/>
        <v>2.3269472589304501E-4</v>
      </c>
      <c r="BG284" s="5">
        <f t="shared" si="496"/>
        <v>4.3658240543071479E-5</v>
      </c>
      <c r="BH284" s="5">
        <f t="shared" si="497"/>
        <v>6.1433772080617849E-6</v>
      </c>
      <c r="BI284" s="5">
        <f t="shared" si="498"/>
        <v>6.9157314726504717E-7</v>
      </c>
      <c r="BJ284" s="8">
        <f t="shared" si="499"/>
        <v>0.14910477031129035</v>
      </c>
      <c r="BK284" s="8">
        <f t="shared" si="500"/>
        <v>0.2749506404754119</v>
      </c>
      <c r="BL284" s="8">
        <f t="shared" si="501"/>
        <v>0.51109144103856929</v>
      </c>
      <c r="BM284" s="8">
        <f t="shared" si="502"/>
        <v>0.31265498558467536</v>
      </c>
      <c r="BN284" s="8">
        <f t="shared" si="503"/>
        <v>0.68672045685923577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1.28571428571429</v>
      </c>
      <c r="F285">
        <f>VLOOKUP(B285,home!$B$2:$E$405,3,FALSE)</f>
        <v>0.91</v>
      </c>
      <c r="G285">
        <f>VLOOKUP(C285,away!$B$2:$E$405,4,FALSE)</f>
        <v>0.86</v>
      </c>
      <c r="H285">
        <f>VLOOKUP(A285,away!$A$2:$E$405,3,FALSE)</f>
        <v>1.12348668280872</v>
      </c>
      <c r="I285">
        <f>VLOOKUP(C285,away!$B$2:$E$405,3,FALSE)</f>
        <v>1.34</v>
      </c>
      <c r="J285">
        <f>VLOOKUP(B285,home!$B$2:$E$405,4,FALSE)</f>
        <v>0.94</v>
      </c>
      <c r="K285" s="3">
        <f t="shared" si="448"/>
        <v>1.0062000000000033</v>
      </c>
      <c r="L285" s="3">
        <f t="shared" si="449"/>
        <v>1.4151438256658637</v>
      </c>
      <c r="M285" s="5">
        <f t="shared" si="450"/>
        <v>8.8802202561966637E-2</v>
      </c>
      <c r="N285" s="5">
        <f t="shared" si="451"/>
        <v>8.9352776217851121E-2</v>
      </c>
      <c r="O285" s="5">
        <f t="shared" si="452"/>
        <v>0.12566788866109643</v>
      </c>
      <c r="P285" s="5">
        <f t="shared" si="453"/>
        <v>0.12644702957079565</v>
      </c>
      <c r="Q285" s="5">
        <f t="shared" si="454"/>
        <v>4.4953381715201052E-2</v>
      </c>
      <c r="R285" s="5">
        <f t="shared" si="455"/>
        <v>8.8919068361607942E-2</v>
      </c>
      <c r="S285" s="5">
        <f t="shared" si="456"/>
        <v>4.5012541429140143E-2</v>
      </c>
      <c r="T285" s="5">
        <f t="shared" si="457"/>
        <v>6.3615500577067496E-2</v>
      </c>
      <c r="U285" s="5">
        <f t="shared" si="458"/>
        <v>8.9470366585450198E-2</v>
      </c>
      <c r="V285" s="5">
        <f t="shared" si="459"/>
        <v>7.1215728050532025E-3</v>
      </c>
      <c r="W285" s="5">
        <f t="shared" si="460"/>
        <v>1.5077364227278482E-2</v>
      </c>
      <c r="X285" s="5">
        <f t="shared" si="461"/>
        <v>2.1336638893548511E-2</v>
      </c>
      <c r="Y285" s="5">
        <f t="shared" si="462"/>
        <v>1.5097206395333655E-2</v>
      </c>
      <c r="Z285" s="5">
        <f t="shared" si="463"/>
        <v>4.1944423525296766E-2</v>
      </c>
      <c r="AA285" s="5">
        <f t="shared" si="464"/>
        <v>4.2204478951153736E-2</v>
      </c>
      <c r="AB285" s="5">
        <f t="shared" si="465"/>
        <v>2.1233073360325518E-2</v>
      </c>
      <c r="AC285" s="5">
        <f t="shared" si="466"/>
        <v>6.3378335579765161E-4</v>
      </c>
      <c r="AD285" s="5">
        <f t="shared" si="467"/>
        <v>3.7927109713719142E-3</v>
      </c>
      <c r="AE285" s="5">
        <f t="shared" si="468"/>
        <v>5.3672315136721448E-3</v>
      </c>
      <c r="AF285" s="5">
        <f t="shared" si="469"/>
        <v>3.7977022687461929E-3</v>
      </c>
      <c r="AG285" s="5">
        <f t="shared" si="470"/>
        <v>1.7914316391111386E-3</v>
      </c>
      <c r="AH285" s="5">
        <f t="shared" si="471"/>
        <v>1.4839347993234431E-2</v>
      </c>
      <c r="AI285" s="5">
        <f t="shared" si="472"/>
        <v>1.4931351950792534E-2</v>
      </c>
      <c r="AJ285" s="5">
        <f t="shared" si="473"/>
        <v>7.5119631664437485E-3</v>
      </c>
      <c r="AK285" s="5">
        <f t="shared" si="474"/>
        <v>2.5195124460252417E-3</v>
      </c>
      <c r="AL285" s="5">
        <f t="shared" si="475"/>
        <v>3.6098213972159814E-5</v>
      </c>
      <c r="AM285" s="5">
        <f t="shared" si="476"/>
        <v>7.632451558788868E-4</v>
      </c>
      <c r="AN285" s="5">
        <f t="shared" si="477"/>
        <v>1.0801016698113865E-3</v>
      </c>
      <c r="AO285" s="5">
        <f t="shared" si="478"/>
        <v>7.642496045624866E-4</v>
      </c>
      <c r="AP285" s="5">
        <f t="shared" si="479"/>
        <v>3.6050770305472689E-4</v>
      </c>
      <c r="AQ285" s="5">
        <f t="shared" si="480"/>
        <v>1.2754256252071988E-4</v>
      </c>
      <c r="AR285" s="5">
        <f t="shared" si="481"/>
        <v>4.1999623379065645E-3</v>
      </c>
      <c r="AS285" s="5">
        <f t="shared" si="482"/>
        <v>4.2260021044015989E-3</v>
      </c>
      <c r="AT285" s="5">
        <f t="shared" si="483"/>
        <v>2.1261016587244518E-3</v>
      </c>
      <c r="AU285" s="5">
        <f t="shared" si="484"/>
        <v>7.1309449633618347E-4</v>
      </c>
      <c r="AV285" s="5">
        <f t="shared" si="485"/>
        <v>1.793789205533675E-4</v>
      </c>
      <c r="AW285" s="5">
        <f t="shared" si="486"/>
        <v>1.4278024011364729E-6</v>
      </c>
      <c r="AX285" s="5">
        <f t="shared" si="487"/>
        <v>1.2799621264088969E-4</v>
      </c>
      <c r="AY285" s="5">
        <f t="shared" si="488"/>
        <v>1.8113305002737001E-4</v>
      </c>
      <c r="AZ285" s="5">
        <f t="shared" si="489"/>
        <v>1.2816465868512936E-4</v>
      </c>
      <c r="BA285" s="5">
        <f t="shared" si="490"/>
        <v>6.0457141802277867E-5</v>
      </c>
      <c r="BB285" s="5">
        <f t="shared" si="491"/>
        <v>2.1388887734724783E-5</v>
      </c>
      <c r="BC285" s="5">
        <f t="shared" si="492"/>
        <v>6.0536704831312172E-6</v>
      </c>
      <c r="BD285" s="5">
        <f t="shared" si="493"/>
        <v>9.9059179508627468E-4</v>
      </c>
      <c r="BE285" s="5">
        <f t="shared" si="494"/>
        <v>9.9673346421581257E-4</v>
      </c>
      <c r="BF285" s="5">
        <f t="shared" si="495"/>
        <v>5.0145660584697703E-4</v>
      </c>
      <c r="BG285" s="5">
        <f t="shared" si="496"/>
        <v>1.6818854560107666E-4</v>
      </c>
      <c r="BH285" s="5">
        <f t="shared" si="497"/>
        <v>4.2307828645950969E-5</v>
      </c>
      <c r="BI285" s="5">
        <f t="shared" si="498"/>
        <v>8.5140274367112046E-6</v>
      </c>
      <c r="BJ285" s="8">
        <f t="shared" si="499"/>
        <v>0.26780278473638347</v>
      </c>
      <c r="BK285" s="8">
        <f t="shared" si="500"/>
        <v>0.26823436098675285</v>
      </c>
      <c r="BL285" s="8">
        <f t="shared" si="501"/>
        <v>0.42144938326088477</v>
      </c>
      <c r="BM285" s="8">
        <f t="shared" si="502"/>
        <v>0.43510890017317272</v>
      </c>
      <c r="BN285" s="8">
        <f t="shared" si="503"/>
        <v>0.56414234708851874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1.28571428571429</v>
      </c>
      <c r="F286">
        <f>VLOOKUP(B286,home!$B$2:$E$405,3,FALSE)</f>
        <v>1.56</v>
      </c>
      <c r="G286">
        <f>VLOOKUP(C286,away!$B$2:$E$405,4,FALSE)</f>
        <v>1.36</v>
      </c>
      <c r="H286">
        <f>VLOOKUP(A286,away!$A$2:$E$405,3,FALSE)</f>
        <v>1.12348668280872</v>
      </c>
      <c r="I286">
        <f>VLOOKUP(C286,away!$B$2:$E$405,3,FALSE)</f>
        <v>0.57999999999999996</v>
      </c>
      <c r="J286">
        <f>VLOOKUP(B286,home!$B$2:$E$405,4,FALSE)</f>
        <v>1.17</v>
      </c>
      <c r="K286" s="3">
        <f t="shared" si="448"/>
        <v>2.7277714285714381</v>
      </c>
      <c r="L286" s="3">
        <f t="shared" si="449"/>
        <v>0.76239806295399726</v>
      </c>
      <c r="M286" s="5">
        <f t="shared" si="450"/>
        <v>3.0495702969946359E-2</v>
      </c>
      <c r="N286" s="5">
        <f t="shared" si="451"/>
        <v>8.318530725562083E-2</v>
      </c>
      <c r="O286" s="5">
        <f t="shared" si="452"/>
        <v>2.3249864872707564E-2</v>
      </c>
      <c r="P286" s="5">
        <f t="shared" si="453"/>
        <v>6.3420317117918415E-2</v>
      </c>
      <c r="Q286" s="5">
        <f t="shared" si="454"/>
        <v>0.11345525220440944</v>
      </c>
      <c r="R286" s="5">
        <f t="shared" si="455"/>
        <v>8.8628259714472139E-3</v>
      </c>
      <c r="S286" s="5">
        <f t="shared" si="456"/>
        <v>3.2972978416837675E-2</v>
      </c>
      <c r="T286" s="5">
        <f t="shared" si="457"/>
        <v>8.6498064512598991E-2</v>
      </c>
      <c r="U286" s="5">
        <f t="shared" si="458"/>
        <v>2.4175763461314611E-2</v>
      </c>
      <c r="V286" s="5">
        <f t="shared" si="459"/>
        <v>7.6191307986314908E-3</v>
      </c>
      <c r="W286" s="5">
        <f t="shared" si="460"/>
        <v>0.10315999846151824</v>
      </c>
      <c r="X286" s="5">
        <f t="shared" si="461"/>
        <v>7.8648983001398845E-2</v>
      </c>
      <c r="Y286" s="5">
        <f t="shared" si="462"/>
        <v>2.9980916146784161E-2</v>
      </c>
      <c r="Z286" s="5">
        <f t="shared" si="463"/>
        <v>2.2523337843099122E-3</v>
      </c>
      <c r="AA286" s="5">
        <f t="shared" si="464"/>
        <v>6.1438517444467634E-3</v>
      </c>
      <c r="AB286" s="5">
        <f t="shared" si="465"/>
        <v>8.3795116249403365E-3</v>
      </c>
      <c r="AC286" s="5">
        <f t="shared" si="466"/>
        <v>9.9031921785897015E-4</v>
      </c>
      <c r="AD286" s="5">
        <f t="shared" si="467"/>
        <v>7.0349224093700743E-2</v>
      </c>
      <c r="AE286" s="5">
        <f t="shared" si="468"/>
        <v>5.3634112179354126E-2</v>
      </c>
      <c r="AF286" s="5">
        <f t="shared" si="469"/>
        <v>2.0445271616898485E-2</v>
      </c>
      <c r="AG286" s="5">
        <f t="shared" si="470"/>
        <v>5.1958118257639163E-3</v>
      </c>
      <c r="AH286" s="5">
        <f t="shared" si="471"/>
        <v>4.2929372857093077E-4</v>
      </c>
      <c r="AI286" s="5">
        <f t="shared" si="472"/>
        <v>1.1710151672606871E-3</v>
      </c>
      <c r="AJ286" s="5">
        <f t="shared" si="473"/>
        <v>1.5971308578387531E-3</v>
      </c>
      <c r="AK286" s="5">
        <f t="shared" si="474"/>
        <v>1.4522026405674473E-3</v>
      </c>
      <c r="AL286" s="5">
        <f t="shared" si="475"/>
        <v>8.2380601498487473E-5</v>
      </c>
      <c r="AM286" s="5">
        <f t="shared" si="476"/>
        <v>3.8379320700993237E-2</v>
      </c>
      <c r="AN286" s="5">
        <f t="shared" si="477"/>
        <v>2.9260319759927496E-2</v>
      </c>
      <c r="AO286" s="5">
        <f t="shared" si="478"/>
        <v>1.1154005553191643E-2</v>
      </c>
      <c r="AP286" s="5">
        <f t="shared" si="479"/>
        <v>2.8345974093104804E-3</v>
      </c>
      <c r="AQ286" s="5">
        <f t="shared" si="480"/>
        <v>5.4027289352818217E-4</v>
      </c>
      <c r="AR286" s="5">
        <f t="shared" si="481"/>
        <v>6.5458541420155354E-5</v>
      </c>
      <c r="AS286" s="5">
        <f t="shared" si="482"/>
        <v>1.7855593904185982E-4</v>
      </c>
      <c r="AT286" s="5">
        <f t="shared" si="483"/>
        <v>2.4352989446006434E-4</v>
      </c>
      <c r="AU286" s="5">
        <f t="shared" si="484"/>
        <v>2.2143129603706041E-4</v>
      </c>
      <c r="AV286" s="5">
        <f t="shared" si="485"/>
        <v>1.5100349068035933E-4</v>
      </c>
      <c r="AW286" s="5">
        <f t="shared" si="486"/>
        <v>4.7589617940488693E-6</v>
      </c>
      <c r="AX286" s="5">
        <f t="shared" si="487"/>
        <v>1.7448335742691636E-2</v>
      </c>
      <c r="AY286" s="5">
        <f t="shared" si="488"/>
        <v>1.3302577371999099E-2</v>
      </c>
      <c r="AZ286" s="5">
        <f t="shared" si="489"/>
        <v>5.0709296103538934E-3</v>
      </c>
      <c r="BA286" s="5">
        <f t="shared" si="490"/>
        <v>1.2886889707699591E-3</v>
      </c>
      <c r="BB286" s="5">
        <f t="shared" si="491"/>
        <v>2.4562349376629927E-4</v>
      </c>
      <c r="BC286" s="5">
        <f t="shared" si="492"/>
        <v>3.7452575172683963E-5</v>
      </c>
      <c r="BD286" s="5">
        <f t="shared" si="493"/>
        <v>8.3175775304200701E-6</v>
      </c>
      <c r="BE286" s="5">
        <f t="shared" si="494"/>
        <v>2.2688450342407653E-5</v>
      </c>
      <c r="BF286" s="5">
        <f t="shared" si="495"/>
        <v>3.094445330129073E-5</v>
      </c>
      <c r="BG286" s="5">
        <f t="shared" si="496"/>
        <v>2.8136465196007989E-5</v>
      </c>
      <c r="BH286" s="5">
        <f t="shared" si="497"/>
        <v>1.9187461465666316E-5</v>
      </c>
      <c r="BI286" s="5">
        <f t="shared" si="498"/>
        <v>1.0467801834571999E-5</v>
      </c>
      <c r="BJ286" s="8">
        <f t="shared" si="499"/>
        <v>0.7641150653797526</v>
      </c>
      <c r="BK286" s="8">
        <f t="shared" si="500"/>
        <v>0.14888340649469051</v>
      </c>
      <c r="BL286" s="8">
        <f t="shared" si="501"/>
        <v>7.6441181440404155E-2</v>
      </c>
      <c r="BM286" s="8">
        <f t="shared" si="502"/>
        <v>0.65572489829690217</v>
      </c>
      <c r="BN286" s="8">
        <f t="shared" si="503"/>
        <v>0.32266927039204985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1.28571428571429</v>
      </c>
      <c r="F287">
        <f>VLOOKUP(B287,home!$B$2:$E$405,3,FALSE)</f>
        <v>1.1200000000000001</v>
      </c>
      <c r="G287">
        <f>VLOOKUP(C287,away!$B$2:$E$405,4,FALSE)</f>
        <v>0.73</v>
      </c>
      <c r="H287">
        <f>VLOOKUP(A287,away!$A$2:$E$405,3,FALSE)</f>
        <v>1.12348668280872</v>
      </c>
      <c r="I287">
        <f>VLOOKUP(C287,away!$B$2:$E$405,3,FALSE)</f>
        <v>0.63</v>
      </c>
      <c r="J287">
        <f>VLOOKUP(B287,home!$B$2:$E$405,4,FALSE)</f>
        <v>0.79</v>
      </c>
      <c r="K287" s="3">
        <f t="shared" si="448"/>
        <v>1.0512000000000037</v>
      </c>
      <c r="L287" s="3">
        <f t="shared" si="449"/>
        <v>0.55915932203389995</v>
      </c>
      <c r="M287" s="5">
        <f t="shared" si="450"/>
        <v>0.19981580295353468</v>
      </c>
      <c r="N287" s="5">
        <f t="shared" si="451"/>
        <v>0.21004637206475638</v>
      </c>
      <c r="O287" s="5">
        <f t="shared" si="452"/>
        <v>0.11172886891115778</v>
      </c>
      <c r="P287" s="5">
        <f t="shared" si="453"/>
        <v>0.11744938699940946</v>
      </c>
      <c r="Q287" s="5">
        <f t="shared" si="454"/>
        <v>0.11040037315723632</v>
      </c>
      <c r="R287" s="5">
        <f t="shared" si="455"/>
        <v>3.1237119295988734E-2</v>
      </c>
      <c r="S287" s="5">
        <f t="shared" si="456"/>
        <v>1.7258843272952747E-2</v>
      </c>
      <c r="T287" s="5">
        <f t="shared" si="457"/>
        <v>6.1731397806889826E-2</v>
      </c>
      <c r="U287" s="5">
        <f t="shared" si="458"/>
        <v>3.2836459803943466E-2</v>
      </c>
      <c r="V287" s="5">
        <f t="shared" si="459"/>
        <v>1.1271717544997356E-3</v>
      </c>
      <c r="W287" s="5">
        <f t="shared" si="460"/>
        <v>3.8684290754295747E-2</v>
      </c>
      <c r="X287" s="5">
        <f t="shared" si="461"/>
        <v>2.1630681791534274E-2</v>
      </c>
      <c r="Y287" s="5">
        <f t="shared" si="462"/>
        <v>6.0474986828426645E-3</v>
      </c>
      <c r="Z287" s="5">
        <f t="shared" si="463"/>
        <v>5.8221754826123717E-3</v>
      </c>
      <c r="AA287" s="5">
        <f t="shared" si="464"/>
        <v>6.1202708673221461E-3</v>
      </c>
      <c r="AB287" s="5">
        <f t="shared" si="465"/>
        <v>3.2168143678645311E-3</v>
      </c>
      <c r="AC287" s="5">
        <f t="shared" si="466"/>
        <v>4.1408646629862611E-5</v>
      </c>
      <c r="AD287" s="5">
        <f t="shared" si="467"/>
        <v>1.0166231610228955E-2</v>
      </c>
      <c r="AE287" s="5">
        <f t="shared" si="468"/>
        <v>5.6845431748152259E-3</v>
      </c>
      <c r="AF287" s="5">
        <f t="shared" si="469"/>
        <v>1.5892826538510573E-3</v>
      </c>
      <c r="AG287" s="5">
        <f t="shared" si="470"/>
        <v>2.9622073708253155E-4</v>
      </c>
      <c r="AH287" s="5">
        <f t="shared" si="471"/>
        <v>8.1388092390498204E-4</v>
      </c>
      <c r="AI287" s="5">
        <f t="shared" si="472"/>
        <v>8.5555162720891997E-4</v>
      </c>
      <c r="AJ287" s="5">
        <f t="shared" si="473"/>
        <v>4.4967793526100986E-4</v>
      </c>
      <c r="AK287" s="5">
        <f t="shared" si="474"/>
        <v>1.5756714851545843E-4</v>
      </c>
      <c r="AL287" s="5">
        <f t="shared" si="475"/>
        <v>9.7358068606485023E-7</v>
      </c>
      <c r="AM287" s="5">
        <f t="shared" si="476"/>
        <v>2.1373485337345438E-3</v>
      </c>
      <c r="AN287" s="5">
        <f t="shared" si="477"/>
        <v>1.1951183570731577E-3</v>
      </c>
      <c r="AO287" s="5">
        <f t="shared" si="478"/>
        <v>3.3413078514564758E-4</v>
      </c>
      <c r="AP287" s="5">
        <f t="shared" si="479"/>
        <v>6.2277447764231671E-5</v>
      </c>
      <c r="AQ287" s="5">
        <f t="shared" si="480"/>
        <v>8.7057538674623489E-6</v>
      </c>
      <c r="AR287" s="5">
        <f t="shared" si="481"/>
        <v>9.1017821125406804E-5</v>
      </c>
      <c r="AS287" s="5">
        <f t="shared" si="482"/>
        <v>9.5677933567027963E-5</v>
      </c>
      <c r="AT287" s="5">
        <f t="shared" si="483"/>
        <v>5.0288321882830066E-5</v>
      </c>
      <c r="AU287" s="5">
        <f t="shared" si="484"/>
        <v>1.7621027987743721E-5</v>
      </c>
      <c r="AV287" s="5">
        <f t="shared" si="485"/>
        <v>4.6308061551790646E-6</v>
      </c>
      <c r="AW287" s="5">
        <f t="shared" si="486"/>
        <v>1.5896092117867412E-8</v>
      </c>
      <c r="AX287" s="5">
        <f t="shared" si="487"/>
        <v>3.7446346311029329E-4</v>
      </c>
      <c r="AY287" s="5">
        <f t="shared" si="488"/>
        <v>2.0938473615921788E-4</v>
      </c>
      <c r="AZ287" s="5">
        <f t="shared" si="489"/>
        <v>5.8539713557517642E-5</v>
      </c>
      <c r="BA287" s="5">
        <f t="shared" si="490"/>
        <v>1.0911008848293423E-5</v>
      </c>
      <c r="BB287" s="5">
        <f t="shared" si="491"/>
        <v>1.5252480775794085E-6</v>
      </c>
      <c r="BC287" s="5">
        <f t="shared" si="492"/>
        <v>1.7057133619856231E-7</v>
      </c>
      <c r="BD287" s="5">
        <f t="shared" si="493"/>
        <v>8.482243858914203E-6</v>
      </c>
      <c r="BE287" s="5">
        <f t="shared" si="494"/>
        <v>8.9165347444906404E-6</v>
      </c>
      <c r="BF287" s="5">
        <f t="shared" si="495"/>
        <v>4.6865306617042961E-6</v>
      </c>
      <c r="BG287" s="5">
        <f t="shared" si="496"/>
        <v>1.6421603438611915E-6</v>
      </c>
      <c r="BH287" s="5">
        <f t="shared" si="497"/>
        <v>4.3155973836672253E-7</v>
      </c>
      <c r="BI287" s="5">
        <f t="shared" si="498"/>
        <v>9.0731119394220094E-8</v>
      </c>
      <c r="BJ287" s="8">
        <f t="shared" si="499"/>
        <v>0.47066946805220711</v>
      </c>
      <c r="BK287" s="8">
        <f t="shared" si="500"/>
        <v>0.33590297194387181</v>
      </c>
      <c r="BL287" s="8">
        <f t="shared" si="501"/>
        <v>0.18769969655235194</v>
      </c>
      <c r="BM287" s="8">
        <f t="shared" si="502"/>
        <v>0.21920701980889273</v>
      </c>
      <c r="BN287" s="8">
        <f t="shared" si="503"/>
        <v>0.78067792338208319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1.28571428571429</v>
      </c>
      <c r="F288">
        <f>VLOOKUP(B288,home!$B$2:$E$405,3,FALSE)</f>
        <v>1.19</v>
      </c>
      <c r="G288">
        <f>VLOOKUP(C288,away!$B$2:$E$405,4,FALSE)</f>
        <v>1.21</v>
      </c>
      <c r="H288">
        <f>VLOOKUP(A288,away!$A$2:$E$405,3,FALSE)</f>
        <v>1.12348668280872</v>
      </c>
      <c r="I288">
        <f>VLOOKUP(C288,away!$B$2:$E$405,3,FALSE)</f>
        <v>1.04</v>
      </c>
      <c r="J288">
        <f>VLOOKUP(B288,home!$B$2:$E$405,4,FALSE)</f>
        <v>0.99</v>
      </c>
      <c r="K288" s="3">
        <f t="shared" si="448"/>
        <v>1.8513000000000062</v>
      </c>
      <c r="L288" s="3">
        <f t="shared" si="449"/>
        <v>1.1567418886198582</v>
      </c>
      <c r="M288" s="5">
        <f t="shared" si="450"/>
        <v>4.9388291916379536E-2</v>
      </c>
      <c r="N288" s="5">
        <f t="shared" si="451"/>
        <v>9.1432544824793724E-2</v>
      </c>
      <c r="O288" s="5">
        <f t="shared" si="452"/>
        <v>5.7129506067061735E-2</v>
      </c>
      <c r="P288" s="5">
        <f t="shared" si="453"/>
        <v>0.10576385458195173</v>
      </c>
      <c r="Q288" s="5">
        <f t="shared" si="454"/>
        <v>8.4634535117070614E-2</v>
      </c>
      <c r="R288" s="5">
        <f t="shared" si="455"/>
        <v>3.3042046371966331E-2</v>
      </c>
      <c r="S288" s="5">
        <f t="shared" si="456"/>
        <v>5.6622695896081536E-2</v>
      </c>
      <c r="T288" s="5">
        <f t="shared" si="457"/>
        <v>9.7900311993783962E-2</v>
      </c>
      <c r="U288" s="5">
        <f t="shared" si="458"/>
        <v>6.1170740448421468E-2</v>
      </c>
      <c r="V288" s="5">
        <f t="shared" si="459"/>
        <v>1.34729065497969E-2</v>
      </c>
      <c r="W288" s="5">
        <f t="shared" si="460"/>
        <v>5.2227971620744468E-2</v>
      </c>
      <c r="X288" s="5">
        <f t="shared" si="461"/>
        <v>6.0414282531364306E-2</v>
      </c>
      <c r="Y288" s="5">
        <f t="shared" si="462"/>
        <v>3.4941865637472043E-2</v>
      </c>
      <c r="Z288" s="5">
        <f t="shared" si="463"/>
        <v>1.2740373041391081E-2</v>
      </c>
      <c r="AA288" s="5">
        <f t="shared" si="464"/>
        <v>2.3586252611527383E-2</v>
      </c>
      <c r="AB288" s="5">
        <f t="shared" si="465"/>
        <v>2.1832614729860398E-2</v>
      </c>
      <c r="AC288" s="5">
        <f t="shared" si="466"/>
        <v>1.8032443442536383E-3</v>
      </c>
      <c r="AD288" s="5">
        <f t="shared" si="467"/>
        <v>2.4172410965371132E-2</v>
      </c>
      <c r="AE288" s="5">
        <f t="shared" si="468"/>
        <v>2.7961240312578774E-2</v>
      </c>
      <c r="AF288" s="5">
        <f t="shared" si="469"/>
        <v>1.6171968963663047E-2</v>
      </c>
      <c r="AG288" s="5">
        <f t="shared" si="470"/>
        <v>6.2355979739097704E-3</v>
      </c>
      <c r="AH288" s="5">
        <f t="shared" si="471"/>
        <v>3.6843307934050634E-3</v>
      </c>
      <c r="AI288" s="5">
        <f t="shared" si="472"/>
        <v>6.8208015978308157E-3</v>
      </c>
      <c r="AJ288" s="5">
        <f t="shared" si="473"/>
        <v>6.3136749990321166E-3</v>
      </c>
      <c r="AK288" s="5">
        <f t="shared" si="474"/>
        <v>3.8961688419027335E-3</v>
      </c>
      <c r="AL288" s="5">
        <f t="shared" si="475"/>
        <v>1.5446419805267034E-4</v>
      </c>
      <c r="AM288" s="5">
        <f t="shared" si="476"/>
        <v>8.9500768840383438E-3</v>
      </c>
      <c r="AN288" s="5">
        <f t="shared" si="477"/>
        <v>1.0352928838135449E-2</v>
      </c>
      <c r="AO288" s="5">
        <f t="shared" si="478"/>
        <v>5.9878332284858992E-3</v>
      </c>
      <c r="AP288" s="5">
        <f t="shared" si="479"/>
        <v>2.3087925058198388E-3</v>
      </c>
      <c r="AQ288" s="5">
        <f t="shared" si="480"/>
        <v>6.6766925090335416E-4</v>
      </c>
      <c r="AR288" s="5">
        <f t="shared" si="481"/>
        <v>8.5236395205273436E-4</v>
      </c>
      <c r="AS288" s="5">
        <f t="shared" si="482"/>
        <v>1.5779813844352323E-3</v>
      </c>
      <c r="AT288" s="5">
        <f t="shared" si="483"/>
        <v>1.460658468502478E-3</v>
      </c>
      <c r="AU288" s="5">
        <f t="shared" si="484"/>
        <v>9.0137234091288245E-4</v>
      </c>
      <c r="AV288" s="5">
        <f t="shared" si="485"/>
        <v>4.1717765368300613E-4</v>
      </c>
      <c r="AW288" s="5">
        <f t="shared" si="486"/>
        <v>9.1883725806358406E-6</v>
      </c>
      <c r="AX288" s="5">
        <f t="shared" si="487"/>
        <v>2.7615462225700433E-3</v>
      </c>
      <c r="AY288" s="5">
        <f t="shared" si="488"/>
        <v>3.1943961930067069E-3</v>
      </c>
      <c r="AZ288" s="5">
        <f t="shared" si="489"/>
        <v>1.8475459426493322E-3</v>
      </c>
      <c r="BA288" s="5">
        <f t="shared" si="490"/>
        <v>7.1237792767071437E-4</v>
      </c>
      <c r="BB288" s="5">
        <f t="shared" si="491"/>
        <v>2.0600934736623086E-4</v>
      </c>
      <c r="BC288" s="5">
        <f t="shared" si="492"/>
        <v>4.7659928309151641E-5</v>
      </c>
      <c r="BD288" s="5">
        <f t="shared" si="493"/>
        <v>1.643275146148275E-4</v>
      </c>
      <c r="BE288" s="5">
        <f t="shared" si="494"/>
        <v>3.042195278064311E-4</v>
      </c>
      <c r="BF288" s="5">
        <f t="shared" si="495"/>
        <v>2.8160080591402395E-4</v>
      </c>
      <c r="BG288" s="5">
        <f t="shared" si="496"/>
        <v>1.7377585732954482E-4</v>
      </c>
      <c r="BH288" s="5">
        <f t="shared" si="497"/>
        <v>8.0427811168546837E-5</v>
      </c>
      <c r="BI288" s="5">
        <f t="shared" si="498"/>
        <v>2.9779201363266245E-5</v>
      </c>
      <c r="BJ288" s="8">
        <f t="shared" si="499"/>
        <v>0.53312956620970697</v>
      </c>
      <c r="BK288" s="8">
        <f t="shared" si="500"/>
        <v>0.23039985367952273</v>
      </c>
      <c r="BL288" s="8">
        <f t="shared" si="501"/>
        <v>0.22371982097879112</v>
      </c>
      <c r="BM288" s="8">
        <f t="shared" si="502"/>
        <v>0.57541362720976219</v>
      </c>
      <c r="BN288" s="8">
        <f t="shared" si="503"/>
        <v>0.42139077887922366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1.28571428571429</v>
      </c>
      <c r="F289">
        <f>VLOOKUP(B289,home!$B$2:$E$405,3,FALSE)</f>
        <v>0.73</v>
      </c>
      <c r="G289">
        <f>VLOOKUP(C289,away!$B$2:$E$405,4,FALSE)</f>
        <v>1.19</v>
      </c>
      <c r="H289">
        <f>VLOOKUP(A289,away!$A$2:$E$405,3,FALSE)</f>
        <v>1.12348668280872</v>
      </c>
      <c r="I289">
        <f>VLOOKUP(C289,away!$B$2:$E$405,3,FALSE)</f>
        <v>0.41</v>
      </c>
      <c r="J289">
        <f>VLOOKUP(B289,home!$B$2:$E$405,4,FALSE)</f>
        <v>0.83</v>
      </c>
      <c r="K289" s="3">
        <f t="shared" si="448"/>
        <v>1.1169000000000038</v>
      </c>
      <c r="L289" s="3">
        <f t="shared" si="449"/>
        <v>0.38232251815980739</v>
      </c>
      <c r="M289" s="5">
        <f t="shared" si="450"/>
        <v>0.22330370725206231</v>
      </c>
      <c r="N289" s="5">
        <f t="shared" si="451"/>
        <v>0.24940791062982925</v>
      </c>
      <c r="O289" s="5">
        <f t="shared" si="452"/>
        <v>8.5374035671028914E-2</v>
      </c>
      <c r="P289" s="5">
        <f t="shared" si="453"/>
        <v>9.5354260440972519E-2</v>
      </c>
      <c r="Q289" s="5">
        <f t="shared" si="454"/>
        <v>0.13928184769122862</v>
      </c>
      <c r="R289" s="5">
        <f t="shared" si="455"/>
        <v>1.6320208151606497E-2</v>
      </c>
      <c r="S289" s="5">
        <f t="shared" si="456"/>
        <v>1.0179449208585456E-2</v>
      </c>
      <c r="T289" s="5">
        <f t="shared" si="457"/>
        <v>5.3250586743261281E-2</v>
      </c>
      <c r="U289" s="5">
        <f t="shared" si="458"/>
        <v>1.8228040484529359E-2</v>
      </c>
      <c r="V289" s="5">
        <f t="shared" si="459"/>
        <v>4.829764324738673E-4</v>
      </c>
      <c r="W289" s="5">
        <f t="shared" si="460"/>
        <v>5.1854631895444585E-2</v>
      </c>
      <c r="X289" s="5">
        <f t="shared" si="461"/>
        <v>1.9825193444516241E-2</v>
      </c>
      <c r="Y289" s="5">
        <f t="shared" si="462"/>
        <v>3.7898089403563778E-3</v>
      </c>
      <c r="Z289" s="5">
        <f t="shared" si="463"/>
        <v>2.0798610258048042E-3</v>
      </c>
      <c r="AA289" s="5">
        <f t="shared" si="464"/>
        <v>2.3229967797213941E-3</v>
      </c>
      <c r="AB289" s="5">
        <f t="shared" si="465"/>
        <v>1.2972775516354169E-3</v>
      </c>
      <c r="AC289" s="5">
        <f t="shared" si="466"/>
        <v>1.2889917137879159E-5</v>
      </c>
      <c r="AD289" s="5">
        <f t="shared" si="467"/>
        <v>1.4479109591005573E-2</v>
      </c>
      <c r="AE289" s="5">
        <f t="shared" si="468"/>
        <v>5.5356896395450696E-3</v>
      </c>
      <c r="AF289" s="5">
        <f t="shared" si="469"/>
        <v>1.0582094013710137E-3</v>
      </c>
      <c r="AG289" s="5">
        <f t="shared" si="470"/>
        <v>1.3485909435751614E-4</v>
      </c>
      <c r="AH289" s="5">
        <f t="shared" si="471"/>
        <v>1.9879442620203321E-4</v>
      </c>
      <c r="AI289" s="5">
        <f t="shared" si="472"/>
        <v>2.2203349462505164E-4</v>
      </c>
      <c r="AJ289" s="5">
        <f t="shared" si="473"/>
        <v>1.2399460507336052E-4</v>
      </c>
      <c r="AK289" s="5">
        <f t="shared" si="474"/>
        <v>4.6163191468812273E-5</v>
      </c>
      <c r="AL289" s="5">
        <f t="shared" si="475"/>
        <v>2.2016804484853118E-7</v>
      </c>
      <c r="AM289" s="5">
        <f t="shared" si="476"/>
        <v>3.2343435004388312E-3</v>
      </c>
      <c r="AN289" s="5">
        <f t="shared" si="477"/>
        <v>1.2365623516815802E-3</v>
      </c>
      <c r="AO289" s="5">
        <f t="shared" si="478"/>
        <v>2.3638281607825753E-4</v>
      </c>
      <c r="AP289" s="5">
        <f t="shared" si="479"/>
        <v>3.0124824497582016E-5</v>
      </c>
      <c r="AQ289" s="5">
        <f t="shared" si="480"/>
        <v>2.8793496902594523E-6</v>
      </c>
      <c r="AR289" s="5">
        <f t="shared" si="481"/>
        <v>1.5200717124339075E-5</v>
      </c>
      <c r="AS289" s="5">
        <f t="shared" si="482"/>
        <v>1.6977680956174373E-5</v>
      </c>
      <c r="AT289" s="5">
        <f t="shared" si="483"/>
        <v>9.4811859299756101E-6</v>
      </c>
      <c r="AU289" s="5">
        <f t="shared" si="484"/>
        <v>3.5298455217299314E-6</v>
      </c>
      <c r="AV289" s="5">
        <f t="shared" si="485"/>
        <v>9.8562111580504402E-7</v>
      </c>
      <c r="AW289" s="5">
        <f t="shared" si="486"/>
        <v>2.6115356211022965E-9</v>
      </c>
      <c r="AX289" s="5">
        <f t="shared" si="487"/>
        <v>6.0207304260669081E-4</v>
      </c>
      <c r="AY289" s="5">
        <f t="shared" si="488"/>
        <v>2.3018608176552703E-4</v>
      </c>
      <c r="AZ289" s="5">
        <f t="shared" si="489"/>
        <v>4.4002661212967811E-5</v>
      </c>
      <c r="BA289" s="5">
        <f t="shared" si="490"/>
        <v>5.6077360802249136E-6</v>
      </c>
      <c r="BB289" s="5">
        <f t="shared" si="491"/>
        <v>5.3599094484179914E-7</v>
      </c>
      <c r="BC289" s="5">
        <f t="shared" si="492"/>
        <v>4.0984281548554238E-8</v>
      </c>
      <c r="BD289" s="5">
        <f t="shared" si="493"/>
        <v>9.6859607480203652E-7</v>
      </c>
      <c r="BE289" s="5">
        <f t="shared" si="494"/>
        <v>1.0818249559463981E-6</v>
      </c>
      <c r="BF289" s="5">
        <f t="shared" si="495"/>
        <v>6.0414514664826813E-7</v>
      </c>
      <c r="BG289" s="5">
        <f t="shared" si="496"/>
        <v>2.2492323809715097E-7</v>
      </c>
      <c r="BH289" s="5">
        <f t="shared" si="497"/>
        <v>6.2804191157677237E-8</v>
      </c>
      <c r="BI289" s="5">
        <f t="shared" si="498"/>
        <v>1.4029200220801968E-8</v>
      </c>
      <c r="BJ289" s="8">
        <f t="shared" si="499"/>
        <v>0.54424058641019402</v>
      </c>
      <c r="BK289" s="8">
        <f t="shared" si="500"/>
        <v>0.32956368950104237</v>
      </c>
      <c r="BL289" s="8">
        <f t="shared" si="501"/>
        <v>0.12418267572934572</v>
      </c>
      <c r="BM289" s="8">
        <f t="shared" si="502"/>
        <v>0.19079465935942877</v>
      </c>
      <c r="BN289" s="8">
        <f t="shared" si="503"/>
        <v>0.80904196983672805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1.28571428571429</v>
      </c>
      <c r="F290">
        <f>VLOOKUP(B290,home!$B$2:$E$405,3,FALSE)</f>
        <v>1.04</v>
      </c>
      <c r="G290">
        <f>VLOOKUP(C290,away!$B$2:$E$405,4,FALSE)</f>
        <v>0.78</v>
      </c>
      <c r="H290">
        <f>VLOOKUP(A290,away!$A$2:$E$405,3,FALSE)</f>
        <v>1.12348668280872</v>
      </c>
      <c r="I290">
        <f>VLOOKUP(C290,away!$B$2:$E$405,3,FALSE)</f>
        <v>0.45</v>
      </c>
      <c r="J290">
        <f>VLOOKUP(B290,home!$B$2:$E$405,4,FALSE)</f>
        <v>0.84</v>
      </c>
      <c r="K290" s="3">
        <f t="shared" si="448"/>
        <v>1.0429714285714322</v>
      </c>
      <c r="L290" s="3">
        <f t="shared" si="449"/>
        <v>0.42467796610169622</v>
      </c>
      <c r="M290" s="5">
        <f t="shared" si="450"/>
        <v>0.23046658496384961</v>
      </c>
      <c r="N290" s="5">
        <f t="shared" si="451"/>
        <v>0.24037006335772554</v>
      </c>
      <c r="O290" s="5">
        <f t="shared" si="452"/>
        <v>9.7874080556851414E-2</v>
      </c>
      <c r="P290" s="5">
        <f t="shared" si="453"/>
        <v>0.10207986961849475</v>
      </c>
      <c r="Q290" s="5">
        <f t="shared" si="454"/>
        <v>0.12534955418300633</v>
      </c>
      <c r="R290" s="5">
        <f t="shared" si="455"/>
        <v>2.0782482732478614E-2</v>
      </c>
      <c r="S290" s="5">
        <f t="shared" si="456"/>
        <v>1.1303482219519359E-2</v>
      </c>
      <c r="T290" s="5">
        <f t="shared" si="457"/>
        <v>5.3233193722193504E-2</v>
      </c>
      <c r="U290" s="5">
        <f t="shared" si="458"/>
        <v>2.1675535704754337E-2</v>
      </c>
      <c r="V290" s="5">
        <f t="shared" si="459"/>
        <v>5.5629081103955624E-4</v>
      </c>
      <c r="W290" s="5">
        <f t="shared" si="460"/>
        <v>4.3578667865680758E-2</v>
      </c>
      <c r="X290" s="5">
        <f t="shared" si="461"/>
        <v>1.8506900034618651E-2</v>
      </c>
      <c r="Y290" s="5">
        <f t="shared" si="462"/>
        <v>3.9297363327746295E-3</v>
      </c>
      <c r="Z290" s="5">
        <f t="shared" si="463"/>
        <v>2.9419541657908807E-3</v>
      </c>
      <c r="AA290" s="5">
        <f t="shared" si="464"/>
        <v>3.0683741390865903E-3</v>
      </c>
      <c r="AB290" s="5">
        <f t="shared" si="465"/>
        <v>1.60011327961739E-3</v>
      </c>
      <c r="AC290" s="5">
        <f t="shared" si="466"/>
        <v>1.5399763231888883E-5</v>
      </c>
      <c r="AD290" s="5">
        <f t="shared" si="467"/>
        <v>1.1362826369777257E-2</v>
      </c>
      <c r="AE290" s="5">
        <f t="shared" si="468"/>
        <v>4.8255419918837262E-3</v>
      </c>
      <c r="AF290" s="5">
        <f t="shared" si="469"/>
        <v>1.0246506792257542E-3</v>
      </c>
      <c r="AG290" s="5">
        <f t="shared" si="470"/>
        <v>1.4504885547277167E-4</v>
      </c>
      <c r="AH290" s="5">
        <f t="shared" si="471"/>
        <v>3.1234577787312079E-4</v>
      </c>
      <c r="AI290" s="5">
        <f t="shared" si="472"/>
        <v>3.2576772215658396E-4</v>
      </c>
      <c r="AJ290" s="5">
        <f t="shared" si="473"/>
        <v>1.698832132800569E-4</v>
      </c>
      <c r="AK290" s="5">
        <f t="shared" si="474"/>
        <v>5.9061112548335414E-5</v>
      </c>
      <c r="AL290" s="5">
        <f t="shared" si="475"/>
        <v>2.7283882791312029E-7</v>
      </c>
      <c r="AM290" s="5">
        <f t="shared" si="476"/>
        <v>2.3702206502991458E-3</v>
      </c>
      <c r="AN290" s="5">
        <f t="shared" si="477"/>
        <v>1.006580484981281E-3</v>
      </c>
      <c r="AO290" s="5">
        <f t="shared" si="478"/>
        <v>2.1373627653975468E-4</v>
      </c>
      <c r="AP290" s="5">
        <f t="shared" si="479"/>
        <v>3.0256362401017578E-5</v>
      </c>
      <c r="AQ290" s="5">
        <f t="shared" si="480"/>
        <v>3.2123026115249935E-6</v>
      </c>
      <c r="AR290" s="5">
        <f t="shared" si="481"/>
        <v>2.6529273933521824E-5</v>
      </c>
      <c r="AS290" s="5">
        <f t="shared" si="482"/>
        <v>2.7669274733408111E-5</v>
      </c>
      <c r="AT290" s="5">
        <f t="shared" si="483"/>
        <v>1.4429131498119045E-5</v>
      </c>
      <c r="AU290" s="5">
        <f t="shared" si="484"/>
        <v>5.0163906305460907E-6</v>
      </c>
      <c r="AV290" s="5">
        <f t="shared" si="485"/>
        <v>1.3079880255532509E-6</v>
      </c>
      <c r="AW290" s="5">
        <f t="shared" si="486"/>
        <v>3.3568799843108298E-9</v>
      </c>
      <c r="AX290" s="5">
        <f t="shared" si="487"/>
        <v>4.1201206961200145E-4</v>
      </c>
      <c r="AY290" s="5">
        <f t="shared" si="488"/>
        <v>1.7497244773217527E-4</v>
      </c>
      <c r="AZ290" s="5">
        <f t="shared" si="489"/>
        <v>3.7153471613367765E-5</v>
      </c>
      <c r="BA290" s="5">
        <f t="shared" si="490"/>
        <v>5.2594202527940444E-6</v>
      </c>
      <c r="BB290" s="5">
        <f t="shared" si="491"/>
        <v>5.5838997395766071E-7</v>
      </c>
      <c r="BC290" s="5">
        <f t="shared" si="492"/>
        <v>4.7427183686383693E-8</v>
      </c>
      <c r="BD290" s="5">
        <f t="shared" si="493"/>
        <v>1.8777330160404661E-6</v>
      </c>
      <c r="BE290" s="5">
        <f t="shared" si="494"/>
        <v>1.9584218862154688E-6</v>
      </c>
      <c r="BF290" s="5">
        <f t="shared" si="495"/>
        <v>1.021289036205853E-6</v>
      </c>
      <c r="BG290" s="5">
        <f t="shared" si="496"/>
        <v>3.5505842835865325E-7</v>
      </c>
      <c r="BH290" s="5">
        <f t="shared" si="497"/>
        <v>9.2578949062888039E-8</v>
      </c>
      <c r="BI290" s="5">
        <f t="shared" si="498"/>
        <v>1.9311439751952441E-8</v>
      </c>
      <c r="BJ290" s="8">
        <f t="shared" si="499"/>
        <v>0.50658019269555954</v>
      </c>
      <c r="BK290" s="8">
        <f t="shared" si="500"/>
        <v>0.34459687266269529</v>
      </c>
      <c r="BL290" s="8">
        <f t="shared" si="501"/>
        <v>0.14594792069022325</v>
      </c>
      <c r="BM290" s="8">
        <f t="shared" si="502"/>
        <v>0.18296933571101059</v>
      </c>
      <c r="BN290" s="8">
        <f t="shared" si="503"/>
        <v>0.81692263541240628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1.28571428571429</v>
      </c>
      <c r="F291">
        <f>VLOOKUP(B291,home!$B$2:$E$405,3,FALSE)</f>
        <v>1.05</v>
      </c>
      <c r="G291">
        <f>VLOOKUP(C291,away!$B$2:$E$405,4,FALSE)</f>
        <v>0.6</v>
      </c>
      <c r="H291">
        <f>VLOOKUP(A291,away!$A$2:$E$405,3,FALSE)</f>
        <v>1.12348668280872</v>
      </c>
      <c r="I291">
        <f>VLOOKUP(C291,away!$B$2:$E$405,3,FALSE)</f>
        <v>0.95</v>
      </c>
      <c r="J291">
        <f>VLOOKUP(B291,home!$B$2:$E$405,4,FALSE)</f>
        <v>1.31</v>
      </c>
      <c r="K291" s="3">
        <f t="shared" si="448"/>
        <v>0.81000000000000272</v>
      </c>
      <c r="L291" s="3">
        <f t="shared" si="449"/>
        <v>1.3981791767554519</v>
      </c>
      <c r="M291" s="5">
        <f t="shared" si="450"/>
        <v>0.1099005759673093</v>
      </c>
      <c r="N291" s="5">
        <f t="shared" si="451"/>
        <v>8.9019466533520816E-2</v>
      </c>
      <c r="O291" s="5">
        <f t="shared" si="452"/>
        <v>0.15366069683092251</v>
      </c>
      <c r="P291" s="5">
        <f t="shared" si="453"/>
        <v>0.12446516443304764</v>
      </c>
      <c r="Q291" s="5">
        <f t="shared" si="454"/>
        <v>3.6052883946076059E-2</v>
      </c>
      <c r="R291" s="5">
        <f t="shared" si="455"/>
        <v>0.10742259329736417</v>
      </c>
      <c r="S291" s="5">
        <f t="shared" si="456"/>
        <v>3.5239981731200555E-2</v>
      </c>
      <c r="T291" s="5">
        <f t="shared" si="457"/>
        <v>5.0408391595384468E-2</v>
      </c>
      <c r="U291" s="5">
        <f t="shared" si="458"/>
        <v>8.7012300570865259E-2</v>
      </c>
      <c r="V291" s="5">
        <f t="shared" si="459"/>
        <v>4.4344627781226584E-3</v>
      </c>
      <c r="W291" s="5">
        <f t="shared" si="460"/>
        <v>9.734278665440568E-3</v>
      </c>
      <c r="X291" s="5">
        <f t="shared" si="461"/>
        <v>1.3610265730753853E-2</v>
      </c>
      <c r="Y291" s="5">
        <f t="shared" si="462"/>
        <v>9.5147950674241821E-3</v>
      </c>
      <c r="Z291" s="5">
        <f t="shared" si="463"/>
        <v>5.0065344353814781E-2</v>
      </c>
      <c r="AA291" s="5">
        <f t="shared" si="464"/>
        <v>4.0552928926590098E-2</v>
      </c>
      <c r="AB291" s="5">
        <f t="shared" si="465"/>
        <v>1.6423936215269049E-2</v>
      </c>
      <c r="AC291" s="5">
        <f t="shared" si="466"/>
        <v>3.1388378427120526E-4</v>
      </c>
      <c r="AD291" s="5">
        <f t="shared" si="467"/>
        <v>1.9711914297517209E-3</v>
      </c>
      <c r="AE291" s="5">
        <f t="shared" si="468"/>
        <v>2.7560788104776632E-3</v>
      </c>
      <c r="AF291" s="5">
        <f t="shared" si="469"/>
        <v>1.9267460011534025E-3</v>
      </c>
      <c r="AG291" s="5">
        <f t="shared" si="470"/>
        <v>8.9797871256984093E-4</v>
      </c>
      <c r="AH291" s="5">
        <f t="shared" si="471"/>
        <v>1.7500080488148745E-2</v>
      </c>
      <c r="AI291" s="5">
        <f t="shared" si="472"/>
        <v>1.417506519540053E-2</v>
      </c>
      <c r="AJ291" s="5">
        <f t="shared" si="473"/>
        <v>5.7409014041372346E-3</v>
      </c>
      <c r="AK291" s="5">
        <f t="shared" si="474"/>
        <v>1.5500433791170586E-3</v>
      </c>
      <c r="AL291" s="5">
        <f t="shared" si="475"/>
        <v>1.4219250983290117E-5</v>
      </c>
      <c r="AM291" s="5">
        <f t="shared" si="476"/>
        <v>3.1933301161978005E-4</v>
      </c>
      <c r="AN291" s="5">
        <f t="shared" si="477"/>
        <v>4.4648476729738316E-4</v>
      </c>
      <c r="AO291" s="5">
        <f t="shared" si="478"/>
        <v>3.121328521868524E-4</v>
      </c>
      <c r="AP291" s="5">
        <f t="shared" si="479"/>
        <v>1.454725514363148E-4</v>
      </c>
      <c r="AQ291" s="5">
        <f t="shared" si="480"/>
        <v>5.0849173051935453E-5</v>
      </c>
      <c r="AR291" s="5">
        <f t="shared" si="481"/>
        <v>4.8936496260147903E-3</v>
      </c>
      <c r="AS291" s="5">
        <f t="shared" si="482"/>
        <v>3.9638561970719924E-3</v>
      </c>
      <c r="AT291" s="5">
        <f t="shared" si="483"/>
        <v>1.6053617598141626E-3</v>
      </c>
      <c r="AU291" s="5">
        <f t="shared" si="484"/>
        <v>4.3344767514982537E-4</v>
      </c>
      <c r="AV291" s="5">
        <f t="shared" si="485"/>
        <v>8.7773154217839902E-5</v>
      </c>
      <c r="AW291" s="5">
        <f t="shared" si="486"/>
        <v>4.4732386426265459E-7</v>
      </c>
      <c r="AX291" s="5">
        <f t="shared" si="487"/>
        <v>4.3109956568670428E-5</v>
      </c>
      <c r="AY291" s="5">
        <f t="shared" si="488"/>
        <v>6.0275443585146901E-5</v>
      </c>
      <c r="AZ291" s="5">
        <f t="shared" si="489"/>
        <v>4.2137935045225194E-5</v>
      </c>
      <c r="BA291" s="5">
        <f t="shared" si="490"/>
        <v>1.9638794443902554E-5</v>
      </c>
      <c r="BB291" s="5">
        <f t="shared" si="491"/>
        <v>6.8646383620113057E-6</v>
      </c>
      <c r="BC291" s="5">
        <f t="shared" si="492"/>
        <v>1.9195988827441716E-6</v>
      </c>
      <c r="BD291" s="5">
        <f t="shared" si="493"/>
        <v>1.1403665009051627E-3</v>
      </c>
      <c r="BE291" s="5">
        <f t="shared" si="494"/>
        <v>9.2369686573318469E-4</v>
      </c>
      <c r="BF291" s="5">
        <f t="shared" si="495"/>
        <v>3.7409723062194113E-4</v>
      </c>
      <c r="BG291" s="5">
        <f t="shared" si="496"/>
        <v>1.0100625226792443E-4</v>
      </c>
      <c r="BH291" s="5">
        <f t="shared" si="497"/>
        <v>2.0453766084254761E-5</v>
      </c>
      <c r="BI291" s="5">
        <f t="shared" si="498"/>
        <v>3.3135101056492836E-6</v>
      </c>
      <c r="BJ291" s="8">
        <f t="shared" si="499"/>
        <v>0.21734029521503248</v>
      </c>
      <c r="BK291" s="8">
        <f t="shared" si="500"/>
        <v>0.27442856338851984</v>
      </c>
      <c r="BL291" s="8">
        <f t="shared" si="501"/>
        <v>0.45758556884580143</v>
      </c>
      <c r="BM291" s="8">
        <f t="shared" si="502"/>
        <v>0.3788385626752071</v>
      </c>
      <c r="BN291" s="8">
        <f t="shared" si="503"/>
        <v>0.6205213810082405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1.28571428571429</v>
      </c>
      <c r="F292">
        <f>VLOOKUP(B292,home!$B$2:$E$405,3,FALSE)</f>
        <v>0.92</v>
      </c>
      <c r="G292">
        <f>VLOOKUP(C292,away!$B$2:$E$405,4,FALSE)</f>
        <v>1.1000000000000001</v>
      </c>
      <c r="H292">
        <f>VLOOKUP(A292,away!$A$2:$E$405,3,FALSE)</f>
        <v>1.12348668280872</v>
      </c>
      <c r="I292">
        <f>VLOOKUP(C292,away!$B$2:$E$405,3,FALSE)</f>
        <v>0.96</v>
      </c>
      <c r="J292">
        <f>VLOOKUP(B292,home!$B$2:$E$405,4,FALSE)</f>
        <v>0.83</v>
      </c>
      <c r="K292" s="3">
        <f t="shared" si="448"/>
        <v>1.3011428571428616</v>
      </c>
      <c r="L292" s="3">
        <f t="shared" si="449"/>
        <v>0.89519418886198798</v>
      </c>
      <c r="M292" s="5">
        <f t="shared" si="450"/>
        <v>0.11120976947820529</v>
      </c>
      <c r="N292" s="5">
        <f t="shared" si="451"/>
        <v>0.14469979720107104</v>
      </c>
      <c r="O292" s="5">
        <f t="shared" si="452"/>
        <v>9.9554339381570656E-2</v>
      </c>
      <c r="P292" s="5">
        <f t="shared" si="453"/>
        <v>0.12953441758390694</v>
      </c>
      <c r="Q292" s="5">
        <f t="shared" si="454"/>
        <v>9.4137553779097147E-2</v>
      </c>
      <c r="R292" s="5">
        <f t="shared" si="455"/>
        <v>4.4560233045188094E-2</v>
      </c>
      <c r="S292" s="5">
        <f t="shared" si="456"/>
        <v>3.771962979855456E-2</v>
      </c>
      <c r="T292" s="5">
        <f t="shared" si="457"/>
        <v>8.4271391096730638E-2</v>
      </c>
      <c r="U292" s="5">
        <f t="shared" si="458"/>
        <v>5.7979228939367793E-2</v>
      </c>
      <c r="V292" s="5">
        <f t="shared" si="459"/>
        <v>4.8816557317874192E-3</v>
      </c>
      <c r="W292" s="5">
        <f t="shared" si="460"/>
        <v>4.0828801896191404E-2</v>
      </c>
      <c r="X292" s="5">
        <f t="shared" si="461"/>
        <v>3.6549706195667858E-2</v>
      </c>
      <c r="Y292" s="5">
        <f t="shared" si="462"/>
        <v>1.6359542295487431E-2</v>
      </c>
      <c r="Z292" s="5">
        <f t="shared" si="463"/>
        <v>1.3296687225462773E-2</v>
      </c>
      <c r="AA292" s="5">
        <f t="shared" si="464"/>
        <v>1.730088960707362E-2</v>
      </c>
      <c r="AB292" s="5">
        <f t="shared" si="465"/>
        <v>1.1255464467230509E-2</v>
      </c>
      <c r="AC292" s="5">
        <f t="shared" si="466"/>
        <v>3.5537706974236985E-4</v>
      </c>
      <c r="AD292" s="5">
        <f t="shared" si="467"/>
        <v>1.3281025988232598E-2</v>
      </c>
      <c r="AE292" s="5">
        <f t="shared" si="468"/>
        <v>1.1889097286790863E-2</v>
      </c>
      <c r="AF292" s="5">
        <f t="shared" si="469"/>
        <v>5.3215254009750029E-3</v>
      </c>
      <c r="AG292" s="5">
        <f t="shared" si="470"/>
        <v>1.587932871611428E-3</v>
      </c>
      <c r="AH292" s="5">
        <f t="shared" si="471"/>
        <v>2.9757792838374258E-3</v>
      </c>
      <c r="AI292" s="5">
        <f t="shared" si="472"/>
        <v>3.8719139595987662E-3</v>
      </c>
      <c r="AJ292" s="5">
        <f t="shared" si="473"/>
        <v>2.5189565960018357E-3</v>
      </c>
      <c r="AK292" s="5">
        <f t="shared" si="474"/>
        <v>1.0925074607802281E-3</v>
      </c>
      <c r="AL292" s="5">
        <f t="shared" si="475"/>
        <v>1.6557380513507833E-5</v>
      </c>
      <c r="AM292" s="5">
        <f t="shared" si="476"/>
        <v>3.4561024200235112E-3</v>
      </c>
      <c r="AN292" s="5">
        <f t="shared" si="477"/>
        <v>3.0938828025169011E-3</v>
      </c>
      <c r="AO292" s="5">
        <f t="shared" si="478"/>
        <v>1.3848129529165853E-3</v>
      </c>
      <c r="AP292" s="5">
        <f t="shared" si="479"/>
        <v>4.1322550270391238E-4</v>
      </c>
      <c r="AQ292" s="5">
        <f t="shared" si="480"/>
        <v>9.2479267177529009E-5</v>
      </c>
      <c r="AR292" s="5">
        <f t="shared" si="481"/>
        <v>5.327800644454305E-4</v>
      </c>
      <c r="AS292" s="5">
        <f t="shared" si="482"/>
        <v>6.9322297528128538E-4</v>
      </c>
      <c r="AT292" s="5">
        <f t="shared" si="483"/>
        <v>4.5099106134728362E-4</v>
      </c>
      <c r="AU292" s="5">
        <f t="shared" si="484"/>
        <v>1.9560126603576533E-4</v>
      </c>
      <c r="AV292" s="5">
        <f t="shared" si="485"/>
        <v>6.3626297537634196E-5</v>
      </c>
      <c r="AW292" s="5">
        <f t="shared" si="486"/>
        <v>5.357119881532347E-7</v>
      </c>
      <c r="AX292" s="5">
        <f t="shared" si="487"/>
        <v>7.4948049622795669E-4</v>
      </c>
      <c r="AY292" s="5">
        <f t="shared" si="488"/>
        <v>6.7093058488866596E-4</v>
      </c>
      <c r="AZ292" s="5">
        <f t="shared" si="489"/>
        <v>3.0030658036105421E-4</v>
      </c>
      <c r="BA292" s="5">
        <f t="shared" si="490"/>
        <v>8.9610901872077118E-5</v>
      </c>
      <c r="BB292" s="5">
        <f t="shared" si="491"/>
        <v>2.0054789653641315E-5</v>
      </c>
      <c r="BC292" s="5">
        <f t="shared" si="492"/>
        <v>3.5905862313578465E-6</v>
      </c>
      <c r="BD292" s="5">
        <f t="shared" si="493"/>
        <v>7.9490269605510781E-5</v>
      </c>
      <c r="BE292" s="5">
        <f t="shared" si="494"/>
        <v>1.0342819650957066E-4</v>
      </c>
      <c r="BF292" s="5">
        <f t="shared" si="495"/>
        <v>6.7287429557798086E-5</v>
      </c>
      <c r="BG292" s="5">
        <f t="shared" si="496"/>
        <v>2.9183519448210802E-5</v>
      </c>
      <c r="BH292" s="5">
        <f t="shared" si="497"/>
        <v>9.4929819690823211E-6</v>
      </c>
      <c r="BI292" s="5">
        <f t="shared" si="498"/>
        <v>2.4703451364114879E-6</v>
      </c>
      <c r="BJ292" s="8">
        <f t="shared" si="499"/>
        <v>0.45920085089642865</v>
      </c>
      <c r="BK292" s="8">
        <f t="shared" si="500"/>
        <v>0.28438833762759869</v>
      </c>
      <c r="BL292" s="8">
        <f t="shared" si="501"/>
        <v>0.243336887147523</v>
      </c>
      <c r="BM292" s="8">
        <f t="shared" si="502"/>
        <v>0.37585625755507324</v>
      </c>
      <c r="BN292" s="8">
        <f t="shared" si="503"/>
        <v>0.62369611046903917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1.28571428571429</v>
      </c>
      <c r="F293">
        <f>VLOOKUP(B293,home!$B$2:$E$405,3,FALSE)</f>
        <v>0.94</v>
      </c>
      <c r="G293">
        <f>VLOOKUP(C293,away!$B$2:$E$405,4,FALSE)</f>
        <v>1.28</v>
      </c>
      <c r="H293">
        <f>VLOOKUP(A293,away!$A$2:$E$405,3,FALSE)</f>
        <v>1.12348668280872</v>
      </c>
      <c r="I293">
        <f>VLOOKUP(C293,away!$B$2:$E$405,3,FALSE)</f>
        <v>1.33</v>
      </c>
      <c r="J293">
        <f>VLOOKUP(B293,home!$B$2:$E$405,4,FALSE)</f>
        <v>0.98</v>
      </c>
      <c r="K293" s="3">
        <f t="shared" si="448"/>
        <v>1.5469714285714338</v>
      </c>
      <c r="L293" s="3">
        <f t="shared" si="449"/>
        <v>1.4643525423728856</v>
      </c>
      <c r="M293" s="5">
        <f t="shared" si="450"/>
        <v>4.9226461192595689E-2</v>
      </c>
      <c r="N293" s="5">
        <f t="shared" si="451"/>
        <v>7.6151928994626E-2</v>
      </c>
      <c r="O293" s="5">
        <f t="shared" si="452"/>
        <v>7.2084893599397695E-2</v>
      </c>
      <c r="P293" s="5">
        <f t="shared" si="453"/>
        <v>0.11151327082988004</v>
      </c>
      <c r="Q293" s="5">
        <f t="shared" si="454"/>
        <v>5.8902429192643505E-2</v>
      </c>
      <c r="R293" s="5">
        <f t="shared" si="455"/>
        <v>5.2778848604478484E-2</v>
      </c>
      <c r="S293" s="5">
        <f t="shared" si="456"/>
        <v>6.3153074941372192E-2</v>
      </c>
      <c r="T293" s="5">
        <f t="shared" si="457"/>
        <v>8.6253921940186398E-2</v>
      </c>
      <c r="U293" s="5">
        <f t="shared" si="458"/>
        <v>8.1647370824025498E-2</v>
      </c>
      <c r="V293" s="5">
        <f t="shared" si="459"/>
        <v>1.5895709969941968E-2</v>
      </c>
      <c r="W293" s="5">
        <f t="shared" si="460"/>
        <v>3.0373458344823807E-2</v>
      </c>
      <c r="X293" s="5">
        <f t="shared" si="461"/>
        <v>4.4477450947899677E-2</v>
      </c>
      <c r="Y293" s="5">
        <f t="shared" si="462"/>
        <v>3.2565334186911106E-2</v>
      </c>
      <c r="Z293" s="5">
        <f t="shared" si="463"/>
        <v>2.5762280379160556E-2</v>
      </c>
      <c r="AA293" s="5">
        <f t="shared" si="464"/>
        <v>3.985351168140782E-2</v>
      </c>
      <c r="AB293" s="5">
        <f t="shared" si="465"/>
        <v>3.0826121949687899E-2</v>
      </c>
      <c r="AC293" s="5">
        <f t="shared" si="466"/>
        <v>2.2505459563407341E-3</v>
      </c>
      <c r="AD293" s="5">
        <f t="shared" si="467"/>
        <v>1.1746718061586758E-2</v>
      </c>
      <c r="AE293" s="5">
        <f t="shared" si="468"/>
        <v>1.7201336458022066E-2</v>
      </c>
      <c r="AF293" s="5">
        <f t="shared" si="469"/>
        <v>1.2594410387258011E-2</v>
      </c>
      <c r="AG293" s="5">
        <f t="shared" si="470"/>
        <v>6.1475522900895797E-3</v>
      </c>
      <c r="AH293" s="5">
        <f t="shared" si="471"/>
        <v>9.4312651926367203E-3</v>
      </c>
      <c r="AI293" s="5">
        <f t="shared" si="472"/>
        <v>1.4589897788289266E-2</v>
      </c>
      <c r="AJ293" s="5">
        <f t="shared" si="473"/>
        <v>1.1285077512130528E-2</v>
      </c>
      <c r="AK293" s="5">
        <f t="shared" si="474"/>
        <v>5.81923082682664E-3</v>
      </c>
      <c r="AL293" s="5">
        <f t="shared" si="475"/>
        <v>2.0392750944466781E-4</v>
      </c>
      <c r="AM293" s="5">
        <f t="shared" si="476"/>
        <v>3.634367444151747E-3</v>
      </c>
      <c r="AN293" s="5">
        <f t="shared" si="477"/>
        <v>5.3219952067608571E-3</v>
      </c>
      <c r="AO293" s="5">
        <f t="shared" si="478"/>
        <v>3.8966386057582864E-3</v>
      </c>
      <c r="AP293" s="5">
        <f t="shared" si="479"/>
        <v>1.9020175496834936E-3</v>
      </c>
      <c r="AQ293" s="5">
        <f t="shared" si="480"/>
        <v>6.9630605862921785E-4</v>
      </c>
      <c r="AR293" s="5">
        <f t="shared" si="481"/>
        <v>2.7621394325260981E-3</v>
      </c>
      <c r="AS293" s="5">
        <f t="shared" si="482"/>
        <v>4.2729507838483866E-3</v>
      </c>
      <c r="AT293" s="5">
        <f t="shared" si="483"/>
        <v>3.3050663891526846E-3</v>
      </c>
      <c r="AU293" s="5">
        <f t="shared" si="484"/>
        <v>1.7042810911836524E-3</v>
      </c>
      <c r="AV293" s="5">
        <f t="shared" si="485"/>
        <v>6.5911853857891442E-4</v>
      </c>
      <c r="AW293" s="5">
        <f t="shared" si="486"/>
        <v>1.2832203926864739E-5</v>
      </c>
      <c r="AX293" s="5">
        <f t="shared" si="487"/>
        <v>9.3704376617215603E-4</v>
      </c>
      <c r="AY293" s="5">
        <f t="shared" si="488"/>
        <v>1.3721624213088603E-3</v>
      </c>
      <c r="AZ293" s="5">
        <f t="shared" si="489"/>
        <v>1.0046647650960821E-3</v>
      </c>
      <c r="BA293" s="5">
        <f t="shared" si="490"/>
        <v>4.9039446766696842E-4</v>
      </c>
      <c r="BB293" s="5">
        <f t="shared" si="491"/>
        <v>1.7952759637343085E-4</v>
      </c>
      <c r="BC293" s="5">
        <f t="shared" si="492"/>
        <v>5.2578338435105363E-5</v>
      </c>
      <c r="BD293" s="5">
        <f t="shared" si="493"/>
        <v>6.7412431673466422E-4</v>
      </c>
      <c r="BE293" s="5">
        <f t="shared" si="494"/>
        <v>1.0428510572937652E-3</v>
      </c>
      <c r="BF293" s="5">
        <f t="shared" si="495"/>
        <v>8.0663039494448328E-4</v>
      </c>
      <c r="BG293" s="5">
        <f t="shared" si="496"/>
        <v>4.1594472479880226E-4</v>
      </c>
      <c r="BH293" s="5">
        <f t="shared" si="497"/>
        <v>1.6086365128218879E-4</v>
      </c>
      <c r="BI293" s="5">
        <f t="shared" si="498"/>
        <v>4.9770294485844923E-5</v>
      </c>
      <c r="BJ293" s="8">
        <f t="shared" si="499"/>
        <v>0.39590223702408306</v>
      </c>
      <c r="BK293" s="8">
        <f t="shared" si="500"/>
        <v>0.24361515282088411</v>
      </c>
      <c r="BL293" s="8">
        <f t="shared" si="501"/>
        <v>0.33416995865371002</v>
      </c>
      <c r="BM293" s="8">
        <f t="shared" si="502"/>
        <v>0.57743246624683453</v>
      </c>
      <c r="BN293" s="8">
        <f t="shared" si="503"/>
        <v>0.42065783241362142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1.28571428571429</v>
      </c>
      <c r="F294">
        <f>VLOOKUP(B294,home!$B$2:$E$405,3,FALSE)</f>
        <v>0.87</v>
      </c>
      <c r="G294">
        <f>VLOOKUP(C294,away!$B$2:$E$405,4,FALSE)</f>
        <v>1.02</v>
      </c>
      <c r="H294">
        <f>VLOOKUP(A294,away!$A$2:$E$405,3,FALSE)</f>
        <v>1.12348668280872</v>
      </c>
      <c r="I294">
        <f>VLOOKUP(C294,away!$B$2:$E$405,3,FALSE)</f>
        <v>1.17</v>
      </c>
      <c r="J294">
        <f>VLOOKUP(B294,home!$B$2:$E$405,4,FALSE)</f>
        <v>1.26</v>
      </c>
      <c r="K294" s="3">
        <f t="shared" si="448"/>
        <v>1.140942857142861</v>
      </c>
      <c r="L294" s="3">
        <f t="shared" si="449"/>
        <v>1.656244067796615</v>
      </c>
      <c r="M294" s="5">
        <f t="shared" si="450"/>
        <v>6.0981366728501872E-2</v>
      </c>
      <c r="N294" s="5">
        <f t="shared" si="451"/>
        <v>6.9576254787693526E-2</v>
      </c>
      <c r="O294" s="5">
        <f t="shared" si="452"/>
        <v>0.10100002689021111</v>
      </c>
      <c r="P294" s="5">
        <f t="shared" si="453"/>
        <v>0.11523525925162324</v>
      </c>
      <c r="Q294" s="5">
        <f t="shared" si="454"/>
        <v>3.9691265463385368E-2</v>
      </c>
      <c r="R294" s="5">
        <f t="shared" si="455"/>
        <v>8.3640347692105391E-2</v>
      </c>
      <c r="S294" s="5">
        <f t="shared" si="456"/>
        <v>5.4439436532759455E-2</v>
      </c>
      <c r="T294" s="5">
        <f t="shared" si="457"/>
        <v>6.5738422967072677E-2</v>
      </c>
      <c r="U294" s="5">
        <f t="shared" si="458"/>
        <v>9.5428857268253023E-2</v>
      </c>
      <c r="V294" s="5">
        <f t="shared" si="459"/>
        <v>1.1430345072627184E-2</v>
      </c>
      <c r="W294" s="5">
        <f t="shared" si="460"/>
        <v>1.5095155273803548E-2</v>
      </c>
      <c r="X294" s="5">
        <f t="shared" si="461"/>
        <v>2.5001261374705916E-2</v>
      </c>
      <c r="Y294" s="5">
        <f t="shared" si="462"/>
        <v>2.0704095419644665E-2</v>
      </c>
      <c r="Z294" s="5">
        <f t="shared" si="463"/>
        <v>4.6176276564498624E-2</v>
      </c>
      <c r="AA294" s="5">
        <f t="shared" si="464"/>
        <v>5.2684492915717994E-2</v>
      </c>
      <c r="AB294" s="5">
        <f t="shared" si="465"/>
        <v>3.0054997937191061E-2</v>
      </c>
      <c r="AC294" s="5">
        <f t="shared" si="466"/>
        <v>1.3499807896689003E-3</v>
      </c>
      <c r="AD294" s="5">
        <f t="shared" si="467"/>
        <v>4.3056773967771389E-3</v>
      </c>
      <c r="AE294" s="5">
        <f t="shared" si="468"/>
        <v>7.1312526462581089E-3</v>
      </c>
      <c r="AF294" s="5">
        <f t="shared" si="469"/>
        <v>5.9055474456619541E-3</v>
      </c>
      <c r="AG294" s="5">
        <f t="shared" si="470"/>
        <v>3.2603426413230219E-3</v>
      </c>
      <c r="AH294" s="5">
        <f t="shared" si="471"/>
        <v>1.9119796033221673E-2</v>
      </c>
      <c r="AI294" s="5">
        <f t="shared" si="472"/>
        <v>2.1814594714132676E-2</v>
      </c>
      <c r="AJ294" s="5">
        <f t="shared" si="473"/>
        <v>1.2444603010278046E-2</v>
      </c>
      <c r="AK294" s="5">
        <f t="shared" si="474"/>
        <v>4.7328603048517595E-3</v>
      </c>
      <c r="AL294" s="5">
        <f t="shared" si="475"/>
        <v>1.0204125924222534E-4</v>
      </c>
      <c r="AM294" s="5">
        <f t="shared" si="476"/>
        <v>9.8250637420286917E-4</v>
      </c>
      <c r="AN294" s="5">
        <f t="shared" si="477"/>
        <v>1.6272703538458633E-3</v>
      </c>
      <c r="AO294" s="5">
        <f t="shared" si="478"/>
        <v>1.3475784351292552E-3</v>
      </c>
      <c r="AP294" s="5">
        <f t="shared" si="479"/>
        <v>7.4397292969115834E-4</v>
      </c>
      <c r="AQ294" s="5">
        <f t="shared" si="480"/>
        <v>3.0805018785056223E-4</v>
      </c>
      <c r="AR294" s="5">
        <f t="shared" si="481"/>
        <v>6.3334097515009308E-3</v>
      </c>
      <c r="AS294" s="5">
        <f t="shared" si="482"/>
        <v>7.2260586173339292E-3</v>
      </c>
      <c r="AT294" s="5">
        <f t="shared" si="483"/>
        <v>4.1222599823713835E-3</v>
      </c>
      <c r="AU294" s="5">
        <f t="shared" si="484"/>
        <v>1.5677543607241615E-3</v>
      </c>
      <c r="AV294" s="5">
        <f t="shared" si="485"/>
        <v>4.471795349057013E-4</v>
      </c>
      <c r="AW294" s="5">
        <f t="shared" si="486"/>
        <v>5.3562586199903583E-6</v>
      </c>
      <c r="AX294" s="5">
        <f t="shared" si="487"/>
        <v>1.8683060495734916E-4</v>
      </c>
      <c r="AY294" s="5">
        <f t="shared" si="488"/>
        <v>3.0943708114346242E-4</v>
      </c>
      <c r="AZ294" s="5">
        <f t="shared" si="489"/>
        <v>2.5625166500007978E-4</v>
      </c>
      <c r="BA294" s="5">
        <f t="shared" si="490"/>
        <v>1.4147176667312923E-4</v>
      </c>
      <c r="BB294" s="5">
        <f t="shared" si="491"/>
        <v>5.8577943578269276E-5</v>
      </c>
      <c r="BC294" s="5">
        <f t="shared" si="492"/>
        <v>1.9403874311046664E-5</v>
      </c>
      <c r="BD294" s="5">
        <f t="shared" si="493"/>
        <v>1.7482787216414406E-3</v>
      </c>
      <c r="BE294" s="5">
        <f t="shared" si="494"/>
        <v>1.9946861197516538E-3</v>
      </c>
      <c r="BF294" s="5">
        <f t="shared" si="495"/>
        <v>1.1379114402863297E-3</v>
      </c>
      <c r="BG294" s="5">
        <f t="shared" si="496"/>
        <v>4.3276397661861087E-4</v>
      </c>
      <c r="BH294" s="5">
        <f t="shared" si="497"/>
        <v>1.2343974198793611E-4</v>
      </c>
      <c r="BI294" s="5">
        <f t="shared" si="498"/>
        <v>2.8167538381738686E-5</v>
      </c>
      <c r="BJ294" s="8">
        <f t="shared" si="499"/>
        <v>0.26239062663270896</v>
      </c>
      <c r="BK294" s="8">
        <f t="shared" si="500"/>
        <v>0.24384786671556635</v>
      </c>
      <c r="BL294" s="8">
        <f t="shared" si="501"/>
        <v>0.44608248655146659</v>
      </c>
      <c r="BM294" s="8">
        <f t="shared" si="502"/>
        <v>0.52806865482819665</v>
      </c>
      <c r="BN294" s="8">
        <f t="shared" si="503"/>
        <v>0.47012452081352052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1.28571428571429</v>
      </c>
      <c r="F295">
        <f>VLOOKUP(B295,home!$B$2:$E$405,3,FALSE)</f>
        <v>0.56000000000000005</v>
      </c>
      <c r="G295">
        <f>VLOOKUP(C295,away!$B$2:$E$405,4,FALSE)</f>
        <v>0.87</v>
      </c>
      <c r="H295">
        <f>VLOOKUP(A295,away!$A$2:$E$405,3,FALSE)</f>
        <v>1.12348668280872</v>
      </c>
      <c r="I295">
        <f>VLOOKUP(C295,away!$B$2:$E$405,3,FALSE)</f>
        <v>0.96</v>
      </c>
      <c r="J295">
        <f>VLOOKUP(B295,home!$B$2:$E$405,4,FALSE)</f>
        <v>1.24</v>
      </c>
      <c r="K295" s="3">
        <f t="shared" si="448"/>
        <v>0.62640000000000218</v>
      </c>
      <c r="L295" s="3">
        <f t="shared" si="449"/>
        <v>1.3373985472155001</v>
      </c>
      <c r="M295" s="5">
        <f t="shared" si="450"/>
        <v>0.14032437849330337</v>
      </c>
      <c r="N295" s="5">
        <f t="shared" si="451"/>
        <v>8.7899190688205522E-2</v>
      </c>
      <c r="O295" s="5">
        <f t="shared" si="452"/>
        <v>0.1876696199358619</v>
      </c>
      <c r="P295" s="5">
        <f t="shared" si="453"/>
        <v>0.11755624992782429</v>
      </c>
      <c r="Q295" s="5">
        <f t="shared" si="454"/>
        <v>2.7530026523546067E-2</v>
      </c>
      <c r="R295" s="5">
        <f t="shared" si="455"/>
        <v>0.12549453852935341</v>
      </c>
      <c r="S295" s="5">
        <f t="shared" si="456"/>
        <v>2.4620582762375446E-2</v>
      </c>
      <c r="T295" s="5">
        <f t="shared" si="457"/>
        <v>3.6818617477394691E-2</v>
      </c>
      <c r="U295" s="5">
        <f t="shared" si="458"/>
        <v>7.8609778934787239E-2</v>
      </c>
      <c r="V295" s="5">
        <f t="shared" si="459"/>
        <v>2.2917562006128014E-3</v>
      </c>
      <c r="W295" s="5">
        <f t="shared" si="460"/>
        <v>5.7482695381164389E-3</v>
      </c>
      <c r="X295" s="5">
        <f t="shared" si="461"/>
        <v>7.6877273292800391E-3</v>
      </c>
      <c r="Y295" s="5">
        <f t="shared" si="462"/>
        <v>5.1407776807840116E-3</v>
      </c>
      <c r="Z295" s="5">
        <f t="shared" si="463"/>
        <v>5.594540450421228E-2</v>
      </c>
      <c r="AA295" s="5">
        <f t="shared" si="464"/>
        <v>3.504420138143869E-2</v>
      </c>
      <c r="AB295" s="5">
        <f t="shared" si="465"/>
        <v>1.0975843872666636E-2</v>
      </c>
      <c r="AC295" s="5">
        <f t="shared" si="466"/>
        <v>1.1999441382958645E-4</v>
      </c>
      <c r="AD295" s="5">
        <f t="shared" si="467"/>
        <v>9.0017900966903736E-4</v>
      </c>
      <c r="AE295" s="5">
        <f t="shared" si="468"/>
        <v>1.2038980997652582E-3</v>
      </c>
      <c r="AF295" s="5">
        <f t="shared" si="469"/>
        <v>8.0504578481077897E-4</v>
      </c>
      <c r="AG295" s="5">
        <f t="shared" si="470"/>
        <v>3.5888902101596597E-4</v>
      </c>
      <c r="AH295" s="5">
        <f t="shared" si="471"/>
        <v>1.8705325676829244E-2</v>
      </c>
      <c r="AI295" s="5">
        <f t="shared" si="472"/>
        <v>1.1717016003965876E-2</v>
      </c>
      <c r="AJ295" s="5">
        <f t="shared" si="473"/>
        <v>3.6697694124421254E-3</v>
      </c>
      <c r="AK295" s="5">
        <f t="shared" si="474"/>
        <v>7.6624785331791845E-4</v>
      </c>
      <c r="AL295" s="5">
        <f t="shared" si="475"/>
        <v>4.0209957681064915E-6</v>
      </c>
      <c r="AM295" s="5">
        <f t="shared" si="476"/>
        <v>1.1277442633133742E-4</v>
      </c>
      <c r="AN295" s="5">
        <f t="shared" si="477"/>
        <v>1.5082435393859212E-4</v>
      </c>
      <c r="AO295" s="5">
        <f t="shared" si="478"/>
        <v>1.0085613592109476E-4</v>
      </c>
      <c r="AP295" s="5">
        <f t="shared" si="479"/>
        <v>4.4961616552880384E-5</v>
      </c>
      <c r="AQ295" s="5">
        <f t="shared" si="480"/>
        <v>1.5032900164570646E-5</v>
      </c>
      <c r="AR295" s="5">
        <f t="shared" si="481"/>
        <v>5.0032950770768497E-3</v>
      </c>
      <c r="AS295" s="5">
        <f t="shared" si="482"/>
        <v>3.1340640362809489E-3</v>
      </c>
      <c r="AT295" s="5">
        <f t="shared" si="483"/>
        <v>9.8158885616319658E-4</v>
      </c>
      <c r="AU295" s="5">
        <f t="shared" si="484"/>
        <v>2.0495575316687619E-4</v>
      </c>
      <c r="AV295" s="5">
        <f t="shared" si="485"/>
        <v>3.2096070945932918E-5</v>
      </c>
      <c r="AW295" s="5">
        <f t="shared" si="486"/>
        <v>9.3571525836080371E-8</v>
      </c>
      <c r="AX295" s="5">
        <f t="shared" si="487"/>
        <v>1.1773650108991663E-5</v>
      </c>
      <c r="AY295" s="5">
        <f t="shared" si="488"/>
        <v>1.5746062551189063E-5</v>
      </c>
      <c r="AZ295" s="5">
        <f t="shared" si="489"/>
        <v>1.0529380590162325E-5</v>
      </c>
      <c r="BA295" s="5">
        <f t="shared" si="490"/>
        <v>4.6939927681207262E-6</v>
      </c>
      <c r="BB295" s="5">
        <f t="shared" si="491"/>
        <v>1.5694347771811801E-6</v>
      </c>
      <c r="BC295" s="5">
        <f t="shared" si="492"/>
        <v>4.1979195819031897E-7</v>
      </c>
      <c r="BD295" s="5">
        <f t="shared" si="493"/>
        <v>1.1152332612288398E-3</v>
      </c>
      <c r="BE295" s="5">
        <f t="shared" si="494"/>
        <v>6.9858211483374755E-4</v>
      </c>
      <c r="BF295" s="5">
        <f t="shared" si="495"/>
        <v>2.1879591836593048E-4</v>
      </c>
      <c r="BG295" s="5">
        <f t="shared" si="496"/>
        <v>4.5684587754806446E-5</v>
      </c>
      <c r="BH295" s="5">
        <f t="shared" si="497"/>
        <v>7.1542064424027137E-6</v>
      </c>
      <c r="BI295" s="5">
        <f t="shared" si="498"/>
        <v>8.9627898310421533E-7</v>
      </c>
      <c r="BJ295" s="8">
        <f t="shared" si="499"/>
        <v>0.17456180289825016</v>
      </c>
      <c r="BK295" s="8">
        <f t="shared" si="500"/>
        <v>0.28493272885626481</v>
      </c>
      <c r="BL295" s="8">
        <f t="shared" si="501"/>
        <v>0.48409468776190573</v>
      </c>
      <c r="BM295" s="8">
        <f t="shared" si="502"/>
        <v>0.31304496743151305</v>
      </c>
      <c r="BN295" s="8">
        <f t="shared" si="503"/>
        <v>0.68647400409809456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1.4323432343234299</v>
      </c>
      <c r="F296">
        <f>VLOOKUP(B296,home!$B$2:$E$405,3,FALSE)</f>
        <v>0.4</v>
      </c>
      <c r="G296">
        <f>VLOOKUP(C296,away!$B$2:$E$405,4,FALSE)</f>
        <v>0.93</v>
      </c>
      <c r="H296">
        <f>VLOOKUP(A296,away!$A$2:$E$405,3,FALSE)</f>
        <v>1.2079207920792101</v>
      </c>
      <c r="I296">
        <f>VLOOKUP(C296,away!$B$2:$E$405,3,FALSE)</f>
        <v>0.84</v>
      </c>
      <c r="J296">
        <f>VLOOKUP(B296,home!$B$2:$E$405,4,FALSE)</f>
        <v>1.66</v>
      </c>
      <c r="K296" s="3">
        <f t="shared" si="448"/>
        <v>0.53283168316831597</v>
      </c>
      <c r="L296" s="3">
        <f t="shared" si="449"/>
        <v>1.6843247524752505</v>
      </c>
      <c r="M296" s="5">
        <f t="shared" si="450"/>
        <v>0.10891838533102396</v>
      </c>
      <c r="N296" s="5">
        <f t="shared" si="451"/>
        <v>5.8035166583904708E-2</v>
      </c>
      <c r="O296" s="5">
        <f t="shared" si="452"/>
        <v>0.1834539324126809</v>
      </c>
      <c r="P296" s="5">
        <f t="shared" si="453"/>
        <v>9.7750067591295231E-2</v>
      </c>
      <c r="Q296" s="5">
        <f t="shared" si="454"/>
        <v>1.5461487746927779E-2</v>
      </c>
      <c r="R296" s="5">
        <f t="shared" si="455"/>
        <v>0.15449799965080005</v>
      </c>
      <c r="S296" s="5">
        <f t="shared" si="456"/>
        <v>2.193173284074831E-2</v>
      </c>
      <c r="T296" s="5">
        <f t="shared" si="457"/>
        <v>2.6042166522243247E-2</v>
      </c>
      <c r="U296" s="5">
        <f t="shared" si="458"/>
        <v>8.2321429200073681E-2</v>
      </c>
      <c r="V296" s="5">
        <f t="shared" si="459"/>
        <v>2.1869875432792788E-3</v>
      </c>
      <c r="W296" s="5">
        <f t="shared" si="460"/>
        <v>2.746123513493941E-3</v>
      </c>
      <c r="X296" s="5">
        <f t="shared" si="461"/>
        <v>4.6253638071321471E-3</v>
      </c>
      <c r="Y296" s="5">
        <f t="shared" si="462"/>
        <v>3.8953073747779181E-3</v>
      </c>
      <c r="Z296" s="5">
        <f t="shared" si="463"/>
        <v>8.6741601673251734E-2</v>
      </c>
      <c r="AA296" s="5">
        <f t="shared" si="464"/>
        <v>4.6218673620274327E-2</v>
      </c>
      <c r="AB296" s="5">
        <f t="shared" si="465"/>
        <v>1.231338682944891E-2</v>
      </c>
      <c r="AC296" s="5">
        <f t="shared" si="466"/>
        <v>1.2267108276024579E-4</v>
      </c>
      <c r="AD296" s="5">
        <f t="shared" si="467"/>
        <v>3.6580540347076643E-4</v>
      </c>
      <c r="AE296" s="5">
        <f t="shared" si="468"/>
        <v>6.1613509565500786E-4</v>
      </c>
      <c r="AF296" s="5">
        <f t="shared" si="469"/>
        <v>5.1888579624021793E-4</v>
      </c>
      <c r="AG296" s="5">
        <f t="shared" si="470"/>
        <v>2.9132406343840951E-4</v>
      </c>
      <c r="AH296" s="5">
        <f t="shared" si="471"/>
        <v>3.6525256691901611E-2</v>
      </c>
      <c r="AI296" s="5">
        <f t="shared" si="472"/>
        <v>1.9461814001300731E-2</v>
      </c>
      <c r="AJ296" s="5">
        <f t="shared" si="473"/>
        <v>5.1849355559108841E-3</v>
      </c>
      <c r="AK296" s="5">
        <f t="shared" si="474"/>
        <v>9.2089931312508151E-4</v>
      </c>
      <c r="AL296" s="5">
        <f t="shared" si="475"/>
        <v>4.4037034132917447E-6</v>
      </c>
      <c r="AM296" s="5">
        <f t="shared" si="476"/>
        <v>3.8982541768678687E-5</v>
      </c>
      <c r="AN296" s="5">
        <f t="shared" si="477"/>
        <v>6.5659260015385839E-5</v>
      </c>
      <c r="AO296" s="5">
        <f t="shared" si="478"/>
        <v>5.5295758436561437E-5</v>
      </c>
      <c r="AP296" s="5">
        <f t="shared" si="479"/>
        <v>3.1045338213864201E-5</v>
      </c>
      <c r="AQ296" s="5">
        <f t="shared" si="480"/>
        <v>1.307260790064431E-5</v>
      </c>
      <c r="AR296" s="5">
        <f t="shared" si="481"/>
        <v>1.2304078787336428E-2</v>
      </c>
      <c r="AS296" s="5">
        <f t="shared" si="482"/>
        <v>6.5560030100920404E-3</v>
      </c>
      <c r="AT296" s="5">
        <f t="shared" si="483"/>
        <v>1.7466230593619441E-3</v>
      </c>
      <c r="AU296" s="5">
        <f t="shared" si="484"/>
        <v>3.1021870152680606E-4</v>
      </c>
      <c r="AV296" s="5">
        <f t="shared" si="485"/>
        <v>4.1323588221204368E-5</v>
      </c>
      <c r="AW296" s="5">
        <f t="shared" si="486"/>
        <v>1.0978207443863895E-7</v>
      </c>
      <c r="AX296" s="5">
        <f t="shared" si="487"/>
        <v>3.4618555574640405E-6</v>
      </c>
      <c r="AY296" s="5">
        <f t="shared" si="488"/>
        <v>5.83088900493069E-6</v>
      </c>
      <c r="AZ296" s="5">
        <f t="shared" si="489"/>
        <v>4.9105553399702728E-6</v>
      </c>
      <c r="BA296" s="5">
        <f t="shared" si="490"/>
        <v>2.7569899691704836E-6</v>
      </c>
      <c r="BB296" s="5">
        <f t="shared" si="491"/>
        <v>1.1609166118499554E-6</v>
      </c>
      <c r="BC296" s="5">
        <f t="shared" si="492"/>
        <v>3.9107211697971634E-7</v>
      </c>
      <c r="BD296" s="5">
        <f t="shared" si="493"/>
        <v>3.4540107429860724E-3</v>
      </c>
      <c r="BE296" s="5">
        <f t="shared" si="494"/>
        <v>1.8404063578667143E-3</v>
      </c>
      <c r="BF296" s="5">
        <f t="shared" si="495"/>
        <v>4.9031340868789584E-4</v>
      </c>
      <c r="BG296" s="5">
        <f t="shared" si="496"/>
        <v>8.7084839610388656E-5</v>
      </c>
      <c r="BH296" s="5">
        <f t="shared" si="497"/>
        <v>1.1600390417011551E-5</v>
      </c>
      <c r="BI296" s="5">
        <f t="shared" si="498"/>
        <v>1.2362111102611737E-6</v>
      </c>
      <c r="BJ296" s="8">
        <f t="shared" si="499"/>
        <v>0.11282033369221967</v>
      </c>
      <c r="BK296" s="8">
        <f t="shared" si="500"/>
        <v>0.23092007898152525</v>
      </c>
      <c r="BL296" s="8">
        <f t="shared" si="501"/>
        <v>0.56774122637273317</v>
      </c>
      <c r="BM296" s="8">
        <f t="shared" si="502"/>
        <v>0.38010048029616633</v>
      </c>
      <c r="BN296" s="8">
        <f t="shared" si="503"/>
        <v>0.61811703931663264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1.4323432343234299</v>
      </c>
      <c r="F297">
        <f>VLOOKUP(B297,home!$B$2:$E$405,3,FALSE)</f>
        <v>0.75</v>
      </c>
      <c r="G297">
        <f>VLOOKUP(C297,away!$B$2:$E$405,4,FALSE)</f>
        <v>0.91</v>
      </c>
      <c r="H297">
        <f>VLOOKUP(A297,away!$A$2:$E$405,3,FALSE)</f>
        <v>1.2079207920792101</v>
      </c>
      <c r="I297">
        <f>VLOOKUP(C297,away!$B$2:$E$405,3,FALSE)</f>
        <v>0.81</v>
      </c>
      <c r="J297">
        <f>VLOOKUP(B297,home!$B$2:$E$405,4,FALSE)</f>
        <v>0.96</v>
      </c>
      <c r="K297" s="3">
        <f t="shared" si="448"/>
        <v>0.977574257425741</v>
      </c>
      <c r="L297" s="3">
        <f t="shared" si="449"/>
        <v>0.93927920792079389</v>
      </c>
      <c r="M297" s="5">
        <f t="shared" si="450"/>
        <v>0.14706899253326819</v>
      </c>
      <c r="N297" s="5">
        <f t="shared" si="451"/>
        <v>0.1437708611660615</v>
      </c>
      <c r="O297" s="5">
        <f t="shared" si="452"/>
        <v>0.13813884681635732</v>
      </c>
      <c r="P297" s="5">
        <f t="shared" si="453"/>
        <v>0.13504098059814867</v>
      </c>
      <c r="Q297" s="5">
        <f t="shared" si="454"/>
        <v>7.0273346421935931E-2</v>
      </c>
      <c r="R297" s="5">
        <f t="shared" si="455"/>
        <v>6.4875473310379975E-2</v>
      </c>
      <c r="S297" s="5">
        <f t="shared" si="456"/>
        <v>3.0999169380969985E-2</v>
      </c>
      <c r="T297" s="5">
        <f t="shared" si="457"/>
        <v>6.6006293165139548E-2</v>
      </c>
      <c r="U297" s="5">
        <f t="shared" si="458"/>
        <v>6.3420592646538182E-2</v>
      </c>
      <c r="V297" s="5">
        <f t="shared" si="459"/>
        <v>3.16265641257328E-3</v>
      </c>
      <c r="W297" s="5">
        <f t="shared" si="460"/>
        <v>2.2899138148415293E-2</v>
      </c>
      <c r="X297" s="5">
        <f t="shared" si="461"/>
        <v>2.1508684342112352E-2</v>
      </c>
      <c r="Y297" s="5">
        <f t="shared" si="462"/>
        <v>1.0101329996138834E-2</v>
      </c>
      <c r="Z297" s="5">
        <f t="shared" si="463"/>
        <v>2.031206106148677E-2</v>
      </c>
      <c r="AA297" s="5">
        <f t="shared" si="464"/>
        <v>1.9856548008969237E-2</v>
      </c>
      <c r="AB297" s="5">
        <f t="shared" si="465"/>
        <v>9.7056250874533387E-3</v>
      </c>
      <c r="AC297" s="5">
        <f t="shared" si="466"/>
        <v>1.8149994430008244E-4</v>
      </c>
      <c r="AD297" s="5">
        <f t="shared" si="467"/>
        <v>5.5964019927816329E-3</v>
      </c>
      <c r="AE297" s="5">
        <f t="shared" si="468"/>
        <v>5.2565840309862855E-3</v>
      </c>
      <c r="AF297" s="5">
        <f t="shared" si="469"/>
        <v>2.4687000424969455E-3</v>
      </c>
      <c r="AG297" s="5">
        <f t="shared" si="470"/>
        <v>7.7293287350352043E-4</v>
      </c>
      <c r="AH297" s="5">
        <f t="shared" si="471"/>
        <v>4.7696741562680226E-3</v>
      </c>
      <c r="AI297" s="5">
        <f t="shared" si="472"/>
        <v>4.66271067147646E-3</v>
      </c>
      <c r="AJ297" s="5">
        <f t="shared" si="473"/>
        <v>2.279072961129839E-3</v>
      </c>
      <c r="AK297" s="5">
        <f t="shared" si="474"/>
        <v>7.4265435253186246E-4</v>
      </c>
      <c r="AL297" s="5">
        <f t="shared" si="475"/>
        <v>6.6662401189015216E-6</v>
      </c>
      <c r="AM297" s="5">
        <f t="shared" si="476"/>
        <v>1.0941797044698889E-3</v>
      </c>
      <c r="AN297" s="5">
        <f t="shared" si="477"/>
        <v>1.0277402461374857E-3</v>
      </c>
      <c r="AO297" s="5">
        <f t="shared" si="478"/>
        <v>4.8266752217016951E-4</v>
      </c>
      <c r="AP297" s="5">
        <f t="shared" si="479"/>
        <v>1.5111985597102969E-4</v>
      </c>
      <c r="AQ297" s="5">
        <f t="shared" si="480"/>
        <v>3.5485934654393299E-5</v>
      </c>
      <c r="AR297" s="5">
        <f t="shared" si="481"/>
        <v>8.9601115270794226E-4</v>
      </c>
      <c r="AS297" s="5">
        <f t="shared" si="482"/>
        <v>8.759174372536488E-4</v>
      </c>
      <c r="AT297" s="5">
        <f t="shared" si="483"/>
        <v>4.2813716914474691E-4</v>
      </c>
      <c r="AU297" s="5">
        <f t="shared" si="484"/>
        <v>1.3951195840101161E-4</v>
      </c>
      <c r="AV297" s="5">
        <f t="shared" si="485"/>
        <v>3.4095824783969947E-5</v>
      </c>
      <c r="AW297" s="5">
        <f t="shared" si="486"/>
        <v>1.7002896755630292E-7</v>
      </c>
      <c r="AX297" s="5">
        <f t="shared" si="487"/>
        <v>1.7827365201457797E-4</v>
      </c>
      <c r="AY297" s="5">
        <f t="shared" si="488"/>
        <v>1.6744873465740005E-4</v>
      </c>
      <c r="AZ297" s="5">
        <f t="shared" si="489"/>
        <v>7.8640557428170943E-5</v>
      </c>
      <c r="BA297" s="5">
        <f t="shared" si="490"/>
        <v>2.4621813497194036E-5</v>
      </c>
      <c r="BB297" s="5">
        <f t="shared" si="491"/>
        <v>5.7816893698044805E-6</v>
      </c>
      <c r="BC297" s="5">
        <f t="shared" si="492"/>
        <v>1.0861241223428058E-6</v>
      </c>
      <c r="BD297" s="5">
        <f t="shared" si="493"/>
        <v>1.4026744096728552E-4</v>
      </c>
      <c r="BE297" s="5">
        <f t="shared" si="494"/>
        <v>1.3712183944460308E-4</v>
      </c>
      <c r="BF297" s="5">
        <f t="shared" si="495"/>
        <v>6.7023390185954766E-5</v>
      </c>
      <c r="BG297" s="5">
        <f t="shared" si="496"/>
        <v>2.184011363039681E-5</v>
      </c>
      <c r="BH297" s="5">
        <f t="shared" si="497"/>
        <v>5.3375832160822406E-6</v>
      </c>
      <c r="BI297" s="5">
        <f t="shared" si="498"/>
        <v>1.0435767897819393E-6</v>
      </c>
      <c r="BJ297" s="8">
        <f t="shared" si="499"/>
        <v>0.35190131801406432</v>
      </c>
      <c r="BK297" s="8">
        <f t="shared" si="500"/>
        <v>0.31662741384403648</v>
      </c>
      <c r="BL297" s="8">
        <f t="shared" si="501"/>
        <v>0.31119750549762948</v>
      </c>
      <c r="BM297" s="8">
        <f t="shared" si="502"/>
        <v>0.30070251886537569</v>
      </c>
      <c r="BN297" s="8">
        <f t="shared" si="503"/>
        <v>0.69916850084615156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1.4323432343234299</v>
      </c>
      <c r="F298">
        <f>VLOOKUP(B298,home!$B$2:$E$405,3,FALSE)</f>
        <v>0.95</v>
      </c>
      <c r="G298">
        <f>VLOOKUP(C298,away!$B$2:$E$405,4,FALSE)</f>
        <v>0.7</v>
      </c>
      <c r="H298">
        <f>VLOOKUP(A298,away!$A$2:$E$405,3,FALSE)</f>
        <v>1.2079207920792101</v>
      </c>
      <c r="I298">
        <f>VLOOKUP(C298,away!$B$2:$E$405,3,FALSE)</f>
        <v>1.1499999999999999</v>
      </c>
      <c r="J298">
        <f>VLOOKUP(B298,home!$B$2:$E$405,4,FALSE)</f>
        <v>0.9</v>
      </c>
      <c r="K298" s="3">
        <f t="shared" si="448"/>
        <v>0.95250825082508073</v>
      </c>
      <c r="L298" s="3">
        <f t="shared" si="449"/>
        <v>1.2501980198019824</v>
      </c>
      <c r="M298" s="5">
        <f t="shared" si="450"/>
        <v>0.11050370041935628</v>
      </c>
      <c r="N298" s="5">
        <f t="shared" si="451"/>
        <v>0.1052556863961398</v>
      </c>
      <c r="O298" s="5">
        <f t="shared" si="452"/>
        <v>0.13815150744507074</v>
      </c>
      <c r="P298" s="5">
        <f t="shared" si="453"/>
        <v>0.13159045070535247</v>
      </c>
      <c r="Q298" s="5">
        <f t="shared" si="454"/>
        <v>5.012845486929017E-2</v>
      </c>
      <c r="R298" s="5">
        <f t="shared" si="455"/>
        <v>8.6358370520243158E-2</v>
      </c>
      <c r="S298" s="5">
        <f t="shared" si="456"/>
        <v>3.9175264382831115E-2</v>
      </c>
      <c r="T298" s="5">
        <f t="shared" si="457"/>
        <v>6.267049501331963E-2</v>
      </c>
      <c r="U298" s="5">
        <f t="shared" si="458"/>
        <v>8.2257060448341038E-2</v>
      </c>
      <c r="V298" s="5">
        <f t="shared" si="459"/>
        <v>5.1834269170019385E-3</v>
      </c>
      <c r="W298" s="5">
        <f t="shared" si="460"/>
        <v>1.5915922288037201E-2</v>
      </c>
      <c r="X298" s="5">
        <f t="shared" si="461"/>
        <v>1.9898054527826347E-2</v>
      </c>
      <c r="Y298" s="5">
        <f t="shared" si="462"/>
        <v>1.2438254184300187E-2</v>
      </c>
      <c r="Z298" s="5">
        <f t="shared" si="463"/>
        <v>3.5988354605911294E-2</v>
      </c>
      <c r="AA298" s="5">
        <f t="shared" si="464"/>
        <v>3.4279204695749306E-2</v>
      </c>
      <c r="AB298" s="5">
        <f t="shared" si="465"/>
        <v>1.6325612652211531E-2</v>
      </c>
      <c r="AC298" s="5">
        <f t="shared" si="466"/>
        <v>3.8578430044539422E-4</v>
      </c>
      <c r="AD298" s="5">
        <f t="shared" si="467"/>
        <v>3.7900118247115562E-3</v>
      </c>
      <c r="AE298" s="5">
        <f t="shared" si="468"/>
        <v>4.7382652782804865E-3</v>
      </c>
      <c r="AF298" s="5">
        <f t="shared" si="469"/>
        <v>2.9618849341013771E-3</v>
      </c>
      <c r="AG298" s="5">
        <f t="shared" si="470"/>
        <v>1.2343142264982889E-3</v>
      </c>
      <c r="AH298" s="5">
        <f t="shared" si="471"/>
        <v>1.1248142416060466E-2</v>
      </c>
      <c r="AI298" s="5">
        <f t="shared" si="472"/>
        <v>1.0713948457753154E-2</v>
      </c>
      <c r="AJ298" s="5">
        <f t="shared" si="473"/>
        <v>5.102562152462263E-3</v>
      </c>
      <c r="AK298" s="5">
        <f t="shared" si="474"/>
        <v>1.6200775168560299E-3</v>
      </c>
      <c r="AL298" s="5">
        <f t="shared" si="475"/>
        <v>1.8376047056525982E-5</v>
      </c>
      <c r="AM298" s="5">
        <f t="shared" si="476"/>
        <v>7.2200350675247563E-4</v>
      </c>
      <c r="AN298" s="5">
        <f t="shared" si="477"/>
        <v>9.0264735443203235E-4</v>
      </c>
      <c r="AO298" s="5">
        <f t="shared" si="478"/>
        <v>5.6424396754521265E-4</v>
      </c>
      <c r="AP298" s="5">
        <f t="shared" si="479"/>
        <v>2.3513889697007962E-4</v>
      </c>
      <c r="AQ298" s="5">
        <f t="shared" si="480"/>
        <v>7.3492545842603993E-5</v>
      </c>
      <c r="AR298" s="5">
        <f t="shared" si="481"/>
        <v>2.8124810750018961E-3</v>
      </c>
      <c r="AS298" s="5">
        <f t="shared" si="482"/>
        <v>2.678911429228699E-3</v>
      </c>
      <c r="AT298" s="5">
        <f t="shared" si="483"/>
        <v>1.2758426197849722E-3</v>
      </c>
      <c r="AU298" s="5">
        <f t="shared" si="484"/>
        <v>4.0508354069982425E-4</v>
      </c>
      <c r="AV298" s="5">
        <f t="shared" si="485"/>
        <v>9.646135369750497E-5</v>
      </c>
      <c r="AW298" s="5">
        <f t="shared" si="486"/>
        <v>6.0785101543970286E-7</v>
      </c>
      <c r="AX298" s="5">
        <f t="shared" si="487"/>
        <v>1.1461904955106244E-4</v>
      </c>
      <c r="AY298" s="5">
        <f t="shared" si="488"/>
        <v>1.4329650878032359E-4</v>
      </c>
      <c r="AZ298" s="5">
        <f t="shared" si="489"/>
        <v>8.9574505760848979E-5</v>
      </c>
      <c r="BA298" s="5">
        <f t="shared" si="490"/>
        <v>3.732862324231822E-5</v>
      </c>
      <c r="BB298" s="5">
        <f t="shared" si="491"/>
        <v>1.1667042714870127E-5</v>
      </c>
      <c r="BC298" s="5">
        <f t="shared" si="492"/>
        <v>2.9172227398151555E-6</v>
      </c>
      <c r="BD298" s="5">
        <f t="shared" si="493"/>
        <v>5.8602637844965293E-4</v>
      </c>
      <c r="BE298" s="5">
        <f t="shared" si="494"/>
        <v>5.5819496067443576E-4</v>
      </c>
      <c r="BF298" s="5">
        <f t="shared" si="495"/>
        <v>2.6584265280569066E-4</v>
      </c>
      <c r="BG298" s="5">
        <f t="shared" si="496"/>
        <v>8.4405773406215917E-5</v>
      </c>
      <c r="BH298" s="5">
        <f t="shared" si="497"/>
        <v>2.0099298896673202E-5</v>
      </c>
      <c r="BI298" s="5">
        <f t="shared" si="498"/>
        <v>3.8289496069761348E-6</v>
      </c>
      <c r="BJ298" s="8">
        <f t="shared" si="499"/>
        <v>0.28192827276683669</v>
      </c>
      <c r="BK298" s="8">
        <f t="shared" si="500"/>
        <v>0.28700029928082404</v>
      </c>
      <c r="BL298" s="8">
        <f t="shared" si="501"/>
        <v>0.39484366433700036</v>
      </c>
      <c r="BM298" s="8">
        <f t="shared" si="502"/>
        <v>0.37762973197735489</v>
      </c>
      <c r="BN298" s="8">
        <f t="shared" si="503"/>
        <v>0.62198817035545262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1.4323432343234299</v>
      </c>
      <c r="F299">
        <f>VLOOKUP(B299,home!$B$2:$E$405,3,FALSE)</f>
        <v>1.5</v>
      </c>
      <c r="G299">
        <f>VLOOKUP(C299,away!$B$2:$E$405,4,FALSE)</f>
        <v>1.26</v>
      </c>
      <c r="H299">
        <f>VLOOKUP(A299,away!$A$2:$E$405,3,FALSE)</f>
        <v>1.2079207920792101</v>
      </c>
      <c r="I299">
        <f>VLOOKUP(C299,away!$B$2:$E$405,3,FALSE)</f>
        <v>0.98</v>
      </c>
      <c r="J299">
        <f>VLOOKUP(B299,home!$B$2:$E$405,4,FALSE)</f>
        <v>0.65</v>
      </c>
      <c r="K299" s="3">
        <f t="shared" si="448"/>
        <v>2.7071287128712829</v>
      </c>
      <c r="L299" s="3">
        <f t="shared" si="449"/>
        <v>0.76944554455445691</v>
      </c>
      <c r="M299" s="5">
        <f t="shared" si="450"/>
        <v>3.0913130272387918E-2</v>
      </c>
      <c r="N299" s="5">
        <f t="shared" si="451"/>
        <v>8.3685822565111784E-2</v>
      </c>
      <c r="O299" s="5">
        <f t="shared" si="452"/>
        <v>2.3785970356320386E-2</v>
      </c>
      <c r="P299" s="5">
        <f t="shared" si="453"/>
        <v>6.439168331510009E-2</v>
      </c>
      <c r="Q299" s="5">
        <f t="shared" si="454"/>
        <v>0.11327414656313285</v>
      </c>
      <c r="R299" s="5">
        <f t="shared" si="455"/>
        <v>9.151004456787553E-3</v>
      </c>
      <c r="S299" s="5">
        <f t="shared" si="456"/>
        <v>3.3531777950158527E-2</v>
      </c>
      <c r="T299" s="5">
        <f t="shared" si="457"/>
        <v>8.715828738621112E-2</v>
      </c>
      <c r="U299" s="5">
        <f t="shared" si="458"/>
        <v>2.4772946916582661E-2</v>
      </c>
      <c r="V299" s="5">
        <f t="shared" si="459"/>
        <v>7.7606994817541117E-3</v>
      </c>
      <c r="W299" s="5">
        <f t="shared" si="460"/>
        <v>0.10221589819568228</v>
      </c>
      <c r="X299" s="5">
        <f t="shared" si="461"/>
        <v>7.8649567449299684E-2</v>
      </c>
      <c r="Y299" s="5">
        <f t="shared" si="462"/>
        <v>3.0258279627499437E-2</v>
      </c>
      <c r="Z299" s="5">
        <f t="shared" si="463"/>
        <v>2.3470665358243875E-3</v>
      </c>
      <c r="AA299" s="5">
        <f t="shared" si="464"/>
        <v>6.3538112101495341E-3</v>
      </c>
      <c r="AB299" s="5">
        <f t="shared" si="465"/>
        <v>8.600292381579621E-3</v>
      </c>
      <c r="AC299" s="5">
        <f t="shared" si="466"/>
        <v>1.0103403046891003E-3</v>
      </c>
      <c r="AD299" s="5">
        <f t="shared" si="467"/>
        <v>6.9177898229364876E-2</v>
      </c>
      <c r="AE299" s="5">
        <f t="shared" si="468"/>
        <v>5.3228625574226446E-2</v>
      </c>
      <c r="AF299" s="5">
        <f t="shared" si="469"/>
        <v>2.0478264395422979E-2</v>
      </c>
      <c r="AG299" s="5">
        <f t="shared" si="470"/>
        <v>5.2523030997554607E-3</v>
      </c>
      <c r="AH299" s="5">
        <f t="shared" si="471"/>
        <v>4.5148497219073448E-4</v>
      </c>
      <c r="AI299" s="5">
        <f t="shared" si="472"/>
        <v>1.2222279316474298E-3</v>
      </c>
      <c r="AJ299" s="5">
        <f t="shared" si="473"/>
        <v>1.6543641637180189E-3</v>
      </c>
      <c r="AK299" s="5">
        <f t="shared" si="474"/>
        <v>1.4928589097154455E-3</v>
      </c>
      <c r="AL299" s="5">
        <f t="shared" si="475"/>
        <v>8.4181074341905352E-5</v>
      </c>
      <c r="AM299" s="5">
        <f t="shared" si="476"/>
        <v>3.7454694918560225E-2</v>
      </c>
      <c r="AN299" s="5">
        <f t="shared" si="477"/>
        <v>2.8819348127732618E-2</v>
      </c>
      <c r="AO299" s="5">
        <f t="shared" si="478"/>
        <v>1.1087459506923846E-2</v>
      </c>
      <c r="AP299" s="5">
        <f t="shared" si="479"/>
        <v>2.8437321060101697E-3</v>
      </c>
      <c r="AQ299" s="5">
        <f t="shared" si="480"/>
        <v>5.470242497189968E-4</v>
      </c>
      <c r="AR299" s="5">
        <f t="shared" si="481"/>
        <v>6.9478620057090716E-5</v>
      </c>
      <c r="AS299" s="5">
        <f t="shared" si="482"/>
        <v>1.8808756728722488E-4</v>
      </c>
      <c r="AT299" s="5">
        <f t="shared" si="483"/>
        <v>2.5458862696867802E-4</v>
      </c>
      <c r="AU299" s="5">
        <f t="shared" si="484"/>
        <v>2.2973472734579481E-4</v>
      </c>
      <c r="AV299" s="5">
        <f t="shared" si="485"/>
        <v>1.5548036918536416E-4</v>
      </c>
      <c r="AW299" s="5">
        <f t="shared" si="486"/>
        <v>4.8707827317552122E-6</v>
      </c>
      <c r="AX299" s="5">
        <f t="shared" si="487"/>
        <v>1.689911334097809E-2</v>
      </c>
      <c r="AY299" s="5">
        <f t="shared" si="488"/>
        <v>1.3002947467136374E-2</v>
      </c>
      <c r="AZ299" s="5">
        <f t="shared" si="489"/>
        <v>5.0025299973318711E-3</v>
      </c>
      <c r="BA299" s="5">
        <f t="shared" si="490"/>
        <v>1.2830581393156759E-3</v>
      </c>
      <c r="BB299" s="5">
        <f t="shared" si="491"/>
        <v>2.4681084217519452E-4</v>
      </c>
      <c r="BC299" s="5">
        <f t="shared" si="492"/>
        <v>3.7981500571887348E-5</v>
      </c>
      <c r="BD299" s="5">
        <f t="shared" si="493"/>
        <v>8.9100024407867299E-6</v>
      </c>
      <c r="BE299" s="5">
        <f t="shared" si="494"/>
        <v>2.4120523439206966E-5</v>
      </c>
      <c r="BF299" s="5">
        <f t="shared" si="495"/>
        <v>3.2648680785880994E-5</v>
      </c>
      <c r="BG299" s="5">
        <f t="shared" si="496"/>
        <v>2.946139373094246E-5</v>
      </c>
      <c r="BH299" s="5">
        <f t="shared" si="497"/>
        <v>1.9938946222560088E-5</v>
      </c>
      <c r="BI299" s="5">
        <f t="shared" si="498"/>
        <v>1.0795458764697764E-5</v>
      </c>
      <c r="BJ299" s="8">
        <f t="shared" si="499"/>
        <v>0.76060379328216177</v>
      </c>
      <c r="BK299" s="8">
        <f t="shared" si="500"/>
        <v>0.15069475986556805</v>
      </c>
      <c r="BL299" s="8">
        <f t="shared" si="501"/>
        <v>7.8508206214919593E-2</v>
      </c>
      <c r="BM299" s="8">
        <f t="shared" si="502"/>
        <v>0.6539539916852285</v>
      </c>
      <c r="BN299" s="8">
        <f t="shared" si="503"/>
        <v>0.32520175752884062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1.4323432343234299</v>
      </c>
      <c r="F300">
        <f>VLOOKUP(B300,home!$B$2:$E$405,3,FALSE)</f>
        <v>0.81</v>
      </c>
      <c r="G300">
        <f>VLOOKUP(C300,away!$B$2:$E$405,4,FALSE)</f>
        <v>0.7</v>
      </c>
      <c r="H300">
        <f>VLOOKUP(A300,away!$A$2:$E$405,3,FALSE)</f>
        <v>1.2079207920792101</v>
      </c>
      <c r="I300">
        <f>VLOOKUP(C300,away!$B$2:$E$405,3,FALSE)</f>
        <v>0.8</v>
      </c>
      <c r="J300">
        <f>VLOOKUP(B300,home!$B$2:$E$405,4,FALSE)</f>
        <v>0.97</v>
      </c>
      <c r="K300" s="3">
        <f t="shared" si="448"/>
        <v>0.81213861386138475</v>
      </c>
      <c r="L300" s="3">
        <f t="shared" si="449"/>
        <v>0.93734653465346707</v>
      </c>
      <c r="M300" s="5">
        <f t="shared" si="450"/>
        <v>0.17386343425857159</v>
      </c>
      <c r="N300" s="5">
        <f t="shared" si="451"/>
        <v>0.14120120849993631</v>
      </c>
      <c r="O300" s="5">
        <f t="shared" si="452"/>
        <v>0.16297028760522297</v>
      </c>
      <c r="P300" s="5">
        <f t="shared" si="453"/>
        <v>0.13235446347629698</v>
      </c>
      <c r="Q300" s="5">
        <f t="shared" si="454"/>
        <v>5.7337476873345332E-2</v>
      </c>
      <c r="R300" s="5">
        <f t="shared" si="455"/>
        <v>7.6379817169117306E-2</v>
      </c>
      <c r="S300" s="5">
        <f t="shared" si="456"/>
        <v>2.5188884708279017E-2</v>
      </c>
      <c r="T300" s="5">
        <f t="shared" si="457"/>
        <v>5.3745085253003554E-2</v>
      </c>
      <c r="U300" s="5">
        <f t="shared" si="458"/>
        <v>6.2030998842712917E-2</v>
      </c>
      <c r="V300" s="5">
        <f t="shared" si="459"/>
        <v>2.1305747080220933E-3</v>
      </c>
      <c r="W300" s="5">
        <f t="shared" si="460"/>
        <v>1.5521992996742628E-2</v>
      </c>
      <c r="X300" s="5">
        <f t="shared" si="461"/>
        <v>1.4549486346412087E-2</v>
      </c>
      <c r="Y300" s="5">
        <f t="shared" si="462"/>
        <v>6.8189553038986508E-3</v>
      </c>
      <c r="Z300" s="5">
        <f t="shared" si="463"/>
        <v>2.3864785646979164E-2</v>
      </c>
      <c r="AA300" s="5">
        <f t="shared" si="464"/>
        <v>1.9381513935436728E-2</v>
      </c>
      <c r="AB300" s="5">
        <f t="shared" si="465"/>
        <v>7.8702379310303487E-3</v>
      </c>
      <c r="AC300" s="5">
        <f t="shared" si="466"/>
        <v>1.0136945757850239E-4</v>
      </c>
      <c r="AD300" s="5">
        <f t="shared" si="467"/>
        <v>3.1515024691851691E-3</v>
      </c>
      <c r="AE300" s="5">
        <f t="shared" si="468"/>
        <v>2.9540499184425627E-3</v>
      </c>
      <c r="AF300" s="5">
        <f t="shared" si="469"/>
        <v>1.3844842271227465E-3</v>
      </c>
      <c r="AG300" s="5">
        <f t="shared" si="470"/>
        <v>4.3258049752529674E-4</v>
      </c>
      <c r="AH300" s="5">
        <f t="shared" si="471"/>
        <v>5.5923935316109299E-3</v>
      </c>
      <c r="AI300" s="5">
        <f t="shared" si="472"/>
        <v>4.5417987309298745E-3</v>
      </c>
      <c r="AJ300" s="5">
        <f t="shared" si="473"/>
        <v>1.8442850628873923E-3</v>
      </c>
      <c r="AK300" s="5">
        <f t="shared" si="474"/>
        <v>4.992717048462079E-4</v>
      </c>
      <c r="AL300" s="5">
        <f t="shared" si="475"/>
        <v>3.086721535876826E-6</v>
      </c>
      <c r="AM300" s="5">
        <f t="shared" si="476"/>
        <v>5.1189136938095507E-4</v>
      </c>
      <c r="AN300" s="5">
        <f t="shared" si="477"/>
        <v>4.7981960120825612E-4</v>
      </c>
      <c r="AO300" s="5">
        <f t="shared" si="478"/>
        <v>2.2487862022568366E-4</v>
      </c>
      <c r="AP300" s="5">
        <f t="shared" si="479"/>
        <v>7.0263065128732554E-5</v>
      </c>
      <c r="AQ300" s="5">
        <f t="shared" si="480"/>
        <v>1.6465210153137079E-5</v>
      </c>
      <c r="AR300" s="5">
        <f t="shared" si="481"/>
        <v>1.0484021394547942E-3</v>
      </c>
      <c r="AS300" s="5">
        <f t="shared" si="482"/>
        <v>8.5144786030612676E-4</v>
      </c>
      <c r="AT300" s="5">
        <f t="shared" si="483"/>
        <v>3.4574684252212988E-4</v>
      </c>
      <c r="AU300" s="5">
        <f t="shared" si="484"/>
        <v>9.3598120477624358E-5</v>
      </c>
      <c r="AV300" s="5">
        <f t="shared" si="485"/>
        <v>1.9003661956182178E-5</v>
      </c>
      <c r="AW300" s="5">
        <f t="shared" si="486"/>
        <v>6.5271754895173335E-8</v>
      </c>
      <c r="AX300" s="5">
        <f t="shared" si="487"/>
        <v>6.9287791196109133E-5</v>
      </c>
      <c r="AY300" s="5">
        <f t="shared" si="488"/>
        <v>6.49466709714659E-5</v>
      </c>
      <c r="AZ300" s="5">
        <f t="shared" si="489"/>
        <v>3.0438768486191236E-5</v>
      </c>
      <c r="BA300" s="5">
        <f t="shared" si="490"/>
        <v>9.510558053216839E-6</v>
      </c>
      <c r="BB300" s="5">
        <f t="shared" si="491"/>
        <v>2.228672158450857E-6</v>
      </c>
      <c r="BC300" s="5">
        <f t="shared" si="492"/>
        <v>4.1780762492051487E-7</v>
      </c>
      <c r="BD300" s="5">
        <f t="shared" si="493"/>
        <v>1.6378601872353866E-4</v>
      </c>
      <c r="BE300" s="5">
        <f t="shared" si="494"/>
        <v>1.3301695021600949E-4</v>
      </c>
      <c r="BF300" s="5">
        <f t="shared" si="495"/>
        <v>5.4014100784249383E-5</v>
      </c>
      <c r="BG300" s="5">
        <f t="shared" si="496"/>
        <v>1.4622312313296477E-5</v>
      </c>
      <c r="BH300" s="5">
        <f t="shared" si="497"/>
        <v>2.9688361133922138E-6</v>
      </c>
      <c r="BI300" s="5">
        <f t="shared" si="498"/>
        <v>4.8222128918239484E-7</v>
      </c>
      <c r="BJ300" s="8">
        <f t="shared" si="499"/>
        <v>0.29857697052020138</v>
      </c>
      <c r="BK300" s="8">
        <f t="shared" si="500"/>
        <v>0.33370676000125549</v>
      </c>
      <c r="BL300" s="8">
        <f t="shared" si="501"/>
        <v>0.34383769357795119</v>
      </c>
      <c r="BM300" s="8">
        <f t="shared" si="502"/>
        <v>0.25581464046468017</v>
      </c>
      <c r="BN300" s="8">
        <f t="shared" si="503"/>
        <v>0.74410668788249046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1.4323432343234299</v>
      </c>
      <c r="F301">
        <f>VLOOKUP(B301,home!$B$2:$E$405,3,FALSE)</f>
        <v>1.1000000000000001</v>
      </c>
      <c r="G301">
        <f>VLOOKUP(C301,away!$B$2:$E$405,4,FALSE)</f>
        <v>0.84</v>
      </c>
      <c r="H301">
        <f>VLOOKUP(A301,away!$A$2:$E$405,3,FALSE)</f>
        <v>1.2079207920792101</v>
      </c>
      <c r="I301">
        <f>VLOOKUP(C301,away!$B$2:$E$405,3,FALSE)</f>
        <v>1.02</v>
      </c>
      <c r="J301">
        <f>VLOOKUP(B301,home!$B$2:$E$405,4,FALSE)</f>
        <v>0.83</v>
      </c>
      <c r="K301" s="3">
        <f t="shared" si="448"/>
        <v>1.3234851485148493</v>
      </c>
      <c r="L301" s="3">
        <f t="shared" si="449"/>
        <v>1.0226257425742593</v>
      </c>
      <c r="M301" s="5">
        <f t="shared" si="450"/>
        <v>9.5740785447352289E-2</v>
      </c>
      <c r="N301" s="5">
        <f t="shared" si="451"/>
        <v>0.12671150764671738</v>
      </c>
      <c r="O301" s="5">
        <f t="shared" si="452"/>
        <v>9.790699181274147E-2</v>
      </c>
      <c r="P301" s="5">
        <f t="shared" si="453"/>
        <v>0.12957844959992829</v>
      </c>
      <c r="Q301" s="5">
        <f t="shared" si="454"/>
        <v>8.3850399258178124E-2</v>
      </c>
      <c r="R301" s="5">
        <f t="shared" si="455"/>
        <v>5.0061105102858335E-2</v>
      </c>
      <c r="S301" s="5">
        <f t="shared" si="456"/>
        <v>4.3843839702866941E-2</v>
      </c>
      <c r="T301" s="5">
        <f t="shared" si="457"/>
        <v>8.5747576806542519E-2</v>
      </c>
      <c r="U301" s="5">
        <f t="shared" si="458"/>
        <v>6.6255129121873951E-2</v>
      </c>
      <c r="V301" s="5">
        <f t="shared" si="459"/>
        <v>6.5932852460359355E-3</v>
      </c>
      <c r="W301" s="5">
        <f t="shared" si="460"/>
        <v>3.6991586038413092E-2</v>
      </c>
      <c r="X301" s="5">
        <f t="shared" si="461"/>
        <v>3.782854814153179E-2</v>
      </c>
      <c r="Y301" s="5">
        <f t="shared" si="462"/>
        <v>1.9342223566870032E-2</v>
      </c>
      <c r="Z301" s="5">
        <f t="shared" si="463"/>
        <v>1.7064591593299518E-2</v>
      </c>
      <c r="AA301" s="5">
        <f t="shared" si="464"/>
        <v>2.2584733539203265E-2</v>
      </c>
      <c r="AB301" s="5">
        <f t="shared" si="465"/>
        <v>1.4945279711150367E-2</v>
      </c>
      <c r="AC301" s="5">
        <f t="shared" si="466"/>
        <v>5.5772187106535099E-4</v>
      </c>
      <c r="AD301" s="5">
        <f t="shared" si="467"/>
        <v>1.2239453685462247E-2</v>
      </c>
      <c r="AE301" s="5">
        <f t="shared" si="468"/>
        <v>1.2516380413799084E-2</v>
      </c>
      <c r="AF301" s="5">
        <f t="shared" si="469"/>
        <v>6.3997864075016012E-3</v>
      </c>
      <c r="AG301" s="5">
        <f t="shared" si="470"/>
        <v>2.1815287757626593E-3</v>
      </c>
      <c r="AH301" s="5">
        <f t="shared" si="471"/>
        <v>4.3626726624560949E-3</v>
      </c>
      <c r="AI301" s="5">
        <f t="shared" si="472"/>
        <v>5.7739324765923783E-3</v>
      </c>
      <c r="AJ301" s="5">
        <f t="shared" si="473"/>
        <v>3.8208569406487885E-3</v>
      </c>
      <c r="AK301" s="5">
        <f t="shared" si="474"/>
        <v>1.6856158051828515E-3</v>
      </c>
      <c r="AL301" s="5">
        <f t="shared" si="475"/>
        <v>3.0193500094214172E-5</v>
      </c>
      <c r="AM301" s="5">
        <f t="shared" si="476"/>
        <v>3.2397470357289223E-3</v>
      </c>
      <c r="AN301" s="5">
        <f t="shared" si="477"/>
        <v>3.3130487181650447E-3</v>
      </c>
      <c r="AO301" s="5">
        <f t="shared" si="478"/>
        <v>1.6940044527991133E-3</v>
      </c>
      <c r="AP301" s="5">
        <f t="shared" si="479"/>
        <v>5.7744418715593179E-4</v>
      </c>
      <c r="AQ301" s="5">
        <f t="shared" si="480"/>
        <v>1.4762732267138104E-4</v>
      </c>
      <c r="AR301" s="5">
        <f t="shared" si="481"/>
        <v>8.9227627421051725E-4</v>
      </c>
      <c r="AS301" s="5">
        <f t="shared" si="482"/>
        <v>1.1809143972897828E-3</v>
      </c>
      <c r="AT301" s="5">
        <f t="shared" si="483"/>
        <v>7.8146133324019618E-4</v>
      </c>
      <c r="AU301" s="5">
        <f t="shared" si="484"/>
        <v>3.4475082289400435E-4</v>
      </c>
      <c r="AV301" s="5">
        <f t="shared" si="485"/>
        <v>1.1406814850962199E-4</v>
      </c>
      <c r="AW301" s="5">
        <f t="shared" si="486"/>
        <v>1.1351330086878164E-6</v>
      </c>
      <c r="AX301" s="5">
        <f t="shared" si="487"/>
        <v>7.1462618112203891E-4</v>
      </c>
      <c r="AY301" s="5">
        <f t="shared" si="488"/>
        <v>7.3079512913293222E-4</v>
      </c>
      <c r="AZ301" s="5">
        <f t="shared" si="489"/>
        <v>3.7366495579960825E-4</v>
      </c>
      <c r="BA301" s="5">
        <f t="shared" si="490"/>
        <v>1.273731342995174E-4</v>
      </c>
      <c r="BB301" s="5">
        <f t="shared" si="491"/>
        <v>3.2563761511763708E-5</v>
      </c>
      <c r="BC301" s="5">
        <f t="shared" si="492"/>
        <v>6.6601081593956902E-6</v>
      </c>
      <c r="BD301" s="5">
        <f t="shared" si="493"/>
        <v>1.5207744791598721E-4</v>
      </c>
      <c r="BE301" s="5">
        <f t="shared" si="494"/>
        <v>2.0127224374084961E-4</v>
      </c>
      <c r="BF301" s="5">
        <f t="shared" si="495"/>
        <v>1.3319041269963767E-4</v>
      </c>
      <c r="BG301" s="5">
        <f t="shared" si="496"/>
        <v>5.8758511044178006E-5</v>
      </c>
      <c r="BH301" s="5">
        <f t="shared" si="497"/>
        <v>1.9441504178953838E-5</v>
      </c>
      <c r="BI301" s="5">
        <f t="shared" si="498"/>
        <v>5.1461084091269542E-6</v>
      </c>
      <c r="BJ301" s="8">
        <f t="shared" si="499"/>
        <v>0.43476654572732432</v>
      </c>
      <c r="BK301" s="8">
        <f t="shared" si="500"/>
        <v>0.27707507049647589</v>
      </c>
      <c r="BL301" s="8">
        <f t="shared" si="501"/>
        <v>0.27127967437684031</v>
      </c>
      <c r="BM301" s="8">
        <f t="shared" si="502"/>
        <v>0.41560698333003993</v>
      </c>
      <c r="BN301" s="8">
        <f t="shared" si="503"/>
        <v>0.58384923886777595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1.4323432343234299</v>
      </c>
      <c r="F302">
        <f>VLOOKUP(B302,home!$B$2:$E$405,3,FALSE)</f>
        <v>1.29</v>
      </c>
      <c r="G302">
        <f>VLOOKUP(C302,away!$B$2:$E$405,4,FALSE)</f>
        <v>1.69</v>
      </c>
      <c r="H302">
        <f>VLOOKUP(A302,away!$A$2:$E$405,3,FALSE)</f>
        <v>1.2079207920792101</v>
      </c>
      <c r="I302">
        <f>VLOOKUP(C302,away!$B$2:$E$405,3,FALSE)</f>
        <v>0.76</v>
      </c>
      <c r="J302">
        <f>VLOOKUP(B302,home!$B$2:$E$405,4,FALSE)</f>
        <v>1.53</v>
      </c>
      <c r="K302" s="3">
        <f t="shared" si="448"/>
        <v>3.1226514851485097</v>
      </c>
      <c r="L302" s="3">
        <f t="shared" si="449"/>
        <v>1.4045702970297056</v>
      </c>
      <c r="M302" s="5">
        <f t="shared" si="450"/>
        <v>1.0810668782988787E-2</v>
      </c>
      <c r="N302" s="5">
        <f t="shared" si="451"/>
        <v>3.3757950930648567E-2</v>
      </c>
      <c r="O302" s="5">
        <f t="shared" si="452"/>
        <v>1.5184344263612327E-2</v>
      </c>
      <c r="P302" s="5">
        <f t="shared" si="453"/>
        <v>4.7415415165775292E-2</v>
      </c>
      <c r="Q302" s="5">
        <f t="shared" si="454"/>
        <v>5.2707157804580157E-2</v>
      </c>
      <c r="R302" s="5">
        <f t="shared" si="455"/>
        <v>1.0663739466271638E-2</v>
      </c>
      <c r="S302" s="5">
        <f t="shared" si="456"/>
        <v>5.1990807425358852E-2</v>
      </c>
      <c r="T302" s="5">
        <f t="shared" si="457"/>
        <v>7.4030908293170716E-2</v>
      </c>
      <c r="U302" s="5">
        <f t="shared" si="458"/>
        <v>3.329914188158991E-2</v>
      </c>
      <c r="V302" s="5">
        <f t="shared" si="459"/>
        <v>2.533675830754176E-2</v>
      </c>
      <c r="W302" s="5">
        <f t="shared" si="460"/>
        <v>5.4862028198809684E-2</v>
      </c>
      <c r="X302" s="5">
        <f t="shared" si="461"/>
        <v>7.7057575242854198E-2</v>
      </c>
      <c r="Y302" s="5">
        <f t="shared" si="462"/>
        <v>5.4116390673622318E-2</v>
      </c>
      <c r="Z302" s="5">
        <f t="shared" si="463"/>
        <v>4.9926572365295158E-3</v>
      </c>
      <c r="AA302" s="5">
        <f t="shared" si="464"/>
        <v>1.5590328534486346E-2</v>
      </c>
      <c r="AB302" s="5">
        <f t="shared" si="465"/>
        <v>2.4341581276083501E-2</v>
      </c>
      <c r="AC302" s="5">
        <f t="shared" si="466"/>
        <v>6.9454127805522372E-3</v>
      </c>
      <c r="AD302" s="5">
        <f t="shared" si="467"/>
        <v>4.2828748458318119E-2</v>
      </c>
      <c r="AE302" s="5">
        <f t="shared" si="468"/>
        <v>6.0155987943510431E-2</v>
      </c>
      <c r="AF302" s="5">
        <f t="shared" si="469"/>
        <v>4.2246656926965921E-2</v>
      </c>
      <c r="AG302" s="5">
        <f t="shared" si="470"/>
        <v>1.977946648947353E-2</v>
      </c>
      <c r="AH302" s="5">
        <f t="shared" si="471"/>
        <v>1.7531345144199432E-3</v>
      </c>
      <c r="AI302" s="5">
        <f t="shared" si="472"/>
        <v>5.4744280951185467E-3</v>
      </c>
      <c r="AJ302" s="5">
        <f t="shared" si="473"/>
        <v>8.5473655107803324E-3</v>
      </c>
      <c r="AK302" s="5">
        <f t="shared" si="474"/>
        <v>8.8968145354484489E-3</v>
      </c>
      <c r="AL302" s="5">
        <f t="shared" si="475"/>
        <v>1.2184986409194934E-3</v>
      </c>
      <c r="AM302" s="5">
        <f t="shared" si="476"/>
        <v>2.6747850996083795E-2</v>
      </c>
      <c r="AN302" s="5">
        <f t="shared" si="477"/>
        <v>3.7569237018475726E-2</v>
      </c>
      <c r="AO302" s="5">
        <f t="shared" si="478"/>
        <v>2.6384317199109934E-2</v>
      </c>
      <c r="AP302" s="5">
        <f t="shared" si="479"/>
        <v>1.2352876081759936E-2</v>
      </c>
      <c r="AQ302" s="5">
        <f t="shared" si="480"/>
        <v>4.3376207068321756E-3</v>
      </c>
      <c r="AR302" s="5">
        <f t="shared" si="481"/>
        <v>4.9248013313036936E-4</v>
      </c>
      <c r="AS302" s="5">
        <f t="shared" si="482"/>
        <v>1.5378438191256836E-3</v>
      </c>
      <c r="AT302" s="5">
        <f t="shared" si="483"/>
        <v>2.4010751428596372E-3</v>
      </c>
      <c r="AU302" s="5">
        <f t="shared" si="484"/>
        <v>2.4992402869346048E-3</v>
      </c>
      <c r="AV302" s="5">
        <f t="shared" si="485"/>
        <v>1.9510640984348327E-3</v>
      </c>
      <c r="AW302" s="5">
        <f t="shared" si="486"/>
        <v>1.4845319341966461E-4</v>
      </c>
      <c r="AX302" s="5">
        <f t="shared" si="487"/>
        <v>1.3920702772908695E-2</v>
      </c>
      <c r="AY302" s="5">
        <f t="shared" si="488"/>
        <v>1.9552605628606612E-2</v>
      </c>
      <c r="AZ302" s="5">
        <f t="shared" si="489"/>
        <v>1.3731504547738345E-2</v>
      </c>
      <c r="BA302" s="5">
        <f t="shared" si="490"/>
        <v>6.4289544737605323E-3</v>
      </c>
      <c r="BB302" s="5">
        <f t="shared" si="491"/>
        <v>2.2574796237000718E-3</v>
      </c>
      <c r="BC302" s="5">
        <f t="shared" si="492"/>
        <v>6.3415776511978328E-4</v>
      </c>
      <c r="BD302" s="5">
        <f t="shared" si="493"/>
        <v>1.1528716114535858E-4</v>
      </c>
      <c r="BE302" s="5">
        <f t="shared" si="494"/>
        <v>3.6000162496910954E-4</v>
      </c>
      <c r="BF302" s="5">
        <f t="shared" si="495"/>
        <v>5.6207980443283355E-4</v>
      </c>
      <c r="BG302" s="5">
        <f t="shared" si="496"/>
        <v>5.850597786947238E-4</v>
      </c>
      <c r="BH302" s="5">
        <f t="shared" si="497"/>
        <v>4.5673444671043441E-4</v>
      </c>
      <c r="BI302" s="5">
        <f t="shared" si="498"/>
        <v>2.8524449966776407E-4</v>
      </c>
      <c r="BJ302" s="8">
        <f t="shared" si="499"/>
        <v>0.67546017777604916</v>
      </c>
      <c r="BK302" s="8">
        <f t="shared" si="500"/>
        <v>0.16327016673174305</v>
      </c>
      <c r="BL302" s="8">
        <f t="shared" si="501"/>
        <v>0.1349969888739164</v>
      </c>
      <c r="BM302" s="8">
        <f t="shared" si="502"/>
        <v>0.78877656176917432</v>
      </c>
      <c r="BN302" s="8">
        <f t="shared" si="503"/>
        <v>0.17053927641387678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1.4323432343234299</v>
      </c>
      <c r="F303">
        <f>VLOOKUP(B303,home!$B$2:$E$405,3,FALSE)</f>
        <v>0.85</v>
      </c>
      <c r="G303">
        <f>VLOOKUP(C303,away!$B$2:$E$405,4,FALSE)</f>
        <v>0.65</v>
      </c>
      <c r="H303">
        <f>VLOOKUP(A303,away!$A$2:$E$405,3,FALSE)</f>
        <v>1.2079207920792101</v>
      </c>
      <c r="I303">
        <f>VLOOKUP(C303,away!$B$2:$E$405,3,FALSE)</f>
        <v>0.87</v>
      </c>
      <c r="J303">
        <f>VLOOKUP(B303,home!$B$2:$E$405,4,FALSE)</f>
        <v>0.59</v>
      </c>
      <c r="K303" s="3">
        <f t="shared" si="448"/>
        <v>0.791369636963695</v>
      </c>
      <c r="L303" s="3">
        <f t="shared" si="449"/>
        <v>0.62002574257425846</v>
      </c>
      <c r="M303" s="5">
        <f t="shared" si="450"/>
        <v>0.2438028481850284</v>
      </c>
      <c r="N303" s="5">
        <f t="shared" si="451"/>
        <v>0.19293817145890077</v>
      </c>
      <c r="O303" s="5">
        <f t="shared" si="452"/>
        <v>0.15116404198764144</v>
      </c>
      <c r="P303" s="5">
        <f t="shared" si="453"/>
        <v>0.11962663302972454</v>
      </c>
      <c r="Q303" s="5">
        <f t="shared" si="454"/>
        <v>7.6342705351934714E-2</v>
      </c>
      <c r="R303" s="5">
        <f t="shared" si="455"/>
        <v>4.6862798691956878E-2</v>
      </c>
      <c r="S303" s="5">
        <f t="shared" si="456"/>
        <v>1.4674286453749449E-2</v>
      </c>
      <c r="T303" s="5">
        <f t="shared" si="457"/>
        <v>4.7334442575961137E-2</v>
      </c>
      <c r="U303" s="5">
        <f t="shared" si="458"/>
        <v>3.7085795987956631E-2</v>
      </c>
      <c r="V303" s="5">
        <f t="shared" si="459"/>
        <v>8.0002505377874361E-4</v>
      </c>
      <c r="W303" s="5">
        <f t="shared" si="460"/>
        <v>2.0138433006395638E-2</v>
      </c>
      <c r="X303" s="5">
        <f t="shared" si="461"/>
        <v>1.2486346879072411E-2</v>
      </c>
      <c r="Y303" s="5">
        <f t="shared" si="462"/>
        <v>3.8709282478683227E-3</v>
      </c>
      <c r="Z303" s="5">
        <f t="shared" si="463"/>
        <v>9.6853805193628534E-3</v>
      </c>
      <c r="AA303" s="5">
        <f t="shared" si="464"/>
        <v>7.664716065463424E-3</v>
      </c>
      <c r="AB303" s="5">
        <f t="shared" si="465"/>
        <v>3.0328117850777956E-3</v>
      </c>
      <c r="AC303" s="5">
        <f t="shared" si="466"/>
        <v>2.4534245660848176E-5</v>
      </c>
      <c r="AD303" s="5">
        <f t="shared" si="467"/>
        <v>3.9842361043222517E-3</v>
      </c>
      <c r="AE303" s="5">
        <f t="shared" si="468"/>
        <v>2.4703289491735747E-3</v>
      </c>
      <c r="AF303" s="5">
        <f t="shared" si="469"/>
        <v>7.6583377055701657E-4</v>
      </c>
      <c r="AG303" s="5">
        <f t="shared" si="470"/>
        <v>1.5827888409268619E-4</v>
      </c>
      <c r="AH303" s="5">
        <f t="shared" si="471"/>
        <v>1.5012963121580518E-3</v>
      </c>
      <c r="AI303" s="5">
        <f t="shared" si="472"/>
        <v>1.1880803175274516E-3</v>
      </c>
      <c r="AJ303" s="5">
        <f t="shared" si="473"/>
        <v>4.7010534478270544E-4</v>
      </c>
      <c r="AK303" s="5">
        <f t="shared" si="474"/>
        <v>1.2400903201179408E-4</v>
      </c>
      <c r="AL303" s="5">
        <f t="shared" si="475"/>
        <v>4.81528287988496E-7</v>
      </c>
      <c r="AM303" s="5">
        <f t="shared" si="476"/>
        <v>6.3060069589102952E-4</v>
      </c>
      <c r="AN303" s="5">
        <f t="shared" si="477"/>
        <v>3.9098866473767971E-4</v>
      </c>
      <c r="AO303" s="5">
        <f t="shared" si="478"/>
        <v>1.2121151859604881E-4</v>
      </c>
      <c r="AP303" s="5">
        <f t="shared" si="479"/>
        <v>2.5051420608689575E-5</v>
      </c>
      <c r="AQ303" s="5">
        <f t="shared" si="480"/>
        <v>3.883131416360707E-6</v>
      </c>
      <c r="AR303" s="5">
        <f t="shared" si="481"/>
        <v>1.8616847215395841E-4</v>
      </c>
      <c r="AS303" s="5">
        <f t="shared" si="482"/>
        <v>1.4732807622256381E-4</v>
      </c>
      <c r="AT303" s="5">
        <f t="shared" si="483"/>
        <v>5.8295483097404958E-5</v>
      </c>
      <c r="AU303" s="5">
        <f t="shared" si="484"/>
        <v>1.5377758431805527E-5</v>
      </c>
      <c r="AV303" s="5">
        <f t="shared" si="485"/>
        <v>3.0423727768733344E-6</v>
      </c>
      <c r="AW303" s="5">
        <f t="shared" si="486"/>
        <v>6.5630907456415131E-9</v>
      </c>
      <c r="AX303" s="5">
        <f t="shared" si="487"/>
        <v>8.3173040629389526E-5</v>
      </c>
      <c r="AY303" s="5">
        <f t="shared" si="488"/>
        <v>5.1569426278396208E-5</v>
      </c>
      <c r="AZ303" s="5">
        <f t="shared" si="489"/>
        <v>1.5987185911195541E-5</v>
      </c>
      <c r="BA303" s="5">
        <f t="shared" si="490"/>
        <v>3.3041556054205805E-6</v>
      </c>
      <c r="BB303" s="5">
        <f t="shared" si="491"/>
        <v>5.1216538320794833E-7</v>
      </c>
      <c r="BC303" s="5">
        <f t="shared" si="492"/>
        <v>6.3511144408867567E-8</v>
      </c>
      <c r="BD303" s="5">
        <f t="shared" si="493"/>
        <v>1.9238207531862204E-5</v>
      </c>
      <c r="BE303" s="5">
        <f t="shared" si="494"/>
        <v>1.5224533310322013E-5</v>
      </c>
      <c r="BF303" s="5">
        <f t="shared" si="495"/>
        <v>6.0241166993656067E-6</v>
      </c>
      <c r="BG303" s="5">
        <f t="shared" si="496"/>
        <v>1.5891010151346309E-6</v>
      </c>
      <c r="BH303" s="5">
        <f t="shared" si="497"/>
        <v>3.1439157336143297E-7</v>
      </c>
      <c r="BI303" s="5">
        <f t="shared" si="498"/>
        <v>4.9759989055096433E-8</v>
      </c>
      <c r="BJ303" s="8">
        <f t="shared" si="499"/>
        <v>0.36181605014448032</v>
      </c>
      <c r="BK303" s="8">
        <f t="shared" si="500"/>
        <v>0.37898037792250833</v>
      </c>
      <c r="BL303" s="8">
        <f t="shared" si="501"/>
        <v>0.24954630779737788</v>
      </c>
      <c r="BM303" s="8">
        <f t="shared" si="502"/>
        <v>0.16923935481535507</v>
      </c>
      <c r="BN303" s="8">
        <f t="shared" si="503"/>
        <v>0.8307371987051867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1.6266094420600901</v>
      </c>
      <c r="F304">
        <f>VLOOKUP(B304,home!$B$2:$E$405,3,FALSE)</f>
        <v>0.8</v>
      </c>
      <c r="G304">
        <f>VLOOKUP(C304,away!$B$2:$E$405,4,FALSE)</f>
        <v>0.76</v>
      </c>
      <c r="H304">
        <f>VLOOKUP(A304,away!$A$2:$E$405,3,FALSE)</f>
        <v>1.4549356223176</v>
      </c>
      <c r="I304">
        <f>VLOOKUP(C304,away!$B$2:$E$405,3,FALSE)</f>
        <v>0.66</v>
      </c>
      <c r="J304">
        <f>VLOOKUP(B304,home!$B$2:$E$405,4,FALSE)</f>
        <v>1.9</v>
      </c>
      <c r="K304" s="3">
        <f t="shared" si="448"/>
        <v>0.98897854077253489</v>
      </c>
      <c r="L304" s="3">
        <f t="shared" si="449"/>
        <v>1.8244892703862705</v>
      </c>
      <c r="M304" s="5">
        <f t="shared" si="450"/>
        <v>5.9996574433865114E-2</v>
      </c>
      <c r="N304" s="5">
        <f t="shared" si="451"/>
        <v>5.9335324634954688E-2</v>
      </c>
      <c r="O304" s="5">
        <f t="shared" si="452"/>
        <v>0.10946310631451812</v>
      </c>
      <c r="P304" s="5">
        <f t="shared" si="453"/>
        <v>0.10825666315136097</v>
      </c>
      <c r="Q304" s="5">
        <f t="shared" si="454"/>
        <v>2.9340681386871063E-2</v>
      </c>
      <c r="R304" s="5">
        <f t="shared" si="455"/>
        <v>9.9857131486994974E-2</v>
      </c>
      <c r="S304" s="5">
        <f t="shared" si="456"/>
        <v>4.883405939111482E-2</v>
      </c>
      <c r="T304" s="5">
        <f t="shared" si="457"/>
        <v>5.3531758376168408E-2</v>
      </c>
      <c r="U304" s="5">
        <f t="shared" si="458"/>
        <v>9.8756560183739434E-2</v>
      </c>
      <c r="V304" s="5">
        <f t="shared" si="459"/>
        <v>9.7905817821963333E-3</v>
      </c>
      <c r="W304" s="5">
        <f t="shared" si="460"/>
        <v>9.6724347544198744E-3</v>
      </c>
      <c r="X304" s="5">
        <f t="shared" si="461"/>
        <v>1.7647253427950319E-2</v>
      </c>
      <c r="Y304" s="5">
        <f t="shared" si="462"/>
        <v>1.6098612265541348E-2</v>
      </c>
      <c r="Z304" s="5">
        <f t="shared" si="463"/>
        <v>6.0729421656524445E-2</v>
      </c>
      <c r="AA304" s="5">
        <f t="shared" si="464"/>
        <v>6.0060094811829522E-2</v>
      </c>
      <c r="AB304" s="5">
        <f t="shared" si="465"/>
        <v>2.9699072462831624E-2</v>
      </c>
      <c r="AC304" s="5">
        <f t="shared" si="466"/>
        <v>1.1041210727991385E-3</v>
      </c>
      <c r="AD304" s="5">
        <f t="shared" si="467"/>
        <v>2.3914576022859295E-3</v>
      </c>
      <c r="AE304" s="5">
        <f t="shared" si="468"/>
        <v>4.3631887359543544E-3</v>
      </c>
      <c r="AF304" s="5">
        <f t="shared" si="469"/>
        <v>3.9802955167094782E-3</v>
      </c>
      <c r="AG304" s="5">
        <f t="shared" si="470"/>
        <v>2.420668821067673E-3</v>
      </c>
      <c r="AH304" s="5">
        <f t="shared" si="471"/>
        <v>2.7700044552273127E-2</v>
      </c>
      <c r="AI304" s="5">
        <f t="shared" si="472"/>
        <v>2.7394749640641279E-2</v>
      </c>
      <c r="AJ304" s="5">
        <f t="shared" si="473"/>
        <v>1.3546409762215168E-2</v>
      </c>
      <c r="AK304" s="5">
        <f t="shared" si="474"/>
        <v>4.4657028531141264E-3</v>
      </c>
      <c r="AL304" s="5">
        <f t="shared" si="475"/>
        <v>7.9690191771260687E-5</v>
      </c>
      <c r="AM304" s="5">
        <f t="shared" si="476"/>
        <v>4.7302004996562484E-4</v>
      </c>
      <c r="AN304" s="5">
        <f t="shared" si="477"/>
        <v>8.6302000583986E-4</v>
      </c>
      <c r="AO304" s="5">
        <f t="shared" si="478"/>
        <v>7.8728537039176065E-4</v>
      </c>
      <c r="AP304" s="5">
        <f t="shared" si="479"/>
        <v>4.7879790367061603E-4</v>
      </c>
      <c r="AQ304" s="5">
        <f t="shared" si="480"/>
        <v>2.1839040948261961E-4</v>
      </c>
      <c r="AR304" s="5">
        <f t="shared" si="481"/>
        <v>1.0107686814968797E-2</v>
      </c>
      <c r="AS304" s="5">
        <f t="shared" si="482"/>
        <v>9.9962853568536306E-3</v>
      </c>
      <c r="AT304" s="5">
        <f t="shared" si="483"/>
        <v>4.9430558526834803E-3</v>
      </c>
      <c r="AU304" s="5">
        <f t="shared" si="484"/>
        <v>1.6295253880480158E-3</v>
      </c>
      <c r="AV304" s="5">
        <f t="shared" si="485"/>
        <v>4.0289141010588128E-4</v>
      </c>
      <c r="AW304" s="5">
        <f t="shared" si="486"/>
        <v>3.9942068584072779E-6</v>
      </c>
      <c r="AX304" s="5">
        <f t="shared" si="487"/>
        <v>7.7967779795192496E-5</v>
      </c>
      <c r="AY304" s="5">
        <f t="shared" si="488"/>
        <v>1.4225137767216815E-4</v>
      </c>
      <c r="AZ304" s="5">
        <f t="shared" si="489"/>
        <v>1.2976805613026796E-4</v>
      </c>
      <c r="BA304" s="5">
        <f t="shared" si="490"/>
        <v>7.8920142016185727E-5</v>
      </c>
      <c r="BB304" s="5">
        <f t="shared" si="491"/>
        <v>3.5997238081472906E-5</v>
      </c>
      <c r="BC304" s="5">
        <f t="shared" si="492"/>
        <v>1.3135314928637473E-5</v>
      </c>
      <c r="BD304" s="5">
        <f t="shared" si="493"/>
        <v>3.0735610237225576E-3</v>
      </c>
      <c r="BE304" s="5">
        <f t="shared" si="494"/>
        <v>3.0396858962164733E-3</v>
      </c>
      <c r="BF304" s="5">
        <f t="shared" si="495"/>
        <v>1.503092061023511E-3</v>
      </c>
      <c r="BG304" s="5">
        <f t="shared" si="496"/>
        <v>4.955085977192714E-4</v>
      </c>
      <c r="BH304" s="5">
        <f t="shared" si="497"/>
        <v>1.2251184247816249E-4</v>
      </c>
      <c r="BI304" s="5">
        <f t="shared" si="498"/>
        <v>2.4232316640281565E-5</v>
      </c>
      <c r="BJ304" s="8">
        <f t="shared" si="499"/>
        <v>0.20208022916989754</v>
      </c>
      <c r="BK304" s="8">
        <f t="shared" si="500"/>
        <v>0.22820394140077982</v>
      </c>
      <c r="BL304" s="8">
        <f t="shared" si="501"/>
        <v>0.50628090862861741</v>
      </c>
      <c r="BM304" s="8">
        <f t="shared" si="502"/>
        <v>0.53090676227644051</v>
      </c>
      <c r="BN304" s="8">
        <f t="shared" si="503"/>
        <v>0.46624948140856493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1.2705314009661799</v>
      </c>
      <c r="F305">
        <f>VLOOKUP(B305,home!$B$2:$E$405,3,FALSE)</f>
        <v>1.5</v>
      </c>
      <c r="G305">
        <f>VLOOKUP(C305,away!$B$2:$E$405,4,FALSE)</f>
        <v>0.64</v>
      </c>
      <c r="H305">
        <f>VLOOKUP(A305,away!$A$2:$E$405,3,FALSE)</f>
        <v>1.10144927536232</v>
      </c>
      <c r="I305">
        <f>VLOOKUP(C305,away!$B$2:$E$405,3,FALSE)</f>
        <v>1</v>
      </c>
      <c r="J305">
        <f>VLOOKUP(B305,home!$B$2:$E$405,4,FALSE)</f>
        <v>0.66</v>
      </c>
      <c r="K305" s="3">
        <f t="shared" si="448"/>
        <v>1.2197101449275327</v>
      </c>
      <c r="L305" s="3">
        <f t="shared" si="449"/>
        <v>0.72695652173913117</v>
      </c>
      <c r="M305" s="5">
        <f t="shared" si="450"/>
        <v>0.1427491097822785</v>
      </c>
      <c r="N305" s="5">
        <f t="shared" si="451"/>
        <v>0.17411253738081922</v>
      </c>
      <c r="O305" s="5">
        <f t="shared" si="452"/>
        <v>0.10377239632868256</v>
      </c>
      <c r="P305" s="5">
        <f t="shared" si="453"/>
        <v>0.12657224456553476</v>
      </c>
      <c r="Q305" s="5">
        <f t="shared" si="454"/>
        <v>0.10618341410122975</v>
      </c>
      <c r="R305" s="5">
        <f t="shared" si="455"/>
        <v>3.7719010143816824E-2</v>
      </c>
      <c r="S305" s="5">
        <f t="shared" si="456"/>
        <v>2.8057150616897241E-2</v>
      </c>
      <c r="T305" s="5">
        <f t="shared" si="457"/>
        <v>7.7190725381415776E-2</v>
      </c>
      <c r="U305" s="5">
        <f t="shared" si="458"/>
        <v>4.6006259329037902E-2</v>
      </c>
      <c r="V305" s="5">
        <f t="shared" si="459"/>
        <v>2.7641787711090164E-3</v>
      </c>
      <c r="W305" s="5">
        <f t="shared" si="460"/>
        <v>4.3170995800770377E-2</v>
      </c>
      <c r="X305" s="5">
        <f t="shared" si="461"/>
        <v>3.1383436947342663E-2</v>
      </c>
      <c r="Y305" s="5">
        <f t="shared" si="462"/>
        <v>1.140719708172978E-2</v>
      </c>
      <c r="Z305" s="5">
        <f t="shared" si="463"/>
        <v>9.1400268058640308E-3</v>
      </c>
      <c r="AA305" s="5">
        <f t="shared" si="464"/>
        <v>1.114818342002195E-2</v>
      </c>
      <c r="AB305" s="5">
        <f t="shared" si="465"/>
        <v>6.7987762074568471E-3</v>
      </c>
      <c r="AC305" s="5">
        <f t="shared" si="466"/>
        <v>1.5318322824100722E-4</v>
      </c>
      <c r="AD305" s="5">
        <f t="shared" si="467"/>
        <v>1.3164025386205886E-2</v>
      </c>
      <c r="AE305" s="5">
        <f t="shared" si="468"/>
        <v>9.5696741068418516E-3</v>
      </c>
      <c r="AF305" s="5">
        <f t="shared" si="469"/>
        <v>3.4783685014433898E-3</v>
      </c>
      <c r="AG305" s="5">
        <f t="shared" si="470"/>
        <v>8.42874222378747E-4</v>
      </c>
      <c r="AH305" s="5">
        <f t="shared" si="471"/>
        <v>1.6611005238483338E-3</v>
      </c>
      <c r="AI305" s="5">
        <f t="shared" si="472"/>
        <v>2.0260611606822518E-3</v>
      </c>
      <c r="AJ305" s="5">
        <f t="shared" si="473"/>
        <v>1.2356036759638975E-3</v>
      </c>
      <c r="AK305" s="5">
        <f t="shared" si="474"/>
        <v>5.0235944622763911E-4</v>
      </c>
      <c r="AL305" s="5">
        <f t="shared" si="475"/>
        <v>5.4329571814018849E-6</v>
      </c>
      <c r="AM305" s="5">
        <f t="shared" si="476"/>
        <v>3.2112590623277798E-3</v>
      </c>
      <c r="AN305" s="5">
        <f t="shared" si="477"/>
        <v>2.3344457183530659E-3</v>
      </c>
      <c r="AO305" s="5">
        <f t="shared" si="478"/>
        <v>8.4852026980137619E-4</v>
      </c>
      <c r="AP305" s="5">
        <f t="shared" si="479"/>
        <v>2.0561244798665256E-4</v>
      </c>
      <c r="AQ305" s="5">
        <f t="shared" si="480"/>
        <v>3.7367827503661239E-5</v>
      </c>
      <c r="AR305" s="5">
        <f t="shared" si="481"/>
        <v>2.4150957181516677E-4</v>
      </c>
      <c r="AS305" s="5">
        <f t="shared" si="482"/>
        <v>2.9457167484006348E-4</v>
      </c>
      <c r="AT305" s="5">
        <f t="shared" si="483"/>
        <v>1.7964603010535996E-4</v>
      </c>
      <c r="AU305" s="5">
        <f t="shared" si="484"/>
        <v>7.3038695138488141E-5</v>
      </c>
      <c r="AV305" s="5">
        <f t="shared" si="485"/>
        <v>2.2271509358170816E-5</v>
      </c>
      <c r="AW305" s="5">
        <f t="shared" si="486"/>
        <v>1.3381316861280876E-7</v>
      </c>
      <c r="AX305" s="5">
        <f t="shared" si="487"/>
        <v>6.5280087605194511E-4</v>
      </c>
      <c r="AY305" s="5">
        <f t="shared" si="488"/>
        <v>4.7455785424297959E-4</v>
      </c>
      <c r="AZ305" s="5">
        <f t="shared" si="489"/>
        <v>1.7249146354223101E-4</v>
      </c>
      <c r="BA305" s="5">
        <f t="shared" si="490"/>
        <v>4.1797931455450808E-5</v>
      </c>
      <c r="BB305" s="5">
        <f t="shared" si="491"/>
        <v>7.5963197166862851E-6</v>
      </c>
      <c r="BC305" s="5">
        <f t="shared" si="492"/>
        <v>1.104438831852129E-6</v>
      </c>
      <c r="BD305" s="5">
        <f t="shared" si="493"/>
        <v>2.9261159715576742E-5</v>
      </c>
      <c r="BE305" s="5">
        <f t="shared" si="494"/>
        <v>3.5690133357433791E-5</v>
      </c>
      <c r="BF305" s="5">
        <f t="shared" si="495"/>
        <v>2.1765808864939274E-5</v>
      </c>
      <c r="BG305" s="5">
        <f t="shared" si="496"/>
        <v>8.8493259617066836E-6</v>
      </c>
      <c r="BH305" s="5">
        <f t="shared" si="497"/>
        <v>2.6984031628160596E-6</v>
      </c>
      <c r="BI305" s="5">
        <f t="shared" si="498"/>
        <v>6.5825394255825762E-7</v>
      </c>
      <c r="BJ305" s="8">
        <f t="shared" si="499"/>
        <v>0.4784908031199912</v>
      </c>
      <c r="BK305" s="8">
        <f t="shared" si="500"/>
        <v>0.30077585777548488</v>
      </c>
      <c r="BL305" s="8">
        <f t="shared" si="501"/>
        <v>0.21177971080200045</v>
      </c>
      <c r="BM305" s="8">
        <f t="shared" si="502"/>
        <v>0.30860326215990447</v>
      </c>
      <c r="BN305" s="8">
        <f t="shared" si="503"/>
        <v>0.69110871230236171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1.59183673469388</v>
      </c>
      <c r="F306">
        <f>VLOOKUP(B306,home!$B$2:$E$405,3,FALSE)</f>
        <v>0.75</v>
      </c>
      <c r="G306">
        <f>VLOOKUP(C306,away!$B$2:$E$405,4,FALSE)</f>
        <v>0.82</v>
      </c>
      <c r="H306">
        <f>VLOOKUP(A306,away!$A$2:$E$405,3,FALSE)</f>
        <v>1.28571428571429</v>
      </c>
      <c r="I306">
        <f>VLOOKUP(C306,away!$B$2:$E$405,3,FALSE)</f>
        <v>0.44</v>
      </c>
      <c r="J306">
        <f>VLOOKUP(B306,home!$B$2:$E$405,4,FALSE)</f>
        <v>0.78</v>
      </c>
      <c r="K306" s="3">
        <f t="shared" si="448"/>
        <v>0.97897959183673622</v>
      </c>
      <c r="L306" s="3">
        <f t="shared" si="449"/>
        <v>0.44125714285714435</v>
      </c>
      <c r="M306" s="5">
        <f t="shared" si="450"/>
        <v>0.24165680157593264</v>
      </c>
      <c r="N306" s="5">
        <f t="shared" si="451"/>
        <v>0.23657707697137767</v>
      </c>
      <c r="O306" s="5">
        <f t="shared" si="452"/>
        <v>0.1066327898153919</v>
      </c>
      <c r="P306" s="5">
        <f t="shared" si="453"/>
        <v>0.10439132504988484</v>
      </c>
      <c r="Q306" s="5">
        <f t="shared" si="454"/>
        <v>0.11580206512568372</v>
      </c>
      <c r="R306" s="5">
        <f t="shared" si="455"/>
        <v>2.3526240084413112E-2</v>
      </c>
      <c r="S306" s="5">
        <f t="shared" si="456"/>
        <v>1.1273786496597448E-2</v>
      </c>
      <c r="T306" s="5">
        <f t="shared" si="457"/>
        <v>5.1098488394316161E-2</v>
      </c>
      <c r="U306" s="5">
        <f t="shared" si="458"/>
        <v>2.3031708915291813E-2</v>
      </c>
      <c r="V306" s="5">
        <f t="shared" si="459"/>
        <v>5.411188755818652E-4</v>
      </c>
      <c r="W306" s="5">
        <f t="shared" si="460"/>
        <v>3.7789286150197672E-2</v>
      </c>
      <c r="X306" s="5">
        <f t="shared" si="461"/>
        <v>1.6674792437247281E-2</v>
      </c>
      <c r="Y306" s="5">
        <f t="shared" si="462"/>
        <v>3.6789356342978264E-3</v>
      </c>
      <c r="Z306" s="5">
        <f t="shared" si="463"/>
        <v>3.4603738272731186E-3</v>
      </c>
      <c r="AA306" s="5">
        <f t="shared" si="464"/>
        <v>3.3876353570263624E-3</v>
      </c>
      <c r="AB306" s="5">
        <f t="shared" si="465"/>
        <v>1.6582129395566823E-3</v>
      </c>
      <c r="AC306" s="5">
        <f t="shared" si="466"/>
        <v>1.4609592007941359E-5</v>
      </c>
      <c r="AD306" s="5">
        <f t="shared" si="467"/>
        <v>9.2487349827805338E-3</v>
      </c>
      <c r="AE306" s="5">
        <f t="shared" si="468"/>
        <v>4.0810703735446596E-3</v>
      </c>
      <c r="AF306" s="5">
        <f t="shared" si="469"/>
        <v>9.0040072641462755E-4</v>
      </c>
      <c r="AG306" s="5">
        <f t="shared" si="470"/>
        <v>1.3243608398807199E-4</v>
      </c>
      <c r="AH306" s="5">
        <f t="shared" si="471"/>
        <v>3.8172866706004437E-4</v>
      </c>
      <c r="AI306" s="5">
        <f t="shared" si="472"/>
        <v>3.7370457467082361E-4</v>
      </c>
      <c r="AJ306" s="5">
        <f t="shared" si="473"/>
        <v>1.82924575989382E-4</v>
      </c>
      <c r="AK306" s="5">
        <f t="shared" si="474"/>
        <v>5.9693142246331087E-5</v>
      </c>
      <c r="AL306" s="5">
        <f t="shared" si="475"/>
        <v>2.524430776541566E-7</v>
      </c>
      <c r="AM306" s="5">
        <f t="shared" si="476"/>
        <v>1.8108645596897266E-3</v>
      </c>
      <c r="AN306" s="5">
        <f t="shared" si="477"/>
        <v>7.990569217099496E-4</v>
      </c>
      <c r="AO306" s="5">
        <f t="shared" si="478"/>
        <v>1.762947871269786E-4</v>
      </c>
      <c r="AP306" s="5">
        <f t="shared" si="479"/>
        <v>2.5930444689419691E-5</v>
      </c>
      <c r="AQ306" s="5">
        <f t="shared" si="480"/>
        <v>2.8604984841671352E-6</v>
      </c>
      <c r="AR306" s="5">
        <f t="shared" si="481"/>
        <v>3.3688100194716273E-5</v>
      </c>
      <c r="AS306" s="5">
        <f t="shared" si="482"/>
        <v>3.2979962578378412E-5</v>
      </c>
      <c r="AT306" s="5">
        <f t="shared" si="483"/>
        <v>1.6143355151885864E-5</v>
      </c>
      <c r="AU306" s="5">
        <f t="shared" si="484"/>
        <v>5.2680050791562332E-6</v>
      </c>
      <c r="AV306" s="5">
        <f t="shared" si="485"/>
        <v>1.2893173655465555E-6</v>
      </c>
      <c r="AW306" s="5">
        <f t="shared" si="486"/>
        <v>3.029188870346942E-9</v>
      </c>
      <c r="AX306" s="5">
        <f t="shared" si="487"/>
        <v>2.9546657458610985E-4</v>
      </c>
      <c r="AY306" s="5">
        <f t="shared" si="488"/>
        <v>1.3037673651165418E-4</v>
      </c>
      <c r="AZ306" s="5">
        <f t="shared" si="489"/>
        <v>2.8764833124085627E-5</v>
      </c>
      <c r="BA306" s="5">
        <f t="shared" si="490"/>
        <v>4.2308960263655246E-6</v>
      </c>
      <c r="BB306" s="5">
        <f t="shared" si="491"/>
        <v>4.6672827307992405E-7</v>
      </c>
      <c r="BC306" s="5">
        <f t="shared" si="492"/>
        <v>4.1189436853979285E-8</v>
      </c>
      <c r="BD306" s="5">
        <f t="shared" si="493"/>
        <v>2.4775191400342841E-6</v>
      </c>
      <c r="BE306" s="5">
        <f t="shared" si="494"/>
        <v>2.425440676478465E-6</v>
      </c>
      <c r="BF306" s="5">
        <f t="shared" si="495"/>
        <v>1.1872284617415524E-6</v>
      </c>
      <c r="BG306" s="5">
        <f t="shared" si="496"/>
        <v>3.8742414496423378E-7</v>
      </c>
      <c r="BH306" s="5">
        <f t="shared" si="497"/>
        <v>9.4820082826195518E-8</v>
      </c>
      <c r="BI306" s="5">
        <f t="shared" si="498"/>
        <v>1.8565385196622884E-8</v>
      </c>
      <c r="BJ306" s="8">
        <f t="shared" si="499"/>
        <v>0.47925764104950663</v>
      </c>
      <c r="BK306" s="8">
        <f t="shared" si="500"/>
        <v>0.35800827076959407</v>
      </c>
      <c r="BL306" s="8">
        <f t="shared" si="501"/>
        <v>0.15933059780990727</v>
      </c>
      <c r="BM306" s="8">
        <f t="shared" si="502"/>
        <v>0.17134021112627443</v>
      </c>
      <c r="BN306" s="8">
        <f t="shared" si="503"/>
        <v>0.82858629862268374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1.59183673469388</v>
      </c>
      <c r="F307">
        <f>VLOOKUP(B307,home!$B$2:$E$405,3,FALSE)</f>
        <v>1.1200000000000001</v>
      </c>
      <c r="G307">
        <f>VLOOKUP(C307,away!$B$2:$E$405,4,FALSE)</f>
        <v>0.97</v>
      </c>
      <c r="H307">
        <f>VLOOKUP(A307,away!$A$2:$E$405,3,FALSE)</f>
        <v>1.28571428571429</v>
      </c>
      <c r="I307">
        <f>VLOOKUP(C307,away!$B$2:$E$405,3,FALSE)</f>
        <v>0.91</v>
      </c>
      <c r="J307">
        <f>VLOOKUP(B307,home!$B$2:$E$405,4,FALSE)</f>
        <v>0.95</v>
      </c>
      <c r="K307" s="3">
        <f t="shared" si="448"/>
        <v>1.7293714285714314</v>
      </c>
      <c r="L307" s="3">
        <f t="shared" si="449"/>
        <v>1.1115000000000037</v>
      </c>
      <c r="M307" s="5">
        <f t="shared" si="450"/>
        <v>5.8374774347299409E-2</v>
      </c>
      <c r="N307" s="5">
        <f t="shared" si="451"/>
        <v>0.10095166690552411</v>
      </c>
      <c r="O307" s="5">
        <f t="shared" si="452"/>
        <v>6.48835616870235E-2</v>
      </c>
      <c r="P307" s="5">
        <f t="shared" si="453"/>
        <v>0.11220777776549042</v>
      </c>
      <c r="Q307" s="5">
        <f t="shared" si="454"/>
        <v>8.7291464206536787E-2</v>
      </c>
      <c r="R307" s="5">
        <f t="shared" si="455"/>
        <v>3.6059039407563442E-2</v>
      </c>
      <c r="S307" s="5">
        <f t="shared" si="456"/>
        <v>5.392134501523848E-2</v>
      </c>
      <c r="T307" s="5">
        <f t="shared" si="457"/>
        <v>9.7024462465565953E-2</v>
      </c>
      <c r="U307" s="5">
        <f t="shared" si="458"/>
        <v>6.2359472493171524E-2</v>
      </c>
      <c r="V307" s="5">
        <f t="shared" si="459"/>
        <v>1.1516379132247793E-2</v>
      </c>
      <c r="W307" s="5">
        <f t="shared" si="460"/>
        <v>5.0319788052316829E-2</v>
      </c>
      <c r="X307" s="5">
        <f t="shared" si="461"/>
        <v>5.5930444420150334E-2</v>
      </c>
      <c r="Y307" s="5">
        <f t="shared" si="462"/>
        <v>3.1083344486498663E-2</v>
      </c>
      <c r="Z307" s="5">
        <f t="shared" si="463"/>
        <v>1.33598741005023E-2</v>
      </c>
      <c r="AA307" s="5">
        <f t="shared" si="464"/>
        <v>2.3104184558720126E-2</v>
      </c>
      <c r="AB307" s="5">
        <f t="shared" si="465"/>
        <v>1.9977858328145921E-2</v>
      </c>
      <c r="AC307" s="5">
        <f t="shared" si="466"/>
        <v>1.3835463656851959E-3</v>
      </c>
      <c r="AD307" s="5">
        <f t="shared" si="467"/>
        <v>2.1755400937361707E-2</v>
      </c>
      <c r="AE307" s="5">
        <f t="shared" si="468"/>
        <v>2.4181128141877617E-2</v>
      </c>
      <c r="AF307" s="5">
        <f t="shared" si="469"/>
        <v>1.3438661964848535E-2</v>
      </c>
      <c r="AG307" s="5">
        <f t="shared" si="470"/>
        <v>4.9790242579763984E-3</v>
      </c>
      <c r="AH307" s="5">
        <f t="shared" si="471"/>
        <v>3.7123750156770876E-3</v>
      </c>
      <c r="AI307" s="5">
        <f t="shared" si="472"/>
        <v>6.4200752842543743E-3</v>
      </c>
      <c r="AJ307" s="5">
        <f t="shared" si="473"/>
        <v>5.5513473829335641E-3</v>
      </c>
      <c r="AK307" s="5">
        <f t="shared" si="474"/>
        <v>3.2001138513733647E-3</v>
      </c>
      <c r="AL307" s="5">
        <f t="shared" si="475"/>
        <v>1.0637791057173549E-4</v>
      </c>
      <c r="AM307" s="5">
        <f t="shared" si="476"/>
        <v>7.5246337596378918E-3</v>
      </c>
      <c r="AN307" s="5">
        <f t="shared" si="477"/>
        <v>8.3636304238375436E-3</v>
      </c>
      <c r="AO307" s="5">
        <f t="shared" si="478"/>
        <v>4.6480876080477324E-3</v>
      </c>
      <c r="AP307" s="5">
        <f t="shared" si="479"/>
        <v>1.7221164587816905E-3</v>
      </c>
      <c r="AQ307" s="5">
        <f t="shared" si="480"/>
        <v>4.7853311098396367E-4</v>
      </c>
      <c r="AR307" s="5">
        <f t="shared" si="481"/>
        <v>8.2526096598501937E-4</v>
      </c>
      <c r="AS307" s="5">
        <f t="shared" si="482"/>
        <v>1.4271827356897523E-3</v>
      </c>
      <c r="AT307" s="5">
        <f t="shared" si="483"/>
        <v>1.2340645232261356E-3</v>
      </c>
      <c r="AU307" s="5">
        <f t="shared" si="484"/>
        <v>7.1138530916030145E-4</v>
      </c>
      <c r="AV307" s="5">
        <f t="shared" si="485"/>
        <v>3.0756235709182008E-4</v>
      </c>
      <c r="AW307" s="5">
        <f t="shared" si="486"/>
        <v>5.6799786294937475E-6</v>
      </c>
      <c r="AX307" s="5">
        <f t="shared" si="487"/>
        <v>2.1688144390636329E-3</v>
      </c>
      <c r="AY307" s="5">
        <f t="shared" si="488"/>
        <v>2.410637249019236E-3</v>
      </c>
      <c r="AZ307" s="5">
        <f t="shared" si="489"/>
        <v>1.3397116511424452E-3</v>
      </c>
      <c r="BA307" s="5">
        <f t="shared" si="490"/>
        <v>4.9636316674827761E-4</v>
      </c>
      <c r="BB307" s="5">
        <f t="shared" si="491"/>
        <v>1.3792691496017806E-4</v>
      </c>
      <c r="BC307" s="5">
        <f t="shared" si="492"/>
        <v>3.0661153195647686E-5</v>
      </c>
      <c r="BD307" s="5">
        <f t="shared" si="493"/>
        <v>1.5287959394872522E-4</v>
      </c>
      <c r="BE307" s="5">
        <f t="shared" si="494"/>
        <v>2.6438560178652725E-4</v>
      </c>
      <c r="BF307" s="5">
        <f t="shared" si="495"/>
        <v>2.2861045292764216E-4</v>
      </c>
      <c r="BG307" s="5">
        <f t="shared" si="496"/>
        <v>1.3178412852194615E-4</v>
      </c>
      <c r="BH307" s="5">
        <f t="shared" si="497"/>
        <v>5.697592665125981E-5</v>
      </c>
      <c r="BI307" s="5">
        <f t="shared" si="498"/>
        <v>1.9706507933414046E-5</v>
      </c>
      <c r="BJ307" s="8">
        <f t="shared" si="499"/>
        <v>0.51627650177407525</v>
      </c>
      <c r="BK307" s="8">
        <f t="shared" si="500"/>
        <v>0.23992083778555229</v>
      </c>
      <c r="BL307" s="8">
        <f t="shared" si="501"/>
        <v>0.23062782611178539</v>
      </c>
      <c r="BM307" s="8">
        <f t="shared" si="502"/>
        <v>0.53801179818208789</v>
      </c>
      <c r="BN307" s="8">
        <f t="shared" si="503"/>
        <v>0.45976828431943767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1.6044444444444399</v>
      </c>
      <c r="F308">
        <f>VLOOKUP(B308,home!$B$2:$E$405,3,FALSE)</f>
        <v>0.48</v>
      </c>
      <c r="G308">
        <f>VLOOKUP(C308,away!$B$2:$E$405,4,FALSE)</f>
        <v>0.91</v>
      </c>
      <c r="H308">
        <f>VLOOKUP(A308,away!$A$2:$E$405,3,FALSE)</f>
        <v>1.4044444444444399</v>
      </c>
      <c r="I308">
        <f>VLOOKUP(C308,away!$B$2:$E$405,3,FALSE)</f>
        <v>0.86</v>
      </c>
      <c r="J308">
        <f>VLOOKUP(B308,home!$B$2:$E$405,4,FALSE)</f>
        <v>1.1499999999999999</v>
      </c>
      <c r="K308" s="3">
        <f t="shared" si="448"/>
        <v>0.7008213333333313</v>
      </c>
      <c r="L308" s="3">
        <f t="shared" si="449"/>
        <v>1.3889955555555511</v>
      </c>
      <c r="M308" s="5">
        <f t="shared" si="450"/>
        <v>0.12370978638004686</v>
      </c>
      <c r="N308" s="5">
        <f t="shared" si="451"/>
        <v>8.6698457437246024E-2</v>
      </c>
      <c r="O308" s="5">
        <f t="shared" si="452"/>
        <v>0.17183234346061174</v>
      </c>
      <c r="P308" s="5">
        <f t="shared" si="453"/>
        <v>0.12042377205385685</v>
      </c>
      <c r="Q308" s="5">
        <f t="shared" si="454"/>
        <v>3.0380064269556913E-2</v>
      </c>
      <c r="R308" s="5">
        <f t="shared" si="455"/>
        <v>0.11933718068374236</v>
      </c>
      <c r="S308" s="5">
        <f t="shared" si="456"/>
        <v>2.9306260442339353E-2</v>
      </c>
      <c r="T308" s="5">
        <f t="shared" si="457"/>
        <v>4.2197774247906557E-2</v>
      </c>
      <c r="U308" s="5">
        <f t="shared" si="458"/>
        <v>8.3634042083020985E-2</v>
      </c>
      <c r="V308" s="5">
        <f t="shared" si="459"/>
        <v>3.1697576961986829E-3</v>
      </c>
      <c r="W308" s="5">
        <f t="shared" si="460"/>
        <v>7.0969990493810588E-3</v>
      </c>
      <c r="X308" s="5">
        <f t="shared" si="461"/>
        <v>9.8577001373722616E-3</v>
      </c>
      <c r="Y308" s="5">
        <f t="shared" si="462"/>
        <v>6.8461508394047103E-3</v>
      </c>
      <c r="Z308" s="5">
        <f t="shared" si="463"/>
        <v>5.52529378607493E-2</v>
      </c>
      <c r="AA308" s="5">
        <f t="shared" si="464"/>
        <v>3.8722437582154032E-2</v>
      </c>
      <c r="AB308" s="5">
        <f t="shared" si="465"/>
        <v>1.3568755168120941E-2</v>
      </c>
      <c r="AC308" s="5">
        <f t="shared" si="466"/>
        <v>1.9284760599917828E-4</v>
      </c>
      <c r="AD308" s="5">
        <f t="shared" si="467"/>
        <v>1.2434320841131544E-3</v>
      </c>
      <c r="AE308" s="5">
        <f t="shared" si="468"/>
        <v>1.7271216384683477E-3</v>
      </c>
      <c r="AF308" s="5">
        <f t="shared" si="469"/>
        <v>1.1994821398681784E-3</v>
      </c>
      <c r="AG308" s="5">
        <f t="shared" si="470"/>
        <v>5.5535845374838722E-4</v>
      </c>
      <c r="AH308" s="5">
        <f t="shared" si="471"/>
        <v>1.9186521279991958E-2</v>
      </c>
      <c r="AI308" s="5">
        <f t="shared" si="472"/>
        <v>1.3446323425472298E-2</v>
      </c>
      <c r="AJ308" s="5">
        <f t="shared" si="473"/>
        <v>4.7117351557353507E-3</v>
      </c>
      <c r="AK308" s="5">
        <f t="shared" si="474"/>
        <v>1.1006948380519934E-3</v>
      </c>
      <c r="AL308" s="5">
        <f t="shared" si="475"/>
        <v>7.5090053343500843E-6</v>
      </c>
      <c r="AM308" s="5">
        <f t="shared" si="476"/>
        <v>1.7428474621952484E-4</v>
      </c>
      <c r="AN308" s="5">
        <f t="shared" si="477"/>
        <v>2.4208073790004715E-4</v>
      </c>
      <c r="AO308" s="5">
        <f t="shared" si="478"/>
        <v>1.681245345143869E-4</v>
      </c>
      <c r="AP308" s="5">
        <f t="shared" si="479"/>
        <v>7.7841410406776423E-5</v>
      </c>
      <c r="AQ308" s="5">
        <f t="shared" si="480"/>
        <v>2.7030343273297022E-5</v>
      </c>
      <c r="AR308" s="5">
        <f t="shared" si="481"/>
        <v>5.3299985568961619E-3</v>
      </c>
      <c r="AS308" s="5">
        <f t="shared" si="482"/>
        <v>3.7353766953087003E-3</v>
      </c>
      <c r="AT308" s="5">
        <f t="shared" si="483"/>
        <v>1.3089158380542479E-3</v>
      </c>
      <c r="AU308" s="5">
        <f t="shared" si="484"/>
        <v>3.0577204761543097E-4</v>
      </c>
      <c r="AV308" s="5">
        <f t="shared" si="485"/>
        <v>5.3572893526477283E-5</v>
      </c>
      <c r="AW308" s="5">
        <f t="shared" si="486"/>
        <v>2.0304302809448771E-7</v>
      </c>
      <c r="AX308" s="5">
        <f t="shared" si="487"/>
        <v>2.0357078037538103E-5</v>
      </c>
      <c r="AY308" s="5">
        <f t="shared" si="488"/>
        <v>2.8275890918237943E-5</v>
      </c>
      <c r="AZ308" s="5">
        <f t="shared" si="489"/>
        <v>1.9637543407403041E-5</v>
      </c>
      <c r="BA308" s="5">
        <f t="shared" si="490"/>
        <v>9.0921535049706793E-6</v>
      </c>
      <c r="BB308" s="5">
        <f t="shared" si="491"/>
        <v>3.1572402022082756E-6</v>
      </c>
      <c r="BC308" s="5">
        <f t="shared" si="492"/>
        <v>8.7707852173772011E-7</v>
      </c>
      <c r="BD308" s="5">
        <f t="shared" si="493"/>
        <v>1.2338907177743786E-3</v>
      </c>
      <c r="BE308" s="5">
        <f t="shared" si="494"/>
        <v>8.6473693801826122E-4</v>
      </c>
      <c r="BF308" s="5">
        <f t="shared" si="495"/>
        <v>3.0301304694227004E-4</v>
      </c>
      <c r="BG308" s="5">
        <f t="shared" si="496"/>
        <v>7.0786002525159006E-5</v>
      </c>
      <c r="BH308" s="5">
        <f t="shared" si="497"/>
        <v>1.2402085167754619E-5</v>
      </c>
      <c r="BI308" s="5">
        <f t="shared" si="498"/>
        <v>1.7383291726758657E-6</v>
      </c>
      <c r="BJ308" s="8">
        <f t="shared" si="499"/>
        <v>0.18857329905397172</v>
      </c>
      <c r="BK308" s="8">
        <f t="shared" si="500"/>
        <v>0.27683820907469359</v>
      </c>
      <c r="BL308" s="8">
        <f t="shared" si="501"/>
        <v>0.47876023682790309</v>
      </c>
      <c r="BM308" s="8">
        <f t="shared" si="502"/>
        <v>0.34701500568436677</v>
      </c>
      <c r="BN308" s="8">
        <f t="shared" si="503"/>
        <v>0.65238160428506065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1.3216783216783199</v>
      </c>
      <c r="F309">
        <f>VLOOKUP(B309,home!$B$2:$E$405,3,FALSE)</f>
        <v>1.7</v>
      </c>
      <c r="G309">
        <f>VLOOKUP(C309,away!$B$2:$E$405,4,FALSE)</f>
        <v>1.66</v>
      </c>
      <c r="H309">
        <f>VLOOKUP(A309,away!$A$2:$E$405,3,FALSE)</f>
        <v>1.28321678321678</v>
      </c>
      <c r="I309">
        <f>VLOOKUP(C309,away!$B$2:$E$405,3,FALSE)</f>
        <v>0.91</v>
      </c>
      <c r="J309">
        <f>VLOOKUP(B309,home!$B$2:$E$405,4,FALSE)</f>
        <v>0.63</v>
      </c>
      <c r="K309" s="3">
        <f t="shared" si="448"/>
        <v>3.7297762237762182</v>
      </c>
      <c r="L309" s="3">
        <f t="shared" si="449"/>
        <v>0.73566818181818006</v>
      </c>
      <c r="M309" s="5">
        <f t="shared" si="450"/>
        <v>1.1499584144732266E-2</v>
      </c>
      <c r="N309" s="5">
        <f t="shared" si="451"/>
        <v>4.2890875526336393E-2</v>
      </c>
      <c r="O309" s="5">
        <f t="shared" si="452"/>
        <v>8.4598781594203577E-3</v>
      </c>
      <c r="P309" s="5">
        <f t="shared" si="453"/>
        <v>3.1553452415049768E-2</v>
      </c>
      <c r="Q309" s="5">
        <f t="shared" si="454"/>
        <v>7.9986683877537407E-2</v>
      </c>
      <c r="R309" s="5">
        <f t="shared" si="455"/>
        <v>3.1118315919720523E-3</v>
      </c>
      <c r="S309" s="5">
        <f t="shared" si="456"/>
        <v>2.164470355575606E-2</v>
      </c>
      <c r="T309" s="5">
        <f t="shared" si="457"/>
        <v>5.8843658297853478E-2</v>
      </c>
      <c r="U309" s="5">
        <f t="shared" si="458"/>
        <v>1.160643548413306E-2</v>
      </c>
      <c r="V309" s="5">
        <f t="shared" si="459"/>
        <v>6.5989354734600006E-3</v>
      </c>
      <c r="W309" s="5">
        <f t="shared" si="460"/>
        <v>9.9444143915047828E-2</v>
      </c>
      <c r="X309" s="5">
        <f t="shared" si="461"/>
        <v>7.3157892546448666E-2</v>
      </c>
      <c r="Y309" s="5">
        <f t="shared" si="462"/>
        <v>2.6909966897647835E-2</v>
      </c>
      <c r="Z309" s="5">
        <f t="shared" si="463"/>
        <v>7.6309182979681777E-4</v>
      </c>
      <c r="AA309" s="5">
        <f t="shared" si="464"/>
        <v>2.8461617633340599E-3</v>
      </c>
      <c r="AB309" s="5">
        <f t="shared" si="465"/>
        <v>5.3077732369521888E-3</v>
      </c>
      <c r="AC309" s="5">
        <f t="shared" si="466"/>
        <v>1.1316669902536488E-3</v>
      </c>
      <c r="AD309" s="5">
        <f t="shared" si="467"/>
        <v>9.2726100892031468E-2</v>
      </c>
      <c r="AE309" s="5">
        <f t="shared" si="468"/>
        <v>6.8215642050329914E-2</v>
      </c>
      <c r="AF309" s="5">
        <f t="shared" si="469"/>
        <v>2.509203867936299E-2</v>
      </c>
      <c r="AG309" s="5">
        <f t="shared" si="470"/>
        <v>6.1531381577861425E-3</v>
      </c>
      <c r="AH309" s="5">
        <f t="shared" si="471"/>
        <v>1.403455947467332E-4</v>
      </c>
      <c r="AI309" s="5">
        <f t="shared" si="472"/>
        <v>5.2345766239809814E-4</v>
      </c>
      <c r="AJ309" s="5">
        <f t="shared" si="473"/>
        <v>9.7618997168295277E-4</v>
      </c>
      <c r="AK309" s="5">
        <f t="shared" si="474"/>
        <v>1.2136567154239519E-3</v>
      </c>
      <c r="AL309" s="5">
        <f t="shared" si="475"/>
        <v>1.2420623242452897E-4</v>
      </c>
      <c r="AM309" s="5">
        <f t="shared" si="476"/>
        <v>6.9169521286114741E-2</v>
      </c>
      <c r="AN309" s="5">
        <f t="shared" si="477"/>
        <v>5.0885815961789933E-2</v>
      </c>
      <c r="AO309" s="5">
        <f t="shared" si="478"/>
        <v>1.8717537854472256E-2</v>
      </c>
      <c r="AP309" s="5">
        <f t="shared" si="479"/>
        <v>4.58996568050419E-3</v>
      </c>
      <c r="AQ309" s="5">
        <f t="shared" si="480"/>
        <v>8.4417292669609044E-4</v>
      </c>
      <c r="AR309" s="5">
        <f t="shared" si="481"/>
        <v>2.0649557702704075E-5</v>
      </c>
      <c r="AS309" s="5">
        <f t="shared" si="482"/>
        <v>7.7018229351040736E-5</v>
      </c>
      <c r="AT309" s="5">
        <f t="shared" si="483"/>
        <v>1.4363038031542776E-4</v>
      </c>
      <c r="AU309" s="5">
        <f t="shared" si="484"/>
        <v>1.7856972583747268E-4</v>
      </c>
      <c r="AV309" s="5">
        <f t="shared" si="485"/>
        <v>1.6650627942871085E-4</v>
      </c>
      <c r="AW309" s="5">
        <f t="shared" si="486"/>
        <v>9.4668530693860461E-6</v>
      </c>
      <c r="AX309" s="5">
        <f t="shared" si="487"/>
        <v>4.2997805983822274E-2</v>
      </c>
      <c r="AY309" s="5">
        <f t="shared" si="488"/>
        <v>3.1632117750289394E-2</v>
      </c>
      <c r="AZ309" s="5">
        <f t="shared" si="489"/>
        <v>1.1635371276206988E-2</v>
      </c>
      <c r="BA309" s="5">
        <f t="shared" si="490"/>
        <v>2.8532574771822253E-3</v>
      </c>
      <c r="BB309" s="5">
        <f t="shared" si="491"/>
        <v>5.2476268512444352E-4</v>
      </c>
      <c r="BC309" s="5">
        <f t="shared" si="492"/>
        <v>7.721024209030512E-5</v>
      </c>
      <c r="BD309" s="5">
        <f t="shared" si="493"/>
        <v>2.5318704284163164E-6</v>
      </c>
      <c r="BE309" s="5">
        <f t="shared" si="494"/>
        <v>9.443310125589286E-6</v>
      </c>
      <c r="BF309" s="5">
        <f t="shared" si="495"/>
        <v>1.7610716790084074E-5</v>
      </c>
      <c r="BG309" s="5">
        <f t="shared" si="496"/>
        <v>2.1894677589104065E-5</v>
      </c>
      <c r="BH309" s="5">
        <f t="shared" si="497"/>
        <v>2.0415561974771585E-5</v>
      </c>
      <c r="BI309" s="5">
        <f t="shared" si="498"/>
        <v>1.5229095529706581E-5</v>
      </c>
      <c r="BJ309" s="8">
        <f t="shared" si="499"/>
        <v>0.80734767996467505</v>
      </c>
      <c r="BK309" s="8">
        <f t="shared" si="500"/>
        <v>0.10418466656196568</v>
      </c>
      <c r="BL309" s="8">
        <f t="shared" si="501"/>
        <v>3.4859229585136479E-2</v>
      </c>
      <c r="BM309" s="8">
        <f t="shared" si="502"/>
        <v>0.73802971132930584</v>
      </c>
      <c r="BN309" s="8">
        <f t="shared" si="503"/>
        <v>0.17750230571504824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1.2186788154897501</v>
      </c>
      <c r="F310">
        <f>VLOOKUP(B310,home!$B$2:$E$405,3,FALSE)</f>
        <v>1.05</v>
      </c>
      <c r="G310">
        <f>VLOOKUP(C310,away!$B$2:$E$405,4,FALSE)</f>
        <v>0.96</v>
      </c>
      <c r="H310">
        <f>VLOOKUP(A310,away!$A$2:$E$405,3,FALSE)</f>
        <v>1.0296127562642401</v>
      </c>
      <c r="I310">
        <f>VLOOKUP(C310,away!$B$2:$E$405,3,FALSE)</f>
        <v>0.59</v>
      </c>
      <c r="J310">
        <f>VLOOKUP(B310,home!$B$2:$E$405,4,FALSE)</f>
        <v>0.92</v>
      </c>
      <c r="K310" s="3">
        <f t="shared" si="448"/>
        <v>1.2284282460136682</v>
      </c>
      <c r="L310" s="3">
        <f t="shared" si="449"/>
        <v>0.55887380410022947</v>
      </c>
      <c r="M310" s="5">
        <f t="shared" si="450"/>
        <v>0.16741122803060587</v>
      </c>
      <c r="N310" s="5">
        <f t="shared" si="451"/>
        <v>0.20565268121263139</v>
      </c>
      <c r="O310" s="5">
        <f t="shared" si="452"/>
        <v>9.3561749858555671E-2</v>
      </c>
      <c r="P310" s="5">
        <f t="shared" si="453"/>
        <v>0.11493389627271508</v>
      </c>
      <c r="Q310" s="5">
        <f t="shared" si="454"/>
        <v>0.12631478123502046</v>
      </c>
      <c r="R310" s="5">
        <f t="shared" si="455"/>
        <v>2.6144605530862557E-2</v>
      </c>
      <c r="S310" s="5">
        <f t="shared" si="456"/>
        <v>1.9726574895580246E-2</v>
      </c>
      <c r="T310" s="5">
        <f t="shared" si="457"/>
        <v>7.0594022302904166E-2</v>
      </c>
      <c r="U310" s="5">
        <f t="shared" si="458"/>
        <v>3.2116771914996733E-2</v>
      </c>
      <c r="V310" s="5">
        <f t="shared" si="459"/>
        <v>1.5047790067183617E-3</v>
      </c>
      <c r="W310" s="5">
        <f t="shared" si="460"/>
        <v>5.1722881719378798E-2</v>
      </c>
      <c r="X310" s="5">
        <f t="shared" si="461"/>
        <v>2.8906563665535442E-2</v>
      </c>
      <c r="Y310" s="5">
        <f t="shared" si="462"/>
        <v>8.0775605996116339E-3</v>
      </c>
      <c r="Z310" s="5">
        <f t="shared" si="463"/>
        <v>4.8705117165776862E-3</v>
      </c>
      <c r="AA310" s="5">
        <f t="shared" si="464"/>
        <v>5.9830741651845463E-3</v>
      </c>
      <c r="AB310" s="5">
        <f t="shared" si="465"/>
        <v>3.6748886512536737E-3</v>
      </c>
      <c r="AC310" s="5">
        <f t="shared" si="466"/>
        <v>6.45678445175392E-5</v>
      </c>
      <c r="AD310" s="5">
        <f t="shared" si="467"/>
        <v>1.5884462217327228E-2</v>
      </c>
      <c r="AE310" s="5">
        <f t="shared" si="468"/>
        <v>8.8774098254840329E-3</v>
      </c>
      <c r="AF310" s="5">
        <f t="shared" si="469"/>
        <v>2.4806758998625078E-3</v>
      </c>
      <c r="AG310" s="5">
        <f t="shared" si="470"/>
        <v>4.6212825896530663E-4</v>
      </c>
      <c r="AH310" s="5">
        <f t="shared" si="471"/>
        <v>6.8050035273962734E-4</v>
      </c>
      <c r="AI310" s="5">
        <f t="shared" si="472"/>
        <v>8.3594585472762271E-4</v>
      </c>
      <c r="AJ310" s="5">
        <f t="shared" si="473"/>
        <v>5.1344975004272533E-4</v>
      </c>
      <c r="AK310" s="5">
        <f t="shared" si="474"/>
        <v>2.1024539195371381E-4</v>
      </c>
      <c r="AL310" s="5">
        <f t="shared" si="475"/>
        <v>1.7731269357811408E-6</v>
      </c>
      <c r="AM310" s="5">
        <f t="shared" si="476"/>
        <v>3.9025844121003332E-3</v>
      </c>
      <c r="AN310" s="5">
        <f t="shared" si="477"/>
        <v>2.1810521962127706E-3</v>
      </c>
      <c r="AO310" s="5">
        <f t="shared" si="478"/>
        <v>6.0946646891929556E-4</v>
      </c>
      <c r="AP310" s="5">
        <f t="shared" si="479"/>
        <v>1.1353828131882035E-4</v>
      </c>
      <c r="AQ310" s="5">
        <f t="shared" si="480"/>
        <v>1.5863392797912781E-5</v>
      </c>
      <c r="AR310" s="5">
        <f t="shared" si="481"/>
        <v>7.6062764165428748E-5</v>
      </c>
      <c r="AS310" s="5">
        <f t="shared" si="482"/>
        <v>9.3437647970688912E-5</v>
      </c>
      <c r="AT310" s="5">
        <f t="shared" si="483"/>
        <v>5.7390723004138009E-5</v>
      </c>
      <c r="AU310" s="5">
        <f t="shared" si="484"/>
        <v>2.3500128399143177E-5</v>
      </c>
      <c r="AV310" s="5">
        <f t="shared" si="485"/>
        <v>7.2170553776138593E-6</v>
      </c>
      <c r="AW310" s="5">
        <f t="shared" si="486"/>
        <v>3.3814336793562162E-8</v>
      </c>
      <c r="AX310" s="5">
        <f t="shared" si="487"/>
        <v>7.9900748737944866E-4</v>
      </c>
      <c r="AY310" s="5">
        <f t="shared" si="488"/>
        <v>4.4654435397631852E-4</v>
      </c>
      <c r="AZ310" s="5">
        <f t="shared" si="489"/>
        <v>1.2478097090311228E-4</v>
      </c>
      <c r="BA310" s="5">
        <f t="shared" si="490"/>
        <v>2.3245605295980807E-5</v>
      </c>
      <c r="BB310" s="5">
        <f t="shared" si="491"/>
        <v>3.2478399650943075E-6</v>
      </c>
      <c r="BC310" s="5">
        <f t="shared" si="492"/>
        <v>3.6302653528020259E-7</v>
      </c>
      <c r="BD310" s="5">
        <f t="shared" si="493"/>
        <v>7.0849143932519624E-6</v>
      </c>
      <c r="BE310" s="5">
        <f t="shared" si="494"/>
        <v>8.7033089612594995E-6</v>
      </c>
      <c r="BF310" s="5">
        <f t="shared" si="495"/>
        <v>5.3456952808975256E-6</v>
      </c>
      <c r="BG310" s="5">
        <f t="shared" si="496"/>
        <v>2.1889343592121633E-6</v>
      </c>
      <c r="BH310" s="5">
        <f t="shared" si="497"/>
        <v>6.7223719888151253E-7</v>
      </c>
      <c r="BI310" s="5">
        <f t="shared" si="498"/>
        <v>1.6515903262543157E-7</v>
      </c>
      <c r="BJ310" s="8">
        <f t="shared" si="499"/>
        <v>0.52719286097212537</v>
      </c>
      <c r="BK310" s="8">
        <f t="shared" si="500"/>
        <v>0.30408936353104921</v>
      </c>
      <c r="BL310" s="8">
        <f t="shared" si="501"/>
        <v>0.16400300003846002</v>
      </c>
      <c r="BM310" s="8">
        <f t="shared" si="502"/>
        <v>0.26569028357818164</v>
      </c>
      <c r="BN310" s="8">
        <f t="shared" si="503"/>
        <v>0.7340189421403911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1.36551724137931</v>
      </c>
      <c r="F311">
        <f>VLOOKUP(B311,home!$B$2:$E$405,3,FALSE)</f>
        <v>1.1200000000000001</v>
      </c>
      <c r="G311">
        <f>VLOOKUP(C311,away!$B$2:$E$405,4,FALSE)</f>
        <v>0.68</v>
      </c>
      <c r="H311">
        <f>VLOOKUP(A311,away!$A$2:$E$405,3,FALSE)</f>
        <v>1.3172413793103399</v>
      </c>
      <c r="I311">
        <f>VLOOKUP(C311,away!$B$2:$E$405,3,FALSE)</f>
        <v>0.89</v>
      </c>
      <c r="J311">
        <f>VLOOKUP(B311,home!$B$2:$E$405,4,FALSE)</f>
        <v>0.91</v>
      </c>
      <c r="K311" s="3">
        <f t="shared" si="448"/>
        <v>1.0399779310344826</v>
      </c>
      <c r="L311" s="3">
        <f t="shared" si="449"/>
        <v>1.0668337931034444</v>
      </c>
      <c r="M311" s="5">
        <f t="shared" si="450"/>
        <v>0.12162512336892679</v>
      </c>
      <c r="N311" s="5">
        <f t="shared" si="451"/>
        <v>0.1264874441630302</v>
      </c>
      <c r="O311" s="5">
        <f t="shared" si="452"/>
        <v>0.12975379170034657</v>
      </c>
      <c r="P311" s="5">
        <f t="shared" si="453"/>
        <v>0.13494107983640563</v>
      </c>
      <c r="Q311" s="5">
        <f t="shared" si="454"/>
        <v>6.5772075241253891E-2</v>
      </c>
      <c r="R311" s="5">
        <f t="shared" si="455"/>
        <v>6.9212864884617448E-2</v>
      </c>
      <c r="S311" s="5">
        <f t="shared" si="456"/>
        <v>3.7428728791874165E-2</v>
      </c>
      <c r="T311" s="5">
        <f t="shared" si="457"/>
        <v>7.0167872509912022E-2</v>
      </c>
      <c r="U311" s="5">
        <f t="shared" si="458"/>
        <v>7.1979852023673657E-2</v>
      </c>
      <c r="V311" s="5">
        <f t="shared" si="459"/>
        <v>4.6140623108299446E-3</v>
      </c>
      <c r="W311" s="5">
        <f t="shared" si="460"/>
        <v>2.280050224308118E-2</v>
      </c>
      <c r="X311" s="5">
        <f t="shared" si="461"/>
        <v>2.4324346292649887E-2</v>
      </c>
      <c r="Y311" s="5">
        <f t="shared" si="462"/>
        <v>1.297501731007469E-2</v>
      </c>
      <c r="Z311" s="5">
        <f t="shared" si="463"/>
        <v>2.4612874392137548E-2</v>
      </c>
      <c r="AA311" s="5">
        <f t="shared" si="464"/>
        <v>2.5596846187146804E-2</v>
      </c>
      <c r="AB311" s="5">
        <f t="shared" si="465"/>
        <v>1.3310077569358408E-2</v>
      </c>
      <c r="AC311" s="5">
        <f t="shared" si="466"/>
        <v>3.1995165421499393E-4</v>
      </c>
      <c r="AD311" s="5">
        <f t="shared" si="467"/>
        <v>5.9280047873266585E-3</v>
      </c>
      <c r="AE311" s="5">
        <f t="shared" si="468"/>
        <v>6.3241958327990766E-3</v>
      </c>
      <c r="AF311" s="5">
        <f t="shared" si="469"/>
        <v>3.3734329143170166E-3</v>
      </c>
      <c r="AG311" s="5">
        <f t="shared" si="470"/>
        <v>1.1996307439202769E-3</v>
      </c>
      <c r="AH311" s="5">
        <f t="shared" si="471"/>
        <v>6.5644615367356825E-3</v>
      </c>
      <c r="AI311" s="5">
        <f t="shared" si="472"/>
        <v>6.8268951273298155E-3</v>
      </c>
      <c r="AJ311" s="5">
        <f t="shared" si="473"/>
        <v>3.549910134954926E-3</v>
      </c>
      <c r="AK311" s="5">
        <f t="shared" si="474"/>
        <v>1.2306093991695884E-3</v>
      </c>
      <c r="AL311" s="5">
        <f t="shared" si="475"/>
        <v>1.4199244537414698E-5</v>
      </c>
      <c r="AM311" s="5">
        <f t="shared" si="476"/>
        <v>1.2329988307772978E-3</v>
      </c>
      <c r="AN311" s="5">
        <f t="shared" si="477"/>
        <v>1.3154048195302566E-3</v>
      </c>
      <c r="AO311" s="5">
        <f t="shared" si="478"/>
        <v>7.0165915654300749E-4</v>
      </c>
      <c r="AP311" s="5">
        <f t="shared" si="479"/>
        <v>2.4951789981351346E-4</v>
      </c>
      <c r="AQ311" s="5">
        <f t="shared" si="480"/>
        <v>6.6548531876313934E-5</v>
      </c>
      <c r="AR311" s="5">
        <f t="shared" si="481"/>
        <v>1.4006378801834792E-3</v>
      </c>
      <c r="AS311" s="5">
        <f t="shared" si="482"/>
        <v>1.4566324847617384E-3</v>
      </c>
      <c r="AT311" s="5">
        <f t="shared" si="483"/>
        <v>7.5743281889006496E-4</v>
      </c>
      <c r="AU311" s="5">
        <f t="shared" si="484"/>
        <v>2.6257113862896862E-4</v>
      </c>
      <c r="AV311" s="5">
        <f t="shared" si="485"/>
        <v>6.8267047375180739E-5</v>
      </c>
      <c r="AW311" s="5">
        <f t="shared" si="486"/>
        <v>4.3760635998788393E-7</v>
      </c>
      <c r="AX311" s="5">
        <f t="shared" si="487"/>
        <v>2.1371526216661829E-4</v>
      </c>
      <c r="AY311" s="5">
        <f t="shared" si="488"/>
        <v>2.2799866378131042E-4</v>
      </c>
      <c r="AZ311" s="5">
        <f t="shared" si="489"/>
        <v>1.2161833965216612E-4</v>
      </c>
      <c r="BA311" s="5">
        <f t="shared" si="490"/>
        <v>4.3248851534021149E-5</v>
      </c>
      <c r="BB311" s="5">
        <f t="shared" si="491"/>
        <v>1.1534834082351875E-5</v>
      </c>
      <c r="BC311" s="5">
        <f t="shared" si="492"/>
        <v>2.4611501593788685E-6</v>
      </c>
      <c r="BD311" s="5">
        <f t="shared" si="493"/>
        <v>2.4904130374675131E-4</v>
      </c>
      <c r="BE311" s="5">
        <f t="shared" si="494"/>
        <v>2.5899745981267661E-4</v>
      </c>
      <c r="BF311" s="5">
        <f t="shared" si="495"/>
        <v>1.3467582119958696E-4</v>
      </c>
      <c r="BG311" s="5">
        <f t="shared" si="496"/>
        <v>4.6686627297172126E-5</v>
      </c>
      <c r="BH311" s="5">
        <f t="shared" si="497"/>
        <v>1.2138265515872761E-5</v>
      </c>
      <c r="BI311" s="5">
        <f t="shared" si="498"/>
        <v>2.5247056515089131E-6</v>
      </c>
      <c r="BJ311" s="8">
        <f t="shared" si="499"/>
        <v>0.34353922837828116</v>
      </c>
      <c r="BK311" s="8">
        <f t="shared" si="500"/>
        <v>0.29917114387057026</v>
      </c>
      <c r="BL311" s="8">
        <f t="shared" si="501"/>
        <v>0.33267491411639588</v>
      </c>
      <c r="BM311" s="8">
        <f t="shared" si="502"/>
        <v>0.35197822050538302</v>
      </c>
      <c r="BN311" s="8">
        <f t="shared" si="503"/>
        <v>0.64779237919458044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1.2032967032966999</v>
      </c>
      <c r="F312">
        <f>VLOOKUP(B312,home!$B$2:$E$405,3,FALSE)</f>
        <v>0.57999999999999996</v>
      </c>
      <c r="G312">
        <f>VLOOKUP(C312,away!$B$2:$E$405,4,FALSE)</f>
        <v>1.53</v>
      </c>
      <c r="H312">
        <f>VLOOKUP(A312,away!$A$2:$E$405,3,FALSE)</f>
        <v>1.0549450549450601</v>
      </c>
      <c r="I312">
        <f>VLOOKUP(C312,away!$B$2:$E$405,3,FALSE)</f>
        <v>0.7</v>
      </c>
      <c r="J312">
        <f>VLOOKUP(B312,home!$B$2:$E$405,4,FALSE)</f>
        <v>1.31</v>
      </c>
      <c r="K312" s="3">
        <f t="shared" si="448"/>
        <v>1.0678054945054916</v>
      </c>
      <c r="L312" s="3">
        <f t="shared" si="449"/>
        <v>0.96738461538462017</v>
      </c>
      <c r="M312" s="5">
        <f t="shared" si="450"/>
        <v>0.13065564121321882</v>
      </c>
      <c r="N312" s="5">
        <f t="shared" si="451"/>
        <v>0.13951481157561321</v>
      </c>
      <c r="O312" s="5">
        <f t="shared" si="452"/>
        <v>0.12639425722288061</v>
      </c>
      <c r="P312" s="5">
        <f t="shared" si="453"/>
        <v>0.13496448233653235</v>
      </c>
      <c r="Q312" s="5">
        <f t="shared" si="454"/>
        <v>7.4487341182669045E-2</v>
      </c>
      <c r="R312" s="5">
        <f t="shared" si="455"/>
        <v>6.113592995519055E-2</v>
      </c>
      <c r="S312" s="5">
        <f t="shared" si="456"/>
        <v>3.485385576012396E-2</v>
      </c>
      <c r="T312" s="5">
        <f t="shared" si="457"/>
        <v>7.2057907901019277E-2</v>
      </c>
      <c r="U312" s="5">
        <f t="shared" si="458"/>
        <v>6.5281281917855344E-2</v>
      </c>
      <c r="V312" s="5">
        <f t="shared" si="459"/>
        <v>4.0003652658728026E-3</v>
      </c>
      <c r="W312" s="5">
        <f t="shared" si="460"/>
        <v>2.6512664061986404E-2</v>
      </c>
      <c r="X312" s="5">
        <f t="shared" si="461"/>
        <v>2.5647943326426358E-2</v>
      </c>
      <c r="Y312" s="5">
        <f t="shared" si="462"/>
        <v>1.2405712895120749E-2</v>
      </c>
      <c r="Z312" s="5">
        <f t="shared" si="463"/>
        <v>1.9713986028627697E-2</v>
      </c>
      <c r="AA312" s="5">
        <f t="shared" si="464"/>
        <v>2.1050702599973152E-2</v>
      </c>
      <c r="AB312" s="5">
        <f t="shared" si="465"/>
        <v>1.123902794972618E-2</v>
      </c>
      <c r="AC312" s="5">
        <f t="shared" si="466"/>
        <v>2.5826823389148813E-4</v>
      </c>
      <c r="AD312" s="5">
        <f t="shared" si="467"/>
        <v>7.0775920898418403E-3</v>
      </c>
      <c r="AE312" s="5">
        <f t="shared" si="468"/>
        <v>6.8467537016808789E-3</v>
      </c>
      <c r="AF312" s="5">
        <f t="shared" si="469"/>
        <v>3.3117220981668904E-3</v>
      </c>
      <c r="AG312" s="5">
        <f t="shared" si="470"/>
        <v>1.0679030027319748E-3</v>
      </c>
      <c r="AH312" s="5">
        <f t="shared" si="471"/>
        <v>4.7677516980004445E-3</v>
      </c>
      <c r="AI312" s="5">
        <f t="shared" si="472"/>
        <v>5.0910314595627622E-3</v>
      </c>
      <c r="AJ312" s="5">
        <f t="shared" si="473"/>
        <v>2.7181156826107142E-3</v>
      </c>
      <c r="AK312" s="5">
        <f t="shared" si="474"/>
        <v>9.6747295353108876E-4</v>
      </c>
      <c r="AL312" s="5">
        <f t="shared" si="475"/>
        <v>1.0671422425381992E-5</v>
      </c>
      <c r="AM312" s="5">
        <f t="shared" si="476"/>
        <v>1.5114983442803449E-3</v>
      </c>
      <c r="AN312" s="5">
        <f t="shared" si="477"/>
        <v>1.4622002444361318E-3</v>
      </c>
      <c r="AO312" s="5">
        <f t="shared" si="478"/>
        <v>7.0725501053957242E-4</v>
      </c>
      <c r="AP312" s="5">
        <f t="shared" si="479"/>
        <v>2.2806253878322324E-4</v>
      </c>
      <c r="AQ312" s="5">
        <f t="shared" si="480"/>
        <v>5.5156047841112106E-5</v>
      </c>
      <c r="AR312" s="5">
        <f t="shared" si="481"/>
        <v>9.224499285239063E-4</v>
      </c>
      <c r="AS312" s="5">
        <f t="shared" si="482"/>
        <v>9.8499710208402509E-4</v>
      </c>
      <c r="AT312" s="5">
        <f t="shared" si="483"/>
        <v>5.2589265883865412E-4</v>
      </c>
      <c r="AU312" s="5">
        <f t="shared" si="484"/>
        <v>1.8718369020933901E-4</v>
      </c>
      <c r="AV312" s="5">
        <f t="shared" si="485"/>
        <v>4.9968943221836485E-5</v>
      </c>
      <c r="AW312" s="5">
        <f t="shared" si="486"/>
        <v>3.0620419661570862E-7</v>
      </c>
      <c r="AX312" s="5">
        <f t="shared" si="487"/>
        <v>2.6899770615975083E-4</v>
      </c>
      <c r="AY312" s="5">
        <f t="shared" si="488"/>
        <v>2.6022424251269562E-4</v>
      </c>
      <c r="AZ312" s="5">
        <f t="shared" si="489"/>
        <v>1.2586846437844909E-4</v>
      </c>
      <c r="BA312" s="5">
        <f t="shared" si="490"/>
        <v>4.0587738667266245E-5</v>
      </c>
      <c r="BB312" s="5">
        <f t="shared" si="491"/>
        <v>9.815988489991207E-6</v>
      </c>
      <c r="BC312" s="5">
        <f t="shared" si="492"/>
        <v>1.8991672500020011E-6</v>
      </c>
      <c r="BD312" s="5">
        <f t="shared" si="493"/>
        <v>1.4872731155277818E-4</v>
      </c>
      <c r="BE312" s="5">
        <f t="shared" si="494"/>
        <v>1.5881184045908663E-4</v>
      </c>
      <c r="BF312" s="5">
        <f t="shared" si="495"/>
        <v>8.4790077917371089E-5</v>
      </c>
      <c r="BG312" s="5">
        <f t="shared" si="496"/>
        <v>3.0179770359905875E-5</v>
      </c>
      <c r="BH312" s="5">
        <f t="shared" si="497"/>
        <v>8.0565311533053652E-6</v>
      </c>
      <c r="BI312" s="5">
        <f t="shared" si="498"/>
        <v>1.7205616464308275E-6</v>
      </c>
      <c r="BJ312" s="8">
        <f t="shared" si="499"/>
        <v>0.3736019173285951</v>
      </c>
      <c r="BK312" s="8">
        <f t="shared" si="500"/>
        <v>0.30500350847457752</v>
      </c>
      <c r="BL312" s="8">
        <f t="shared" si="501"/>
        <v>0.30174834985529758</v>
      </c>
      <c r="BM312" s="8">
        <f t="shared" si="502"/>
        <v>0.33265538016267721</v>
      </c>
      <c r="BN312" s="8">
        <f t="shared" si="503"/>
        <v>0.66715246348610469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1.3592592592592601</v>
      </c>
      <c r="F313" s="15">
        <f>VLOOKUP(B313,home!$B$2:$E$405,3,FALSE)</f>
        <v>1.52</v>
      </c>
      <c r="G313" s="15">
        <f>VLOOKUP(C313,away!$B$2:$E$405,4,FALSE)</f>
        <v>1</v>
      </c>
      <c r="H313" s="15">
        <f>VLOOKUP(A313,away!$A$2:$E$405,3,FALSE)</f>
        <v>1.11851851851852</v>
      </c>
      <c r="I313" s="15">
        <f>VLOOKUP(C313,away!$B$2:$E$405,3,FALSE)</f>
        <v>0.79</v>
      </c>
      <c r="J313" s="15">
        <f>VLOOKUP(B313,home!$B$2:$E$405,4,FALSE)</f>
        <v>0.56999999999999995</v>
      </c>
      <c r="K313" s="17">
        <f t="shared" si="448"/>
        <v>2.0660740740740753</v>
      </c>
      <c r="L313" s="17">
        <f t="shared" si="449"/>
        <v>0.50366888888888961</v>
      </c>
      <c r="M313" s="18">
        <f t="shared" si="450"/>
        <v>7.6555220422228426E-2</v>
      </c>
      <c r="N313" s="18">
        <f t="shared" si="451"/>
        <v>0.15816875614939235</v>
      </c>
      <c r="O313" s="18">
        <f t="shared" si="452"/>
        <v>3.8558482808707828E-2</v>
      </c>
      <c r="P313" s="18">
        <f t="shared" si="453"/>
        <v>7.9664681666702167E-2</v>
      </c>
      <c r="Q313" s="18">
        <f t="shared" si="454"/>
        <v>0.16339418320440205</v>
      </c>
      <c r="R313" s="18">
        <f t="shared" si="455"/>
        <v>9.7103540967516111E-3</v>
      </c>
      <c r="S313" s="18">
        <f t="shared" si="456"/>
        <v>2.0725110155956943E-2</v>
      </c>
      <c r="T313" s="18">
        <f t="shared" si="457"/>
        <v>8.2296566705468852E-2</v>
      </c>
      <c r="U313" s="18">
        <f t="shared" si="458"/>
        <v>2.0062310849377492E-2</v>
      </c>
      <c r="V313" s="18">
        <f t="shared" si="459"/>
        <v>2.3963229765905274E-3</v>
      </c>
      <c r="W313" s="18">
        <f t="shared" si="460"/>
        <v>0.1125281619243749</v>
      </c>
      <c r="X313" s="18">
        <f t="shared" si="461"/>
        <v>5.6676934285158964E-2</v>
      </c>
      <c r="Y313" s="18">
        <f t="shared" si="462"/>
        <v>1.4273204258517315E-2</v>
      </c>
      <c r="Z313" s="18">
        <f t="shared" si="463"/>
        <v>1.6302677528761871E-3</v>
      </c>
      <c r="AA313" s="18">
        <f t="shared" si="464"/>
        <v>3.3682539380164916E-3</v>
      </c>
      <c r="AB313" s="18">
        <f t="shared" si="465"/>
        <v>3.4795310681168912E-3</v>
      </c>
      <c r="AC313" s="18">
        <f t="shared" si="466"/>
        <v>1.5585343661721942E-4</v>
      </c>
      <c r="AD313" s="18">
        <f t="shared" si="467"/>
        <v>5.8122879488790129E-2</v>
      </c>
      <c r="AE313" s="18">
        <f t="shared" si="468"/>
        <v>2.9274686131141758E-2</v>
      </c>
      <c r="AF313" s="18">
        <f t="shared" si="469"/>
        <v>7.3723743181215778E-3</v>
      </c>
      <c r="AG313" s="18">
        <f t="shared" si="470"/>
        <v>1.2377451937604267E-3</v>
      </c>
      <c r="AH313" s="18">
        <f t="shared" si="471"/>
        <v>2.0527878692063405E-4</v>
      </c>
      <c r="AI313" s="18">
        <f t="shared" si="472"/>
        <v>4.241211796140984E-4</v>
      </c>
      <c r="AJ313" s="18">
        <f t="shared" si="473"/>
        <v>4.3813288673320155E-4</v>
      </c>
      <c r="AK313" s="18">
        <f t="shared" si="474"/>
        <v>3.0173833275956699E-4</v>
      </c>
      <c r="AL313" s="18">
        <f t="shared" si="475"/>
        <v>6.4873508802110353E-6</v>
      </c>
      <c r="AM313" s="18">
        <f t="shared" si="476"/>
        <v>2.4017234884464233E-2</v>
      </c>
      <c r="AN313" s="18">
        <f t="shared" si="477"/>
        <v>1.209673400844158E-2</v>
      </c>
      <c r="AO313" s="18">
        <f t="shared" si="478"/>
        <v>3.0463742886081076E-3</v>
      </c>
      <c r="AP313" s="18">
        <f t="shared" si="479"/>
        <v>5.1145465102764222E-4</v>
      </c>
      <c r="AQ313" s="18">
        <f t="shared" si="480"/>
        <v>6.4400948950036856E-5</v>
      </c>
      <c r="AR313" s="18">
        <f t="shared" si="481"/>
        <v>2.0678507704154984E-5</v>
      </c>
      <c r="AS313" s="18">
        <f t="shared" si="482"/>
        <v>4.2723328658095636E-5</v>
      </c>
      <c r="AT313" s="18">
        <f t="shared" si="483"/>
        <v>4.4134780849318684E-5</v>
      </c>
      <c r="AU313" s="18">
        <f t="shared" si="484"/>
        <v>3.0395242159239438E-5</v>
      </c>
      <c r="AV313" s="18">
        <f t="shared" si="485"/>
        <v>1.5699705450101983E-5</v>
      </c>
      <c r="AW313" s="18">
        <f t="shared" si="486"/>
        <v>1.8752358678038433E-7</v>
      </c>
      <c r="AX313" s="18">
        <f t="shared" si="487"/>
        <v>8.2702310542898307E-3</v>
      </c>
      <c r="AY313" s="18">
        <f t="shared" si="488"/>
        <v>4.1654580859685495E-3</v>
      </c>
      <c r="AZ313" s="18">
        <f t="shared" si="489"/>
        <v>1.0490058229365102E-3</v>
      </c>
      <c r="BA313" s="18">
        <f t="shared" si="490"/>
        <v>1.7611719909213576E-4</v>
      </c>
      <c r="BB313" s="18">
        <f t="shared" si="491"/>
        <v>2.2176188495239849E-5</v>
      </c>
      <c r="BC313" s="18">
        <f t="shared" si="492"/>
        <v>2.2338912438376072E-6</v>
      </c>
      <c r="BD313" s="18">
        <f t="shared" si="493"/>
        <v>1.7358534998720123E-6</v>
      </c>
      <c r="BE313" s="18">
        <f t="shared" si="494"/>
        <v>3.586401912476311E-6</v>
      </c>
      <c r="BF313" s="18">
        <f t="shared" si="495"/>
        <v>3.7048860052884942E-6</v>
      </c>
      <c r="BG313" s="18">
        <f t="shared" si="496"/>
        <v>2.5515229743088081E-6</v>
      </c>
      <c r="BH313" s="18">
        <f t="shared" si="497"/>
        <v>1.3179088666559505E-6</v>
      </c>
      <c r="BI313" s="18">
        <f t="shared" si="498"/>
        <v>5.4457946827804153E-7</v>
      </c>
      <c r="BJ313" s="19">
        <f t="shared" si="499"/>
        <v>0.73676691268264616</v>
      </c>
      <c r="BK313" s="19">
        <f t="shared" si="500"/>
        <v>0.18366913409494406</v>
      </c>
      <c r="BL313" s="19">
        <f t="shared" si="501"/>
        <v>7.671527666454557E-2</v>
      </c>
      <c r="BM313" s="19">
        <f t="shared" si="502"/>
        <v>0.46856464228444572</v>
      </c>
      <c r="BN313" s="19">
        <f t="shared" si="503"/>
        <v>0.52605167834818434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1.4962962962963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1.3888888888888899</v>
      </c>
      <c r="I314">
        <f>VLOOKUP(C314,away!$B$2:$E$405,3,FALSE)</f>
        <v>1.6</v>
      </c>
      <c r="J314">
        <f>VLOOKUP(B314,home!$B$2:$E$405,4,FALSE)</f>
        <v>0.57999999999999996</v>
      </c>
      <c r="K314" s="3">
        <f t="shared" ref="K314:K377" si="504">E314*F314*G314</f>
        <v>0.36090666666666754</v>
      </c>
      <c r="L314" s="3">
        <f t="shared" ref="L314:L377" si="505">H314*I314*J314</f>
        <v>1.2888888888888899</v>
      </c>
      <c r="M314" s="5">
        <f t="shared" ref="M314:M377" si="506">_xlfn.POISSON.DIST(0,K314,FALSE) * _xlfn.POISSON.DIST(0,L314,FALSE)</f>
        <v>0.19208917617150686</v>
      </c>
      <c r="N314" s="5">
        <f t="shared" ref="N314:N377" si="507">_xlfn.POISSON.DIST(1,K314,FALSE) * _xlfn.POISSON.DIST(0,L314,FALSE)</f>
        <v>6.9326264274804802E-2</v>
      </c>
      <c r="O314" s="5">
        <f t="shared" ref="O314:O377" si="508">_xlfn.POISSON.DIST(0,K314,FALSE) * _xlfn.POISSON.DIST(1,L314,FALSE)</f>
        <v>0.24758160484327571</v>
      </c>
      <c r="P314" s="5">
        <f t="shared" ref="P314:P377" si="509">_xlfn.POISSON.DIST(1,K314,FALSE) * _xlfn.POISSON.DIST(1,L314,FALSE)</f>
        <v>8.935385173197069E-2</v>
      </c>
      <c r="Q314" s="5">
        <f t="shared" ref="Q314:Q377" si="510">_xlfn.POISSON.DIST(2,K314,FALSE) * _xlfn.POISSON.DIST(0,L314,FALSE)</f>
        <v>1.251015547593614E-2</v>
      </c>
      <c r="R314" s="5">
        <f t="shared" ref="R314:R377" si="511">_xlfn.POISSON.DIST(0,K314,FALSE) * _xlfn.POISSON.DIST(2,L314,FALSE)</f>
        <v>0.15955258978788892</v>
      </c>
      <c r="S314" s="5">
        <f t="shared" ref="S314:S377" si="512">_xlfn.POISSON.DIST(2,K314,FALSE) * _xlfn.POISSON.DIST(2,L314,FALSE)</f>
        <v>1.0391151363222034E-2</v>
      </c>
      <c r="T314" s="5">
        <f t="shared" ref="T314:T377" si="513">_xlfn.POISSON.DIST(2,K314,FALSE) * _xlfn.POISSON.DIST(1,L314,FALSE)</f>
        <v>1.612420039120659E-2</v>
      </c>
      <c r="U314" s="5">
        <f t="shared" ref="U314:U377" si="514">_xlfn.POISSON.DIST(1,K314,FALSE) * _xlfn.POISSON.DIST(2,L314,FALSE)</f>
        <v>5.7583593338381166E-2</v>
      </c>
      <c r="V314" s="5">
        <f t="shared" ref="V314:V377" si="515">_xlfn.POISSON.DIST(3,K314,FALSE) * _xlfn.POISSON.DIST(3,L314,FALSE)</f>
        <v>5.3707080611628988E-4</v>
      </c>
      <c r="W314" s="5">
        <f t="shared" ref="W314:W377" si="516">_xlfn.POISSON.DIST(3,K314,FALSE) * _xlfn.POISSON.DIST(0,L314,FALSE)</f>
        <v>1.5049995041006234E-3</v>
      </c>
      <c r="X314" s="5">
        <f t="shared" ref="X314:X377" si="517">_xlfn.POISSON.DIST(3,K314,FALSE) * _xlfn.POISSON.DIST(1,L314,FALSE)</f>
        <v>1.9397771386185825E-3</v>
      </c>
      <c r="Y314" s="5">
        <f t="shared" ref="Y314:Y377" si="518">_xlfn.POISSON.DIST(3,K314,FALSE) * _xlfn.POISSON.DIST(2,L314,FALSE)</f>
        <v>1.2500786004430876E-3</v>
      </c>
      <c r="Z314" s="5">
        <f t="shared" ref="Z314:Z377" si="519">_xlfn.POISSON.DIST(0,K314,FALSE) * _xlfn.POISSON.DIST(3,L314,FALSE)</f>
        <v>6.8548520057019002E-2</v>
      </c>
      <c r="AA314" s="5">
        <f t="shared" ref="AA314:AA377" si="520">_xlfn.POISSON.DIST(1,K314,FALSE) * _xlfn.POISSON.DIST(3,L314,FALSE)</f>
        <v>2.4739617878711925E-2</v>
      </c>
      <c r="AB314" s="5">
        <f t="shared" ref="AB314:AB377" si="521">_xlfn.POISSON.DIST(2,K314,FALSE) * _xlfn.POISSON.DIST(3,L314,FALSE)</f>
        <v>4.4643465116065073E-3</v>
      </c>
      <c r="AC314" s="5">
        <f t="shared" ref="AC314:AC377" si="522">_xlfn.POISSON.DIST(4,K314,FALSE) * _xlfn.POISSON.DIST(4,L314,FALSE)</f>
        <v>1.5614279437730289E-5</v>
      </c>
      <c r="AD314" s="5">
        <f t="shared" ref="AD314:AD377" si="523">_xlfn.POISSON.DIST(4,K314,FALSE) * _xlfn.POISSON.DIST(0,L314,FALSE)</f>
        <v>1.3579108858998589E-4</v>
      </c>
      <c r="AE314" s="5">
        <f t="shared" ref="AE314:AE377" si="524">_xlfn.POISSON.DIST(4,K314,FALSE) * _xlfn.POISSON.DIST(1,L314,FALSE)</f>
        <v>1.750196252937597E-4</v>
      </c>
      <c r="AF314" s="5">
        <f t="shared" ref="AF314:AF377" si="525">_xlfn.POISSON.DIST(4,K314,FALSE) * _xlfn.POISSON.DIST(2,L314,FALSE)</f>
        <v>1.1279042518931191E-4</v>
      </c>
      <c r="AG314" s="5">
        <f t="shared" ref="AG314:AG377" si="526">_xlfn.POISSON.DIST(4,K314,FALSE) * _xlfn.POISSON.DIST(3,L314,FALSE)</f>
        <v>4.8458108599852563E-5</v>
      </c>
      <c r="AH314" s="5">
        <f t="shared" ref="AH314:AH377" si="527">_xlfn.POISSON.DIST(0,K314,FALSE) * _xlfn.POISSON.DIST(4,L314,FALSE)</f>
        <v>2.2087856462817263E-2</v>
      </c>
      <c r="AI314" s="5">
        <f t="shared" ref="AI314:AI377" si="528">_xlfn.POISSON.DIST(1,K314,FALSE) * _xlfn.POISSON.DIST(4,L314,FALSE)</f>
        <v>7.9716546498071871E-3</v>
      </c>
      <c r="AJ314" s="5">
        <f t="shared" ref="AJ314:AJ377" si="529">_xlfn.POISSON.DIST(2,K314,FALSE) * _xlfn.POISSON.DIST(4,L314,FALSE)</f>
        <v>1.4385116537398764E-3</v>
      </c>
      <c r="AK314" s="5">
        <f t="shared" ref="AK314:AK377" si="530">_xlfn.POISSON.DIST(3,K314,FALSE) * _xlfn.POISSON.DIST(4,L314,FALSE)</f>
        <v>1.7305614863747141E-4</v>
      </c>
      <c r="AL314" s="5">
        <f t="shared" ref="AL314:AL377" si="531">_xlfn.POISSON.DIST(5,K314,FALSE) * _xlfn.POISSON.DIST(5,L314,FALSE)</f>
        <v>2.9053089561585925E-7</v>
      </c>
      <c r="AM314" s="5">
        <f t="shared" ref="AM314:AM377" si="532">_xlfn.POISSON.DIST(5,K314,FALSE) * _xlfn.POISSON.DIST(0,L314,FALSE)</f>
        <v>9.8015818292099942E-6</v>
      </c>
      <c r="AN314" s="5">
        <f t="shared" ref="AN314:AN377" si="533">_xlfn.POISSON.DIST(5,K314,FALSE) * _xlfn.POISSON.DIST(1,L314,FALSE)</f>
        <v>1.2633149913204001E-5</v>
      </c>
      <c r="AO314" s="5">
        <f t="shared" ref="AO314:AO377" si="534">_xlfn.POISSON.DIST(5,K314,FALSE) * _xlfn.POISSON.DIST(2,L314,FALSE)</f>
        <v>8.1413632773981404E-6</v>
      </c>
      <c r="AP314" s="5">
        <f t="shared" ref="AP314:AP377" si="535">_xlfn.POISSON.DIST(5,K314,FALSE) * _xlfn.POISSON.DIST(3,L314,FALSE)</f>
        <v>3.4977708895488337E-6</v>
      </c>
      <c r="AQ314" s="5">
        <f t="shared" ref="AQ314:AQ377" si="536">_xlfn.POISSON.DIST(5,K314,FALSE) * _xlfn.POISSON.DIST(4,L314,FALSE)</f>
        <v>1.1270595088546258E-6</v>
      </c>
      <c r="AR314" s="5">
        <f t="shared" ref="AR314:AR377" si="537">_xlfn.POISSON.DIST(0,K314,FALSE) * _xlfn.POISSON.DIST(5,L314,FALSE)</f>
        <v>5.6937585548595638E-3</v>
      </c>
      <c r="AS314" s="5">
        <f t="shared" ref="AS314:AS377" si="538">_xlfn.POISSON.DIST(1,K314,FALSE) * _xlfn.POISSON.DIST(5,L314,FALSE)</f>
        <v>2.0549154208391869E-3</v>
      </c>
      <c r="AT314" s="5">
        <f t="shared" ref="AT314:AT377" si="539">_xlfn.POISSON.DIST(2,K314,FALSE) * _xlfn.POISSON.DIST(5,L314,FALSE)</f>
        <v>3.7081633740850169E-4</v>
      </c>
      <c r="AU314" s="5">
        <f t="shared" ref="AU314:AU377" si="540">_xlfn.POISSON.DIST(3,K314,FALSE) * _xlfn.POISSON.DIST(5,L314,FALSE)</f>
        <v>4.4610029426548215E-5</v>
      </c>
      <c r="AV314" s="5">
        <f t="shared" ref="AV314:AV377" si="541">_xlfn.POISSON.DIST(4,K314,FALSE) * _xlfn.POISSON.DIST(5,L314,FALSE)</f>
        <v>4.0250142550593661E-6</v>
      </c>
      <c r="AW314" s="5">
        <f t="shared" ref="AW314:AW377" si="542">_xlfn.POISSON.DIST(6,K314,FALSE) * _xlfn.POISSON.DIST(6,L314,FALSE)</f>
        <v>3.7540513282859695E-9</v>
      </c>
      <c r="AX314" s="5">
        <f t="shared" ref="AX314:AX377" si="543">_xlfn.POISSON.DIST(6,K314,FALSE) * _xlfn.POISSON.DIST(0,L314,FALSE)</f>
        <v>5.8957603767345931E-7</v>
      </c>
      <c r="AY314" s="5">
        <f t="shared" ref="AY314:AY377" si="544">_xlfn.POISSON.DIST(6,K314,FALSE) * _xlfn.POISSON.DIST(1,L314,FALSE)</f>
        <v>7.5989800411245917E-7</v>
      </c>
      <c r="AZ314" s="5">
        <f t="shared" ref="AZ314:AZ377" si="545">_xlfn.POISSON.DIST(6,K314,FALSE) * _xlfn.POISSON.DIST(2,L314,FALSE)</f>
        <v>4.8971204709469629E-7</v>
      </c>
      <c r="BA314" s="5">
        <f t="shared" ref="BA314:BA377" si="546">_xlfn.POISSON.DIST(6,K314,FALSE) * _xlfn.POISSON.DIST(3,L314,FALSE)</f>
        <v>2.1039480541846229E-7</v>
      </c>
      <c r="BB314" s="5">
        <f t="shared" ref="BB314:BB377" si="547">_xlfn.POISSON.DIST(6,K314,FALSE) * _xlfn.POISSON.DIST(4,L314,FALSE)</f>
        <v>6.7793881745949051E-8</v>
      </c>
      <c r="BC314" s="5">
        <f t="shared" ref="BC314:BC377" si="548">_xlfn.POISSON.DIST(6,K314,FALSE) * _xlfn.POISSON.DIST(5,L314,FALSE)</f>
        <v>1.7475756183400211E-8</v>
      </c>
      <c r="BD314" s="5">
        <f t="shared" ref="BD314:BD377" si="549">_xlfn.POISSON.DIST(0,K314,FALSE) * _xlfn.POISSON.DIST(6,L314,FALSE)</f>
        <v>1.2231036895624244E-3</v>
      </c>
      <c r="BE314" s="5">
        <f t="shared" ref="BE314:BE377" si="550">_xlfn.POISSON.DIST(1,K314,FALSE) * _xlfn.POISSON.DIST(6,L314,FALSE)</f>
        <v>4.4142627558767705E-4</v>
      </c>
      <c r="BF314" s="5">
        <f t="shared" ref="BF314:BF377" si="551">_xlfn.POISSON.DIST(2,K314,FALSE) * _xlfn.POISSON.DIST(6,L314,FALSE)</f>
        <v>7.9656842850715136E-5</v>
      </c>
      <c r="BG314" s="5">
        <f t="shared" ref="BG314:BG377" si="552">_xlfn.POISSON.DIST(3,K314,FALSE) * _xlfn.POISSON.DIST(6,L314,FALSE)</f>
        <v>9.5828952101473892E-6</v>
      </c>
      <c r="BH314" s="5">
        <f t="shared" ref="BH314:BH377" si="553">_xlfn.POISSON.DIST(4,K314,FALSE) * _xlfn.POISSON.DIST(6,L314,FALSE)</f>
        <v>8.6463269182756713E-7</v>
      </c>
      <c r="BI314" s="5">
        <f t="shared" ref="BI314:BI377" si="554">_xlfn.POISSON.DIST(5,K314,FALSE) * _xlfn.POISSON.DIST(6,L314,FALSE)</f>
        <v>6.2410340539703073E-8</v>
      </c>
      <c r="BJ314" s="8">
        <f t="shared" ref="BJ314:BJ377" si="555">SUM(N314,Q314,T314,W314,X314,Y314,AD314,AE314,AF314,AG314,AM314,AN314,AO314,AP314,AQ314,AX314,AY314,AZ314,BA314,BB314,BC314)</f>
        <v>0.10316487040873321</v>
      </c>
      <c r="BK314" s="8">
        <f t="shared" ref="BK314:BK377" si="556">SUM(M314,P314,S314,V314,AC314,AL314,AY314)</f>
        <v>0.29238791478115339</v>
      </c>
      <c r="BL314" s="8">
        <f t="shared" ref="BL314:BL377" si="557">SUM(O314,R314,U314,AA314,AB314,AH314,AI314,AJ314,AK314,AR314,AS314,AT314,AU314,AV314,BD314,BE314,BF314,BG314,BH314,BI314)</f>
        <v>0.53551565337789808</v>
      </c>
      <c r="BM314" s="8">
        <f t="shared" ref="BM314:BM377" si="558">SUM(S314:BI314)</f>
        <v>0.22920256019546784</v>
      </c>
      <c r="BN314" s="8">
        <f t="shared" ref="BN314:BN377" si="559">SUM(M314:R314)</f>
        <v>0.77041364228538312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1.6044444444444399</v>
      </c>
      <c r="F315">
        <f>VLOOKUP(B315,home!$B$2:$E$405,3,FALSE)</f>
        <v>0.72</v>
      </c>
      <c r="G315">
        <f>VLOOKUP(C315,away!$B$2:$E$405,4,FALSE)</f>
        <v>1.25</v>
      </c>
      <c r="H315">
        <f>VLOOKUP(A315,away!$A$2:$E$405,3,FALSE)</f>
        <v>1.4044444444444399</v>
      </c>
      <c r="I315">
        <f>VLOOKUP(C315,away!$B$2:$E$405,3,FALSE)</f>
        <v>1.0900000000000001</v>
      </c>
      <c r="J315">
        <f>VLOOKUP(B315,home!$B$2:$E$405,4,FALSE)</f>
        <v>1.1499999999999999</v>
      </c>
      <c r="K315" s="3">
        <f t="shared" si="504"/>
        <v>1.443999999999996</v>
      </c>
      <c r="L315" s="3">
        <f t="shared" si="505"/>
        <v>1.7604711111111053</v>
      </c>
      <c r="M315" s="5">
        <f t="shared" si="506"/>
        <v>4.0580358463932473E-2</v>
      </c>
      <c r="N315" s="5">
        <f t="shared" si="507"/>
        <v>5.8598037621918328E-2</v>
      </c>
      <c r="O315" s="5">
        <f t="shared" si="508"/>
        <v>7.1440548754286154E-2</v>
      </c>
      <c r="P315" s="5">
        <f t="shared" si="509"/>
        <v>0.10316015240118892</v>
      </c>
      <c r="Q315" s="5">
        <f t="shared" si="510"/>
        <v>4.2307783163024922E-2</v>
      </c>
      <c r="R315" s="5">
        <f t="shared" si="511"/>
        <v>6.2884511121922629E-2</v>
      </c>
      <c r="S315" s="5">
        <f t="shared" si="512"/>
        <v>6.5561378991360275E-2</v>
      </c>
      <c r="T315" s="5">
        <f t="shared" si="513"/>
        <v>7.4481630033658208E-2</v>
      </c>
      <c r="U315" s="5">
        <f t="shared" si="514"/>
        <v>9.0805234060056014E-2</v>
      </c>
      <c r="V315" s="5">
        <f t="shared" si="515"/>
        <v>1.8518323490009529E-2</v>
      </c>
      <c r="W315" s="5">
        <f t="shared" si="516"/>
        <v>2.0364146295802608E-2</v>
      </c>
      <c r="X315" s="5">
        <f t="shared" si="517"/>
        <v>3.5850491256200719E-2</v>
      </c>
      <c r="Y315" s="5">
        <f t="shared" si="518"/>
        <v>3.1556877087841328E-2</v>
      </c>
      <c r="Z315" s="5">
        <f t="shared" si="519"/>
        <v>3.6902121722163256E-2</v>
      </c>
      <c r="AA315" s="5">
        <f t="shared" si="520"/>
        <v>5.3286663766803591E-2</v>
      </c>
      <c r="AB315" s="5">
        <f t="shared" si="521"/>
        <v>3.8472971239632094E-2</v>
      </c>
      <c r="AC315" s="5">
        <f t="shared" si="522"/>
        <v>2.942237861116062E-3</v>
      </c>
      <c r="AD315" s="5">
        <f t="shared" si="523"/>
        <v>7.3514568127847199E-3</v>
      </c>
      <c r="AE315" s="5">
        <f t="shared" si="524"/>
        <v>1.2942027343488422E-2</v>
      </c>
      <c r="AF315" s="5">
        <f t="shared" si="525"/>
        <v>1.1392032628710686E-2</v>
      </c>
      <c r="AG315" s="5">
        <f t="shared" si="526"/>
        <v>6.6851147798934205E-3</v>
      </c>
      <c r="AH315" s="5">
        <f t="shared" si="527"/>
        <v>1.6241279807643505E-2</v>
      </c>
      <c r="AI315" s="5">
        <f t="shared" si="528"/>
        <v>2.3452408042237156E-2</v>
      </c>
      <c r="AJ315" s="5">
        <f t="shared" si="529"/>
        <v>1.6932638606495184E-2</v>
      </c>
      <c r="AK315" s="5">
        <f t="shared" si="530"/>
        <v>8.1502433825929917E-3</v>
      </c>
      <c r="AL315" s="5">
        <f t="shared" si="531"/>
        <v>2.9918090193614103E-4</v>
      </c>
      <c r="AM315" s="5">
        <f t="shared" si="532"/>
        <v>2.1231007275322213E-3</v>
      </c>
      <c r="AN315" s="5">
        <f t="shared" si="533"/>
        <v>3.7376574967994455E-3</v>
      </c>
      <c r="AO315" s="5">
        <f t="shared" si="534"/>
        <v>3.2900190231716368E-3</v>
      </c>
      <c r="AP315" s="5">
        <f t="shared" si="535"/>
        <v>1.9306611484332145E-3</v>
      </c>
      <c r="AQ315" s="5">
        <f t="shared" si="536"/>
        <v>8.4971829429031625E-4</v>
      </c>
      <c r="AR315" s="5">
        <f t="shared" si="537"/>
        <v>5.7184607817656998E-3</v>
      </c>
      <c r="AS315" s="5">
        <f t="shared" si="538"/>
        <v>8.2574573688696477E-3</v>
      </c>
      <c r="AT315" s="5">
        <f t="shared" si="539"/>
        <v>5.96188422032387E-3</v>
      </c>
      <c r="AU315" s="5">
        <f t="shared" si="540"/>
        <v>2.8696536047158813E-3</v>
      </c>
      <c r="AV315" s="5">
        <f t="shared" si="541"/>
        <v>1.0359449513024303E-3</v>
      </c>
      <c r="AW315" s="5">
        <f t="shared" si="542"/>
        <v>2.1126495542506766E-5</v>
      </c>
      <c r="AX315" s="5">
        <f t="shared" si="543"/>
        <v>5.1095957509275322E-4</v>
      </c>
      <c r="AY315" s="5">
        <f t="shared" si="544"/>
        <v>8.9952957089639769E-4</v>
      </c>
      <c r="AZ315" s="5">
        <f t="shared" si="545"/>
        <v>7.9179791157663862E-4</v>
      </c>
      <c r="BA315" s="5">
        <f t="shared" si="546"/>
        <v>4.6464578305625912E-4</v>
      </c>
      <c r="BB315" s="5">
        <f t="shared" si="547"/>
        <v>2.0449886949253559E-4</v>
      </c>
      <c r="BC315" s="5">
        <f t="shared" si="548"/>
        <v>7.2002870399297755E-5</v>
      </c>
      <c r="BD315" s="5">
        <f t="shared" si="549"/>
        <v>1.6778641677200566E-3</v>
      </c>
      <c r="BE315" s="5">
        <f t="shared" si="550"/>
        <v>2.4228358581877547E-3</v>
      </c>
      <c r="BF315" s="5">
        <f t="shared" si="551"/>
        <v>1.7492874896115544E-3</v>
      </c>
      <c r="BG315" s="5">
        <f t="shared" si="552"/>
        <v>8.4199037833302586E-4</v>
      </c>
      <c r="BH315" s="5">
        <f t="shared" si="553"/>
        <v>3.0395852657822146E-4</v>
      </c>
      <c r="BI315" s="5">
        <f t="shared" si="554"/>
        <v>8.7783222475790106E-5</v>
      </c>
      <c r="BJ315" s="8">
        <f t="shared" si="555"/>
        <v>0.31640418829406408</v>
      </c>
      <c r="BK315" s="8">
        <f t="shared" si="556"/>
        <v>0.23196116168043981</v>
      </c>
      <c r="BL315" s="8">
        <f t="shared" si="557"/>
        <v>0.4125936193515532</v>
      </c>
      <c r="BM315" s="8">
        <f t="shared" si="558"/>
        <v>0.61801129644659325</v>
      </c>
      <c r="BN315" s="8">
        <f t="shared" si="559"/>
        <v>0.3789713915262734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1.56756756756757</v>
      </c>
      <c r="F316">
        <f>VLOOKUP(B316,home!$B$2:$E$405,3,FALSE)</f>
        <v>1.28</v>
      </c>
      <c r="G316">
        <f>VLOOKUP(C316,away!$B$2:$E$405,4,FALSE)</f>
        <v>0.93</v>
      </c>
      <c r="H316">
        <f>VLOOKUP(A316,away!$A$2:$E$405,3,FALSE)</f>
        <v>1.2612612612612599</v>
      </c>
      <c r="I316">
        <f>VLOOKUP(C316,away!$B$2:$E$405,3,FALSE)</f>
        <v>1.18</v>
      </c>
      <c r="J316">
        <f>VLOOKUP(B316,home!$B$2:$E$405,4,FALSE)</f>
        <v>0.61</v>
      </c>
      <c r="K316" s="3">
        <f t="shared" si="504"/>
        <v>1.8660324324324353</v>
      </c>
      <c r="L316" s="3">
        <f t="shared" si="505"/>
        <v>0.90785585585585482</v>
      </c>
      <c r="M316" s="5">
        <f t="shared" si="506"/>
        <v>6.2418829876360438E-2</v>
      </c>
      <c r="N316" s="5">
        <f t="shared" si="507"/>
        <v>0.11647556094377123</v>
      </c>
      <c r="O316" s="5">
        <f t="shared" si="508"/>
        <v>5.6667300218924202E-2</v>
      </c>
      <c r="P316" s="5">
        <f t="shared" si="509"/>
        <v>0.1057430200668982</v>
      </c>
      <c r="Q316" s="5">
        <f t="shared" si="510"/>
        <v>0.10867358715341893</v>
      </c>
      <c r="R316" s="5">
        <f t="shared" si="511"/>
        <v>2.5722870169646053E-2</v>
      </c>
      <c r="S316" s="5">
        <f t="shared" si="512"/>
        <v>4.4784507796032817E-2</v>
      </c>
      <c r="T316" s="5">
        <f t="shared" si="513"/>
        <v>9.8659952474092968E-2</v>
      </c>
      <c r="U316" s="5">
        <f t="shared" si="514"/>
        <v>4.7999709991808352E-2</v>
      </c>
      <c r="V316" s="5">
        <f t="shared" si="515"/>
        <v>8.4298798151890616E-3</v>
      </c>
      <c r="W316" s="5">
        <f t="shared" si="516"/>
        <v>6.7596146059017523E-2</v>
      </c>
      <c r="X316" s="5">
        <f t="shared" si="517"/>
        <v>6.1367557032966716E-2</v>
      </c>
      <c r="Y316" s="5">
        <f t="shared" si="518"/>
        <v>2.7856448005973491E-2</v>
      </c>
      <c r="Z316" s="5">
        <f t="shared" si="519"/>
        <v>7.7842194376443507E-3</v>
      </c>
      <c r="AA316" s="5">
        <f t="shared" si="520"/>
        <v>1.4525605931815332E-2</v>
      </c>
      <c r="AB316" s="5">
        <f t="shared" si="521"/>
        <v>1.3552625884750192E-2</v>
      </c>
      <c r="AC316" s="5">
        <f t="shared" si="522"/>
        <v>8.9256013792709794E-4</v>
      </c>
      <c r="AD316" s="5">
        <f t="shared" si="523"/>
        <v>3.1534150213391676E-2</v>
      </c>
      <c r="AE316" s="5">
        <f t="shared" si="524"/>
        <v>2.8628462930665784E-2</v>
      </c>
      <c r="AF316" s="5">
        <f t="shared" si="525"/>
        <v>1.2995258857878599E-2</v>
      </c>
      <c r="AG316" s="5">
        <f t="shared" si="526"/>
        <v>3.9326072841625844E-3</v>
      </c>
      <c r="AH316" s="5">
        <f t="shared" si="527"/>
        <v>1.7667372999330981E-3</v>
      </c>
      <c r="AI316" s="5">
        <f t="shared" si="528"/>
        <v>3.2967891012632721E-3</v>
      </c>
      <c r="AJ316" s="5">
        <f t="shared" si="529"/>
        <v>3.0759576929235239E-3</v>
      </c>
      <c r="AK316" s="5">
        <f t="shared" si="530"/>
        <v>1.9132789385951151E-3</v>
      </c>
      <c r="AL316" s="5">
        <f t="shared" si="531"/>
        <v>6.0483033573484789E-5</v>
      </c>
      <c r="AM316" s="5">
        <f t="shared" si="532"/>
        <v>1.1768749405477015E-2</v>
      </c>
      <c r="AN316" s="5">
        <f t="shared" si="533"/>
        <v>1.0684328063862417E-2</v>
      </c>
      <c r="AO316" s="5">
        <f t="shared" si="534"/>
        <v>4.8499148993312712E-3</v>
      </c>
      <c r="AP316" s="5">
        <f t="shared" si="535"/>
        <v>1.4676745472534845E-3</v>
      </c>
      <c r="AQ316" s="5">
        <f t="shared" si="536"/>
        <v>3.3310923305366659E-4</v>
      </c>
      <c r="AR316" s="5">
        <f t="shared" si="537"/>
        <v>3.2078856070064506E-4</v>
      </c>
      <c r="AS316" s="5">
        <f t="shared" si="538"/>
        <v>5.9860185822072467E-4</v>
      </c>
      <c r="AT316" s="5">
        <f t="shared" si="539"/>
        <v>5.5850524077709742E-4</v>
      </c>
      <c r="AU316" s="5">
        <f t="shared" si="540"/>
        <v>3.4739629765785001E-4</v>
      </c>
      <c r="AV316" s="5">
        <f t="shared" si="541"/>
        <v>1.6206318958412512E-4</v>
      </c>
      <c r="AW316" s="5">
        <f t="shared" si="542"/>
        <v>2.8462113852219608E-6</v>
      </c>
      <c r="AX316" s="5">
        <f t="shared" si="543"/>
        <v>3.6601446799650046E-3</v>
      </c>
      <c r="AY316" s="5">
        <f t="shared" si="544"/>
        <v>3.3228837809858827E-3</v>
      </c>
      <c r="AZ316" s="5">
        <f t="shared" si="545"/>
        <v>1.5083497494482387E-3</v>
      </c>
      <c r="BA316" s="5">
        <f t="shared" si="546"/>
        <v>4.5645471757176494E-4</v>
      </c>
      <c r="BB316" s="5">
        <f t="shared" si="547"/>
        <v>1.0359877207013929E-4</v>
      </c>
      <c r="BC316" s="5">
        <f t="shared" si="548"/>
        <v>1.8810550376670391E-5</v>
      </c>
      <c r="BD316" s="5">
        <f t="shared" si="549"/>
        <v>4.8538295553941979E-5</v>
      </c>
      <c r="BE316" s="5">
        <f t="shared" si="550"/>
        <v>9.0574033718646816E-5</v>
      </c>
      <c r="BF316" s="5">
        <f t="shared" si="551"/>
        <v>8.4507042227611987E-5</v>
      </c>
      <c r="BG316" s="5">
        <f t="shared" si="552"/>
        <v>5.2564293855220437E-5</v>
      </c>
      <c r="BH316" s="5">
        <f t="shared" si="553"/>
        <v>2.4521669280437587E-5</v>
      </c>
      <c r="BI316" s="5">
        <f t="shared" si="554"/>
        <v>9.1516460349357364E-6</v>
      </c>
      <c r="BJ316" s="8">
        <f t="shared" si="555"/>
        <v>0.59589374935473494</v>
      </c>
      <c r="BK316" s="8">
        <f t="shared" si="556"/>
        <v>0.22565216450696698</v>
      </c>
      <c r="BL316" s="8">
        <f t="shared" si="557"/>
        <v>0.17081808735727036</v>
      </c>
      <c r="BM316" s="8">
        <f t="shared" si="558"/>
        <v>0.52112701465799693</v>
      </c>
      <c r="BN316" s="8">
        <f t="shared" si="559"/>
        <v>0.47570116842901899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1.3216783216783199</v>
      </c>
      <c r="F317">
        <f>VLOOKUP(B317,home!$B$2:$E$405,3,FALSE)</f>
        <v>0.92</v>
      </c>
      <c r="G317">
        <f>VLOOKUP(C317,away!$B$2:$E$405,4,FALSE)</f>
        <v>0.61</v>
      </c>
      <c r="H317">
        <f>VLOOKUP(A317,away!$A$2:$E$405,3,FALSE)</f>
        <v>1.28321678321678</v>
      </c>
      <c r="I317">
        <f>VLOOKUP(C317,away!$B$2:$E$405,3,FALSE)</f>
        <v>0.96</v>
      </c>
      <c r="J317">
        <f>VLOOKUP(B317,home!$B$2:$E$405,4,FALSE)</f>
        <v>1.28</v>
      </c>
      <c r="K317" s="3">
        <f t="shared" si="504"/>
        <v>0.74172587412587321</v>
      </c>
      <c r="L317" s="3">
        <f t="shared" si="505"/>
        <v>1.5768167832167794</v>
      </c>
      <c r="M317" s="5">
        <f t="shared" si="506"/>
        <v>9.8416908302527861E-2</v>
      </c>
      <c r="N317" s="5">
        <f t="shared" si="507"/>
        <v>7.2998367339458387E-2</v>
      </c>
      <c r="O317" s="5">
        <f t="shared" si="508"/>
        <v>0.1551854327637327</v>
      </c>
      <c r="P317" s="5">
        <f t="shared" si="509"/>
        <v>0.11510505076828158</v>
      </c>
      <c r="Q317" s="5">
        <f t="shared" si="510"/>
        <v>2.7072388912310674E-2</v>
      </c>
      <c r="R317" s="5">
        <f t="shared" si="511"/>
        <v>0.12234949744630642</v>
      </c>
      <c r="S317" s="5">
        <f t="shared" si="512"/>
        <v>3.3655732894091454E-2</v>
      </c>
      <c r="T317" s="5">
        <f t="shared" si="513"/>
        <v>4.2688197198703322E-2</v>
      </c>
      <c r="U317" s="5">
        <f t="shared" si="514"/>
        <v>9.0749787942222937E-2</v>
      </c>
      <c r="V317" s="5">
        <f t="shared" si="515"/>
        <v>4.3736215997784086E-3</v>
      </c>
      <c r="W317" s="5">
        <f t="shared" si="516"/>
        <v>6.6934304435530782E-3</v>
      </c>
      <c r="X317" s="5">
        <f t="shared" si="517"/>
        <v>1.0554313460688625E-2</v>
      </c>
      <c r="Y317" s="5">
        <f t="shared" si="518"/>
        <v>8.321109300072297E-3</v>
      </c>
      <c r="Z317" s="5">
        <f t="shared" si="519"/>
        <v>6.4307580330491484E-2</v>
      </c>
      <c r="AA317" s="5">
        <f t="shared" si="520"/>
        <v>4.769859623355361E-2</v>
      </c>
      <c r="AB317" s="5">
        <f t="shared" si="521"/>
        <v>1.7689641492954811E-2</v>
      </c>
      <c r="AC317" s="5">
        <f t="shared" si="522"/>
        <v>3.1970239220495834E-4</v>
      </c>
      <c r="AD317" s="5">
        <f t="shared" si="523"/>
        <v>1.2411726366612845E-3</v>
      </c>
      <c r="AE317" s="5">
        <f t="shared" si="524"/>
        <v>1.9571018443569348E-3</v>
      </c>
      <c r="AF317" s="5">
        <f t="shared" si="525"/>
        <v>1.5429955173232644E-3</v>
      </c>
      <c r="AG317" s="5">
        <f t="shared" si="526"/>
        <v>8.1100707604785994E-4</v>
      </c>
      <c r="AH317" s="5">
        <f t="shared" si="527"/>
        <v>2.5350317988295071E-2</v>
      </c>
      <c r="AI317" s="5">
        <f t="shared" si="528"/>
        <v>1.8802986769237012E-2</v>
      </c>
      <c r="AJ317" s="5">
        <f t="shared" si="529"/>
        <v>6.9733308987947728E-3</v>
      </c>
      <c r="AK317" s="5">
        <f t="shared" si="530"/>
        <v>1.7240999854925049E-3</v>
      </c>
      <c r="AL317" s="5">
        <f t="shared" si="531"/>
        <v>1.4956519451870482E-5</v>
      </c>
      <c r="AM317" s="5">
        <f t="shared" si="532"/>
        <v>1.8412197177374129E-4</v>
      </c>
      <c r="AN317" s="5">
        <f t="shared" si="533"/>
        <v>2.9032661525180137E-4</v>
      </c>
      <c r="AO317" s="5">
        <f t="shared" si="534"/>
        <v>2.2889593977178053E-4</v>
      </c>
      <c r="AP317" s="5">
        <f t="shared" si="535"/>
        <v>1.2030898648077355E-4</v>
      </c>
      <c r="AQ317" s="5">
        <f t="shared" si="536"/>
        <v>4.7426307263671114E-5</v>
      </c>
      <c r="AR317" s="5">
        <f t="shared" si="537"/>
        <v>7.9945613727651719E-3</v>
      </c>
      <c r="AS317" s="5">
        <f t="shared" si="538"/>
        <v>5.9297730224671889E-3</v>
      </c>
      <c r="AT317" s="5">
        <f t="shared" si="539"/>
        <v>2.1991330392287477E-3</v>
      </c>
      <c r="AU317" s="5">
        <f t="shared" si="540"/>
        <v>5.4371795861367703E-4</v>
      </c>
      <c r="AV317" s="5">
        <f t="shared" si="541"/>
        <v>1.0082241953266623E-4</v>
      </c>
      <c r="AW317" s="5">
        <f t="shared" si="542"/>
        <v>4.8590649279613952E-7</v>
      </c>
      <c r="AX317" s="5">
        <f t="shared" si="543"/>
        <v>2.2761338409942919E-5</v>
      </c>
      <c r="AY317" s="5">
        <f t="shared" si="544"/>
        <v>3.5890460413274716E-5</v>
      </c>
      <c r="AZ317" s="5">
        <f t="shared" si="545"/>
        <v>2.8296340168514506E-5</v>
      </c>
      <c r="BA317" s="5">
        <f t="shared" si="546"/>
        <v>1.4872714693774926E-5</v>
      </c>
      <c r="BB317" s="5">
        <f t="shared" si="547"/>
        <v>5.8628865352847803E-6</v>
      </c>
      <c r="BC317" s="5">
        <f t="shared" si="548"/>
        <v>1.8489395773865421E-6</v>
      </c>
      <c r="BD317" s="5">
        <f t="shared" si="549"/>
        <v>2.1009930911721152E-3</v>
      </c>
      <c r="BE317" s="5">
        <f t="shared" si="550"/>
        <v>1.5583609370820577E-3</v>
      </c>
      <c r="BF317" s="5">
        <f t="shared" si="551"/>
        <v>5.7793831413040187E-4</v>
      </c>
      <c r="BG317" s="5">
        <f t="shared" si="552"/>
        <v>1.4289060041306861E-4</v>
      </c>
      <c r="BH317" s="5">
        <f t="shared" si="553"/>
        <v>2.6496413873938544E-5</v>
      </c>
      <c r="BI317" s="5">
        <f t="shared" si="554"/>
        <v>3.9306151483695982E-6</v>
      </c>
      <c r="BJ317" s="8">
        <f t="shared" si="555"/>
        <v>0.17486069622951569</v>
      </c>
      <c r="BK317" s="8">
        <f t="shared" si="556"/>
        <v>0.25192186293674945</v>
      </c>
      <c r="BL317" s="8">
        <f t="shared" si="557"/>
        <v>0.50770230930501714</v>
      </c>
      <c r="BM317" s="8">
        <f t="shared" si="558"/>
        <v>0.40762939871523574</v>
      </c>
      <c r="BN317" s="8">
        <f t="shared" si="559"/>
        <v>0.59112764553261765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1.2186788154897501</v>
      </c>
      <c r="F318">
        <f>VLOOKUP(B318,home!$B$2:$E$405,3,FALSE)</f>
        <v>1.08</v>
      </c>
      <c r="G318">
        <f>VLOOKUP(C318,away!$B$2:$E$405,4,FALSE)</f>
        <v>0.86</v>
      </c>
      <c r="H318">
        <f>VLOOKUP(A318,away!$A$2:$E$405,3,FALSE)</f>
        <v>1.0296127562642401</v>
      </c>
      <c r="I318">
        <f>VLOOKUP(C318,away!$B$2:$E$405,3,FALSE)</f>
        <v>1.3</v>
      </c>
      <c r="J318">
        <f>VLOOKUP(B318,home!$B$2:$E$405,4,FALSE)</f>
        <v>1.07</v>
      </c>
      <c r="K318" s="3">
        <f t="shared" si="504"/>
        <v>1.13190888382688</v>
      </c>
      <c r="L318" s="3">
        <f t="shared" si="505"/>
        <v>1.4321913439635583</v>
      </c>
      <c r="M318" s="5">
        <f t="shared" si="506"/>
        <v>7.6988422329519954E-2</v>
      </c>
      <c r="N318" s="5">
        <f t="shared" si="507"/>
        <v>8.7143879186599382E-2</v>
      </c>
      <c r="O318" s="5">
        <f t="shared" si="508"/>
        <v>0.1102621520457492</v>
      </c>
      <c r="P318" s="5">
        <f t="shared" si="509"/>
        <v>0.1248067094504537</v>
      </c>
      <c r="Q318" s="5">
        <f t="shared" si="510"/>
        <v>4.9319465511224098E-2</v>
      </c>
      <c r="R318" s="5">
        <f t="shared" si="511"/>
        <v>7.8958249863357879E-2</v>
      </c>
      <c r="S318" s="5">
        <f t="shared" si="512"/>
        <v>5.0581354483339433E-2</v>
      </c>
      <c r="T318" s="5">
        <f t="shared" si="513"/>
        <v>7.0634911594084401E-2</v>
      </c>
      <c r="U318" s="5">
        <f t="shared" si="514"/>
        <v>8.9373544471757313E-2</v>
      </c>
      <c r="V318" s="5">
        <f t="shared" si="515"/>
        <v>9.1108827673863114E-3</v>
      </c>
      <c r="W318" s="5">
        <f t="shared" si="516"/>
        <v>1.8608380385915987E-2</v>
      </c>
      <c r="X318" s="5">
        <f t="shared" si="517"/>
        <v>2.6650761313890131E-2</v>
      </c>
      <c r="Y318" s="5">
        <f t="shared" si="518"/>
        <v>1.908449483189616E-2</v>
      </c>
      <c r="Z318" s="5">
        <f t="shared" si="519"/>
        <v>3.7694440662937638E-2</v>
      </c>
      <c r="AA318" s="5">
        <f t="shared" si="520"/>
        <v>4.2666672257264303E-2</v>
      </c>
      <c r="AB318" s="5">
        <f t="shared" si="521"/>
        <v>2.4147392685663679E-2</v>
      </c>
      <c r="AC318" s="5">
        <f t="shared" si="522"/>
        <v>9.2310900780591019E-4</v>
      </c>
      <c r="AD318" s="5">
        <f t="shared" si="523"/>
        <v>5.2657477681120422E-3</v>
      </c>
      <c r="AE318" s="5">
        <f t="shared" si="524"/>
        <v>7.5415583729854917E-3</v>
      </c>
      <c r="AF318" s="5">
        <f t="shared" si="525"/>
        <v>5.4004773108928591E-3</v>
      </c>
      <c r="AG318" s="5">
        <f t="shared" si="526"/>
        <v>2.5781722859774484E-3</v>
      </c>
      <c r="AH318" s="5">
        <f t="shared" si="527"/>
        <v>1.3496412908251815E-2</v>
      </c>
      <c r="AI318" s="5">
        <f t="shared" si="528"/>
        <v>1.5276709670646007E-2</v>
      </c>
      <c r="AJ318" s="5">
        <f t="shared" si="529"/>
        <v>8.6459216959241143E-3</v>
      </c>
      <c r="AK318" s="5">
        <f t="shared" si="530"/>
        <v>3.2621318588293559E-3</v>
      </c>
      <c r="AL318" s="5">
        <f t="shared" si="531"/>
        <v>5.9858453643959605E-5</v>
      </c>
      <c r="AM318" s="5">
        <f t="shared" si="532"/>
        <v>1.1920693357435174E-3</v>
      </c>
      <c r="AN318" s="5">
        <f t="shared" si="533"/>
        <v>1.7072713840562545E-3</v>
      </c>
      <c r="AO318" s="5">
        <f t="shared" si="534"/>
        <v>1.2225696490210257E-3</v>
      </c>
      <c r="AP318" s="5">
        <f t="shared" si="535"/>
        <v>5.8365122290682594E-4</v>
      </c>
      <c r="AQ318" s="5">
        <f t="shared" si="536"/>
        <v>2.0897505733522535E-4</v>
      </c>
      <c r="AR318" s="5">
        <f t="shared" si="537"/>
        <v>3.8658891483512562E-3</v>
      </c>
      <c r="AS318" s="5">
        <f t="shared" si="538"/>
        <v>4.3758342709087177E-3</v>
      </c>
      <c r="AT318" s="5">
        <f t="shared" si="539"/>
        <v>2.4765228426978487E-3</v>
      </c>
      <c r="AU318" s="5">
        <f t="shared" si="540"/>
        <v>9.3439940221663102E-4</v>
      </c>
      <c r="AV318" s="5">
        <f t="shared" si="541"/>
        <v>2.6441374610288262E-4</v>
      </c>
      <c r="AW318" s="5">
        <f t="shared" si="542"/>
        <v>2.6954762251709587E-6</v>
      </c>
      <c r="AX318" s="5">
        <f t="shared" si="543"/>
        <v>2.2488564521094888E-4</v>
      </c>
      <c r="AY318" s="5">
        <f t="shared" si="544"/>
        <v>3.2207927445278078E-4</v>
      </c>
      <c r="AZ318" s="5">
        <f t="shared" si="545"/>
        <v>2.3063957447066796E-4</v>
      </c>
      <c r="BA318" s="5">
        <f t="shared" si="546"/>
        <v>1.10106667377443E-4</v>
      </c>
      <c r="BB318" s="5">
        <f t="shared" si="547"/>
        <v>3.9423453982662144E-5</v>
      </c>
      <c r="BC318" s="5">
        <f t="shared" si="548"/>
        <v>1.1292385908622876E-5</v>
      </c>
      <c r="BD318" s="5">
        <f t="shared" si="549"/>
        <v>9.2278216249855392E-4</v>
      </c>
      <c r="BE318" s="5">
        <f t="shared" si="550"/>
        <v>1.0445053275690928E-3</v>
      </c>
      <c r="BF318" s="5">
        <f t="shared" si="551"/>
        <v>5.9114242973998092E-4</v>
      </c>
      <c r="BG318" s="5">
        <f t="shared" si="552"/>
        <v>2.230397892765638E-4</v>
      </c>
      <c r="BH318" s="5">
        <f t="shared" si="553"/>
        <v>6.3115179732254451E-5</v>
      </c>
      <c r="BI318" s="5">
        <f t="shared" si="554"/>
        <v>1.4288126528653816E-5</v>
      </c>
      <c r="BJ318" s="8">
        <f t="shared" si="555"/>
        <v>0.29808081221204397</v>
      </c>
      <c r="BK318" s="8">
        <f t="shared" si="556"/>
        <v>0.26279241576660206</v>
      </c>
      <c r="BL318" s="8">
        <f t="shared" si="557"/>
        <v>0.40086511988306595</v>
      </c>
      <c r="BM318" s="8">
        <f t="shared" si="558"/>
        <v>0.4716345263395178</v>
      </c>
      <c r="BN318" s="8">
        <f t="shared" si="559"/>
        <v>0.52747887838690422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1.28571428571429</v>
      </c>
      <c r="F319">
        <f>VLOOKUP(B319,home!$B$2:$E$405,3,FALSE)</f>
        <v>0.73</v>
      </c>
      <c r="G319">
        <f>VLOOKUP(C319,away!$B$2:$E$405,4,FALSE)</f>
        <v>0.92</v>
      </c>
      <c r="H319">
        <f>VLOOKUP(A319,away!$A$2:$E$405,3,FALSE)</f>
        <v>1.12348668280872</v>
      </c>
      <c r="I319">
        <f>VLOOKUP(C319,away!$B$2:$E$405,3,FALSE)</f>
        <v>0.73</v>
      </c>
      <c r="J319">
        <f>VLOOKUP(B319,home!$B$2:$E$405,4,FALSE)</f>
        <v>1.0900000000000001</v>
      </c>
      <c r="K319" s="3">
        <f t="shared" si="504"/>
        <v>0.86348571428571719</v>
      </c>
      <c r="L319" s="3">
        <f t="shared" si="505"/>
        <v>0.89395835351089847</v>
      </c>
      <c r="M319" s="5">
        <f t="shared" si="506"/>
        <v>0.17248516127644534</v>
      </c>
      <c r="N319" s="5">
        <f t="shared" si="507"/>
        <v>0.14893847268847848</v>
      </c>
      <c r="O319" s="5">
        <f t="shared" si="508"/>
        <v>0.15419455077975286</v>
      </c>
      <c r="P319" s="5">
        <f t="shared" si="509"/>
        <v>0.13314479181902014</v>
      </c>
      <c r="Q319" s="5">
        <f t="shared" si="510"/>
        <v>6.4303121737017313E-2</v>
      </c>
      <c r="R319" s="5">
        <f t="shared" si="511"/>
        <v>6.892175336771024E-2</v>
      </c>
      <c r="S319" s="5">
        <f t="shared" si="512"/>
        <v>2.5694290826730817E-2</v>
      </c>
      <c r="T319" s="5">
        <f t="shared" si="513"/>
        <v>5.7484312833634865E-2</v>
      </c>
      <c r="U319" s="5">
        <f t="shared" si="514"/>
        <v>5.9512949436541299E-2</v>
      </c>
      <c r="V319" s="5">
        <f t="shared" si="515"/>
        <v>2.2037715384683851E-3</v>
      </c>
      <c r="W319" s="5">
        <f t="shared" si="516"/>
        <v>1.8508275667963276E-2</v>
      </c>
      <c r="X319" s="5">
        <f t="shared" si="517"/>
        <v>1.6545627642458274E-2</v>
      </c>
      <c r="Y319" s="5">
        <f t="shared" si="518"/>
        <v>7.3955510225282035E-3</v>
      </c>
      <c r="Z319" s="5">
        <f t="shared" si="519"/>
        <v>2.0537725720560826E-2</v>
      </c>
      <c r="AA319" s="5">
        <f t="shared" si="520"/>
        <v>1.7734032763622606E-2</v>
      </c>
      <c r="AB319" s="5">
        <f t="shared" si="521"/>
        <v>7.6565419740314885E-3</v>
      </c>
      <c r="AC319" s="5">
        <f t="shared" si="522"/>
        <v>1.0632099470711274E-4</v>
      </c>
      <c r="AD319" s="5">
        <f t="shared" si="523"/>
        <v>3.9954079088370571E-3</v>
      </c>
      <c r="AE319" s="5">
        <f t="shared" si="524"/>
        <v>3.5717282757883975E-3</v>
      </c>
      <c r="AF319" s="5">
        <f t="shared" si="525"/>
        <v>1.596488164306058E-3</v>
      </c>
      <c r="AG319" s="5">
        <f t="shared" si="526"/>
        <v>4.7573131025422684E-4</v>
      </c>
      <c r="AH319" s="5">
        <f t="shared" si="527"/>
        <v>4.5899678675027453E-3</v>
      </c>
      <c r="AI319" s="5">
        <f t="shared" si="528"/>
        <v>3.9633716826190978E-3</v>
      </c>
      <c r="AJ319" s="5">
        <f t="shared" si="529"/>
        <v>1.7111574141730681E-3</v>
      </c>
      <c r="AK319" s="5">
        <f t="shared" si="530"/>
        <v>4.9251999401084419E-4</v>
      </c>
      <c r="AL319" s="5">
        <f t="shared" si="531"/>
        <v>3.2828532266799323E-6</v>
      </c>
      <c r="AM319" s="5">
        <f t="shared" si="532"/>
        <v>6.8999553040499401E-4</v>
      </c>
      <c r="AN319" s="5">
        <f t="shared" si="533"/>
        <v>6.1682726829072755E-4</v>
      </c>
      <c r="AO319" s="5">
        <f t="shared" si="534"/>
        <v>2.7570894458090199E-4</v>
      </c>
      <c r="AP319" s="5">
        <f t="shared" si="535"/>
        <v>8.2157438048590246E-5</v>
      </c>
      <c r="AQ319" s="5">
        <f t="shared" si="536"/>
        <v>1.8361332011647842E-5</v>
      </c>
      <c r="AR319" s="5">
        <f t="shared" si="537"/>
        <v>8.2064802350013694E-4</v>
      </c>
      <c r="AS319" s="5">
        <f t="shared" si="538"/>
        <v>7.0861784474917765E-4</v>
      </c>
      <c r="AT319" s="5">
        <f t="shared" si="539"/>
        <v>3.0594069291442456E-4</v>
      </c>
      <c r="AU319" s="5">
        <f t="shared" si="540"/>
        <v>8.8058472583426388E-5</v>
      </c>
      <c r="AV319" s="5">
        <f t="shared" si="541"/>
        <v>1.9009308274402293E-5</v>
      </c>
      <c r="AW319" s="5">
        <f t="shared" si="542"/>
        <v>7.039169279581577E-8</v>
      </c>
      <c r="AX319" s="5">
        <f t="shared" si="543"/>
        <v>9.9300213904284735E-5</v>
      </c>
      <c r="AY319" s="5">
        <f t="shared" si="544"/>
        <v>8.877025572515441E-5</v>
      </c>
      <c r="AZ319" s="5">
        <f t="shared" si="545"/>
        <v>3.967845582440022E-5</v>
      </c>
      <c r="BA319" s="5">
        <f t="shared" si="546"/>
        <v>1.1823629012878583E-5</v>
      </c>
      <c r="BB319" s="5">
        <f t="shared" si="547"/>
        <v>2.6424579812191563E-6</v>
      </c>
      <c r="BC319" s="5">
        <f t="shared" si="548"/>
        <v>4.7244947722248203E-7</v>
      </c>
      <c r="BD319" s="5">
        <f t="shared" si="549"/>
        <v>1.2227085931669254E-4</v>
      </c>
      <c r="BE319" s="5">
        <f t="shared" si="550"/>
        <v>1.055791402934027E-4</v>
      </c>
      <c r="BF319" s="5">
        <f t="shared" si="551"/>
        <v>4.5583039684960383E-5</v>
      </c>
      <c r="BG319" s="5">
        <f t="shared" si="552"/>
        <v>1.3120101193894069E-5</v>
      </c>
      <c r="BH319" s="5">
        <f t="shared" si="553"/>
        <v>2.8322549877276278E-6</v>
      </c>
      <c r="BI319" s="5">
        <f t="shared" si="554"/>
        <v>4.8912234422345529E-7</v>
      </c>
      <c r="BJ319" s="8">
        <f t="shared" si="555"/>
        <v>0.32474045522652817</v>
      </c>
      <c r="BK319" s="8">
        <f t="shared" si="556"/>
        <v>0.33372638956432366</v>
      </c>
      <c r="BL319" s="8">
        <f t="shared" si="557"/>
        <v>0.32100899413980671</v>
      </c>
      <c r="BM319" s="8">
        <f t="shared" si="558"/>
        <v>0.25793701311876266</v>
      </c>
      <c r="BN319" s="8">
        <f t="shared" si="559"/>
        <v>0.7419878516684244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1.36551724137931</v>
      </c>
      <c r="F320">
        <f>VLOOKUP(B320,home!$B$2:$E$405,3,FALSE)</f>
        <v>0.63</v>
      </c>
      <c r="G320">
        <f>VLOOKUP(C320,away!$B$2:$E$405,4,FALSE)</f>
        <v>0.68</v>
      </c>
      <c r="H320">
        <f>VLOOKUP(A320,away!$A$2:$E$405,3,FALSE)</f>
        <v>1.3172413793103399</v>
      </c>
      <c r="I320">
        <f>VLOOKUP(C320,away!$B$2:$E$405,3,FALSE)</f>
        <v>1.37</v>
      </c>
      <c r="J320">
        <f>VLOOKUP(B320,home!$B$2:$E$405,4,FALSE)</f>
        <v>0.7</v>
      </c>
      <c r="K320" s="3">
        <f t="shared" si="504"/>
        <v>0.5849875862068965</v>
      </c>
      <c r="L320" s="3">
        <f t="shared" si="505"/>
        <v>1.2632344827586159</v>
      </c>
      <c r="M320" s="5">
        <f t="shared" si="506"/>
        <v>0.1575169718151275</v>
      </c>
      <c r="N320" s="5">
        <f t="shared" si="507"/>
        <v>9.2145473128751196E-2</v>
      </c>
      <c r="O320" s="5">
        <f t="shared" si="508"/>
        <v>0.19898087041658608</v>
      </c>
      <c r="P320" s="5">
        <f t="shared" si="509"/>
        <v>0.11640133908634596</v>
      </c>
      <c r="Q320" s="5">
        <f t="shared" si="510"/>
        <v>2.6951978952740298E-2</v>
      </c>
      <c r="R320" s="5">
        <f t="shared" si="511"/>
        <v>0.12567974845977767</v>
      </c>
      <c r="S320" s="5">
        <f t="shared" si="512"/>
        <v>2.1504463273006584E-2</v>
      </c>
      <c r="T320" s="5">
        <f t="shared" si="513"/>
        <v>3.4046669191685995E-2</v>
      </c>
      <c r="U320" s="5">
        <f t="shared" si="514"/>
        <v>7.3521092686575265E-2</v>
      </c>
      <c r="V320" s="5">
        <f t="shared" si="515"/>
        <v>1.7656992008659204E-3</v>
      </c>
      <c r="W320" s="5">
        <f t="shared" si="516"/>
        <v>5.2555243703542084E-3</v>
      </c>
      <c r="X320" s="5">
        <f t="shared" si="517"/>
        <v>6.6389596096096994E-3</v>
      </c>
      <c r="Y320" s="5">
        <f t="shared" si="518"/>
        <v>4.1932813542503262E-3</v>
      </c>
      <c r="Z320" s="5">
        <f t="shared" si="519"/>
        <v>5.2920997346273417E-2</v>
      </c>
      <c r="AA320" s="5">
        <f t="shared" si="520"/>
        <v>3.0958126497258064E-2</v>
      </c>
      <c r="AB320" s="5">
        <f t="shared" si="521"/>
        <v>9.0550598465593771E-3</v>
      </c>
      <c r="AC320" s="5">
        <f t="shared" si="522"/>
        <v>8.1550637463096446E-5</v>
      </c>
      <c r="AD320" s="5">
        <f t="shared" si="523"/>
        <v>7.6860412891625689E-4</v>
      </c>
      <c r="AE320" s="5">
        <f t="shared" si="524"/>
        <v>9.709272392376643E-4</v>
      </c>
      <c r="AF320" s="5">
        <f t="shared" si="525"/>
        <v>6.1325438442732107E-4</v>
      </c>
      <c r="AG320" s="5">
        <f t="shared" si="526"/>
        <v>2.5822802837050017E-4</v>
      </c>
      <c r="AH320" s="5">
        <f t="shared" si="527"/>
        <v>1.6712907177447438E-2</v>
      </c>
      <c r="AI320" s="5">
        <f t="shared" si="528"/>
        <v>9.7768432282348914E-3</v>
      </c>
      <c r="AJ320" s="5">
        <f t="shared" si="529"/>
        <v>2.8596659604041849E-3</v>
      </c>
      <c r="AK320" s="5">
        <f t="shared" si="530"/>
        <v>5.5762302917829025E-4</v>
      </c>
      <c r="AL320" s="5">
        <f t="shared" si="531"/>
        <v>2.410560156067681E-6</v>
      </c>
      <c r="AM320" s="5">
        <f t="shared" si="532"/>
        <v>8.9924774824675112E-5</v>
      </c>
      <c r="AN320" s="5">
        <f t="shared" si="533"/>
        <v>1.1359607641283346E-4</v>
      </c>
      <c r="AO320" s="5">
        <f t="shared" si="534"/>
        <v>7.174924041538696E-5</v>
      </c>
      <c r="AP320" s="5">
        <f t="shared" si="535"/>
        <v>3.0212038201484983E-5</v>
      </c>
      <c r="AQ320" s="5">
        <f t="shared" si="536"/>
        <v>9.5412221126341007E-6</v>
      </c>
      <c r="AR320" s="5">
        <f t="shared" si="537"/>
        <v>4.2224641307391135E-3</v>
      </c>
      <c r="AS320" s="5">
        <f t="shared" si="538"/>
        <v>2.4700890996862757E-3</v>
      </c>
      <c r="AT320" s="5">
        <f t="shared" si="539"/>
        <v>7.2248573007072017E-4</v>
      </c>
      <c r="AU320" s="5">
        <f t="shared" si="540"/>
        <v>1.4088172776766599E-4</v>
      </c>
      <c r="AV320" s="5">
        <f t="shared" si="541"/>
        <v>2.0603515466866005E-5</v>
      </c>
      <c r="AW320" s="5">
        <f t="shared" si="542"/>
        <v>4.948186903309821E-8</v>
      </c>
      <c r="AX320" s="5">
        <f t="shared" si="543"/>
        <v>8.7674794941475606E-6</v>
      </c>
      <c r="AY320" s="5">
        <f t="shared" si="544"/>
        <v>1.1075382423886266E-5</v>
      </c>
      <c r="AZ320" s="5">
        <f t="shared" si="545"/>
        <v>6.9954024937959175E-6</v>
      </c>
      <c r="BA320" s="5">
        <f t="shared" si="546"/>
        <v>2.9456112169795401E-6</v>
      </c>
      <c r="BB320" s="5">
        <f t="shared" si="547"/>
        <v>9.3024941552228105E-7</v>
      </c>
      <c r="BC320" s="5">
        <f t="shared" si="548"/>
        <v>2.3502462785075867E-7</v>
      </c>
      <c r="BD320" s="5">
        <f t="shared" si="549"/>
        <v>8.8899371536017206E-4</v>
      </c>
      <c r="BE320" s="5">
        <f t="shared" si="550"/>
        <v>5.2005028770164786E-4</v>
      </c>
      <c r="BF320" s="5">
        <f t="shared" si="551"/>
        <v>1.5211148125439448E-4</v>
      </c>
      <c r="BG320" s="5">
        <f t="shared" si="552"/>
        <v>2.9661109417787943E-5</v>
      </c>
      <c r="BH320" s="5">
        <f t="shared" si="553"/>
        <v>4.337845200632603E-6</v>
      </c>
      <c r="BI320" s="5">
        <f t="shared" si="554"/>
        <v>5.0751711865144749E-7</v>
      </c>
      <c r="BJ320" s="8">
        <f t="shared" si="555"/>
        <v>0.17218887288998266</v>
      </c>
      <c r="BK320" s="8">
        <f t="shared" si="556"/>
        <v>0.29728350995538905</v>
      </c>
      <c r="BL320" s="8">
        <f t="shared" si="557"/>
        <v>0.47727412346180514</v>
      </c>
      <c r="BM320" s="8">
        <f t="shared" si="558"/>
        <v>0.2819800958935666</v>
      </c>
      <c r="BN320" s="8">
        <f t="shared" si="559"/>
        <v>0.71767638185932869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1.6156716417910399</v>
      </c>
      <c r="F321">
        <f>VLOOKUP(B321,home!$B$2:$E$405,3,FALSE)</f>
        <v>1</v>
      </c>
      <c r="G321">
        <f>VLOOKUP(C321,away!$B$2:$E$405,4,FALSE)</f>
        <v>1.81</v>
      </c>
      <c r="H321">
        <f>VLOOKUP(A321,away!$A$2:$E$405,3,FALSE)</f>
        <v>1.39925373134328</v>
      </c>
      <c r="I321">
        <f>VLOOKUP(C321,away!$B$2:$E$405,3,FALSE)</f>
        <v>0.53</v>
      </c>
      <c r="J321">
        <f>VLOOKUP(B321,home!$B$2:$E$405,4,FALSE)</f>
        <v>0.88</v>
      </c>
      <c r="K321" s="3">
        <f t="shared" si="504"/>
        <v>2.9243656716417825</v>
      </c>
      <c r="L321" s="3">
        <f t="shared" si="505"/>
        <v>0.65261194029850589</v>
      </c>
      <c r="M321" s="5">
        <f t="shared" si="506"/>
        <v>2.7960076881053345E-2</v>
      </c>
      <c r="N321" s="5">
        <f t="shared" si="507"/>
        <v>8.1765489007417425E-2</v>
      </c>
      <c r="O321" s="5">
        <f t="shared" si="508"/>
        <v>1.824708002423962E-2</v>
      </c>
      <c r="P321" s="5">
        <f t="shared" si="509"/>
        <v>5.3361134430586835E-2</v>
      </c>
      <c r="Q321" s="5">
        <f t="shared" si="510"/>
        <v>0.11955609458914755</v>
      </c>
      <c r="R321" s="5">
        <f t="shared" si="511"/>
        <v>5.9541311497005632E-3</v>
      </c>
      <c r="S321" s="5">
        <f t="shared" si="512"/>
        <v>2.5459610499575017E-2</v>
      </c>
      <c r="T321" s="5">
        <f t="shared" si="513"/>
        <v>7.8023734864335281E-2</v>
      </c>
      <c r="U321" s="5">
        <f t="shared" si="514"/>
        <v>1.7412056738637341E-2</v>
      </c>
      <c r="V321" s="5">
        <f t="shared" si="515"/>
        <v>5.3987838294409255E-3</v>
      </c>
      <c r="W321" s="5">
        <f t="shared" si="516"/>
        <v>0.11654191295068698</v>
      </c>
      <c r="X321" s="5">
        <f t="shared" si="517"/>
        <v>7.6056643936847412E-2</v>
      </c>
      <c r="Y321" s="5">
        <f t="shared" si="518"/>
        <v>2.4817736986109291E-2</v>
      </c>
      <c r="Z321" s="5">
        <f t="shared" si="519"/>
        <v>1.2952456941326192E-3</v>
      </c>
      <c r="AA321" s="5">
        <f t="shared" si="520"/>
        <v>3.7877720442632632E-3</v>
      </c>
      <c r="AB321" s="5">
        <f t="shared" si="521"/>
        <v>5.5384152691239545E-3</v>
      </c>
      <c r="AC321" s="5">
        <f t="shared" si="522"/>
        <v>6.4396557033363246E-4</v>
      </c>
      <c r="AD321" s="5">
        <f t="shared" si="523"/>
        <v>8.5202792385113496E-2</v>
      </c>
      <c r="AE321" s="5">
        <f t="shared" si="524"/>
        <v>5.5604359657299679E-2</v>
      </c>
      <c r="AF321" s="5">
        <f t="shared" si="525"/>
        <v>1.8144034522503155E-2</v>
      </c>
      <c r="AG321" s="5">
        <f t="shared" si="526"/>
        <v>3.9470045248579527E-3</v>
      </c>
      <c r="AH321" s="5">
        <f t="shared" si="527"/>
        <v>2.1132320140279339E-4</v>
      </c>
      <c r="AI321" s="5">
        <f t="shared" si="528"/>
        <v>6.1798631580377143E-4</v>
      </c>
      <c r="AJ321" s="5">
        <f t="shared" si="529"/>
        <v>9.0360898374046363E-4</v>
      </c>
      <c r="AK321" s="5">
        <f t="shared" si="530"/>
        <v>8.8082769754590986E-4</v>
      </c>
      <c r="AL321" s="5">
        <f t="shared" si="531"/>
        <v>4.9159712276081474E-5</v>
      </c>
      <c r="AM321" s="5">
        <f t="shared" si="532"/>
        <v>4.9832824235809536E-2</v>
      </c>
      <c r="AN321" s="5">
        <f t="shared" si="533"/>
        <v>3.252149611508607E-2</v>
      </c>
      <c r="AO321" s="5">
        <f t="shared" si="534"/>
        <v>1.0611958340538321E-2</v>
      </c>
      <c r="AP321" s="5">
        <f t="shared" si="535"/>
        <v>2.3084969076618755E-3</v>
      </c>
      <c r="AQ321" s="5">
        <f t="shared" si="536"/>
        <v>3.7663816152057924E-4</v>
      </c>
      <c r="AR321" s="5">
        <f t="shared" si="537"/>
        <v>2.7582408899513798E-5</v>
      </c>
      <c r="AS321" s="5">
        <f t="shared" si="538"/>
        <v>8.0661049726924935E-5</v>
      </c>
      <c r="AT321" s="5">
        <f t="shared" si="539"/>
        <v>1.1794120243000506E-4</v>
      </c>
      <c r="AU321" s="5">
        <f t="shared" si="540"/>
        <v>1.149677345528204E-4</v>
      </c>
      <c r="AV321" s="5">
        <f t="shared" si="541"/>
        <v>8.4051924068173216E-5</v>
      </c>
      <c r="AW321" s="5">
        <f t="shared" si="542"/>
        <v>2.606114689976378E-6</v>
      </c>
      <c r="AX321" s="5">
        <f t="shared" si="543"/>
        <v>2.4288233419360015E-2</v>
      </c>
      <c r="AY321" s="5">
        <f t="shared" si="544"/>
        <v>1.5850791138231554E-2</v>
      </c>
      <c r="AZ321" s="5">
        <f t="shared" si="545"/>
        <v>5.1722077799938289E-3</v>
      </c>
      <c r="BA321" s="5">
        <f t="shared" si="546"/>
        <v>1.1251481849762666E-3</v>
      </c>
      <c r="BB321" s="5">
        <f t="shared" si="547"/>
        <v>1.8357128503017586E-4</v>
      </c>
      <c r="BC321" s="5">
        <f t="shared" si="548"/>
        <v>2.3960162501326635E-5</v>
      </c>
      <c r="BD321" s="5">
        <f t="shared" si="549"/>
        <v>3.0001015650030776E-6</v>
      </c>
      <c r="BE321" s="5">
        <f t="shared" si="550"/>
        <v>8.773394028133786E-6</v>
      </c>
      <c r="BF321" s="5">
        <f t="shared" si="551"/>
        <v>1.2828306159830735E-5</v>
      </c>
      <c r="BG321" s="5">
        <f t="shared" si="552"/>
        <v>1.2504886053039941E-5</v>
      </c>
      <c r="BH321" s="5">
        <f t="shared" si="553"/>
        <v>9.1422148753255285E-6</v>
      </c>
      <c r="BI321" s="5">
        <f t="shared" si="554"/>
        <v>5.3470358688349652E-6</v>
      </c>
      <c r="BJ321" s="8">
        <f t="shared" si="555"/>
        <v>0.80195512915502776</v>
      </c>
      <c r="BK321" s="8">
        <f t="shared" si="556"/>
        <v>0.1287235220614974</v>
      </c>
      <c r="BL321" s="8">
        <f t="shared" si="557"/>
        <v>5.4030001682685291E-2</v>
      </c>
      <c r="BM321" s="8">
        <f t="shared" si="558"/>
        <v>0.66331170748765611</v>
      </c>
      <c r="BN321" s="8">
        <f t="shared" si="559"/>
        <v>0.30684400608214535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1.6156716417910399</v>
      </c>
      <c r="F322">
        <f>VLOOKUP(B322,home!$B$2:$E$405,3,FALSE)</f>
        <v>1.68</v>
      </c>
      <c r="G322">
        <f>VLOOKUP(C322,away!$B$2:$E$405,4,FALSE)</f>
        <v>1.24</v>
      </c>
      <c r="H322">
        <f>VLOOKUP(A322,away!$A$2:$E$405,3,FALSE)</f>
        <v>1.39925373134328</v>
      </c>
      <c r="I322">
        <f>VLOOKUP(C322,away!$B$2:$E$405,3,FALSE)</f>
        <v>0.84</v>
      </c>
      <c r="J322">
        <f>VLOOKUP(B322,home!$B$2:$E$405,4,FALSE)</f>
        <v>1.02</v>
      </c>
      <c r="K322" s="3">
        <f t="shared" si="504"/>
        <v>3.3657671641790943</v>
      </c>
      <c r="L322" s="3">
        <f t="shared" si="505"/>
        <v>1.1988805970149223</v>
      </c>
      <c r="M322" s="5">
        <f t="shared" si="506"/>
        <v>1.0413546616045309E-2</v>
      </c>
      <c r="N322" s="5">
        <f t="shared" si="507"/>
        <v>3.5049573262933627E-2</v>
      </c>
      <c r="O322" s="5">
        <f t="shared" si="508"/>
        <v>1.2484598984087124E-2</v>
      </c>
      <c r="P322" s="5">
        <f t="shared" si="509"/>
        <v>4.2020253318584118E-2</v>
      </c>
      <c r="Q322" s="5">
        <f t="shared" si="510"/>
        <v>5.8984351403435768E-2</v>
      </c>
      <c r="R322" s="5">
        <f t="shared" si="511"/>
        <v>7.483771741767134E-3</v>
      </c>
      <c r="S322" s="5">
        <f t="shared" si="512"/>
        <v>4.2389537255188542E-2</v>
      </c>
      <c r="T322" s="5">
        <f t="shared" si="513"/>
        <v>7.0715194425089042E-2</v>
      </c>
      <c r="U322" s="5">
        <f t="shared" si="514"/>
        <v>2.5188633192651206E-2</v>
      </c>
      <c r="V322" s="5">
        <f t="shared" si="515"/>
        <v>1.9005362909544292E-2</v>
      </c>
      <c r="W322" s="5">
        <f t="shared" si="516"/>
        <v>6.6175864384695054E-2</v>
      </c>
      <c r="X322" s="5">
        <f t="shared" si="517"/>
        <v>7.9336959801501739E-2</v>
      </c>
      <c r="Y322" s="5">
        <f t="shared" si="518"/>
        <v>4.7557770866086667E-2</v>
      </c>
      <c r="Z322" s="5">
        <f t="shared" si="519"/>
        <v>2.9907162445643965E-3</v>
      </c>
      <c r="AA322" s="5">
        <f t="shared" si="520"/>
        <v>1.0066054533331859E-2</v>
      </c>
      <c r="AB322" s="5">
        <f t="shared" si="521"/>
        <v>1.6939997910562249E-2</v>
      </c>
      <c r="AC322" s="5">
        <f t="shared" si="522"/>
        <v>4.7930966348208818E-3</v>
      </c>
      <c r="AD322" s="5">
        <f t="shared" si="523"/>
        <v>5.5683137851793858E-2</v>
      </c>
      <c r="AE322" s="5">
        <f t="shared" si="524"/>
        <v>6.6757433551422829E-2</v>
      </c>
      <c r="AF322" s="5">
        <f t="shared" si="525"/>
        <v>4.0017095895656919E-2</v>
      </c>
      <c r="AG322" s="5">
        <f t="shared" si="526"/>
        <v>1.5991906606062856E-2</v>
      </c>
      <c r="AH322" s="5">
        <f t="shared" si="527"/>
        <v>8.9637791919639799E-4</v>
      </c>
      <c r="AI322" s="5">
        <f t="shared" si="528"/>
        <v>3.0169993671264176E-3</v>
      </c>
      <c r="AJ322" s="5">
        <f t="shared" si="529"/>
        <v>5.0772587021116035E-3</v>
      </c>
      <c r="AK322" s="5">
        <f t="shared" si="530"/>
        <v>5.6962902078699328E-3</v>
      </c>
      <c r="AL322" s="5">
        <f t="shared" si="531"/>
        <v>7.7363512048929004E-4</v>
      </c>
      <c r="AM322" s="5">
        <f t="shared" si="532"/>
        <v>3.7483295396005152E-2</v>
      </c>
      <c r="AN322" s="5">
        <f t="shared" si="533"/>
        <v>4.4937995562449339E-2</v>
      </c>
      <c r="AO322" s="5">
        <f t="shared" si="534"/>
        <v>2.6937645474281607E-2</v>
      </c>
      <c r="AP322" s="5">
        <f t="shared" si="535"/>
        <v>1.076500682946102E-2</v>
      </c>
      <c r="AQ322" s="5">
        <f t="shared" si="536"/>
        <v>3.2264894536434877E-3</v>
      </c>
      <c r="AR322" s="5">
        <f t="shared" si="537"/>
        <v>2.1493001898343402E-4</v>
      </c>
      <c r="AS322" s="5">
        <f t="shared" si="538"/>
        <v>7.2340440049083155E-4</v>
      </c>
      <c r="AT322" s="5">
        <f t="shared" si="539"/>
        <v>1.2174053887973523E-3</v>
      </c>
      <c r="AU322" s="5">
        <f t="shared" si="540"/>
        <v>1.3658343610362706E-3</v>
      </c>
      <c r="AV322" s="5">
        <f t="shared" si="541"/>
        <v>1.1492701110208535E-3</v>
      </c>
      <c r="AW322" s="5">
        <f t="shared" si="542"/>
        <v>8.6714889902863296E-5</v>
      </c>
      <c r="AX322" s="5">
        <f t="shared" si="543"/>
        <v>2.1026674141516599E-2</v>
      </c>
      <c r="AY322" s="5">
        <f t="shared" si="544"/>
        <v>2.5208471648019645E-2</v>
      </c>
      <c r="AZ322" s="5">
        <f t="shared" si="545"/>
        <v>1.5110973769605771E-2</v>
      </c>
      <c r="BA322" s="5">
        <f t="shared" si="546"/>
        <v>6.0387510847939342E-3</v>
      </c>
      <c r="BB322" s="5">
        <f t="shared" si="547"/>
        <v>1.8099353764405664E-3</v>
      </c>
      <c r="BC322" s="5">
        <f t="shared" si="548"/>
        <v>4.3397928093309837E-4</v>
      </c>
      <c r="BD322" s="5">
        <f t="shared" si="549"/>
        <v>4.2945904912548007E-5</v>
      </c>
      <c r="BE322" s="5">
        <f t="shared" si="550"/>
        <v>1.4454591659061173E-4</v>
      </c>
      <c r="BF322" s="5">
        <f t="shared" si="551"/>
        <v>2.4325394988842564E-4</v>
      </c>
      <c r="BG322" s="5">
        <f t="shared" si="552"/>
        <v>2.7291205236377661E-4</v>
      </c>
      <c r="BH322" s="5">
        <f t="shared" si="553"/>
        <v>2.296396061386812E-4</v>
      </c>
      <c r="BI322" s="5">
        <f t="shared" si="554"/>
        <v>1.545826891873186E-4</v>
      </c>
      <c r="BJ322" s="8">
        <f t="shared" si="555"/>
        <v>0.72924850606582858</v>
      </c>
      <c r="BK322" s="8">
        <f t="shared" si="556"/>
        <v>0.14460390350269209</v>
      </c>
      <c r="BL322" s="8">
        <f t="shared" si="557"/>
        <v>9.2608706958114032E-2</v>
      </c>
      <c r="BM322" s="8">
        <f t="shared" si="558"/>
        <v>0.77789398068622906</v>
      </c>
      <c r="BN322" s="8">
        <f t="shared" si="559"/>
        <v>0.16643609532685311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1.24827586206897</v>
      </c>
      <c r="F323">
        <f>VLOOKUP(B323,home!$B$2:$E$405,3,FALSE)</f>
        <v>1.1200000000000001</v>
      </c>
      <c r="G323">
        <f>VLOOKUP(C323,away!$B$2:$E$405,4,FALSE)</f>
        <v>1.49</v>
      </c>
      <c r="H323">
        <f>VLOOKUP(A323,away!$A$2:$E$405,3,FALSE)</f>
        <v>1.0965517241379299</v>
      </c>
      <c r="I323">
        <f>VLOOKUP(C323,away!$B$2:$E$405,3,FALSE)</f>
        <v>1.2</v>
      </c>
      <c r="J323">
        <f>VLOOKUP(B323,home!$B$2:$E$405,4,FALSE)</f>
        <v>0.73</v>
      </c>
      <c r="K323" s="3">
        <f t="shared" si="504"/>
        <v>2.0831227586206973</v>
      </c>
      <c r="L323" s="3">
        <f t="shared" si="505"/>
        <v>0.96057931034482658</v>
      </c>
      <c r="M323" s="5">
        <f t="shared" si="506"/>
        <v>4.7658128826304103E-2</v>
      </c>
      <c r="N323" s="5">
        <f t="shared" si="507"/>
        <v>9.9277732791351159E-2</v>
      </c>
      <c r="O323" s="5">
        <f t="shared" si="508"/>
        <v>4.5779412520296096E-2</v>
      </c>
      <c r="P323" s="5">
        <f t="shared" si="509"/>
        <v>9.5364136097314062E-2</v>
      </c>
      <c r="Q323" s="5">
        <f t="shared" si="510"/>
        <v>0.10340385230096398</v>
      </c>
      <c r="R323" s="5">
        <f t="shared" si="511"/>
        <v>2.1987378253368672E-2</v>
      </c>
      <c r="S323" s="5">
        <f t="shared" si="512"/>
        <v>4.7706019295954763E-2</v>
      </c>
      <c r="T323" s="5">
        <f t="shared" si="513"/>
        <v>9.9327601130258292E-2</v>
      </c>
      <c r="U323" s="5">
        <f t="shared" si="514"/>
        <v>4.5802408041994064E-2</v>
      </c>
      <c r="V323" s="5">
        <f t="shared" si="515"/>
        <v>1.0606662794275003E-2</v>
      </c>
      <c r="W323" s="5">
        <f t="shared" si="516"/>
        <v>7.1800972685730408E-2</v>
      </c>
      <c r="X323" s="5">
        <f t="shared" si="517"/>
        <v>6.8970528824546642E-2</v>
      </c>
      <c r="Y323" s="5">
        <f t="shared" si="518"/>
        <v>3.31258315062005E-2</v>
      </c>
      <c r="Z323" s="5">
        <f t="shared" si="519"/>
        <v>7.0402068796372392E-3</v>
      </c>
      <c r="AA323" s="5">
        <f t="shared" si="520"/>
        <v>1.4665615176370333E-2</v>
      </c>
      <c r="AB323" s="5">
        <f t="shared" si="521"/>
        <v>1.5275138371535074E-2</v>
      </c>
      <c r="AC323" s="5">
        <f t="shared" si="522"/>
        <v>1.3264988302652378E-3</v>
      </c>
      <c r="AD323" s="5">
        <f t="shared" si="523"/>
        <v>3.7392560073187003E-2</v>
      </c>
      <c r="AE323" s="5">
        <f t="shared" si="524"/>
        <v>3.5918519567129471E-2</v>
      </c>
      <c r="AF323" s="5">
        <f t="shared" si="525"/>
        <v>1.7251293377200192E-2</v>
      </c>
      <c r="AG323" s="5">
        <f t="shared" si="526"/>
        <v>5.5237451649424122E-3</v>
      </c>
      <c r="AH323" s="5">
        <f t="shared" si="527"/>
        <v>1.6906692672817103E-3</v>
      </c>
      <c r="AI323" s="5">
        <f t="shared" si="528"/>
        <v>3.5218716279751087E-3</v>
      </c>
      <c r="AJ323" s="5">
        <f t="shared" si="529"/>
        <v>3.6682454705877386E-3</v>
      </c>
      <c r="AK323" s="5">
        <f t="shared" si="530"/>
        <v>2.5471352079962026E-3</v>
      </c>
      <c r="AL323" s="5">
        <f t="shared" si="531"/>
        <v>1.061732116620763E-4</v>
      </c>
      <c r="AM323" s="5">
        <f t="shared" si="532"/>
        <v>1.5578658578309493E-2</v>
      </c>
      <c r="AN323" s="5">
        <f t="shared" si="533"/>
        <v>1.4964537113250048E-2</v>
      </c>
      <c r="AO323" s="5">
        <f t="shared" si="534"/>
        <v>7.1873123699376469E-3</v>
      </c>
      <c r="AP323" s="5">
        <f t="shared" si="535"/>
        <v>2.3013278531825157E-3</v>
      </c>
      <c r="AQ323" s="5">
        <f t="shared" si="536"/>
        <v>5.5265198052185016E-4</v>
      </c>
      <c r="AR323" s="5">
        <f t="shared" si="537"/>
        <v>3.2480438375733178E-4</v>
      </c>
      <c r="AS323" s="5">
        <f t="shared" si="538"/>
        <v>6.7660740390466847E-4</v>
      </c>
      <c r="AT323" s="5">
        <f t="shared" si="539"/>
        <v>7.0472814086254088E-4</v>
      </c>
      <c r="AU323" s="5">
        <f t="shared" si="540"/>
        <v>4.8934507629040387E-4</v>
      </c>
      <c r="AV323" s="5">
        <f t="shared" si="541"/>
        <v>2.5484146630988031E-4</v>
      </c>
      <c r="AW323" s="5">
        <f t="shared" si="542"/>
        <v>5.9014746488202613E-6</v>
      </c>
      <c r="AX323" s="5">
        <f t="shared" si="543"/>
        <v>5.4087097055430097E-3</v>
      </c>
      <c r="AY323" s="5">
        <f t="shared" si="544"/>
        <v>5.1954946388058747E-3</v>
      </c>
      <c r="AZ323" s="5">
        <f t="shared" si="545"/>
        <v>2.4953423285221953E-3</v>
      </c>
      <c r="BA323" s="5">
        <f t="shared" si="546"/>
        <v>7.9899140433536812E-4</v>
      </c>
      <c r="BB323" s="5">
        <f t="shared" si="547"/>
        <v>1.9187365303697805E-4</v>
      </c>
      <c r="BC323" s="5">
        <f t="shared" si="548"/>
        <v>3.6861972261520593E-5</v>
      </c>
      <c r="BD323" s="5">
        <f t="shared" si="549"/>
        <v>5.2000061824432343E-5</v>
      </c>
      <c r="BE323" s="5">
        <f t="shared" si="550"/>
        <v>1.0832251223615829E-4</v>
      </c>
      <c r="BF323" s="5">
        <f t="shared" si="551"/>
        <v>1.1282454525505519E-4</v>
      </c>
      <c r="BG323" s="5">
        <f t="shared" si="552"/>
        <v>7.8342459317278754E-5</v>
      </c>
      <c r="BH323" s="5">
        <f t="shared" si="553"/>
        <v>4.0799239992534858E-5</v>
      </c>
      <c r="BI323" s="5">
        <f t="shared" si="554"/>
        <v>1.6997965072575419E-5</v>
      </c>
      <c r="BJ323" s="8">
        <f t="shared" si="555"/>
        <v>0.62670439901921648</v>
      </c>
      <c r="BK323" s="8">
        <f t="shared" si="556"/>
        <v>0.20796311369458109</v>
      </c>
      <c r="BL323" s="8">
        <f t="shared" si="557"/>
        <v>0.15779748719222783</v>
      </c>
      <c r="BM323" s="8">
        <f t="shared" si="558"/>
        <v>0.58084497283190772</v>
      </c>
      <c r="BN323" s="8">
        <f t="shared" si="559"/>
        <v>0.41347064078959805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1.24827586206897</v>
      </c>
      <c r="F324">
        <f>VLOOKUP(B324,home!$B$2:$E$405,3,FALSE)</f>
        <v>1.2</v>
      </c>
      <c r="G324">
        <f>VLOOKUP(C324,away!$B$2:$E$405,4,FALSE)</f>
        <v>1.1399999999999999</v>
      </c>
      <c r="H324">
        <f>VLOOKUP(A324,away!$A$2:$E$405,3,FALSE)</f>
        <v>1.0965517241379299</v>
      </c>
      <c r="I324">
        <f>VLOOKUP(C324,away!$B$2:$E$405,3,FALSE)</f>
        <v>0.56999999999999995</v>
      </c>
      <c r="J324">
        <f>VLOOKUP(B324,home!$B$2:$E$405,4,FALSE)</f>
        <v>0.98</v>
      </c>
      <c r="K324" s="3">
        <f t="shared" si="504"/>
        <v>1.7076413793103506</v>
      </c>
      <c r="L324" s="3">
        <f t="shared" si="505"/>
        <v>0.61253379310344758</v>
      </c>
      <c r="M324" s="5">
        <f t="shared" si="506"/>
        <v>9.8256372290851449E-2</v>
      </c>
      <c r="N324" s="5">
        <f t="shared" si="507"/>
        <v>0.16778664710478089</v>
      </c>
      <c r="O324" s="5">
        <f t="shared" si="508"/>
        <v>6.0185348415899717E-2</v>
      </c>
      <c r="P324" s="5">
        <f t="shared" si="509"/>
        <v>0.10277499138320102</v>
      </c>
      <c r="Q324" s="5">
        <f t="shared" si="510"/>
        <v>0.14325971074593358</v>
      </c>
      <c r="R324" s="5">
        <f t="shared" si="511"/>
        <v>1.8432779877221812E-2</v>
      </c>
      <c r="S324" s="5">
        <f t="shared" si="512"/>
        <v>2.6875353240576869E-2</v>
      </c>
      <c r="T324" s="5">
        <f t="shared" si="513"/>
        <v>8.7751414022109411E-2</v>
      </c>
      <c r="U324" s="5">
        <f t="shared" si="514"/>
        <v>3.1476577654063129E-2</v>
      </c>
      <c r="V324" s="5">
        <f t="shared" si="515"/>
        <v>3.1234775960999471E-3</v>
      </c>
      <c r="W324" s="5">
        <f t="shared" si="516"/>
        <v>8.1545403352595941E-2</v>
      </c>
      <c r="X324" s="5">
        <f t="shared" si="517"/>
        <v>4.9949315225716176E-2</v>
      </c>
      <c r="Y324" s="5">
        <f t="shared" si="518"/>
        <v>1.5297821759063858E-2</v>
      </c>
      <c r="Z324" s="5">
        <f t="shared" si="519"/>
        <v>3.7635668585451927E-3</v>
      </c>
      <c r="AA324" s="5">
        <f t="shared" si="520"/>
        <v>6.4268225014528363E-3</v>
      </c>
      <c r="AB324" s="5">
        <f t="shared" si="521"/>
        <v>5.4873540204818608E-3</v>
      </c>
      <c r="AC324" s="5">
        <f t="shared" si="522"/>
        <v>2.0419501525722087E-4</v>
      </c>
      <c r="AD324" s="5">
        <f t="shared" si="523"/>
        <v>3.4812576264361447E-2</v>
      </c>
      <c r="AE324" s="5">
        <f t="shared" si="524"/>
        <v>2.1323879386912364E-2</v>
      </c>
      <c r="AF324" s="5">
        <f t="shared" si="525"/>
        <v>6.5307983622729243E-3</v>
      </c>
      <c r="AG324" s="5">
        <f t="shared" si="526"/>
        <v>1.3334448976122727E-3</v>
      </c>
      <c r="AH324" s="5">
        <f t="shared" si="527"/>
        <v>5.7632797086577825E-4</v>
      </c>
      <c r="AI324" s="5">
        <f t="shared" si="528"/>
        <v>9.8416149110437299E-4</v>
      </c>
      <c r="AJ324" s="5">
        <f t="shared" si="529"/>
        <v>8.4029744306680172E-4</v>
      </c>
      <c r="AK324" s="5">
        <f t="shared" si="530"/>
        <v>4.7830889490318458E-4</v>
      </c>
      <c r="AL324" s="5">
        <f t="shared" si="531"/>
        <v>8.5434218440028709E-6</v>
      </c>
      <c r="AM324" s="5">
        <f t="shared" si="532"/>
        <v>1.1889479149884183E-2</v>
      </c>
      <c r="AN324" s="5">
        <f t="shared" si="533"/>
        <v>7.2827077617029111E-3</v>
      </c>
      <c r="AO324" s="5">
        <f t="shared" si="534"/>
        <v>2.2304523046699012E-3</v>
      </c>
      <c r="AP324" s="5">
        <f t="shared" si="535"/>
        <v>4.5540913683859378E-4</v>
      </c>
      <c r="AQ324" s="5">
        <f t="shared" si="536"/>
        <v>6.9738371500427699E-5</v>
      </c>
      <c r="AR324" s="5">
        <f t="shared" si="537"/>
        <v>7.0604071613205698E-5</v>
      </c>
      <c r="AS324" s="5">
        <f t="shared" si="538"/>
        <v>1.2056643423450134E-4</v>
      </c>
      <c r="AT324" s="5">
        <f t="shared" si="539"/>
        <v>1.029421160273673E-4</v>
      </c>
      <c r="AU324" s="5">
        <f t="shared" si="540"/>
        <v>5.8596072334033206E-5</v>
      </c>
      <c r="AV324" s="5">
        <f t="shared" si="541"/>
        <v>2.5015269445664379E-5</v>
      </c>
      <c r="AW324" s="5">
        <f t="shared" si="542"/>
        <v>2.4823103239703746E-7</v>
      </c>
      <c r="AX324" s="5">
        <f t="shared" si="543"/>
        <v>3.3838277624649799E-3</v>
      </c>
      <c r="AY324" s="5">
        <f t="shared" si="544"/>
        <v>2.0727088545514256E-3</v>
      </c>
      <c r="AZ324" s="5">
        <f t="shared" si="545"/>
        <v>6.3480210833874342E-4</v>
      </c>
      <c r="BA324" s="5">
        <f t="shared" si="546"/>
        <v>1.2961258109693208E-4</v>
      </c>
      <c r="BB324" s="5">
        <f t="shared" si="547"/>
        <v>1.9848021483307999E-5</v>
      </c>
      <c r="BC324" s="5">
        <f t="shared" si="548"/>
        <v>2.4315167769538737E-6</v>
      </c>
      <c r="BD324" s="5">
        <f t="shared" si="549"/>
        <v>7.2078966322973836E-6</v>
      </c>
      <c r="BE324" s="5">
        <f t="shared" si="550"/>
        <v>1.2308502547102736E-5</v>
      </c>
      <c r="BF324" s="5">
        <f t="shared" si="551"/>
        <v>1.0509254133389743E-5</v>
      </c>
      <c r="BG324" s="5">
        <f t="shared" si="552"/>
        <v>5.9820124079548868E-6</v>
      </c>
      <c r="BH324" s="5">
        <f t="shared" si="553"/>
        <v>2.553782979842928E-6</v>
      </c>
      <c r="BI324" s="5">
        <f t="shared" si="554"/>
        <v>8.721890980316543E-7</v>
      </c>
      <c r="BJ324" s="8">
        <f t="shared" si="555"/>
        <v>0.63776202869066723</v>
      </c>
      <c r="BK324" s="8">
        <f t="shared" si="556"/>
        <v>0.23331564180238196</v>
      </c>
      <c r="BL324" s="8">
        <f t="shared" si="557"/>
        <v>0.12530513587051292</v>
      </c>
      <c r="BM324" s="8">
        <f t="shared" si="558"/>
        <v>0.40737806278069971</v>
      </c>
      <c r="BN324" s="8">
        <f t="shared" si="559"/>
        <v>0.59069584981788847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1.2705314009661799</v>
      </c>
      <c r="F325">
        <f>VLOOKUP(B325,home!$B$2:$E$405,3,FALSE)</f>
        <v>0.98</v>
      </c>
      <c r="G325">
        <f>VLOOKUP(C325,away!$B$2:$E$405,4,FALSE)</f>
        <v>1.1200000000000001</v>
      </c>
      <c r="H325">
        <f>VLOOKUP(A325,away!$A$2:$E$405,3,FALSE)</f>
        <v>1.10144927536232</v>
      </c>
      <c r="I325">
        <f>VLOOKUP(C325,away!$B$2:$E$405,3,FALSE)</f>
        <v>0.92</v>
      </c>
      <c r="J325">
        <f>VLOOKUP(B325,home!$B$2:$E$405,4,FALSE)</f>
        <v>1.44</v>
      </c>
      <c r="K325" s="3">
        <f t="shared" si="504"/>
        <v>1.3945352657004793</v>
      </c>
      <c r="L325" s="3">
        <f t="shared" si="505"/>
        <v>1.4592000000000014</v>
      </c>
      <c r="M325" s="5">
        <f t="shared" si="506"/>
        <v>5.762865999319957E-2</v>
      </c>
      <c r="N325" s="5">
        <f t="shared" si="507"/>
        <v>8.0365198675579133E-2</v>
      </c>
      <c r="O325" s="5">
        <f t="shared" si="508"/>
        <v>8.4091740662076891E-2</v>
      </c>
      <c r="P325" s="5">
        <f t="shared" si="509"/>
        <v>0.11726889790740519</v>
      </c>
      <c r="Q325" s="5">
        <f t="shared" si="510"/>
        <v>5.6036051844060297E-2</v>
      </c>
      <c r="R325" s="5">
        <f t="shared" si="511"/>
        <v>6.1353333987051374E-2</v>
      </c>
      <c r="S325" s="5">
        <f t="shared" si="512"/>
        <v>5.9657791878382313E-2</v>
      </c>
      <c r="T325" s="5">
        <f t="shared" si="513"/>
        <v>8.1767806850852859E-2</v>
      </c>
      <c r="U325" s="5">
        <f t="shared" si="514"/>
        <v>8.5559387913242926E-2</v>
      </c>
      <c r="V325" s="5">
        <f t="shared" si="515"/>
        <v>1.3488665585632026E-2</v>
      </c>
      <c r="W325" s="5">
        <f t="shared" si="516"/>
        <v>2.604808348238748E-2</v>
      </c>
      <c r="X325" s="5">
        <f t="shared" si="517"/>
        <v>3.8009363417499845E-2</v>
      </c>
      <c r="Y325" s="5">
        <f t="shared" si="518"/>
        <v>2.7731631549407918E-2</v>
      </c>
      <c r="Z325" s="5">
        <f t="shared" si="519"/>
        <v>2.984226165130182E-2</v>
      </c>
      <c r="AA325" s="5">
        <f t="shared" si="520"/>
        <v>4.1616086281001399E-2</v>
      </c>
      <c r="AB325" s="5">
        <f t="shared" si="521"/>
        <v>2.9017549969645187E-2</v>
      </c>
      <c r="AC325" s="5">
        <f t="shared" si="522"/>
        <v>1.7155102899920705E-3</v>
      </c>
      <c r="AD325" s="5">
        <f t="shared" si="523"/>
        <v>9.0812427550248723E-3</v>
      </c>
      <c r="AE325" s="5">
        <f t="shared" si="524"/>
        <v>1.3251349428132306E-2</v>
      </c>
      <c r="AF325" s="5">
        <f t="shared" si="525"/>
        <v>9.6681845427653429E-3</v>
      </c>
      <c r="AG325" s="5">
        <f t="shared" si="526"/>
        <v>4.702604961601067E-3</v>
      </c>
      <c r="AH325" s="5">
        <f t="shared" si="527"/>
        <v>1.0886457050394911E-2</v>
      </c>
      <c r="AI325" s="5">
        <f t="shared" si="528"/>
        <v>1.5181548275309322E-2</v>
      </c>
      <c r="AJ325" s="5">
        <f t="shared" si="529"/>
        <v>1.0585602228926572E-2</v>
      </c>
      <c r="AK325" s="5">
        <f t="shared" si="530"/>
        <v>4.9206652056385664E-3</v>
      </c>
      <c r="AL325" s="5">
        <f t="shared" si="531"/>
        <v>1.3963607765991629E-4</v>
      </c>
      <c r="AM325" s="5">
        <f t="shared" si="532"/>
        <v>2.5328226556538334E-3</v>
      </c>
      <c r="AN325" s="5">
        <f t="shared" si="533"/>
        <v>3.6958948191300771E-3</v>
      </c>
      <c r="AO325" s="5">
        <f t="shared" si="534"/>
        <v>2.6965248600373075E-3</v>
      </c>
      <c r="AP325" s="5">
        <f t="shared" si="535"/>
        <v>1.3115896919221476E-3</v>
      </c>
      <c r="AQ325" s="5">
        <f t="shared" si="536"/>
        <v>4.7846791961319977E-4</v>
      </c>
      <c r="AR325" s="5">
        <f t="shared" si="537"/>
        <v>3.1771036255872527E-3</v>
      </c>
      <c r="AS325" s="5">
        <f t="shared" si="538"/>
        <v>4.4305830486662751E-3</v>
      </c>
      <c r="AT325" s="5">
        <f t="shared" si="539"/>
        <v>3.0893021544899325E-3</v>
      </c>
      <c r="AU325" s="5">
        <f t="shared" si="540"/>
        <v>1.43604693361356E-3</v>
      </c>
      <c r="AV325" s="5">
        <f t="shared" si="541"/>
        <v>5.0065452303128615E-4</v>
      </c>
      <c r="AW325" s="5">
        <f t="shared" si="542"/>
        <v>7.8929520182528714E-6</v>
      </c>
      <c r="AX325" s="5">
        <f t="shared" si="543"/>
        <v>5.886850858457342E-4</v>
      </c>
      <c r="AY325" s="5">
        <f t="shared" si="544"/>
        <v>8.5900927726609614E-4</v>
      </c>
      <c r="AZ325" s="5">
        <f t="shared" si="545"/>
        <v>6.2673316869334443E-4</v>
      </c>
      <c r="BA325" s="5">
        <f t="shared" si="546"/>
        <v>3.0484301325244304E-4</v>
      </c>
      <c r="BB325" s="5">
        <f t="shared" si="547"/>
        <v>1.112067312344913E-4</v>
      </c>
      <c r="BC325" s="5">
        <f t="shared" si="548"/>
        <v>3.2454572443473962E-5</v>
      </c>
      <c r="BD325" s="5">
        <f t="shared" si="549"/>
        <v>7.7267160174282034E-4</v>
      </c>
      <c r="BE325" s="5">
        <f t="shared" si="550"/>
        <v>1.0775177974356386E-3</v>
      </c>
      <c r="BF325" s="5">
        <f t="shared" si="551"/>
        <v>7.5131828397195202E-4</v>
      </c>
      <c r="BG325" s="5">
        <f t="shared" si="552"/>
        <v>3.4924661425481801E-4</v>
      </c>
      <c r="BH325" s="5">
        <f t="shared" si="553"/>
        <v>1.2175918000120887E-4</v>
      </c>
      <c r="BI325" s="5">
        <f t="shared" si="554"/>
        <v>3.3959494086891665E-5</v>
      </c>
      <c r="BJ325" s="8">
        <f t="shared" si="555"/>
        <v>0.35989974930240337</v>
      </c>
      <c r="BK325" s="8">
        <f t="shared" si="556"/>
        <v>0.25075817100953718</v>
      </c>
      <c r="BL325" s="8">
        <f t="shared" si="557"/>
        <v>0.35895253483016881</v>
      </c>
      <c r="BM325" s="8">
        <f t="shared" si="558"/>
        <v>0.54185771739879063</v>
      </c>
      <c r="BN325" s="8">
        <f t="shared" si="559"/>
        <v>0.45674388306937247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1.59183673469388</v>
      </c>
      <c r="F326">
        <f>VLOOKUP(B326,home!$B$2:$E$405,3,FALSE)</f>
        <v>0.75</v>
      </c>
      <c r="G326">
        <f>VLOOKUP(C326,away!$B$2:$E$405,4,FALSE)</f>
        <v>0.88</v>
      </c>
      <c r="H326">
        <f>VLOOKUP(A326,away!$A$2:$E$405,3,FALSE)</f>
        <v>1.28571428571429</v>
      </c>
      <c r="I326">
        <f>VLOOKUP(C326,away!$B$2:$E$405,3,FALSE)</f>
        <v>1.01</v>
      </c>
      <c r="J326">
        <f>VLOOKUP(B326,home!$B$2:$E$405,4,FALSE)</f>
        <v>0.78</v>
      </c>
      <c r="K326" s="3">
        <f t="shared" si="504"/>
        <v>1.0506122448979609</v>
      </c>
      <c r="L326" s="3">
        <f t="shared" si="505"/>
        <v>1.0128857142857177</v>
      </c>
      <c r="M326" s="5">
        <f t="shared" si="506"/>
        <v>0.12700891994739832</v>
      </c>
      <c r="N326" s="5">
        <f t="shared" si="507"/>
        <v>0.13343712650800155</v>
      </c>
      <c r="O326" s="5">
        <f t="shared" si="508"/>
        <v>0.12864552060157808</v>
      </c>
      <c r="P326" s="5">
        <f t="shared" si="509"/>
        <v>0.13515655919529082</v>
      </c>
      <c r="Q326" s="5">
        <f t="shared" si="510"/>
        <v>7.0095339516652352E-2</v>
      </c>
      <c r="R326" s="5">
        <f t="shared" si="511"/>
        <v>6.5151605012093702E-2</v>
      </c>
      <c r="S326" s="5">
        <f t="shared" si="512"/>
        <v>3.5956717648405495E-2</v>
      </c>
      <c r="T326" s="5">
        <f t="shared" si="513"/>
        <v>7.0998568034424309E-2</v>
      </c>
      <c r="U326" s="5">
        <f t="shared" si="514"/>
        <v>6.8449074000461005E-2</v>
      </c>
      <c r="V326" s="5">
        <f t="shared" si="515"/>
        <v>4.2514828786371786E-3</v>
      </c>
      <c r="W326" s="5">
        <f t="shared" si="516"/>
        <v>2.4547674002158293E-2</v>
      </c>
      <c r="X326" s="5">
        <f t="shared" si="517"/>
        <v>2.4863988315729044E-2</v>
      </c>
      <c r="Y326" s="5">
        <f t="shared" si="518"/>
        <v>1.2592189282584475E-2</v>
      </c>
      <c r="Z326" s="5">
        <f t="shared" si="519"/>
        <v>2.1997043326511829E-2</v>
      </c>
      <c r="AA326" s="5">
        <f t="shared" si="520"/>
        <v>2.3110363070384301E-2</v>
      </c>
      <c r="AB326" s="5">
        <f t="shared" si="521"/>
        <v>1.2140015212891693E-2</v>
      </c>
      <c r="AC326" s="5">
        <f t="shared" si="522"/>
        <v>2.8276350471696825E-4</v>
      </c>
      <c r="AD326" s="5">
        <f t="shared" si="523"/>
        <v>6.4475217226077092E-3</v>
      </c>
      <c r="AE326" s="5">
        <f t="shared" si="524"/>
        <v>6.5306026453761908E-3</v>
      </c>
      <c r="AF326" s="5">
        <f t="shared" si="525"/>
        <v>3.3073770625890297E-3</v>
      </c>
      <c r="AG326" s="5">
        <f t="shared" si="526"/>
        <v>1.116664992817563E-3</v>
      </c>
      <c r="AH326" s="5">
        <f t="shared" si="527"/>
        <v>5.5701227354869529E-3</v>
      </c>
      <c r="AI326" s="5">
        <f t="shared" si="528"/>
        <v>5.8520391514871178E-3</v>
      </c>
      <c r="AJ326" s="5">
        <f t="shared" si="529"/>
        <v>3.0741119950873199E-3</v>
      </c>
      <c r="AK326" s="5">
        <f t="shared" si="530"/>
        <v>1.0765665680754794E-3</v>
      </c>
      <c r="AL326" s="5">
        <f t="shared" si="531"/>
        <v>1.2036112858647988E-5</v>
      </c>
      <c r="AM326" s="5">
        <f t="shared" si="532"/>
        <v>1.3547690542034512E-3</v>
      </c>
      <c r="AN326" s="5">
        <f t="shared" si="533"/>
        <v>1.3722262211590488E-3</v>
      </c>
      <c r="AO326" s="5">
        <f t="shared" si="534"/>
        <v>6.9495416809013709E-4</v>
      </c>
      <c r="AP326" s="5">
        <f t="shared" si="535"/>
        <v>2.3463638298060514E-4</v>
      </c>
      <c r="AQ326" s="5">
        <f t="shared" si="536"/>
        <v>5.9414960093181854E-5</v>
      </c>
      <c r="AR326" s="5">
        <f t="shared" si="537"/>
        <v>1.1283795491185641E-3</v>
      </c>
      <c r="AS326" s="5">
        <f t="shared" si="538"/>
        <v>1.1854893711964035E-3</v>
      </c>
      <c r="AT326" s="5">
        <f t="shared" si="539"/>
        <v>6.2274482478766281E-4</v>
      </c>
      <c r="AU326" s="5">
        <f t="shared" si="540"/>
        <v>2.1808777945625123E-4</v>
      </c>
      <c r="AV326" s="5">
        <f t="shared" si="541"/>
        <v>5.7281422889835877E-5</v>
      </c>
      <c r="AW326" s="5">
        <f t="shared" si="542"/>
        <v>3.5578419757507995E-7</v>
      </c>
      <c r="AX326" s="5">
        <f t="shared" si="543"/>
        <v>2.3722282622582909E-4</v>
      </c>
      <c r="AY326" s="5">
        <f t="shared" si="544"/>
        <v>2.4027961178662557E-4</v>
      </c>
      <c r="AZ326" s="5">
        <f t="shared" si="545"/>
        <v>1.2168789310639559E-4</v>
      </c>
      <c r="BA326" s="5">
        <f t="shared" si="546"/>
        <v>4.1085309509665189E-5</v>
      </c>
      <c r="BB326" s="5">
        <f t="shared" si="547"/>
        <v>1.0403680767336753E-5</v>
      </c>
      <c r="BC326" s="5">
        <f t="shared" si="548"/>
        <v>2.1075479250448951E-6</v>
      </c>
      <c r="BD326" s="5">
        <f t="shared" si="549"/>
        <v>1.9048658759905873E-4</v>
      </c>
      <c r="BE326" s="5">
        <f t="shared" si="550"/>
        <v>2.0012754142039916E-4</v>
      </c>
      <c r="BF326" s="5">
        <f t="shared" si="551"/>
        <v>1.0512822277879761E-4</v>
      </c>
      <c r="BG326" s="5">
        <f t="shared" si="552"/>
        <v>3.681633271192183E-5</v>
      </c>
      <c r="BH326" s="5">
        <f t="shared" si="553"/>
        <v>9.6699224898456083E-6</v>
      </c>
      <c r="BI326" s="5">
        <f t="shared" si="554"/>
        <v>2.0318677950091955E-6</v>
      </c>
      <c r="BJ326" s="8">
        <f t="shared" si="555"/>
        <v>0.35830583973878793</v>
      </c>
      <c r="BK326" s="8">
        <f t="shared" si="556"/>
        <v>0.30290875889909408</v>
      </c>
      <c r="BL326" s="8">
        <f t="shared" si="557"/>
        <v>0.31682566176978944</v>
      </c>
      <c r="BM326" s="8">
        <f t="shared" si="558"/>
        <v>0.34030230912557935</v>
      </c>
      <c r="BN326" s="8">
        <f t="shared" si="559"/>
        <v>0.65949507078101488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1.3592592592592601</v>
      </c>
      <c r="F327">
        <f>VLOOKUP(B327,home!$B$2:$E$405,3,FALSE)</f>
        <v>1.1000000000000001</v>
      </c>
      <c r="G327">
        <f>VLOOKUP(C327,away!$B$2:$E$405,4,FALSE)</f>
        <v>1.1599999999999999</v>
      </c>
      <c r="H327">
        <f>VLOOKUP(A327,away!$A$2:$E$405,3,FALSE)</f>
        <v>1.11851851851852</v>
      </c>
      <c r="I327">
        <f>VLOOKUP(C327,away!$B$2:$E$405,3,FALSE)</f>
        <v>0.63</v>
      </c>
      <c r="J327">
        <f>VLOOKUP(B327,home!$B$2:$E$405,4,FALSE)</f>
        <v>1.0900000000000001</v>
      </c>
      <c r="K327" s="3">
        <f t="shared" si="504"/>
        <v>1.734414814814816</v>
      </c>
      <c r="L327" s="3">
        <f t="shared" si="505"/>
        <v>0.76808666666666781</v>
      </c>
      <c r="M327" s="5">
        <f t="shared" si="506"/>
        <v>8.1879921125653371E-2</v>
      </c>
      <c r="N327" s="5">
        <f t="shared" si="507"/>
        <v>0.1420137482362018</v>
      </c>
      <c r="O327" s="5">
        <f t="shared" si="508"/>
        <v>6.289087568433277E-2</v>
      </c>
      <c r="P327" s="5">
        <f t="shared" si="509"/>
        <v>0.10907886650358362</v>
      </c>
      <c r="Q327" s="5">
        <f t="shared" si="510"/>
        <v>0.12315537442412496</v>
      </c>
      <c r="R327" s="5">
        <f t="shared" si="511"/>
        <v>2.4152821534063475E-2</v>
      </c>
      <c r="S327" s="5">
        <f t="shared" si="512"/>
        <v>3.6328195466406171E-2</v>
      </c>
      <c r="T327" s="5">
        <f t="shared" si="513"/>
        <v>9.4594001023511537E-2</v>
      </c>
      <c r="U327" s="5">
        <f t="shared" si="514"/>
        <v>4.1891011488257995E-2</v>
      </c>
      <c r="V327" s="5">
        <f t="shared" si="515"/>
        <v>5.3773031004418787E-3</v>
      </c>
      <c r="W327" s="5">
        <f t="shared" si="516"/>
        <v>7.120083530842268E-2</v>
      </c>
      <c r="X327" s="5">
        <f t="shared" si="517"/>
        <v>5.4688412255928756E-2</v>
      </c>
      <c r="Y327" s="5">
        <f t="shared" si="518"/>
        <v>2.1002720137474434E-2</v>
      </c>
      <c r="Z327" s="5">
        <f t="shared" si="519"/>
        <v>6.1838200608979096E-3</v>
      </c>
      <c r="AA327" s="5">
        <f t="shared" si="520"/>
        <v>1.0725309125770391E-2</v>
      </c>
      <c r="AB327" s="5">
        <f t="shared" si="521"/>
        <v>9.301067520602356E-3</v>
      </c>
      <c r="AC327" s="5">
        <f t="shared" si="522"/>
        <v>4.4772127813719708E-4</v>
      </c>
      <c r="AD327" s="5">
        <f t="shared" si="523"/>
        <v>3.0872945896529561E-2</v>
      </c>
      <c r="AE327" s="5">
        <f t="shared" si="524"/>
        <v>2.3713098103845771E-2</v>
      </c>
      <c r="AF327" s="5">
        <f t="shared" si="525"/>
        <v>9.1068572394612888E-3</v>
      </c>
      <c r="AG327" s="5">
        <f t="shared" si="526"/>
        <v>2.3316185402890116E-3</v>
      </c>
      <c r="AH327" s="5">
        <f t="shared" si="527"/>
        <v>1.1874274344603863E-3</v>
      </c>
      <c r="AI327" s="5">
        <f t="shared" si="528"/>
        <v>2.0594917338456428E-3</v>
      </c>
      <c r="AJ327" s="5">
        <f t="shared" si="529"/>
        <v>1.7860064870852679E-3</v>
      </c>
      <c r="AK327" s="5">
        <f t="shared" si="530"/>
        <v>1.032558703518685E-3</v>
      </c>
      <c r="AL327" s="5">
        <f t="shared" si="531"/>
        <v>2.3857829298001234E-5</v>
      </c>
      <c r="AM327" s="5">
        <f t="shared" si="532"/>
        <v>1.0709298947983413E-2</v>
      </c>
      <c r="AN327" s="5">
        <f t="shared" si="533"/>
        <v>8.2256697312934317E-3</v>
      </c>
      <c r="AO327" s="5">
        <f t="shared" si="534"/>
        <v>3.1590136225050384E-3</v>
      </c>
      <c r="AP327" s="5">
        <f t="shared" si="535"/>
        <v>8.0879874775483006E-4</v>
      </c>
      <c r="AQ327" s="5">
        <f t="shared" si="536"/>
        <v>1.553068835417956E-4</v>
      </c>
      <c r="AR327" s="5">
        <f t="shared" si="537"/>
        <v>1.8240943600864628E-4</v>
      </c>
      <c r="AS327" s="5">
        <f t="shared" si="538"/>
        <v>3.1637362817541121E-4</v>
      </c>
      <c r="AT327" s="5">
        <f t="shared" si="539"/>
        <v>2.743615538620737E-4</v>
      </c>
      <c r="AU327" s="5">
        <f t="shared" si="540"/>
        <v>1.586189145446646E-4</v>
      </c>
      <c r="AV327" s="5">
        <f t="shared" si="541"/>
        <v>6.8777748824027954E-5</v>
      </c>
      <c r="AW327" s="5">
        <f t="shared" si="542"/>
        <v>8.8285956546196755E-7</v>
      </c>
      <c r="AX327" s="5">
        <f t="shared" si="543"/>
        <v>3.0957277919438585E-3</v>
      </c>
      <c r="AY327" s="5">
        <f t="shared" si="544"/>
        <v>2.377787240621522E-3</v>
      </c>
      <c r="AZ327" s="5">
        <f t="shared" si="545"/>
        <v>9.1317333784575949E-4</v>
      </c>
      <c r="BA327" s="5">
        <f t="shared" si="546"/>
        <v>2.3379875505160811E-4</v>
      </c>
      <c r="BB327" s="5">
        <f t="shared" si="547"/>
        <v>4.4894426609601602E-5</v>
      </c>
      <c r="BC327" s="5">
        <f t="shared" si="548"/>
        <v>6.8965620972960492E-6</v>
      </c>
      <c r="BD327" s="5">
        <f t="shared" si="549"/>
        <v>2.3351042612071322E-5</v>
      </c>
      <c r="BE327" s="5">
        <f t="shared" si="550"/>
        <v>4.0500394247748558E-5</v>
      </c>
      <c r="BF327" s="5">
        <f t="shared" si="551"/>
        <v>3.5122241894567934E-5</v>
      </c>
      <c r="BG327" s="5">
        <f t="shared" si="552"/>
        <v>2.0305512223816073E-5</v>
      </c>
      <c r="BH327" s="5">
        <f t="shared" si="553"/>
        <v>8.8045453058474917E-6</v>
      </c>
      <c r="BI327" s="5">
        <f t="shared" si="554"/>
        <v>3.0541467632340221E-6</v>
      </c>
      <c r="BJ327" s="8">
        <f t="shared" si="555"/>
        <v>0.60240997721303813</v>
      </c>
      <c r="BK327" s="8">
        <f t="shared" si="556"/>
        <v>0.23551365254414175</v>
      </c>
      <c r="BL327" s="8">
        <f t="shared" si="557"/>
        <v>0.15615824887639904</v>
      </c>
      <c r="BM327" s="8">
        <f t="shared" si="558"/>
        <v>0.45471718680546053</v>
      </c>
      <c r="BN327" s="8">
        <f t="shared" si="559"/>
        <v>0.54317160750796001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1.1786833855799399</v>
      </c>
      <c r="F328">
        <f>VLOOKUP(B328,home!$B$2:$E$405,3,FALSE)</f>
        <v>1.07</v>
      </c>
      <c r="G328">
        <f>VLOOKUP(C328,away!$B$2:$E$405,4,FALSE)</f>
        <v>0.96</v>
      </c>
      <c r="H328">
        <f>VLOOKUP(A328,away!$A$2:$E$405,3,FALSE)</f>
        <v>0.84639498432601901</v>
      </c>
      <c r="I328">
        <f>VLOOKUP(C328,away!$B$2:$E$405,3,FALSE)</f>
        <v>0.74</v>
      </c>
      <c r="J328">
        <f>VLOOKUP(B328,home!$B$2:$E$405,4,FALSE)</f>
        <v>1.42</v>
      </c>
      <c r="K328" s="3">
        <f t="shared" si="504"/>
        <v>1.2107435736677143</v>
      </c>
      <c r="L328" s="3">
        <f t="shared" si="505"/>
        <v>0.88939184952978079</v>
      </c>
      <c r="M328" s="5">
        <f t="shared" si="506"/>
        <v>0.12243984593475467</v>
      </c>
      <c r="N328" s="5">
        <f t="shared" si="507"/>
        <v>0.14824325662636922</v>
      </c>
      <c r="O328" s="5">
        <f t="shared" si="508"/>
        <v>0.10889700103205285</v>
      </c>
      <c r="P328" s="5">
        <f t="shared" si="509"/>
        <v>0.13184634419124447</v>
      </c>
      <c r="Q328" s="5">
        <f t="shared" si="510"/>
        <v>8.9742285149975204E-2</v>
      </c>
      <c r="R328" s="5">
        <f t="shared" si="511"/>
        <v>4.8426052578071969E-2</v>
      </c>
      <c r="S328" s="5">
        <f t="shared" si="512"/>
        <v>3.5493875265612769E-2</v>
      </c>
      <c r="T328" s="5">
        <f t="shared" si="513"/>
        <v>7.981605697056543E-2</v>
      </c>
      <c r="U328" s="5">
        <f t="shared" si="514"/>
        <v>5.863153195699549E-2</v>
      </c>
      <c r="V328" s="5">
        <f t="shared" si="515"/>
        <v>4.2467454203727502E-3</v>
      </c>
      <c r="W328" s="5">
        <f t="shared" si="516"/>
        <v>3.6218298343862677E-2</v>
      </c>
      <c r="X328" s="5">
        <f t="shared" si="517"/>
        <v>3.2212259350869424E-2</v>
      </c>
      <c r="Y328" s="5">
        <f t="shared" si="518"/>
        <v>1.4324660460801367E-2</v>
      </c>
      <c r="Z328" s="5">
        <f t="shared" si="519"/>
        <v>1.4356578822612613E-2</v>
      </c>
      <c r="AA328" s="5">
        <f t="shared" si="520"/>
        <v>1.7382135549332222E-2</v>
      </c>
      <c r="AB328" s="5">
        <f t="shared" si="521"/>
        <v>1.0522654456487561E-2</v>
      </c>
      <c r="AC328" s="5">
        <f t="shared" si="522"/>
        <v>2.8581272609440393E-4</v>
      </c>
      <c r="AD328" s="5">
        <f t="shared" si="523"/>
        <v>1.0962767992252945E-2</v>
      </c>
      <c r="AE328" s="5">
        <f t="shared" si="524"/>
        <v>9.7501965005957272E-3</v>
      </c>
      <c r="AF328" s="5">
        <f t="shared" si="525"/>
        <v>4.3358726494718159E-3</v>
      </c>
      <c r="AG328" s="5">
        <f t="shared" si="526"/>
        <v>1.2854299316797763E-3</v>
      </c>
      <c r="AH328" s="5">
        <f t="shared" si="527"/>
        <v>3.192156047990878E-3</v>
      </c>
      <c r="AI328" s="5">
        <f t="shared" si="528"/>
        <v>3.8648824212494833E-3</v>
      </c>
      <c r="AJ328" s="5">
        <f t="shared" si="529"/>
        <v>2.3396907772545647E-3</v>
      </c>
      <c r="AK328" s="5">
        <f t="shared" si="530"/>
        <v>9.4425519097686135E-4</v>
      </c>
      <c r="AL328" s="5">
        <f t="shared" si="531"/>
        <v>1.2310816881936049E-5</v>
      </c>
      <c r="AM328" s="5">
        <f t="shared" si="532"/>
        <v>2.6546201792460719E-3</v>
      </c>
      <c r="AN328" s="5">
        <f t="shared" si="533"/>
        <v>2.3609975510187424E-3</v>
      </c>
      <c r="AO328" s="5">
        <f t="shared" si="534"/>
        <v>1.0499259893179212E-3</v>
      </c>
      <c r="AP328" s="5">
        <f t="shared" si="535"/>
        <v>3.1126520583628359E-4</v>
      </c>
      <c r="AQ328" s="5">
        <f t="shared" si="536"/>
        <v>6.9209184278250016E-5</v>
      </c>
      <c r="AR328" s="5">
        <f t="shared" si="537"/>
        <v>5.6781551430205672E-4</v>
      </c>
      <c r="AS328" s="5">
        <f t="shared" si="538"/>
        <v>6.874789849700434E-4</v>
      </c>
      <c r="AT328" s="5">
        <f t="shared" si="539"/>
        <v>4.1618038154204171E-4</v>
      </c>
      <c r="AU328" s="5">
        <f t="shared" si="540"/>
        <v>1.6796257414620149E-4</v>
      </c>
      <c r="AV328" s="5">
        <f t="shared" si="541"/>
        <v>5.0839901816050132E-5</v>
      </c>
      <c r="AW328" s="5">
        <f t="shared" si="542"/>
        <v>3.6823892025859097E-7</v>
      </c>
      <c r="AX328" s="5">
        <f t="shared" si="543"/>
        <v>5.3567738709180298E-4</v>
      </c>
      <c r="AY328" s="5">
        <f t="shared" si="544"/>
        <v>4.7642710205685892E-4</v>
      </c>
      <c r="AZ328" s="5">
        <f t="shared" si="545"/>
        <v>2.118651907322317E-4</v>
      </c>
      <c r="BA328" s="5">
        <f t="shared" si="546"/>
        <v>6.2810391278773112E-5</v>
      </c>
      <c r="BB328" s="5">
        <f t="shared" si="547"/>
        <v>1.3965762517279303E-5</v>
      </c>
      <c r="BC328" s="5">
        <f t="shared" si="548"/>
        <v>2.4842070710673465E-6</v>
      </c>
      <c r="BD328" s="5">
        <f t="shared" si="549"/>
        <v>8.416841507613496E-5</v>
      </c>
      <c r="BE328" s="5">
        <f t="shared" si="550"/>
        <v>1.0190636765922717E-4</v>
      </c>
      <c r="BF328" s="5">
        <f t="shared" si="551"/>
        <v>6.1691239879614357E-5</v>
      </c>
      <c r="BG328" s="5">
        <f t="shared" si="552"/>
        <v>2.4897424078612171E-5</v>
      </c>
      <c r="BH328" s="5">
        <f t="shared" si="553"/>
        <v>7.5360990510148779E-6</v>
      </c>
      <c r="BI328" s="5">
        <f t="shared" si="554"/>
        <v>1.8248566993079245E-6</v>
      </c>
      <c r="BJ328" s="8">
        <f t="shared" si="555"/>
        <v>0.43464033212688891</v>
      </c>
      <c r="BK328" s="8">
        <f t="shared" si="556"/>
        <v>0.2948013614570178</v>
      </c>
      <c r="BL328" s="8">
        <f t="shared" si="557"/>
        <v>0.25637266176963219</v>
      </c>
      <c r="BM328" s="8">
        <f t="shared" si="558"/>
        <v>0.35010008980054652</v>
      </c>
      <c r="BN328" s="8">
        <f t="shared" si="559"/>
        <v>0.64959478551246841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1.1786833855799399</v>
      </c>
      <c r="F329">
        <f>VLOOKUP(B329,home!$B$2:$E$405,3,FALSE)</f>
        <v>1.33</v>
      </c>
      <c r="G329">
        <f>VLOOKUP(C329,away!$B$2:$E$405,4,FALSE)</f>
        <v>1.02</v>
      </c>
      <c r="H329">
        <f>VLOOKUP(A329,away!$A$2:$E$405,3,FALSE)</f>
        <v>0.84639498432601901</v>
      </c>
      <c r="I329">
        <f>VLOOKUP(C329,away!$B$2:$E$405,3,FALSE)</f>
        <v>0.4</v>
      </c>
      <c r="J329">
        <f>VLOOKUP(B329,home!$B$2:$E$405,4,FALSE)</f>
        <v>1.01</v>
      </c>
      <c r="K329" s="3">
        <f t="shared" si="504"/>
        <v>1.5990018808777464</v>
      </c>
      <c r="L329" s="3">
        <f t="shared" si="505"/>
        <v>0.34194357366771172</v>
      </c>
      <c r="M329" s="5">
        <f t="shared" si="506"/>
        <v>0.14356814843230084</v>
      </c>
      <c r="N329" s="5">
        <f t="shared" si="507"/>
        <v>0.2295657393773845</v>
      </c>
      <c r="O329" s="5">
        <f t="shared" si="508"/>
        <v>4.9092205739797438E-2</v>
      </c>
      <c r="P329" s="5">
        <f t="shared" si="509"/>
        <v>7.84985293143734E-2</v>
      </c>
      <c r="Q329" s="5">
        <f t="shared" si="510"/>
        <v>0.18353802452476425</v>
      </c>
      <c r="R329" s="5">
        <f t="shared" si="511"/>
        <v>8.3933821349484426E-3</v>
      </c>
      <c r="S329" s="5">
        <f t="shared" si="512"/>
        <v>1.073012916131816E-2</v>
      </c>
      <c r="T329" s="5">
        <f t="shared" si="513"/>
        <v>6.2759648009910005E-2</v>
      </c>
      <c r="U329" s="5">
        <f t="shared" si="514"/>
        <v>1.3421033820708235E-2</v>
      </c>
      <c r="V329" s="5">
        <f t="shared" si="515"/>
        <v>6.5187730450604389E-4</v>
      </c>
      <c r="W329" s="5">
        <f t="shared" si="516"/>
        <v>9.7825882142561341E-2</v>
      </c>
      <c r="X329" s="5">
        <f t="shared" si="517"/>
        <v>3.3450931737023813E-2</v>
      </c>
      <c r="Y329" s="5">
        <f t="shared" si="518"/>
        <v>5.719165570336299E-3</v>
      </c>
      <c r="Z329" s="5">
        <f t="shared" si="519"/>
        <v>9.566876941276666E-4</v>
      </c>
      <c r="AA329" s="5">
        <f t="shared" si="520"/>
        <v>1.5297454223227329E-3</v>
      </c>
      <c r="AB329" s="5">
        <f t="shared" si="521"/>
        <v>1.2230329037790867E-3</v>
      </c>
      <c r="AC329" s="5">
        <f t="shared" si="522"/>
        <v>2.2276620134719554E-5</v>
      </c>
      <c r="AD329" s="5">
        <f t="shared" si="523"/>
        <v>3.9105942386120078E-2</v>
      </c>
      <c r="AE329" s="5">
        <f t="shared" si="524"/>
        <v>1.3372025691153543E-2</v>
      </c>
      <c r="AF329" s="5">
        <f t="shared" si="525"/>
        <v>2.2862391260047477E-3</v>
      </c>
      <c r="AG329" s="5">
        <f t="shared" si="526"/>
        <v>2.605882590016699E-4</v>
      </c>
      <c r="AH329" s="5">
        <f t="shared" si="527"/>
        <v>8.1783302253484231E-5</v>
      </c>
      <c r="AI329" s="5">
        <f t="shared" si="528"/>
        <v>1.3077165412771452E-4</v>
      </c>
      <c r="AJ329" s="5">
        <f t="shared" si="529"/>
        <v>1.0455206045785485E-4</v>
      </c>
      <c r="AK329" s="5">
        <f t="shared" si="530"/>
        <v>5.5726313773917928E-5</v>
      </c>
      <c r="AL329" s="5">
        <f t="shared" si="531"/>
        <v>4.8720609348668453E-7</v>
      </c>
      <c r="AM329" s="5">
        <f t="shared" si="532"/>
        <v>1.250609508578056E-2</v>
      </c>
      <c r="AN329" s="5">
        <f t="shared" si="533"/>
        <v>4.2763788462600134E-3</v>
      </c>
      <c r="AO329" s="5">
        <f t="shared" si="534"/>
        <v>7.3114013252357742E-4</v>
      </c>
      <c r="AP329" s="5">
        <f t="shared" si="535"/>
        <v>8.3336223255665504E-5</v>
      </c>
      <c r="AQ329" s="5">
        <f t="shared" si="536"/>
        <v>7.12407149900313E-6</v>
      </c>
      <c r="AR329" s="5">
        <f t="shared" si="537"/>
        <v>5.5930549277806048E-6</v>
      </c>
      <c r="AS329" s="5">
        <f t="shared" si="538"/>
        <v>8.9433053493737349E-6</v>
      </c>
      <c r="AT329" s="5">
        <f t="shared" si="539"/>
        <v>7.1501810374563088E-6</v>
      </c>
      <c r="AU329" s="5">
        <f t="shared" si="540"/>
        <v>3.811050975836345E-6</v>
      </c>
      <c r="AV329" s="5">
        <f t="shared" si="541"/>
        <v>1.5234694196208216E-6</v>
      </c>
      <c r="AW329" s="5">
        <f t="shared" si="542"/>
        <v>7.3996917974192265E-9</v>
      </c>
      <c r="AX329" s="5">
        <f t="shared" si="543"/>
        <v>3.3328782607665087E-3</v>
      </c>
      <c r="AY329" s="5">
        <f t="shared" si="544"/>
        <v>1.1396563030859276E-3</v>
      </c>
      <c r="AZ329" s="5">
        <f t="shared" si="545"/>
        <v>1.9484907451506746E-4</v>
      </c>
      <c r="BA329" s="5">
        <f t="shared" si="546"/>
        <v>2.2209129621842818E-5</v>
      </c>
      <c r="BB329" s="5">
        <f t="shared" si="547"/>
        <v>1.8985672877355915E-6</v>
      </c>
      <c r="BC329" s="5">
        <f t="shared" si="548"/>
        <v>1.2984057664338458E-7</v>
      </c>
      <c r="BD329" s="5">
        <f t="shared" si="549"/>
        <v>3.1875153162085097E-7</v>
      </c>
      <c r="BE329" s="5">
        <f t="shared" si="550"/>
        <v>5.0968429859440312E-7</v>
      </c>
      <c r="BF329" s="5">
        <f t="shared" si="551"/>
        <v>4.074930760531529E-7</v>
      </c>
      <c r="BG329" s="5">
        <f t="shared" si="552"/>
        <v>2.1719406501788338E-7</v>
      </c>
      <c r="BH329" s="5">
        <f t="shared" si="553"/>
        <v>8.6823429619769763E-8</v>
      </c>
      <c r="BI329" s="5">
        <f t="shared" si="554"/>
        <v>2.7766165453253701E-8</v>
      </c>
      <c r="BJ329" s="8">
        <f t="shared" si="555"/>
        <v>0.69017988235943284</v>
      </c>
      <c r="BK329" s="8">
        <f t="shared" si="556"/>
        <v>0.23461110434181259</v>
      </c>
      <c r="BL329" s="8">
        <f t="shared" si="557"/>
        <v>7.4060822126445366E-2</v>
      </c>
      <c r="BM329" s="8">
        <f t="shared" si="558"/>
        <v>0.30601281809485537</v>
      </c>
      <c r="BN329" s="8">
        <f t="shared" si="559"/>
        <v>0.69265602952356886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1.45333333333333</v>
      </c>
      <c r="F330">
        <f>VLOOKUP(B330,home!$B$2:$E$405,3,FALSE)</f>
        <v>0.92</v>
      </c>
      <c r="G330">
        <f>VLOOKUP(C330,away!$B$2:$E$405,4,FALSE)</f>
        <v>1.03</v>
      </c>
      <c r="H330">
        <f>VLOOKUP(A330,away!$A$2:$E$405,3,FALSE)</f>
        <v>1.16333333333333</v>
      </c>
      <c r="I330">
        <f>VLOOKUP(C330,away!$B$2:$E$405,3,FALSE)</f>
        <v>1.47</v>
      </c>
      <c r="J330">
        <f>VLOOKUP(B330,home!$B$2:$E$405,4,FALSE)</f>
        <v>1.38</v>
      </c>
      <c r="K330" s="3">
        <f t="shared" si="504"/>
        <v>1.3771786666666637</v>
      </c>
      <c r="L330" s="3">
        <f t="shared" si="505"/>
        <v>2.359937999999993</v>
      </c>
      <c r="M330" s="5">
        <f t="shared" si="506"/>
        <v>2.3822692964824733E-2</v>
      </c>
      <c r="N330" s="5">
        <f t="shared" si="507"/>
        <v>3.2808104533706639E-2</v>
      </c>
      <c r="O330" s="5">
        <f t="shared" si="508"/>
        <v>5.6220078390022375E-2</v>
      </c>
      <c r="P330" s="5">
        <f t="shared" si="509"/>
        <v>7.7425092597066342E-2</v>
      </c>
      <c r="Q330" s="5">
        <f t="shared" si="510"/>
        <v>2.2591310828795317E-2</v>
      </c>
      <c r="R330" s="5">
        <f t="shared" si="511"/>
        <v>6.6337949677796132E-2</v>
      </c>
      <c r="S330" s="5">
        <f t="shared" si="512"/>
        <v>6.290897687884886E-2</v>
      </c>
      <c r="T330" s="5">
        <f t="shared" si="513"/>
        <v>5.3314092894685396E-2</v>
      </c>
      <c r="U330" s="5">
        <f t="shared" si="514"/>
        <v>9.1359209086667517E-2</v>
      </c>
      <c r="V330" s="5">
        <f t="shared" si="515"/>
        <v>2.2717523848297047E-2</v>
      </c>
      <c r="W330" s="5">
        <f t="shared" si="516"/>
        <v>1.0370757108484164E-2</v>
      </c>
      <c r="X330" s="5">
        <f t="shared" si="517"/>
        <v>2.4474343789081823E-2</v>
      </c>
      <c r="Y330" s="5">
        <f t="shared" si="518"/>
        <v>2.8878966966459012E-2</v>
      </c>
      <c r="Z330" s="5">
        <f t="shared" si="519"/>
        <v>5.2184482762239456E-2</v>
      </c>
      <c r="AA330" s="5">
        <f t="shared" si="520"/>
        <v>7.1867356391190435E-2</v>
      </c>
      <c r="AB330" s="5">
        <f t="shared" si="521"/>
        <v>4.9487095025838791E-2</v>
      </c>
      <c r="AC330" s="5">
        <f t="shared" si="522"/>
        <v>4.6145769239007844E-3</v>
      </c>
      <c r="AD330" s="5">
        <f t="shared" si="523"/>
        <v>3.5705963617465096E-3</v>
      </c>
      <c r="AE330" s="5">
        <f t="shared" si="524"/>
        <v>8.4263860367473093E-3</v>
      </c>
      <c r="AF330" s="5">
        <f t="shared" si="525"/>
        <v>9.9428743053946583E-3</v>
      </c>
      <c r="AG330" s="5">
        <f t="shared" si="526"/>
        <v>7.821522300841462E-3</v>
      </c>
      <c r="AH330" s="5">
        <f t="shared" si="527"/>
        <v>3.0788035970238364E-2</v>
      </c>
      <c r="AI330" s="5">
        <f t="shared" si="528"/>
        <v>4.2400626326778157E-2</v>
      </c>
      <c r="AJ330" s="5">
        <f t="shared" si="529"/>
        <v>2.9196619015271888E-2</v>
      </c>
      <c r="AK330" s="5">
        <f t="shared" si="530"/>
        <v>1.3402986948875565E-2</v>
      </c>
      <c r="AL330" s="5">
        <f t="shared" si="531"/>
        <v>5.9990538627492608E-4</v>
      </c>
      <c r="AM330" s="5">
        <f t="shared" si="532"/>
        <v>9.8346982733497922E-4</v>
      </c>
      <c r="AN330" s="5">
        <f t="shared" si="533"/>
        <v>2.320927817381249E-3</v>
      </c>
      <c r="AO330" s="5">
        <f t="shared" si="534"/>
        <v>2.7386228757475279E-3</v>
      </c>
      <c r="AP330" s="5">
        <f t="shared" si="535"/>
        <v>2.1543267307152832E-3</v>
      </c>
      <c r="AQ330" s="5">
        <f t="shared" si="536"/>
        <v>1.2710193790576867E-3</v>
      </c>
      <c r="AR330" s="5">
        <f t="shared" si="537"/>
        <v>1.4531571206306432E-2</v>
      </c>
      <c r="AS330" s="5">
        <f t="shared" si="538"/>
        <v>2.0012569858472776E-2</v>
      </c>
      <c r="AT330" s="5">
        <f t="shared" si="539"/>
        <v>1.3780442137132502E-2</v>
      </c>
      <c r="AU330" s="5">
        <f t="shared" si="540"/>
        <v>6.3260436428310817E-3</v>
      </c>
      <c r="AV330" s="5">
        <f t="shared" si="541"/>
        <v>2.1780230873273071E-3</v>
      </c>
      <c r="AW330" s="5">
        <f t="shared" si="542"/>
        <v>5.4159062806204269E-5</v>
      </c>
      <c r="AX330" s="5">
        <f t="shared" si="543"/>
        <v>2.257356109193469E-4</v>
      </c>
      <c r="AY330" s="5">
        <f t="shared" si="544"/>
        <v>5.3272204616178003E-4</v>
      </c>
      <c r="AZ330" s="5">
        <f t="shared" si="545"/>
        <v>6.2859550008746777E-4</v>
      </c>
      <c r="BA330" s="5">
        <f t="shared" si="546"/>
        <v>4.9448213576180455E-4</v>
      </c>
      <c r="BB330" s="5">
        <f t="shared" si="547"/>
        <v>2.9173679562635946E-4</v>
      </c>
      <c r="BC330" s="5">
        <f t="shared" si="548"/>
        <v>1.3769614999937547E-4</v>
      </c>
      <c r="BD330" s="5">
        <f t="shared" si="549"/>
        <v>5.7156011815780554E-3</v>
      </c>
      <c r="BE330" s="5">
        <f t="shared" si="550"/>
        <v>7.8714040144440747E-3</v>
      </c>
      <c r="BF330" s="5">
        <f t="shared" si="551"/>
        <v>5.4201648427033575E-3</v>
      </c>
      <c r="BG330" s="5">
        <f t="shared" si="552"/>
        <v>2.4881784637292453E-3</v>
      </c>
      <c r="BH330" s="5">
        <f t="shared" si="553"/>
        <v>8.5666657477683709E-4</v>
      </c>
      <c r="BI330" s="5">
        <f t="shared" si="554"/>
        <v>2.3595658624581234E-4</v>
      </c>
      <c r="BJ330" s="8">
        <f t="shared" si="555"/>
        <v>0.21397828999473512</v>
      </c>
      <c r="BK330" s="8">
        <f t="shared" si="556"/>
        <v>0.19262149064537443</v>
      </c>
      <c r="BL330" s="8">
        <f t="shared" si="557"/>
        <v>0.53047657842822671</v>
      </c>
      <c r="BM330" s="8">
        <f t="shared" si="558"/>
        <v>0.7095770498550088</v>
      </c>
      <c r="BN330" s="8">
        <f t="shared" si="559"/>
        <v>0.27920522899221156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1.6044444444444399</v>
      </c>
      <c r="F331">
        <f>VLOOKUP(B331,home!$B$2:$E$405,3,FALSE)</f>
        <v>0.53</v>
      </c>
      <c r="G331">
        <f>VLOOKUP(C331,away!$B$2:$E$405,4,FALSE)</f>
        <v>0.99</v>
      </c>
      <c r="H331">
        <f>VLOOKUP(A331,away!$A$2:$E$405,3,FALSE)</f>
        <v>1.4044444444444399</v>
      </c>
      <c r="I331">
        <f>VLOOKUP(C331,away!$B$2:$E$405,3,FALSE)</f>
        <v>0.68</v>
      </c>
      <c r="J331">
        <f>VLOOKUP(B331,home!$B$2:$E$405,4,FALSE)</f>
        <v>1.1000000000000001</v>
      </c>
      <c r="K331" s="3">
        <f t="shared" si="504"/>
        <v>0.84185199999999771</v>
      </c>
      <c r="L331" s="3">
        <f t="shared" si="505"/>
        <v>1.0505244444444413</v>
      </c>
      <c r="M331" s="5">
        <f t="shared" si="506"/>
        <v>0.15071322132595866</v>
      </c>
      <c r="N331" s="5">
        <f t="shared" si="507"/>
        <v>0.12687822679970062</v>
      </c>
      <c r="O331" s="5">
        <f t="shared" si="508"/>
        <v>0.15832792310388483</v>
      </c>
      <c r="P331" s="5">
        <f t="shared" si="509"/>
        <v>0.13328867872085129</v>
      </c>
      <c r="Q331" s="5">
        <f t="shared" si="510"/>
        <v>5.3406344493890624E-2</v>
      </c>
      <c r="R331" s="5">
        <f t="shared" si="511"/>
        <v>8.3163676729375399E-2</v>
      </c>
      <c r="S331" s="5">
        <f t="shared" si="512"/>
        <v>2.9469663840451563E-2</v>
      </c>
      <c r="T331" s="5">
        <f t="shared" si="513"/>
        <v>5.6104670379252888E-2</v>
      </c>
      <c r="U331" s="5">
        <f t="shared" si="514"/>
        <v>7.0011507581977953E-2</v>
      </c>
      <c r="V331" s="5">
        <f t="shared" si="515"/>
        <v>2.8958401342065857E-3</v>
      </c>
      <c r="W331" s="5">
        <f t="shared" si="516"/>
        <v>1.4986745974956899E-2</v>
      </c>
      <c r="X331" s="5">
        <f t="shared" si="517"/>
        <v>1.5743942989371561E-2</v>
      </c>
      <c r="Y331" s="5">
        <f t="shared" si="518"/>
        <v>8.2696984811372557E-3</v>
      </c>
      <c r="Z331" s="5">
        <f t="shared" si="519"/>
        <v>2.9121825098028072E-2</v>
      </c>
      <c r="AA331" s="5">
        <f t="shared" si="520"/>
        <v>2.4516266702425061E-2</v>
      </c>
      <c r="AB331" s="5">
        <f t="shared" si="521"/>
        <v>1.0319534077984941E-2</v>
      </c>
      <c r="AC331" s="5">
        <f t="shared" si="522"/>
        <v>1.600650484905099E-4</v>
      </c>
      <c r="AD331" s="5">
        <f t="shared" si="523"/>
        <v>3.1541555181273445E-3</v>
      </c>
      <c r="AE331" s="5">
        <f t="shared" si="524"/>
        <v>3.3135174733720969E-3</v>
      </c>
      <c r="AF331" s="5">
        <f t="shared" si="525"/>
        <v>1.7404655514355852E-3</v>
      </c>
      <c r="AG331" s="5">
        <f t="shared" si="526"/>
        <v>6.0946720216551885E-4</v>
      </c>
      <c r="AH331" s="5">
        <f t="shared" si="527"/>
        <v>7.6482972830785303E-3</v>
      </c>
      <c r="AI331" s="5">
        <f t="shared" si="528"/>
        <v>6.4387343643542098E-3</v>
      </c>
      <c r="AJ331" s="5">
        <f t="shared" si="529"/>
        <v>2.7102307010501521E-3</v>
      </c>
      <c r="AK331" s="5">
        <f t="shared" si="530"/>
        <v>7.6053771204682226E-4</v>
      </c>
      <c r="AL331" s="5">
        <f t="shared" si="531"/>
        <v>5.6623721887137147E-6</v>
      </c>
      <c r="AM331" s="5">
        <f t="shared" si="532"/>
        <v>5.3106642624930708E-4</v>
      </c>
      <c r="AN331" s="5">
        <f t="shared" si="533"/>
        <v>5.5789826239864809E-4</v>
      </c>
      <c r="AO331" s="5">
        <f t="shared" si="534"/>
        <v>2.9304288108142942E-4</v>
      </c>
      <c r="AP331" s="5">
        <f t="shared" si="535"/>
        <v>1.0261623661548906E-4</v>
      </c>
      <c r="AQ331" s="5">
        <f t="shared" si="536"/>
        <v>2.6950216240366489E-5</v>
      </c>
      <c r="AR331" s="5">
        <f t="shared" si="537"/>
        <v>1.606944650850401E-3</v>
      </c>
      <c r="AS331" s="5">
        <f t="shared" si="538"/>
        <v>1.3528095682077083E-3</v>
      </c>
      <c r="AT331" s="5">
        <f t="shared" si="539"/>
        <v>5.6943272030739612E-4</v>
      </c>
      <c r="AU331" s="5">
        <f t="shared" si="540"/>
        <v>1.5979269148540693E-4</v>
      </c>
      <c r="AV331" s="5">
        <f t="shared" si="541"/>
        <v>3.3630449228093101E-5</v>
      </c>
      <c r="AW331" s="5">
        <f t="shared" si="542"/>
        <v>1.3910342452213972E-7</v>
      </c>
      <c r="AX331" s="5">
        <f t="shared" si="543"/>
        <v>7.4513222178471702E-5</v>
      </c>
      <c r="AY331" s="5">
        <f t="shared" si="544"/>
        <v>7.8277961332804197E-5</v>
      </c>
      <c r="AZ331" s="5">
        <f t="shared" si="545"/>
        <v>4.111645592069378E-5</v>
      </c>
      <c r="BA331" s="5">
        <f t="shared" si="546"/>
        <v>1.4397947337870401E-5</v>
      </c>
      <c r="BB331" s="5">
        <f t="shared" si="547"/>
        <v>3.7813489070641557E-6</v>
      </c>
      <c r="BC331" s="5">
        <f t="shared" si="548"/>
        <v>7.9447989196883372E-7</v>
      </c>
      <c r="BD331" s="5">
        <f t="shared" si="549"/>
        <v>2.8135577276459722E-4</v>
      </c>
      <c r="BE331" s="5">
        <f t="shared" si="550"/>
        <v>2.3685992001342107E-4</v>
      </c>
      <c r="BF331" s="5">
        <f t="shared" si="551"/>
        <v>9.9700498691568981E-5</v>
      </c>
      <c r="BG331" s="5">
        <f t="shared" si="552"/>
        <v>2.7977688074831507E-5</v>
      </c>
      <c r="BH331" s="5">
        <f t="shared" si="553"/>
        <v>5.8882681652932467E-6</v>
      </c>
      <c r="BI331" s="5">
        <f t="shared" si="554"/>
        <v>9.9141006629768786E-7</v>
      </c>
      <c r="BJ331" s="8">
        <f t="shared" si="555"/>
        <v>0.28593169030156462</v>
      </c>
      <c r="BK331" s="8">
        <f t="shared" si="556"/>
        <v>0.31661140940348009</v>
      </c>
      <c r="BL331" s="8">
        <f t="shared" si="557"/>
        <v>0.36827209189403298</v>
      </c>
      <c r="BM331" s="8">
        <f t="shared" si="558"/>
        <v>0.29408080666553604</v>
      </c>
      <c r="BN331" s="8">
        <f t="shared" si="559"/>
        <v>0.70577807117366143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1.6044444444444399</v>
      </c>
      <c r="F332">
        <f>VLOOKUP(B332,home!$B$2:$E$405,3,FALSE)</f>
        <v>1.1499999999999999</v>
      </c>
      <c r="G332">
        <f>VLOOKUP(C332,away!$B$2:$E$405,4,FALSE)</f>
        <v>1.1000000000000001</v>
      </c>
      <c r="H332">
        <f>VLOOKUP(A332,away!$A$2:$E$405,3,FALSE)</f>
        <v>1.4044444444444399</v>
      </c>
      <c r="I332">
        <f>VLOOKUP(C332,away!$B$2:$E$405,3,FALSE)</f>
        <v>0.53</v>
      </c>
      <c r="J332">
        <f>VLOOKUP(B332,home!$B$2:$E$405,4,FALSE)</f>
        <v>0.77</v>
      </c>
      <c r="K332" s="3">
        <f t="shared" si="504"/>
        <v>2.0296222222222164</v>
      </c>
      <c r="L332" s="3">
        <f t="shared" si="505"/>
        <v>0.57315377777777599</v>
      </c>
      <c r="M332" s="5">
        <f t="shared" si="506"/>
        <v>7.4067680679213724E-2</v>
      </c>
      <c r="N332" s="5">
        <f t="shared" si="507"/>
        <v>0.15032941065499131</v>
      </c>
      <c r="O332" s="5">
        <f t="shared" si="508"/>
        <v>4.2452170992529341E-2</v>
      </c>
      <c r="P332" s="5">
        <f t="shared" si="509"/>
        <v>8.6161869628014934E-2</v>
      </c>
      <c r="Q332" s="5">
        <f t="shared" si="510"/>
        <v>0.15255595625946983</v>
      </c>
      <c r="R332" s="5">
        <f t="shared" si="511"/>
        <v>1.2165811089618152E-2</v>
      </c>
      <c r="S332" s="5">
        <f t="shared" si="512"/>
        <v>2.5057716502382883E-2</v>
      </c>
      <c r="T332" s="5">
        <f t="shared" si="513"/>
        <v>8.7438022652616285E-2</v>
      </c>
      <c r="U332" s="5">
        <f t="shared" si="514"/>
        <v>2.469200053884648E-2</v>
      </c>
      <c r="V332" s="5">
        <f t="shared" si="515"/>
        <v>3.2388090979845567E-3</v>
      </c>
      <c r="W332" s="5">
        <f t="shared" si="516"/>
        <v>0.10321031965219346</v>
      </c>
      <c r="X332" s="5">
        <f t="shared" si="517"/>
        <v>5.9155384614306521E-2</v>
      </c>
      <c r="Y332" s="5">
        <f t="shared" si="518"/>
        <v>1.6952566083793551E-2</v>
      </c>
      <c r="Z332" s="5">
        <f t="shared" si="519"/>
        <v>2.3242935285818019E-3</v>
      </c>
      <c r="AA332" s="5">
        <f t="shared" si="520"/>
        <v>4.7174377965769143E-3</v>
      </c>
      <c r="AB332" s="5">
        <f t="shared" si="521"/>
        <v>4.7873082919417569E-3</v>
      </c>
      <c r="AC332" s="5">
        <f t="shared" si="522"/>
        <v>2.3547875798486567E-4</v>
      </c>
      <c r="AD332" s="5">
        <f t="shared" si="523"/>
        <v>5.2369489582187574E-2</v>
      </c>
      <c r="AE332" s="5">
        <f t="shared" si="524"/>
        <v>3.0015770794324693E-2</v>
      </c>
      <c r="AF332" s="5">
        <f t="shared" si="525"/>
        <v>8.6018262118395146E-3</v>
      </c>
      <c r="AG332" s="5">
        <f t="shared" si="526"/>
        <v>1.6433897297012381E-3</v>
      </c>
      <c r="AH332" s="5">
        <f t="shared" si="527"/>
        <v>3.3304440414277416E-4</v>
      </c>
      <c r="AI332" s="5">
        <f t="shared" si="528"/>
        <v>6.7595432363493134E-4</v>
      </c>
      <c r="AJ332" s="5">
        <f t="shared" si="529"/>
        <v>6.859659582283224E-4</v>
      </c>
      <c r="AK332" s="5">
        <f t="shared" si="530"/>
        <v>4.6408391750271991E-4</v>
      </c>
      <c r="AL332" s="5">
        <f t="shared" si="531"/>
        <v>1.0957162346439081E-5</v>
      </c>
      <c r="AM332" s="5">
        <f t="shared" si="532"/>
        <v>2.1258055964488532E-2</v>
      </c>
      <c r="AN332" s="5">
        <f t="shared" si="533"/>
        <v>1.2184135084257986E-2</v>
      </c>
      <c r="AO332" s="5">
        <f t="shared" si="534"/>
        <v>3.4916915262486023E-3</v>
      </c>
      <c r="AP332" s="5">
        <f t="shared" si="535"/>
        <v>6.6709206303467838E-4</v>
      </c>
      <c r="AQ332" s="5">
        <f t="shared" si="536"/>
        <v>9.5586584013474031E-5</v>
      </c>
      <c r="AR332" s="5">
        <f t="shared" si="537"/>
        <v>3.817713168043588E-5</v>
      </c>
      <c r="AS332" s="5">
        <f t="shared" si="538"/>
        <v>7.7485154839316466E-5</v>
      </c>
      <c r="AT332" s="5">
        <f t="shared" si="539"/>
        <v>7.8632796077103017E-5</v>
      </c>
      <c r="AU332" s="5">
        <f t="shared" si="540"/>
        <v>5.3198290104518724E-5</v>
      </c>
      <c r="AV332" s="5">
        <f t="shared" si="541"/>
        <v>2.6993107945088879E-5</v>
      </c>
      <c r="AW332" s="5">
        <f t="shared" si="542"/>
        <v>3.5406415716657493E-7</v>
      </c>
      <c r="AX332" s="5">
        <f t="shared" si="543"/>
        <v>7.1909704644615722E-3</v>
      </c>
      <c r="AY332" s="5">
        <f t="shared" si="544"/>
        <v>4.1215318875945589E-3</v>
      </c>
      <c r="AZ332" s="5">
        <f t="shared" si="545"/>
        <v>1.1811357858031945E-3</v>
      </c>
      <c r="BA332" s="5">
        <f t="shared" si="546"/>
        <v>2.2565747923387433E-4</v>
      </c>
      <c r="BB332" s="5">
        <f t="shared" si="547"/>
        <v>3.2334109176676271E-5</v>
      </c>
      <c r="BC332" s="5">
        <f t="shared" si="548"/>
        <v>3.7064833651382118E-6</v>
      </c>
      <c r="BD332" s="5">
        <f t="shared" si="549"/>
        <v>3.6468945412269055E-6</v>
      </c>
      <c r="BE332" s="5">
        <f t="shared" si="550"/>
        <v>7.4018182029750236E-6</v>
      </c>
      <c r="BF332" s="5">
        <f t="shared" si="551"/>
        <v>7.5114473548035109E-6</v>
      </c>
      <c r="BG332" s="5">
        <f t="shared" si="552"/>
        <v>5.0818001574538299E-6</v>
      </c>
      <c r="BH332" s="5">
        <f t="shared" si="553"/>
        <v>2.5785336321151643E-6</v>
      </c>
      <c r="BI332" s="5">
        <f t="shared" si="554"/>
        <v>1.0466898320976598E-6</v>
      </c>
      <c r="BJ332" s="8">
        <f t="shared" si="555"/>
        <v>0.71272403366710213</v>
      </c>
      <c r="BK332" s="8">
        <f t="shared" si="556"/>
        <v>0.19289404371552196</v>
      </c>
      <c r="BL332" s="8">
        <f t="shared" si="557"/>
        <v>9.1275530977388539E-2</v>
      </c>
      <c r="BM332" s="8">
        <f t="shared" si="558"/>
        <v>0.47736382476131989</v>
      </c>
      <c r="BN332" s="8">
        <f t="shared" si="559"/>
        <v>0.51773289930383726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1.6044444444444399</v>
      </c>
      <c r="F333">
        <f>VLOOKUP(B333,home!$B$2:$E$405,3,FALSE)</f>
        <v>0.62</v>
      </c>
      <c r="G333">
        <f>VLOOKUP(C333,away!$B$2:$E$405,4,FALSE)</f>
        <v>0.82</v>
      </c>
      <c r="H333">
        <f>VLOOKUP(A333,away!$A$2:$E$405,3,FALSE)</f>
        <v>1.4044444444444399</v>
      </c>
      <c r="I333">
        <f>VLOOKUP(C333,away!$B$2:$E$405,3,FALSE)</f>
        <v>1.34</v>
      </c>
      <c r="J333">
        <f>VLOOKUP(B333,home!$B$2:$E$405,4,FALSE)</f>
        <v>1.01</v>
      </c>
      <c r="K333" s="3">
        <f t="shared" si="504"/>
        <v>0.81569955555555318</v>
      </c>
      <c r="L333" s="3">
        <f t="shared" si="505"/>
        <v>1.9007751111111051</v>
      </c>
      <c r="M333" s="5">
        <f t="shared" si="506"/>
        <v>6.6107394720362284E-2</v>
      </c>
      <c r="N333" s="5">
        <f t="shared" si="507"/>
        <v>5.3923772492335036E-2</v>
      </c>
      <c r="O333" s="5">
        <f t="shared" si="508"/>
        <v>0.1256552905448623</v>
      </c>
      <c r="P333" s="5">
        <f t="shared" si="509"/>
        <v>0.10249696465064807</v>
      </c>
      <c r="Q333" s="5">
        <f t="shared" si="510"/>
        <v>2.1992798627938223E-2</v>
      </c>
      <c r="R333" s="5">
        <f t="shared" si="511"/>
        <v>0.11942122442355445</v>
      </c>
      <c r="S333" s="5">
        <f t="shared" si="512"/>
        <v>3.9729397168938342E-2</v>
      </c>
      <c r="T333" s="5">
        <f t="shared" si="513"/>
        <v>4.1803364255663431E-2</v>
      </c>
      <c r="U333" s="5">
        <f t="shared" si="514"/>
        <v>9.7411839686193324E-2</v>
      </c>
      <c r="V333" s="5">
        <f t="shared" si="515"/>
        <v>6.8443219206525061E-3</v>
      </c>
      <c r="W333" s="5">
        <f t="shared" si="516"/>
        <v>5.9798386887439962E-3</v>
      </c>
      <c r="X333" s="5">
        <f t="shared" si="517"/>
        <v>1.1366328548023854E-2</v>
      </c>
      <c r="Y333" s="5">
        <f t="shared" si="518"/>
        <v>1.0802417204397686E-2</v>
      </c>
      <c r="Z333" s="5">
        <f t="shared" si="519"/>
        <v>7.566429704090194E-2</v>
      </c>
      <c r="AA333" s="5">
        <f t="shared" si="520"/>
        <v>6.1719333467687071E-2</v>
      </c>
      <c r="AB333" s="5">
        <f t="shared" si="521"/>
        <v>2.5172216439388658E-2</v>
      </c>
      <c r="AC333" s="5">
        <f t="shared" si="522"/>
        <v>6.6324106490492829E-4</v>
      </c>
      <c r="AD333" s="5">
        <f t="shared" si="523"/>
        <v>1.219437940175595E-3</v>
      </c>
      <c r="AE333" s="5">
        <f t="shared" si="524"/>
        <v>2.3178772862303635E-3</v>
      </c>
      <c r="AF333" s="5">
        <f t="shared" si="525"/>
        <v>2.2028817281382136E-3</v>
      </c>
      <c r="AG333" s="5">
        <f t="shared" si="526"/>
        <v>1.3957275871888449E-3</v>
      </c>
      <c r="AH333" s="5">
        <f t="shared" si="527"/>
        <v>3.595520315376604E-2</v>
      </c>
      <c r="AI333" s="5">
        <f t="shared" si="528"/>
        <v>2.9328643232436578E-2</v>
      </c>
      <c r="AJ333" s="5">
        <f t="shared" si="529"/>
        <v>1.1961680624872949E-2</v>
      </c>
      <c r="AK333" s="5">
        <f t="shared" si="530"/>
        <v>3.2523791898021121E-3</v>
      </c>
      <c r="AL333" s="5">
        <f t="shared" si="531"/>
        <v>4.1133187155221212E-5</v>
      </c>
      <c r="AM333" s="5">
        <f t="shared" si="532"/>
        <v>1.9893899716576244E-4</v>
      </c>
      <c r="AN333" s="5">
        <f t="shared" si="533"/>
        <v>3.7813829444208392E-4</v>
      </c>
      <c r="AO333" s="5">
        <f t="shared" si="534"/>
        <v>3.5937792931675801E-4</v>
      </c>
      <c r="AP333" s="5">
        <f t="shared" si="535"/>
        <v>2.2769887450931311E-4</v>
      </c>
      <c r="AQ333" s="5">
        <f t="shared" si="536"/>
        <v>1.0820108837382837E-4</v>
      </c>
      <c r="AR333" s="5">
        <f t="shared" si="537"/>
        <v>1.3668551053924395E-2</v>
      </c>
      <c r="AS333" s="5">
        <f t="shared" si="538"/>
        <v>1.1149431019774517E-2</v>
      </c>
      <c r="AT333" s="5">
        <f t="shared" si="539"/>
        <v>4.5472929637636848E-3</v>
      </c>
      <c r="AU333" s="5">
        <f t="shared" si="540"/>
        <v>1.2364082831743106E-3</v>
      </c>
      <c r="AV333" s="5">
        <f t="shared" si="541"/>
        <v>2.5213442176762245E-4</v>
      </c>
      <c r="AW333" s="5">
        <f t="shared" si="542"/>
        <v>1.7715394303345359E-6</v>
      </c>
      <c r="AX333" s="5">
        <f t="shared" si="543"/>
        <v>2.7045741928463303E-5</v>
      </c>
      <c r="AY333" s="5">
        <f t="shared" si="544"/>
        <v>5.1407873119157104E-5</v>
      </c>
      <c r="AZ333" s="5">
        <f t="shared" si="545"/>
        <v>4.8857402870025741E-5</v>
      </c>
      <c r="BA333" s="5">
        <f t="shared" si="546"/>
        <v>3.0955645122957724E-5</v>
      </c>
      <c r="BB333" s="5">
        <f t="shared" si="547"/>
        <v>1.4709929949526484E-5</v>
      </c>
      <c r="BC333" s="5">
        <f t="shared" si="548"/>
        <v>5.5920537468495536E-6</v>
      </c>
      <c r="BD333" s="5">
        <f t="shared" si="549"/>
        <v>4.3301402747084857E-3</v>
      </c>
      <c r="BE333" s="5">
        <f t="shared" si="550"/>
        <v>3.5320934975729122E-3</v>
      </c>
      <c r="BF333" s="5">
        <f t="shared" si="551"/>
        <v>1.4405635480754418E-3</v>
      </c>
      <c r="BG333" s="5">
        <f t="shared" si="552"/>
        <v>3.916890153048896E-4</v>
      </c>
      <c r="BH333" s="5">
        <f t="shared" si="553"/>
        <v>7.9875138925047671E-5</v>
      </c>
      <c r="BI333" s="5">
        <f t="shared" si="554"/>
        <v>1.3030823064219894E-5</v>
      </c>
      <c r="BJ333" s="8">
        <f t="shared" si="555"/>
        <v>0.15445536818937997</v>
      </c>
      <c r="BK333" s="8">
        <f t="shared" si="556"/>
        <v>0.21593386058578054</v>
      </c>
      <c r="BL333" s="8">
        <f t="shared" si="557"/>
        <v>0.55051902080261883</v>
      </c>
      <c r="BM333" s="8">
        <f t="shared" si="558"/>
        <v>0.5069254648252921</v>
      </c>
      <c r="BN333" s="8">
        <f t="shared" si="559"/>
        <v>0.48959744545970041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1.6044444444444399</v>
      </c>
      <c r="F334">
        <f>VLOOKUP(B334,home!$B$2:$E$405,3,FALSE)</f>
        <v>1.25</v>
      </c>
      <c r="G334">
        <f>VLOOKUP(C334,away!$B$2:$E$405,4,FALSE)</f>
        <v>2.08</v>
      </c>
      <c r="H334">
        <f>VLOOKUP(A334,away!$A$2:$E$405,3,FALSE)</f>
        <v>1.4044444444444399</v>
      </c>
      <c r="I334">
        <f>VLOOKUP(C334,away!$B$2:$E$405,3,FALSE)</f>
        <v>0.42</v>
      </c>
      <c r="J334">
        <f>VLOOKUP(B334,home!$B$2:$E$405,4,FALSE)</f>
        <v>0.47</v>
      </c>
      <c r="K334" s="3">
        <f t="shared" si="504"/>
        <v>4.1715555555555435</v>
      </c>
      <c r="L334" s="3">
        <f t="shared" si="505"/>
        <v>0.27723733333333245</v>
      </c>
      <c r="M334" s="5">
        <f t="shared" si="506"/>
        <v>1.1692672810292629E-2</v>
      </c>
      <c r="N334" s="5">
        <f t="shared" si="507"/>
        <v>4.8776634221069468E-2</v>
      </c>
      <c r="O334" s="5">
        <f t="shared" si="508"/>
        <v>3.2416454294646908E-3</v>
      </c>
      <c r="P334" s="5">
        <f t="shared" si="509"/>
        <v>1.3522704000424665E-2</v>
      </c>
      <c r="Q334" s="5">
        <f t="shared" si="510"/>
        <v>0.10173721973310153</v>
      </c>
      <c r="R334" s="5">
        <f t="shared" si="511"/>
        <v>4.4935256723848804E-4</v>
      </c>
      <c r="S334" s="5">
        <f t="shared" si="512"/>
        <v>3.9097887722072686E-3</v>
      </c>
      <c r="T334" s="5">
        <f t="shared" si="513"/>
        <v>2.8205355499552356E-2</v>
      </c>
      <c r="U334" s="5">
        <f t="shared" si="514"/>
        <v>1.8744991982668608E-3</v>
      </c>
      <c r="V334" s="5">
        <f t="shared" si="515"/>
        <v>5.0241260895743129E-4</v>
      </c>
      <c r="W334" s="5">
        <f t="shared" si="516"/>
        <v>0.14146748806146486</v>
      </c>
      <c r="X334" s="5">
        <f t="shared" si="517"/>
        <v>3.9220069143525563E-2</v>
      </c>
      <c r="Y334" s="5">
        <f t="shared" si="518"/>
        <v>5.4366336912499719E-3</v>
      </c>
      <c r="Z334" s="5">
        <f t="shared" si="519"/>
        <v>4.1525769155895123E-5</v>
      </c>
      <c r="AA334" s="5">
        <f t="shared" si="520"/>
        <v>1.7322705302099135E-4</v>
      </c>
      <c r="AB334" s="5">
        <f t="shared" si="521"/>
        <v>3.6131313770111569E-4</v>
      </c>
      <c r="AC334" s="5">
        <f t="shared" si="522"/>
        <v>3.6315354855349898E-5</v>
      </c>
      <c r="AD334" s="5">
        <f t="shared" si="523"/>
        <v>0.14753487143832283</v>
      </c>
      <c r="AE334" s="5">
        <f t="shared" si="524"/>
        <v>4.0902174331236656E-2</v>
      </c>
      <c r="AF334" s="5">
        <f t="shared" si="525"/>
        <v>5.6698048695635658E-3</v>
      </c>
      <c r="AG334" s="5">
        <f t="shared" si="526"/>
        <v>5.2396052751938187E-4</v>
      </c>
      <c r="AH334" s="5">
        <f t="shared" si="527"/>
        <v>2.8781233763489781E-6</v>
      </c>
      <c r="AI334" s="5">
        <f t="shared" si="528"/>
        <v>1.2006251560182858E-5</v>
      </c>
      <c r="AJ334" s="5">
        <f t="shared" si="529"/>
        <v>2.5042372698639117E-5</v>
      </c>
      <c r="AK334" s="5">
        <f t="shared" si="530"/>
        <v>3.4821882985100148E-5</v>
      </c>
      <c r="AL334" s="5">
        <f t="shared" si="531"/>
        <v>1.6799642044101342E-6</v>
      </c>
      <c r="AM334" s="5">
        <f t="shared" si="532"/>
        <v>0.1230899825173417</v>
      </c>
      <c r="AN334" s="5">
        <f t="shared" si="533"/>
        <v>3.4125138513154324E-2</v>
      </c>
      <c r="AO334" s="5">
        <f t="shared" si="534"/>
        <v>4.7303812005087533E-3</v>
      </c>
      <c r="AP334" s="5">
        <f t="shared" si="535"/>
        <v>4.3714608989305813E-4</v>
      </c>
      <c r="AQ334" s="5">
        <f t="shared" si="536"/>
        <v>3.0298304059761168E-5</v>
      </c>
      <c r="AR334" s="5">
        <f t="shared" si="537"/>
        <v>1.5958464997266366E-7</v>
      </c>
      <c r="AS334" s="5">
        <f t="shared" si="538"/>
        <v>6.657162331748519E-7</v>
      </c>
      <c r="AT334" s="5">
        <f t="shared" si="539"/>
        <v>1.3885361254620319E-6</v>
      </c>
      <c r="AU334" s="5">
        <f t="shared" si="540"/>
        <v>1.9307851960869025E-6</v>
      </c>
      <c r="AV334" s="5">
        <f t="shared" si="541"/>
        <v>2.0135944278301794E-6</v>
      </c>
      <c r="AW334" s="5">
        <f t="shared" si="542"/>
        <v>5.396936049925599E-8</v>
      </c>
      <c r="AX334" s="5">
        <f t="shared" si="543"/>
        <v>8.5579450067241894E-2</v>
      </c>
      <c r="AY334" s="5">
        <f t="shared" si="544"/>
        <v>2.3725818524775222E-2</v>
      </c>
      <c r="AZ334" s="5">
        <f t="shared" si="545"/>
        <v>3.2888413294796313E-3</v>
      </c>
      <c r="BA334" s="5">
        <f t="shared" si="546"/>
        <v>3.0392986664712823E-4</v>
      </c>
      <c r="BB334" s="5">
        <f t="shared" si="547"/>
        <v>2.1065176437401292E-5</v>
      </c>
      <c r="BC334" s="5">
        <f t="shared" si="548"/>
        <v>1.168010668340257E-6</v>
      </c>
      <c r="BD334" s="5">
        <f t="shared" si="549"/>
        <v>7.3738037998924151E-9</v>
      </c>
      <c r="BE334" s="5">
        <f t="shared" si="550"/>
        <v>3.0760232207017784E-8</v>
      </c>
      <c r="BF334" s="5">
        <f t="shared" si="551"/>
        <v>6.415900877668182E-8</v>
      </c>
      <c r="BG334" s="5">
        <f t="shared" si="552"/>
        <v>8.9214289833767945E-8</v>
      </c>
      <c r="BH334" s="5">
        <f t="shared" si="553"/>
        <v>9.3040591597749289E-8</v>
      </c>
      <c r="BI334" s="5">
        <f t="shared" si="554"/>
        <v>7.7624799354353091E-8</v>
      </c>
      <c r="BJ334" s="8">
        <f t="shared" si="555"/>
        <v>0.83480743111681333</v>
      </c>
      <c r="BK334" s="8">
        <f t="shared" si="556"/>
        <v>5.3391392035716981E-2</v>
      </c>
      <c r="BL334" s="8">
        <f t="shared" si="557"/>
        <v>6.1813064056705121E-3</v>
      </c>
      <c r="BM334" s="8">
        <f t="shared" si="558"/>
        <v>0.69127566201035051</v>
      </c>
      <c r="BN334" s="8">
        <f t="shared" si="559"/>
        <v>0.17942022876159147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1.6044444444444399</v>
      </c>
      <c r="F335">
        <f>VLOOKUP(B335,home!$B$2:$E$405,3,FALSE)</f>
        <v>1.4</v>
      </c>
      <c r="G335">
        <f>VLOOKUP(C335,away!$B$2:$E$405,4,FALSE)</f>
        <v>1.01</v>
      </c>
      <c r="H335">
        <f>VLOOKUP(A335,away!$A$2:$E$405,3,FALSE)</f>
        <v>1.4044444444444399</v>
      </c>
      <c r="I335">
        <f>VLOOKUP(C335,away!$B$2:$E$405,3,FALSE)</f>
        <v>0.72</v>
      </c>
      <c r="J335">
        <f>VLOOKUP(B335,home!$B$2:$E$405,4,FALSE)</f>
        <v>0.83</v>
      </c>
      <c r="K335" s="3">
        <f t="shared" si="504"/>
        <v>2.2686844444444381</v>
      </c>
      <c r="L335" s="3">
        <f t="shared" si="505"/>
        <v>0.83929599999999727</v>
      </c>
      <c r="M335" s="5">
        <f t="shared" si="506"/>
        <v>4.4691120463507594E-2</v>
      </c>
      <c r="N335" s="5">
        <f t="shared" si="507"/>
        <v>0.10139004980035218</v>
      </c>
      <c r="O335" s="5">
        <f t="shared" si="508"/>
        <v>3.7509078640539935E-2</v>
      </c>
      <c r="P335" s="5">
        <f t="shared" si="509"/>
        <v>8.5096263237236083E-2</v>
      </c>
      <c r="Q335" s="5">
        <f t="shared" si="510"/>
        <v>0.11501101440175297</v>
      </c>
      <c r="R335" s="5">
        <f t="shared" si="511"/>
        <v>1.5740609833345253E-2</v>
      </c>
      <c r="S335" s="5">
        <f t="shared" si="512"/>
        <v>4.0507901468111014E-2</v>
      </c>
      <c r="T335" s="5">
        <f t="shared" si="513"/>
        <v>9.652828434333334E-2</v>
      </c>
      <c r="U335" s="5">
        <f t="shared" si="514"/>
        <v>3.5710476674979535E-2</v>
      </c>
      <c r="V335" s="5">
        <f t="shared" si="515"/>
        <v>8.5701116930004869E-3</v>
      </c>
      <c r="W335" s="5">
        <f t="shared" si="516"/>
        <v>8.6974566437677397E-2</v>
      </c>
      <c r="X335" s="5">
        <f t="shared" si="517"/>
        <v>7.2997405712876634E-2</v>
      </c>
      <c r="Y335" s="5">
        <f t="shared" si="518"/>
        <v>3.0633215312597155E-2</v>
      </c>
      <c r="Z335" s="5">
        <f t="shared" si="519"/>
        <v>4.4036769568957653E-3</v>
      </c>
      <c r="AA335" s="5">
        <f t="shared" si="520"/>
        <v>9.990553410467843E-3</v>
      </c>
      <c r="AB335" s="5">
        <f t="shared" si="521"/>
        <v>1.1332706556859865E-2</v>
      </c>
      <c r="AC335" s="5">
        <f t="shared" si="522"/>
        <v>1.0198956652859878E-3</v>
      </c>
      <c r="AD335" s="5">
        <f t="shared" si="523"/>
        <v>4.9329461484864522E-2</v>
      </c>
      <c r="AE335" s="5">
        <f t="shared" si="524"/>
        <v>4.1402019706400707E-2</v>
      </c>
      <c r="AF335" s="5">
        <f t="shared" si="525"/>
        <v>1.7374274765751589E-2</v>
      </c>
      <c r="AG335" s="5">
        <f t="shared" si="526"/>
        <v>4.8607197712654E-3</v>
      </c>
      <c r="AH335" s="5">
        <f t="shared" si="527"/>
        <v>9.2399711380369398E-4</v>
      </c>
      <c r="AI335" s="5">
        <f t="shared" si="528"/>
        <v>2.0962578787979977E-3</v>
      </c>
      <c r="AJ335" s="5">
        <f t="shared" si="529"/>
        <v>2.3778738205865566E-3</v>
      </c>
      <c r="AK335" s="5">
        <f t="shared" si="530"/>
        <v>1.7982151158721282E-3</v>
      </c>
      <c r="AL335" s="5">
        <f t="shared" si="531"/>
        <v>7.7679242863073862E-5</v>
      </c>
      <c r="AM335" s="5">
        <f t="shared" si="532"/>
        <v>2.2382596384706611E-2</v>
      </c>
      <c r="AN335" s="5">
        <f t="shared" si="533"/>
        <v>1.8785623615298657E-2</v>
      </c>
      <c r="AO335" s="5">
        <f t="shared" si="534"/>
        <v>7.8833493789128243E-3</v>
      </c>
      <c r="AP335" s="5">
        <f t="shared" si="535"/>
        <v>2.2054878667746658E-3</v>
      </c>
      <c r="AQ335" s="5">
        <f t="shared" si="536"/>
        <v>4.627642861581259E-4</v>
      </c>
      <c r="AR335" s="5">
        <f t="shared" si="537"/>
        <v>1.5510141632539657E-4</v>
      </c>
      <c r="AS335" s="5">
        <f t="shared" si="538"/>
        <v>3.5187617052872779E-4</v>
      </c>
      <c r="AT335" s="5">
        <f t="shared" si="539"/>
        <v>3.991479972246017E-4</v>
      </c>
      <c r="AU335" s="5">
        <f t="shared" si="540"/>
        <v>3.0184695077820181E-4</v>
      </c>
      <c r="AV335" s="5">
        <f t="shared" si="541"/>
        <v>1.7119887045837317E-4</v>
      </c>
      <c r="AW335" s="5">
        <f t="shared" si="542"/>
        <v>4.1085798291003043E-6</v>
      </c>
      <c r="AX335" s="5">
        <f t="shared" si="543"/>
        <v>8.463174707377041E-3</v>
      </c>
      <c r="AY335" s="5">
        <f t="shared" si="544"/>
        <v>7.103108679202697E-3</v>
      </c>
      <c r="AZ335" s="5">
        <f t="shared" si="545"/>
        <v>2.9808053510100439E-3</v>
      </c>
      <c r="BA335" s="5">
        <f t="shared" si="546"/>
        <v>8.3392600262710591E-4</v>
      </c>
      <c r="BB335" s="5">
        <f t="shared" si="547"/>
        <v>1.7497768957522929E-4</v>
      </c>
      <c r="BC335" s="5">
        <f t="shared" si="548"/>
        <v>2.937161498994624E-5</v>
      </c>
      <c r="BD335" s="5">
        <f t="shared" si="549"/>
        <v>2.1695999719373258E-5</v>
      </c>
      <c r="BE335" s="5">
        <f t="shared" si="550"/>
        <v>4.9221377070013006E-5</v>
      </c>
      <c r="BF335" s="5">
        <f t="shared" si="551"/>
        <v>5.5833886246436344E-5</v>
      </c>
      <c r="BG335" s="5">
        <f t="shared" si="552"/>
        <v>4.222315640005679E-5</v>
      </c>
      <c r="BH335" s="5">
        <f t="shared" si="553"/>
        <v>2.3947754530038374E-5</v>
      </c>
      <c r="BI335" s="5">
        <f t="shared" si="554"/>
        <v>1.0865979636334365E-5</v>
      </c>
      <c r="BJ335" s="8">
        <f t="shared" si="555"/>
        <v>0.68780619731350467</v>
      </c>
      <c r="BK335" s="8">
        <f t="shared" si="556"/>
        <v>0.18706608044920689</v>
      </c>
      <c r="BL335" s="8">
        <f t="shared" si="557"/>
        <v>0.11906272860417035</v>
      </c>
      <c r="BM335" s="8">
        <f t="shared" si="558"/>
        <v>0.59180154684766983</v>
      </c>
      <c r="BN335" s="8">
        <f t="shared" si="559"/>
        <v>0.39943813637673403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1.56756756756757</v>
      </c>
      <c r="F336">
        <f>VLOOKUP(B336,home!$B$2:$E$405,3,FALSE)</f>
        <v>0.88</v>
      </c>
      <c r="G336">
        <f>VLOOKUP(C336,away!$B$2:$E$405,4,FALSE)</f>
        <v>1.03</v>
      </c>
      <c r="H336">
        <f>VLOOKUP(A336,away!$A$2:$E$405,3,FALSE)</f>
        <v>1.2612612612612599</v>
      </c>
      <c r="I336">
        <f>VLOOKUP(C336,away!$B$2:$E$405,3,FALSE)</f>
        <v>0.59</v>
      </c>
      <c r="J336">
        <f>VLOOKUP(B336,home!$B$2:$E$405,4,FALSE)</f>
        <v>1.04</v>
      </c>
      <c r="K336" s="3">
        <f t="shared" si="504"/>
        <v>1.4208432432432454</v>
      </c>
      <c r="L336" s="3">
        <f t="shared" si="505"/>
        <v>0.77390990990990904</v>
      </c>
      <c r="M336" s="5">
        <f t="shared" si="506"/>
        <v>0.1113860534076945</v>
      </c>
      <c r="N336" s="5">
        <f t="shared" si="507"/>
        <v>0.15826212137585399</v>
      </c>
      <c r="O336" s="5">
        <f t="shared" si="508"/>
        <v>8.6202770557969183E-2</v>
      </c>
      <c r="P336" s="5">
        <f t="shared" si="509"/>
        <v>0.12248062409613827</v>
      </c>
      <c r="Q336" s="5">
        <f t="shared" si="510"/>
        <v>0.11243283290911231</v>
      </c>
      <c r="R336" s="5">
        <f t="shared" si="511"/>
        <v>3.3356589198251234E-2</v>
      </c>
      <c r="S336" s="5">
        <f t="shared" si="512"/>
        <v>3.3670066449143145E-2</v>
      </c>
      <c r="T336" s="5">
        <f t="shared" si="513"/>
        <v>8.7012883587606962E-2</v>
      </c>
      <c r="U336" s="5">
        <f t="shared" si="514"/>
        <v>4.7394484379975892E-2</v>
      </c>
      <c r="V336" s="5">
        <f t="shared" si="515"/>
        <v>4.1137513538463061E-3</v>
      </c>
      <c r="W336" s="5">
        <f t="shared" si="516"/>
        <v>5.3249810319203034E-2</v>
      </c>
      <c r="X336" s="5">
        <f t="shared" si="517"/>
        <v>4.1210555906854171E-2</v>
      </c>
      <c r="Y336" s="5">
        <f t="shared" si="518"/>
        <v>1.5946628804605387E-2</v>
      </c>
      <c r="Z336" s="5">
        <f t="shared" si="519"/>
        <v>8.6049983137734889E-3</v>
      </c>
      <c r="AA336" s="5">
        <f t="shared" si="520"/>
        <v>1.2226353712244582E-2</v>
      </c>
      <c r="AB336" s="5">
        <f t="shared" si="521"/>
        <v>8.6858660307723434E-3</v>
      </c>
      <c r="AC336" s="5">
        <f t="shared" si="522"/>
        <v>2.8271876156210878E-4</v>
      </c>
      <c r="AD336" s="5">
        <f t="shared" si="523"/>
        <v>1.8914908299006002E-2</v>
      </c>
      <c r="AE336" s="5">
        <f t="shared" si="524"/>
        <v>1.4638434977637928E-2</v>
      </c>
      <c r="AF336" s="5">
        <f t="shared" si="525"/>
        <v>5.6644149473829139E-3</v>
      </c>
      <c r="AG336" s="5">
        <f t="shared" si="526"/>
        <v>1.4612489538738181E-3</v>
      </c>
      <c r="AH336" s="5">
        <f t="shared" si="527"/>
        <v>1.6648733674468395E-3</v>
      </c>
      <c r="AI336" s="5">
        <f t="shared" si="528"/>
        <v>2.3655240749924709E-3</v>
      </c>
      <c r="AJ336" s="5">
        <f t="shared" si="529"/>
        <v>1.6805194493411406E-3</v>
      </c>
      <c r="AK336" s="5">
        <f t="shared" si="530"/>
        <v>7.9591823491174008E-4</v>
      </c>
      <c r="AL336" s="5">
        <f t="shared" si="531"/>
        <v>1.2435154779412391E-5</v>
      </c>
      <c r="AM336" s="5">
        <f t="shared" si="532"/>
        <v>5.3750239306416536E-3</v>
      </c>
      <c r="AN336" s="5">
        <f t="shared" si="533"/>
        <v>4.1597842859264871E-3</v>
      </c>
      <c r="AO336" s="5">
        <f t="shared" si="534"/>
        <v>1.6096491409830112E-3</v>
      </c>
      <c r="AP336" s="5">
        <f t="shared" si="535"/>
        <v>4.1524114056157502E-4</v>
      </c>
      <c r="AQ336" s="5">
        <f t="shared" si="536"/>
        <v>8.0339808420724085E-5</v>
      </c>
      <c r="AR336" s="5">
        <f t="shared" si="537"/>
        <v>2.5769239956243822E-4</v>
      </c>
      <c r="AS336" s="5">
        <f t="shared" si="538"/>
        <v>3.6614050475342898E-4</v>
      </c>
      <c r="AT336" s="5">
        <f t="shared" si="539"/>
        <v>2.601141311282905E-4</v>
      </c>
      <c r="AU336" s="5">
        <f t="shared" si="540"/>
        <v>1.2319380189523976E-4</v>
      </c>
      <c r="AV336" s="5">
        <f t="shared" si="541"/>
        <v>4.3759770258074553E-5</v>
      </c>
      <c r="AW336" s="5">
        <f t="shared" si="542"/>
        <v>3.7982650618141144E-7</v>
      </c>
      <c r="AX336" s="5">
        <f t="shared" si="543"/>
        <v>1.2728444056871575E-3</v>
      </c>
      <c r="AY336" s="5">
        <f t="shared" si="544"/>
        <v>9.850668993346798E-4</v>
      </c>
      <c r="AZ336" s="5">
        <f t="shared" si="545"/>
        <v>3.8117651765966762E-4</v>
      </c>
      <c r="BA336" s="5">
        <f t="shared" si="546"/>
        <v>9.8332094813922114E-5</v>
      </c>
      <c r="BB336" s="5">
        <f t="shared" si="547"/>
        <v>1.9025045659673767E-5</v>
      </c>
      <c r="BC336" s="5">
        <f t="shared" si="548"/>
        <v>2.9447342745020076E-6</v>
      </c>
      <c r="BD336" s="5">
        <f t="shared" si="549"/>
        <v>3.3238450288305784E-5</v>
      </c>
      <c r="BE336" s="5">
        <f t="shared" si="550"/>
        <v>4.7226627508015776E-5</v>
      </c>
      <c r="BF336" s="5">
        <f t="shared" si="551"/>
        <v>3.3550817297964911E-5</v>
      </c>
      <c r="BG336" s="5">
        <f t="shared" si="552"/>
        <v>1.5890150687700689E-5</v>
      </c>
      <c r="BH336" s="5">
        <f t="shared" si="553"/>
        <v>5.6443533096841287E-6</v>
      </c>
      <c r="BI336" s="5">
        <f t="shared" si="554"/>
        <v>1.6039482525084687E-6</v>
      </c>
      <c r="BJ336" s="8">
        <f t="shared" si="555"/>
        <v>0.52319326808509947</v>
      </c>
      <c r="BK336" s="8">
        <f t="shared" si="556"/>
        <v>0.27293071612249842</v>
      </c>
      <c r="BL336" s="8">
        <f t="shared" si="557"/>
        <v>0.19556095396084711</v>
      </c>
      <c r="BM336" s="8">
        <f t="shared" si="558"/>
        <v>0.37518425786437049</v>
      </c>
      <c r="BN336" s="8">
        <f t="shared" si="559"/>
        <v>0.62412099154501954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1.56756756756757</v>
      </c>
      <c r="F337">
        <f>VLOOKUP(B337,home!$B$2:$E$405,3,FALSE)</f>
        <v>0.98</v>
      </c>
      <c r="G337">
        <f>VLOOKUP(C337,away!$B$2:$E$405,4,FALSE)</f>
        <v>0.98</v>
      </c>
      <c r="H337">
        <f>VLOOKUP(A337,away!$A$2:$E$405,3,FALSE)</f>
        <v>1.2612612612612599</v>
      </c>
      <c r="I337">
        <f>VLOOKUP(C337,away!$B$2:$E$405,3,FALSE)</f>
        <v>0.74</v>
      </c>
      <c r="J337">
        <f>VLOOKUP(B337,home!$B$2:$E$405,4,FALSE)</f>
        <v>1.1000000000000001</v>
      </c>
      <c r="K337" s="3">
        <f t="shared" si="504"/>
        <v>1.505491891891894</v>
      </c>
      <c r="L337" s="3">
        <f t="shared" si="505"/>
        <v>1.0266666666666657</v>
      </c>
      <c r="M337" s="5">
        <f t="shared" si="506"/>
        <v>7.9487257073062395E-2</v>
      </c>
      <c r="N337" s="5">
        <f t="shared" si="507"/>
        <v>0.11966742103222204</v>
      </c>
      <c r="O337" s="5">
        <f t="shared" si="508"/>
        <v>8.160691726167732E-2</v>
      </c>
      <c r="P337" s="5">
        <f t="shared" si="509"/>
        <v>0.12285855225974784</v>
      </c>
      <c r="Q337" s="5">
        <f t="shared" si="510"/>
        <v>9.0079166043811928E-2</v>
      </c>
      <c r="R337" s="5">
        <f t="shared" si="511"/>
        <v>4.189155086099431E-2</v>
      </c>
      <c r="S337" s="5">
        <f t="shared" si="512"/>
        <v>4.747372226433421E-2</v>
      </c>
      <c r="T337" s="5">
        <f t="shared" si="513"/>
        <v>9.2481277138313486E-2</v>
      </c>
      <c r="U337" s="5">
        <f t="shared" si="514"/>
        <v>6.3067390160003831E-2</v>
      </c>
      <c r="V337" s="5">
        <f t="shared" si="515"/>
        <v>8.1530228206073661E-3</v>
      </c>
      <c r="W337" s="5">
        <f t="shared" si="516"/>
        <v>4.5204484702447478E-2</v>
      </c>
      <c r="X337" s="5">
        <f t="shared" si="517"/>
        <v>4.6409937627846037E-2</v>
      </c>
      <c r="Y337" s="5">
        <f t="shared" si="518"/>
        <v>2.3823767982294273E-2</v>
      </c>
      <c r="Z337" s="5">
        <f t="shared" si="519"/>
        <v>1.4336219627984708E-2</v>
      </c>
      <c r="AA337" s="5">
        <f t="shared" si="520"/>
        <v>2.1583062410312402E-2</v>
      </c>
      <c r="AB337" s="5">
        <f t="shared" si="521"/>
        <v>1.6246562730461028E-2</v>
      </c>
      <c r="AC337" s="5">
        <f t="shared" si="522"/>
        <v>7.8760154234517948E-4</v>
      </c>
      <c r="AD337" s="5">
        <f t="shared" si="523"/>
        <v>1.7013746299171469E-2</v>
      </c>
      <c r="AE337" s="5">
        <f t="shared" si="524"/>
        <v>1.7467446200482694E-2</v>
      </c>
      <c r="AF337" s="5">
        <f t="shared" si="525"/>
        <v>8.9666223829144402E-3</v>
      </c>
      <c r="AG337" s="5">
        <f t="shared" si="526"/>
        <v>3.0685774377084947E-3</v>
      </c>
      <c r="AH337" s="5">
        <f t="shared" si="527"/>
        <v>3.6796297045160711E-3</v>
      </c>
      <c r="AI337" s="5">
        <f t="shared" si="528"/>
        <v>5.5396526853135107E-3</v>
      </c>
      <c r="AJ337" s="5">
        <f t="shared" si="529"/>
        <v>4.1699511008183258E-3</v>
      </c>
      <c r="AK337" s="5">
        <f t="shared" si="530"/>
        <v>2.0926091906225551E-3</v>
      </c>
      <c r="AL337" s="5">
        <f t="shared" si="531"/>
        <v>4.8693885693467057E-5</v>
      </c>
      <c r="AM337" s="5">
        <f t="shared" si="532"/>
        <v>5.1228114208216732E-3</v>
      </c>
      <c r="AN337" s="5">
        <f t="shared" si="533"/>
        <v>5.2594197253769126E-3</v>
      </c>
      <c r="AO337" s="5">
        <f t="shared" si="534"/>
        <v>2.6998354590268125E-3</v>
      </c>
      <c r="AP337" s="5">
        <f t="shared" si="535"/>
        <v>9.2394369042250832E-4</v>
      </c>
      <c r="AQ337" s="5">
        <f t="shared" si="536"/>
        <v>2.3714554720844356E-4</v>
      </c>
      <c r="AR337" s="5">
        <f t="shared" si="537"/>
        <v>7.5555063266063299E-4</v>
      </c>
      <c r="AS337" s="5">
        <f t="shared" si="538"/>
        <v>1.1374753513843736E-3</v>
      </c>
      <c r="AT337" s="5">
        <f t="shared" si="539"/>
        <v>8.5622995936802916E-4</v>
      </c>
      <c r="AU337" s="5">
        <f t="shared" si="540"/>
        <v>4.296824204744978E-4</v>
      </c>
      <c r="AV337" s="5">
        <f t="shared" si="541"/>
        <v>1.6172085002821011E-4</v>
      </c>
      <c r="AW337" s="5">
        <f t="shared" si="542"/>
        <v>2.0906426879293848E-6</v>
      </c>
      <c r="AX337" s="5">
        <f t="shared" si="543"/>
        <v>1.2853918429563691E-3</v>
      </c>
      <c r="AY337" s="5">
        <f t="shared" si="544"/>
        <v>1.3196689587685376E-3</v>
      </c>
      <c r="AZ337" s="5">
        <f t="shared" si="545"/>
        <v>6.7743006550118198E-4</v>
      </c>
      <c r="BA337" s="5">
        <f t="shared" si="546"/>
        <v>2.3183162241595983E-4</v>
      </c>
      <c r="BB337" s="5">
        <f t="shared" si="547"/>
        <v>5.9503449753429631E-5</v>
      </c>
      <c r="BC337" s="5">
        <f t="shared" si="548"/>
        <v>1.2218041682704211E-5</v>
      </c>
      <c r="BD337" s="5">
        <f t="shared" si="549"/>
        <v>1.292831082552637E-4</v>
      </c>
      <c r="BE337" s="5">
        <f t="shared" si="550"/>
        <v>1.9463467123688146E-4</v>
      </c>
      <c r="BF337" s="5">
        <f t="shared" si="551"/>
        <v>1.4651045971408478E-4</v>
      </c>
      <c r="BG337" s="5">
        <f t="shared" si="552"/>
        <v>7.3523436392302862E-5</v>
      </c>
      <c r="BH337" s="5">
        <f t="shared" si="553"/>
        <v>2.7672234338160359E-5</v>
      </c>
      <c r="BI337" s="5">
        <f t="shared" si="554"/>
        <v>8.3320648853265742E-6</v>
      </c>
      <c r="BJ337" s="8">
        <f t="shared" si="555"/>
        <v>0.48201164667114693</v>
      </c>
      <c r="BK337" s="8">
        <f t="shared" si="556"/>
        <v>0.26012851880455901</v>
      </c>
      <c r="BL337" s="8">
        <f t="shared" si="557"/>
        <v>0.24379794129345714</v>
      </c>
      <c r="BM337" s="8">
        <f t="shared" si="558"/>
        <v>0.46336588354955116</v>
      </c>
      <c r="BN337" s="8">
        <f t="shared" si="559"/>
        <v>0.53559086453151583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1.3216783216783199</v>
      </c>
      <c r="F338">
        <f>VLOOKUP(B338,home!$B$2:$E$405,3,FALSE)</f>
        <v>1.03</v>
      </c>
      <c r="G338">
        <f>VLOOKUP(C338,away!$B$2:$E$405,4,FALSE)</f>
        <v>0.71</v>
      </c>
      <c r="H338">
        <f>VLOOKUP(A338,away!$A$2:$E$405,3,FALSE)</f>
        <v>1.28321678321678</v>
      </c>
      <c r="I338">
        <f>VLOOKUP(C338,away!$B$2:$E$405,3,FALSE)</f>
        <v>0.96</v>
      </c>
      <c r="J338">
        <f>VLOOKUP(B338,home!$B$2:$E$405,4,FALSE)</f>
        <v>0.95</v>
      </c>
      <c r="K338" s="3">
        <f t="shared" si="504"/>
        <v>0.96654335664335522</v>
      </c>
      <c r="L338" s="3">
        <f t="shared" si="505"/>
        <v>1.1702937062937033</v>
      </c>
      <c r="M338" s="5">
        <f t="shared" si="506"/>
        <v>0.11802756702595804</v>
      </c>
      <c r="N338" s="5">
        <f t="shared" si="507"/>
        <v>0.11407876080971807</v>
      </c>
      <c r="O338" s="5">
        <f t="shared" si="508"/>
        <v>0.13812691885963693</v>
      </c>
      <c r="P338" s="5">
        <f t="shared" si="509"/>
        <v>0.13350565579739784</v>
      </c>
      <c r="Q338" s="5">
        <f t="shared" si="510"/>
        <v>5.5131034197369679E-2</v>
      </c>
      <c r="R338" s="5">
        <f t="shared" si="511"/>
        <v>8.0824531905587069E-2</v>
      </c>
      <c r="S338" s="5">
        <f t="shared" si="512"/>
        <v>3.7753383762399451E-2</v>
      </c>
      <c r="T338" s="5">
        <f t="shared" si="513"/>
        <v>6.4519502342644669E-2</v>
      </c>
      <c r="U338" s="5">
        <f t="shared" si="514"/>
        <v>7.812041436715407E-2</v>
      </c>
      <c r="V338" s="5">
        <f t="shared" si="515"/>
        <v>4.7449275196883535E-3</v>
      </c>
      <c r="W338" s="5">
        <f t="shared" si="516"/>
        <v>1.7762178282781763E-2</v>
      </c>
      <c r="X338" s="5">
        <f t="shared" si="517"/>
        <v>2.0786965454406198E-2</v>
      </c>
      <c r="Y338" s="5">
        <f t="shared" si="518"/>
        <v>1.2163427422118102E-2</v>
      </c>
      <c r="Z338" s="5">
        <f t="shared" si="519"/>
        <v>3.1529480334414391E-2</v>
      </c>
      <c r="AA338" s="5">
        <f t="shared" si="520"/>
        <v>3.0474609755645539E-2</v>
      </c>
      <c r="AB338" s="5">
        <f t="shared" si="521"/>
        <v>1.4727515802808989E-2</v>
      </c>
      <c r="AC338" s="5">
        <f t="shared" si="522"/>
        <v>3.3544846565791714E-4</v>
      </c>
      <c r="AD338" s="5">
        <f t="shared" si="523"/>
        <v>4.291978854684398E-3</v>
      </c>
      <c r="AE338" s="5">
        <f t="shared" si="524"/>
        <v>5.0228758411828079E-3</v>
      </c>
      <c r="AF338" s="5">
        <f t="shared" si="525"/>
        <v>2.9391199922154656E-3</v>
      </c>
      <c r="AG338" s="5">
        <f t="shared" si="526"/>
        <v>1.1465445429772526E-3</v>
      </c>
      <c r="AH338" s="5">
        <f t="shared" si="527"/>
        <v>9.2246880995190562E-3</v>
      </c>
      <c r="AI338" s="5">
        <f t="shared" si="528"/>
        <v>8.9160609996971618E-3</v>
      </c>
      <c r="AJ338" s="5">
        <f t="shared" si="529"/>
        <v>4.3088797633421029E-3</v>
      </c>
      <c r="AK338" s="5">
        <f t="shared" si="530"/>
        <v>1.3882397032777673E-3</v>
      </c>
      <c r="AL338" s="5">
        <f t="shared" si="531"/>
        <v>1.5177561826396584E-5</v>
      </c>
      <c r="AM338" s="5">
        <f t="shared" si="532"/>
        <v>8.2967672976979256E-4</v>
      </c>
      <c r="AN338" s="5">
        <f t="shared" si="533"/>
        <v>9.7096545510792992E-4</v>
      </c>
      <c r="AO338" s="5">
        <f t="shared" si="534"/>
        <v>5.6815738057070582E-4</v>
      </c>
      <c r="AP338" s="5">
        <f t="shared" si="535"/>
        <v>2.2163700222207114E-4</v>
      </c>
      <c r="AQ338" s="5">
        <f t="shared" si="536"/>
        <v>6.484509719557332E-5</v>
      </c>
      <c r="AR338" s="5">
        <f t="shared" si="537"/>
        <v>2.1591188850779148E-3</v>
      </c>
      <c r="AS338" s="5">
        <f t="shared" si="538"/>
        <v>2.0868820145752663E-3</v>
      </c>
      <c r="AT338" s="5">
        <f t="shared" si="539"/>
        <v>1.0085309736431126E-3</v>
      </c>
      <c r="AU338" s="5">
        <f t="shared" si="540"/>
        <v>3.2492963751460177E-4</v>
      </c>
      <c r="AV338" s="5">
        <f t="shared" si="541"/>
        <v>7.8514645629067963E-5</v>
      </c>
      <c r="AW338" s="5">
        <f t="shared" si="542"/>
        <v>4.7688725893469036E-7</v>
      </c>
      <c r="AX338" s="5">
        <f t="shared" si="543"/>
        <v>1.336530885534295E-4</v>
      </c>
      <c r="AY338" s="5">
        <f t="shared" si="544"/>
        <v>1.5641336836079352E-4</v>
      </c>
      <c r="AZ338" s="5">
        <f t="shared" si="545"/>
        <v>9.1524790286417673E-5</v>
      </c>
      <c r="BA338" s="5">
        <f t="shared" si="546"/>
        <v>3.5703628680681888E-5</v>
      </c>
      <c r="BB338" s="5">
        <f t="shared" si="547"/>
        <v>1.0445932984212339E-5</v>
      </c>
      <c r="BC338" s="5">
        <f t="shared" si="548"/>
        <v>2.4449619255579001E-6</v>
      </c>
      <c r="BD338" s="5">
        <f t="shared" si="549"/>
        <v>4.211338737244266E-4</v>
      </c>
      <c r="BE338" s="5">
        <f t="shared" si="550"/>
        <v>4.0704414790582616E-4</v>
      </c>
      <c r="BF338" s="5">
        <f t="shared" si="551"/>
        <v>1.967129085094658E-4</v>
      </c>
      <c r="BG338" s="5">
        <f t="shared" si="552"/>
        <v>6.3377184961938763E-5</v>
      </c>
      <c r="BH338" s="5">
        <f t="shared" si="553"/>
        <v>1.5314199271929767E-5</v>
      </c>
      <c r="BI338" s="5">
        <f t="shared" si="554"/>
        <v>2.9603675137192456E-6</v>
      </c>
      <c r="BJ338" s="8">
        <f t="shared" si="555"/>
        <v>0.3009278551757556</v>
      </c>
      <c r="BK338" s="8">
        <f t="shared" si="556"/>
        <v>0.29453857350128881</v>
      </c>
      <c r="BL338" s="8">
        <f t="shared" si="557"/>
        <v>0.37287637809499602</v>
      </c>
      <c r="BM338" s="8">
        <f t="shared" si="558"/>
        <v>0.36002188202968538</v>
      </c>
      <c r="BN338" s="8">
        <f t="shared" si="559"/>
        <v>0.63969446859566759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1.3216783216783199</v>
      </c>
      <c r="F339">
        <f>VLOOKUP(B339,home!$B$2:$E$405,3,FALSE)</f>
        <v>0.76</v>
      </c>
      <c r="G339">
        <f>VLOOKUP(C339,away!$B$2:$E$405,4,FALSE)</f>
        <v>1.3</v>
      </c>
      <c r="H339">
        <f>VLOOKUP(A339,away!$A$2:$E$405,3,FALSE)</f>
        <v>1.28321678321678</v>
      </c>
      <c r="I339">
        <f>VLOOKUP(C339,away!$B$2:$E$405,3,FALSE)</f>
        <v>0.59</v>
      </c>
      <c r="J339">
        <f>VLOOKUP(B339,home!$B$2:$E$405,4,FALSE)</f>
        <v>1.0900000000000001</v>
      </c>
      <c r="K339" s="3">
        <f t="shared" si="504"/>
        <v>1.30581818181818</v>
      </c>
      <c r="L339" s="3">
        <f t="shared" si="505"/>
        <v>0.82523671328671122</v>
      </c>
      <c r="M339" s="5">
        <f t="shared" si="506"/>
        <v>0.1187119990708911</v>
      </c>
      <c r="N339" s="5">
        <f t="shared" si="507"/>
        <v>0.15501628678675247</v>
      </c>
      <c r="O339" s="5">
        <f t="shared" si="508"/>
        <v>9.7965499940957282E-2</v>
      </c>
      <c r="P339" s="5">
        <f t="shared" si="509"/>
        <v>0.12792513101380984</v>
      </c>
      <c r="Q339" s="5">
        <f t="shared" si="510"/>
        <v>0.10121154288204136</v>
      </c>
      <c r="R339" s="5">
        <f t="shared" si="511"/>
        <v>4.0422363593382547E-2</v>
      </c>
      <c r="S339" s="5">
        <f t="shared" si="512"/>
        <v>3.4463321469146199E-2</v>
      </c>
      <c r="T339" s="5">
        <f t="shared" si="513"/>
        <v>8.3523480994652829E-2</v>
      </c>
      <c r="U339" s="5">
        <f t="shared" si="514"/>
        <v>5.2784257332304178E-2</v>
      </c>
      <c r="V339" s="5">
        <f t="shared" si="515"/>
        <v>4.1264432207703504E-3</v>
      </c>
      <c r="W339" s="5">
        <f t="shared" si="516"/>
        <v>4.4054624301746656E-2</v>
      </c>
      <c r="X339" s="5">
        <f t="shared" si="517"/>
        <v>3.6355493363854283E-2</v>
      </c>
      <c r="Y339" s="5">
        <f t="shared" si="518"/>
        <v>1.5000943926751975E-2</v>
      </c>
      <c r="Z339" s="5">
        <f t="shared" si="519"/>
        <v>1.1119339491694476E-2</v>
      </c>
      <c r="AA339" s="5">
        <f t="shared" si="520"/>
        <v>1.4519835678063564E-2</v>
      </c>
      <c r="AB339" s="5">
        <f t="shared" si="521"/>
        <v>9.4801327127138537E-3</v>
      </c>
      <c r="AC339" s="5">
        <f t="shared" si="522"/>
        <v>2.779182989975511E-4</v>
      </c>
      <c r="AD339" s="5">
        <f t="shared" si="523"/>
        <v>1.438183235159746E-2</v>
      </c>
      <c r="AE339" s="5">
        <f t="shared" si="524"/>
        <v>1.186841606087278E-2</v>
      </c>
      <c r="AF339" s="5">
        <f t="shared" si="525"/>
        <v>4.8971263309969346E-3</v>
      </c>
      <c r="AG339" s="5">
        <f t="shared" si="526"/>
        <v>1.3470961459805739E-3</v>
      </c>
      <c r="AH339" s="5">
        <f t="shared" si="527"/>
        <v>2.2940217940112693E-3</v>
      </c>
      <c r="AI339" s="5">
        <f t="shared" si="528"/>
        <v>2.9955753681070747E-3</v>
      </c>
      <c r="AJ339" s="5">
        <f t="shared" si="529"/>
        <v>1.9558383903404532E-3</v>
      </c>
      <c r="AK339" s="5">
        <f t="shared" si="530"/>
        <v>8.5132311026818864E-4</v>
      </c>
      <c r="AL339" s="5">
        <f t="shared" si="531"/>
        <v>1.1979491572428471E-5</v>
      </c>
      <c r="AM339" s="5">
        <f t="shared" si="532"/>
        <v>3.7560116345153735E-3</v>
      </c>
      <c r="AN339" s="5">
        <f t="shared" si="533"/>
        <v>3.0995986963341148E-3</v>
      </c>
      <c r="AO339" s="5">
        <f t="shared" si="534"/>
        <v>1.2789513203352698E-3</v>
      </c>
      <c r="AP339" s="5">
        <f t="shared" si="535"/>
        <v>3.5181252801572599E-4</v>
      </c>
      <c r="AQ339" s="5">
        <f t="shared" si="536"/>
        <v>7.2582153578196673E-5</v>
      </c>
      <c r="AR339" s="5">
        <f t="shared" si="537"/>
        <v>3.7862220109958914E-4</v>
      </c>
      <c r="AS339" s="5">
        <f t="shared" si="538"/>
        <v>4.9441175423586272E-4</v>
      </c>
      <c r="AT339" s="5">
        <f t="shared" si="539"/>
        <v>3.2280592899290562E-4</v>
      </c>
      <c r="AU339" s="5">
        <f t="shared" si="540"/>
        <v>1.4050861709254814E-4</v>
      </c>
      <c r="AV339" s="5">
        <f t="shared" si="541"/>
        <v>4.586967672539453E-5</v>
      </c>
      <c r="AW339" s="5">
        <f t="shared" si="542"/>
        <v>3.5858914405259995E-7</v>
      </c>
      <c r="AX339" s="5">
        <f t="shared" si="543"/>
        <v>8.174447139117978E-4</v>
      </c>
      <c r="AY339" s="5">
        <f t="shared" si="544"/>
        <v>6.7458538900216794E-4</v>
      </c>
      <c r="AZ339" s="5">
        <f t="shared" si="545"/>
        <v>2.7834631462569329E-4</v>
      </c>
      <c r="BA339" s="5">
        <f t="shared" si="546"/>
        <v>7.6567199279058669E-5</v>
      </c>
      <c r="BB339" s="5">
        <f t="shared" si="547"/>
        <v>1.5796515969654754E-5</v>
      </c>
      <c r="BC339" s="5">
        <f t="shared" si="548"/>
        <v>2.607172984035788E-6</v>
      </c>
      <c r="BD339" s="5">
        <f t="shared" si="549"/>
        <v>5.2075490135467503E-5</v>
      </c>
      <c r="BE339" s="5">
        <f t="shared" si="550"/>
        <v>6.8001121845986725E-5</v>
      </c>
      <c r="BF339" s="5">
        <f t="shared" si="551"/>
        <v>4.4398550645261468E-5</v>
      </c>
      <c r="BG339" s="5">
        <f t="shared" si="552"/>
        <v>1.9325478226319231E-5</v>
      </c>
      <c r="BH339" s="5">
        <f t="shared" si="553"/>
        <v>6.3088902100647528E-6</v>
      </c>
      <c r="BI339" s="5">
        <f t="shared" si="554"/>
        <v>1.6476527086794537E-6</v>
      </c>
      <c r="BJ339" s="8">
        <f t="shared" si="555"/>
        <v>0.47808114678379859</v>
      </c>
      <c r="BK339" s="8">
        <f t="shared" si="556"/>
        <v>0.28619137795418964</v>
      </c>
      <c r="BL339" s="8">
        <f t="shared" si="557"/>
        <v>0.22484282328206648</v>
      </c>
      <c r="BM339" s="8">
        <f t="shared" si="558"/>
        <v>0.35830763742405647</v>
      </c>
      <c r="BN339" s="8">
        <f t="shared" si="559"/>
        <v>0.64125282328783462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1.3216783216783199</v>
      </c>
      <c r="F340">
        <f>VLOOKUP(B340,home!$B$2:$E$405,3,FALSE)</f>
        <v>1.03</v>
      </c>
      <c r="G340">
        <f>VLOOKUP(C340,away!$B$2:$E$405,4,FALSE)</f>
        <v>1.1299999999999999</v>
      </c>
      <c r="H340">
        <f>VLOOKUP(A340,away!$A$2:$E$405,3,FALSE)</f>
        <v>1.28321678321678</v>
      </c>
      <c r="I340">
        <f>VLOOKUP(C340,away!$B$2:$E$405,3,FALSE)</f>
        <v>0.54</v>
      </c>
      <c r="J340">
        <f>VLOOKUP(B340,home!$B$2:$E$405,4,FALSE)</f>
        <v>1.22</v>
      </c>
      <c r="K340" s="3">
        <f t="shared" si="504"/>
        <v>1.5383013986013963</v>
      </c>
      <c r="L340" s="3">
        <f t="shared" si="505"/>
        <v>0.84538321678321471</v>
      </c>
      <c r="M340" s="5">
        <f t="shared" si="506"/>
        <v>9.2210191709074851E-2</v>
      </c>
      <c r="N340" s="5">
        <f t="shared" si="507"/>
        <v>0.14184706687137272</v>
      </c>
      <c r="O340" s="5">
        <f t="shared" si="508"/>
        <v>7.7952948487214624E-2</v>
      </c>
      <c r="P340" s="5">
        <f t="shared" si="509"/>
        <v>0.11991512968298483</v>
      </c>
      <c r="Q340" s="5">
        <f t="shared" si="510"/>
        <v>0.10910177067786923</v>
      </c>
      <c r="R340" s="5">
        <f t="shared" si="511"/>
        <v>3.2950057174928854E-2</v>
      </c>
      <c r="S340" s="5">
        <f t="shared" si="512"/>
        <v>3.8986033052222521E-2</v>
      </c>
      <c r="T340" s="5">
        <f t="shared" si="513"/>
        <v>9.2232805852401706E-2</v>
      </c>
      <c r="U340" s="5">
        <f t="shared" si="514"/>
        <v>5.068711903618902E-2</v>
      </c>
      <c r="V340" s="5">
        <f t="shared" si="515"/>
        <v>5.6332833143170856E-3</v>
      </c>
      <c r="W340" s="5">
        <f t="shared" si="516"/>
        <v>5.594380214121835E-2</v>
      </c>
      <c r="X340" s="5">
        <f t="shared" si="517"/>
        <v>4.729395141322687E-2</v>
      </c>
      <c r="Y340" s="5">
        <f t="shared" si="518"/>
        <v>1.9990756390051392E-2</v>
      </c>
      <c r="Z340" s="5">
        <f t="shared" si="519"/>
        <v>9.2851417759107369E-3</v>
      </c>
      <c r="AA340" s="5">
        <f t="shared" si="520"/>
        <v>1.4283346580095736E-2</v>
      </c>
      <c r="AB340" s="5">
        <f t="shared" si="521"/>
        <v>1.0986046010434873E-2</v>
      </c>
      <c r="AC340" s="5">
        <f t="shared" si="522"/>
        <v>4.5786417874270563E-4</v>
      </c>
      <c r="AD340" s="5">
        <f t="shared" si="523"/>
        <v>2.1514607269229002E-2</v>
      </c>
      <c r="AE340" s="5">
        <f t="shared" si="524"/>
        <v>1.8188087901088348E-2</v>
      </c>
      <c r="AF340" s="5">
        <f t="shared" si="525"/>
        <v>7.6879521284789667E-3</v>
      </c>
      <c r="AG340" s="5">
        <f t="shared" si="526"/>
        <v>2.166421900282971E-3</v>
      </c>
      <c r="AH340" s="5">
        <f t="shared" si="527"/>
        <v>1.962375755701907E-3</v>
      </c>
      <c r="AI340" s="5">
        <f t="shared" si="528"/>
        <v>3.0187253695777147E-3</v>
      </c>
      <c r="AJ340" s="5">
        <f t="shared" si="529"/>
        <v>2.3218547290074581E-3</v>
      </c>
      <c r="AK340" s="5">
        <f t="shared" si="530"/>
        <v>1.1905707923271463E-3</v>
      </c>
      <c r="AL340" s="5">
        <f t="shared" si="531"/>
        <v>2.3817255491389017E-5</v>
      </c>
      <c r="AM340" s="5">
        <f t="shared" si="532"/>
        <v>6.6191900905229499E-3</v>
      </c>
      <c r="AN340" s="5">
        <f t="shared" si="533"/>
        <v>5.59575221122587E-3</v>
      </c>
      <c r="AO340" s="5">
        <f t="shared" si="534"/>
        <v>2.3652775023239557E-3</v>
      </c>
      <c r="AP340" s="5">
        <f t="shared" si="535"/>
        <v>6.6652196783319802E-4</v>
      </c>
      <c r="AQ340" s="5">
        <f t="shared" si="536"/>
        <v>1.4086662130587677E-4</v>
      </c>
      <c r="AR340" s="5">
        <f t="shared" si="537"/>
        <v>3.3179190577853411E-4</v>
      </c>
      <c r="AS340" s="5">
        <f t="shared" si="538"/>
        <v>5.103959527037416E-4</v>
      </c>
      <c r="AT340" s="5">
        <f t="shared" si="539"/>
        <v>3.92571403942329E-4</v>
      </c>
      <c r="AU340" s="5">
        <f t="shared" si="540"/>
        <v>2.0129771324513282E-4</v>
      </c>
      <c r="AV340" s="5">
        <f t="shared" si="541"/>
        <v>7.7414138455062683E-5</v>
      </c>
      <c r="AW340" s="5">
        <f t="shared" si="542"/>
        <v>8.6036804368340139E-7</v>
      </c>
      <c r="AX340" s="5">
        <f t="shared" si="543"/>
        <v>1.6970515623099911E-3</v>
      </c>
      <c r="AY340" s="5">
        <f t="shared" si="544"/>
        <v>1.4346589087926003E-3</v>
      </c>
      <c r="AZ340" s="5">
        <f t="shared" si="545"/>
        <v>6.0641828165089245E-4</v>
      </c>
      <c r="BA340" s="5">
        <f t="shared" si="546"/>
        <v>1.7088527921939371E-4</v>
      </c>
      <c r="BB340" s="5">
        <f t="shared" si="547"/>
        <v>3.6115886761847216E-5</v>
      </c>
      <c r="BC340" s="5">
        <f t="shared" si="548"/>
        <v>6.1063529055417456E-6</v>
      </c>
      <c r="BD340" s="5">
        <f t="shared" si="549"/>
        <v>4.6748551434948384E-5</v>
      </c>
      <c r="BE340" s="5">
        <f t="shared" si="550"/>
        <v>7.1913362054970396E-5</v>
      </c>
      <c r="BF340" s="5">
        <f t="shared" si="551"/>
        <v>5.5312212713644782E-5</v>
      </c>
      <c r="BG340" s="5">
        <f t="shared" si="552"/>
        <v>2.8362284725712571E-5</v>
      </c>
      <c r="BH340" s="5">
        <f t="shared" si="553"/>
        <v>1.0907435565273671E-5</v>
      </c>
      <c r="BI340" s="5">
        <f t="shared" si="554"/>
        <v>3.3557846770430207E-6</v>
      </c>
      <c r="BJ340" s="8">
        <f t="shared" si="555"/>
        <v>0.53530606721007168</v>
      </c>
      <c r="BK340" s="8">
        <f t="shared" si="556"/>
        <v>0.25866097810162597</v>
      </c>
      <c r="BL340" s="8">
        <f t="shared" si="557"/>
        <v>0.19708311468077375</v>
      </c>
      <c r="BM340" s="8">
        <f t="shared" si="558"/>
        <v>0.42492433862418788</v>
      </c>
      <c r="BN340" s="8">
        <f t="shared" si="559"/>
        <v>0.57397716460344506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1.3216783216783199</v>
      </c>
      <c r="F341">
        <f>VLOOKUP(B341,home!$B$2:$E$405,3,FALSE)</f>
        <v>0.4</v>
      </c>
      <c r="G341">
        <f>VLOOKUP(C341,away!$B$2:$E$405,4,FALSE)</f>
        <v>0.43</v>
      </c>
      <c r="H341">
        <f>VLOOKUP(A341,away!$A$2:$E$405,3,FALSE)</f>
        <v>1.28321678321678</v>
      </c>
      <c r="I341">
        <f>VLOOKUP(C341,away!$B$2:$E$405,3,FALSE)</f>
        <v>1.51</v>
      </c>
      <c r="J341">
        <f>VLOOKUP(B341,home!$B$2:$E$405,4,FALSE)</f>
        <v>1.0900000000000001</v>
      </c>
      <c r="K341" s="3">
        <f t="shared" si="504"/>
        <v>0.22732867132867102</v>
      </c>
      <c r="L341" s="3">
        <f t="shared" si="505"/>
        <v>2.1120465034964981</v>
      </c>
      <c r="M341" s="5">
        <f t="shared" si="506"/>
        <v>9.6387844971276351E-2</v>
      </c>
      <c r="N341" s="5">
        <f t="shared" si="507"/>
        <v>2.1911720729554173E-2</v>
      </c>
      <c r="O341" s="5">
        <f t="shared" si="508"/>
        <v>0.20357561095114673</v>
      </c>
      <c r="P341" s="5">
        <f t="shared" si="509"/>
        <v>4.6278573152446628E-2</v>
      </c>
      <c r="Q341" s="5">
        <f t="shared" si="510"/>
        <v>2.4905811799872243E-3</v>
      </c>
      <c r="R341" s="5">
        <f t="shared" si="511"/>
        <v>0.21498057865326647</v>
      </c>
      <c r="S341" s="5">
        <f t="shared" si="512"/>
        <v>5.5549180855339825E-3</v>
      </c>
      <c r="T341" s="5">
        <f t="shared" si="513"/>
        <v>5.2602232728661998E-3</v>
      </c>
      <c r="U341" s="5">
        <f t="shared" si="514"/>
        <v>4.8871249306715922E-2</v>
      </c>
      <c r="V341" s="5">
        <f t="shared" si="515"/>
        <v>2.963417489159337E-4</v>
      </c>
      <c r="W341" s="5">
        <f t="shared" si="516"/>
        <v>1.8872683682756314E-4</v>
      </c>
      <c r="X341" s="5">
        <f t="shared" si="517"/>
        <v>3.9859985583760887E-4</v>
      </c>
      <c r="Y341" s="5">
        <f t="shared" si="518"/>
        <v>4.2093071590801513E-4</v>
      </c>
      <c r="Z341" s="5">
        <f t="shared" si="519"/>
        <v>0.15134965982142845</v>
      </c>
      <c r="AA341" s="5">
        <f t="shared" si="520"/>
        <v>3.4406117073251669E-2</v>
      </c>
      <c r="AB341" s="5">
        <f t="shared" si="521"/>
        <v>3.9107484399205032E-3</v>
      </c>
      <c r="AC341" s="5">
        <f t="shared" si="522"/>
        <v>8.8926366373120402E-6</v>
      </c>
      <c r="AD341" s="5">
        <f t="shared" si="523"/>
        <v>1.0725755265018205E-5</v>
      </c>
      <c r="AE341" s="5">
        <f t="shared" si="524"/>
        <v>2.2653293904840855E-5</v>
      </c>
      <c r="AF341" s="5">
        <f t="shared" si="525"/>
        <v>2.3922405092198839E-5</v>
      </c>
      <c r="AG341" s="5">
        <f t="shared" si="526"/>
        <v>1.6841744010068456E-5</v>
      </c>
      <c r="AH341" s="5">
        <f t="shared" si="527"/>
        <v>7.9914379957808063E-2</v>
      </c>
      <c r="AI341" s="5">
        <f t="shared" si="528"/>
        <v>1.8166829815863084E-2</v>
      </c>
      <c r="AJ341" s="5">
        <f t="shared" si="529"/>
        <v>2.0649206421471202E-3</v>
      </c>
      <c r="AK341" s="5">
        <f t="shared" si="530"/>
        <v>1.5647188865948366E-4</v>
      </c>
      <c r="AL341" s="5">
        <f t="shared" si="531"/>
        <v>1.7078441177333559E-7</v>
      </c>
      <c r="AM341" s="5">
        <f t="shared" si="532"/>
        <v>4.8765433867861735E-7</v>
      </c>
      <c r="AN341" s="5">
        <f t="shared" si="533"/>
        <v>1.029948640921071E-6</v>
      </c>
      <c r="AO341" s="5">
        <f t="shared" si="534"/>
        <v>1.0876497129191594E-6</v>
      </c>
      <c r="AP341" s="5">
        <f t="shared" si="535"/>
        <v>7.6572225773329345E-7</v>
      </c>
      <c r="AQ341" s="5">
        <f t="shared" si="536"/>
        <v>4.0431025427376155E-7</v>
      </c>
      <c r="AR341" s="5">
        <f t="shared" si="537"/>
        <v>3.3756577353795822E-2</v>
      </c>
      <c r="AS341" s="5">
        <f t="shared" si="538"/>
        <v>7.6738378784419088E-3</v>
      </c>
      <c r="AT341" s="5">
        <f t="shared" si="539"/>
        <v>8.722416844489134E-4</v>
      </c>
      <c r="AU341" s="5">
        <f t="shared" si="540"/>
        <v>6.6095181067751148E-5</v>
      </c>
      <c r="AV341" s="5">
        <f t="shared" si="541"/>
        <v>3.7563324233399494E-6</v>
      </c>
      <c r="AW341" s="5">
        <f t="shared" si="542"/>
        <v>2.2777361651960437E-9</v>
      </c>
      <c r="AX341" s="5">
        <f t="shared" si="543"/>
        <v>1.8476302146578634E-8</v>
      </c>
      <c r="AY341" s="5">
        <f t="shared" si="544"/>
        <v>3.9022809346226246E-8</v>
      </c>
      <c r="AZ341" s="5">
        <f t="shared" si="545"/>
        <v>4.1208994018153815E-8</v>
      </c>
      <c r="BA341" s="5">
        <f t="shared" si="546"/>
        <v>2.9011770576216623E-8</v>
      </c>
      <c r="BB341" s="5">
        <f t="shared" si="547"/>
        <v>1.531855215143522E-8</v>
      </c>
      <c r="BC341" s="5">
        <f t="shared" si="548"/>
        <v>6.4706989020135012E-9</v>
      </c>
      <c r="BD341" s="5">
        <f t="shared" si="549"/>
        <v>1.1882576861682271E-2</v>
      </c>
      <c r="BE341" s="5">
        <f t="shared" si="550"/>
        <v>2.7012504099270399E-3</v>
      </c>
      <c r="BF341" s="5">
        <f t="shared" si="551"/>
        <v>3.0703583330737096E-4</v>
      </c>
      <c r="BG341" s="5">
        <f t="shared" si="552"/>
        <v>2.3266016012018653E-5</v>
      </c>
      <c r="BH341" s="5">
        <f t="shared" si="553"/>
        <v>1.3222581267809463E-6</v>
      </c>
      <c r="BI341" s="5">
        <f t="shared" si="554"/>
        <v>6.0117436622930001E-8</v>
      </c>
      <c r="BJ341" s="8">
        <f t="shared" si="555"/>
        <v>3.0748850583584578E-2</v>
      </c>
      <c r="BK341" s="8">
        <f t="shared" si="556"/>
        <v>0.14852678040203135</v>
      </c>
      <c r="BL341" s="8">
        <f t="shared" si="557"/>
        <v>0.66333492665544869</v>
      </c>
      <c r="BM341" s="8">
        <f t="shared" si="558"/>
        <v>0.40833527107974255</v>
      </c>
      <c r="BN341" s="8">
        <f t="shared" si="559"/>
        <v>0.58562490963767766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1.2186788154897501</v>
      </c>
      <c r="F342">
        <f>VLOOKUP(B342,home!$B$2:$E$405,3,FALSE)</f>
        <v>1</v>
      </c>
      <c r="G342">
        <f>VLOOKUP(C342,away!$B$2:$E$405,4,FALSE)</f>
        <v>0.82</v>
      </c>
      <c r="H342">
        <f>VLOOKUP(A342,away!$A$2:$E$405,3,FALSE)</f>
        <v>1.0296127562642401</v>
      </c>
      <c r="I342">
        <f>VLOOKUP(C342,away!$B$2:$E$405,3,FALSE)</f>
        <v>1</v>
      </c>
      <c r="J342">
        <f>VLOOKUP(B342,home!$B$2:$E$405,4,FALSE)</f>
        <v>1.08</v>
      </c>
      <c r="K342" s="3">
        <f t="shared" si="504"/>
        <v>0.99931662870159499</v>
      </c>
      <c r="L342" s="3">
        <f t="shared" si="505"/>
        <v>1.1119817767653795</v>
      </c>
      <c r="M342" s="5">
        <f t="shared" si="506"/>
        <v>0.12108065254566634</v>
      </c>
      <c r="N342" s="5">
        <f t="shared" si="507"/>
        <v>0.12099790950292448</v>
      </c>
      <c r="O342" s="5">
        <f t="shared" si="508"/>
        <v>0.13463947914964161</v>
      </c>
      <c r="P342" s="5">
        <f t="shared" si="509"/>
        <v>0.13454747039395853</v>
      </c>
      <c r="Q342" s="5">
        <f t="shared" si="510"/>
        <v>6.0457611502201587E-2</v>
      </c>
      <c r="R342" s="5">
        <f t="shared" si="511"/>
        <v>7.4858323623791884E-2</v>
      </c>
      <c r="S342" s="5">
        <f t="shared" si="512"/>
        <v>3.7378023261365981E-2</v>
      </c>
      <c r="T342" s="5">
        <f t="shared" si="513"/>
        <v>6.7227762257209153E-2</v>
      </c>
      <c r="U342" s="5">
        <f t="shared" si="514"/>
        <v>7.4807167593980664E-2</v>
      </c>
      <c r="V342" s="5">
        <f t="shared" si="515"/>
        <v>4.6150308101880642E-3</v>
      </c>
      <c r="W342" s="5">
        <f t="shared" si="516"/>
        <v>2.0138765501910291E-2</v>
      </c>
      <c r="X342" s="5">
        <f t="shared" si="517"/>
        <v>2.2393940244675531E-2</v>
      </c>
      <c r="Y342" s="5">
        <f t="shared" si="518"/>
        <v>1.2450826731026017E-2</v>
      </c>
      <c r="Z342" s="5">
        <f t="shared" si="519"/>
        <v>2.774703056962062E-2</v>
      </c>
      <c r="AA342" s="5">
        <f t="shared" si="520"/>
        <v>2.7728069045313376E-2</v>
      </c>
      <c r="AB342" s="5">
        <f t="shared" si="521"/>
        <v>1.3854560239383808E-2</v>
      </c>
      <c r="AC342" s="5">
        <f t="shared" si="522"/>
        <v>3.2052020091876023E-4</v>
      </c>
      <c r="AD342" s="5">
        <f t="shared" si="523"/>
        <v>5.0312508118952421E-3</v>
      </c>
      <c r="AE342" s="5">
        <f t="shared" si="524"/>
        <v>5.5946592171635294E-3</v>
      </c>
      <c r="AF342" s="5">
        <f t="shared" si="525"/>
        <v>3.1105795483491547E-3</v>
      </c>
      <c r="AG342" s="5">
        <f t="shared" si="526"/>
        <v>1.1529692576477814E-3</v>
      </c>
      <c r="AH342" s="5">
        <f t="shared" si="527"/>
        <v>7.7135480881925121E-3</v>
      </c>
      <c r="AI342" s="5">
        <f t="shared" si="528"/>
        <v>7.7082768708201747E-3</v>
      </c>
      <c r="AJ342" s="5">
        <f t="shared" si="529"/>
        <v>3.8515046278232482E-3</v>
      </c>
      <c r="AK342" s="5">
        <f t="shared" si="530"/>
        <v>1.2829575400349735E-3</v>
      </c>
      <c r="AL342" s="5">
        <f t="shared" si="531"/>
        <v>1.4246762414009166E-5</v>
      </c>
      <c r="AM342" s="5">
        <f t="shared" si="532"/>
        <v>1.0055625198990637E-3</v>
      </c>
      <c r="AN342" s="5">
        <f t="shared" si="533"/>
        <v>1.1181671975260328E-3</v>
      </c>
      <c r="AO342" s="5">
        <f t="shared" si="534"/>
        <v>6.2169077351288161E-4</v>
      </c>
      <c r="AP342" s="5">
        <f t="shared" si="535"/>
        <v>2.3043627030983237E-4</v>
      </c>
      <c r="AQ342" s="5">
        <f t="shared" si="536"/>
        <v>6.4060233322578685E-5</v>
      </c>
      <c r="AR342" s="5">
        <f t="shared" si="537"/>
        <v>1.7154649816547012E-3</v>
      </c>
      <c r="AS342" s="5">
        <f t="shared" si="538"/>
        <v>1.7142926821228197E-3</v>
      </c>
      <c r="AT342" s="5">
        <f t="shared" si="539"/>
        <v>8.5656059185339553E-4</v>
      </c>
      <c r="AU342" s="5">
        <f t="shared" si="540"/>
        <v>2.8532508097652606E-4</v>
      </c>
      <c r="AV342" s="5">
        <f t="shared" si="541"/>
        <v>7.1282524501367888E-5</v>
      </c>
      <c r="AW342" s="5">
        <f t="shared" si="542"/>
        <v>4.3975872551050665E-7</v>
      </c>
      <c r="AX342" s="5">
        <f t="shared" si="543"/>
        <v>1.6747922455570205E-4</v>
      </c>
      <c r="AY342" s="5">
        <f t="shared" si="544"/>
        <v>1.8623384569273752E-4</v>
      </c>
      <c r="AZ342" s="5">
        <f t="shared" si="545"/>
        <v>1.035443213136299E-4</v>
      </c>
      <c r="BA342" s="5">
        <f t="shared" si="546"/>
        <v>3.8379799462765174E-5</v>
      </c>
      <c r="BB342" s="5">
        <f t="shared" si="547"/>
        <v>1.0669409399626148E-5</v>
      </c>
      <c r="BC342" s="5">
        <f t="shared" si="548"/>
        <v>2.3728377642467049E-6</v>
      </c>
      <c r="BD342" s="5">
        <f t="shared" si="549"/>
        <v>3.1792763304653042E-4</v>
      </c>
      <c r="BE342" s="5">
        <f t="shared" si="550"/>
        <v>3.1771037042713658E-4</v>
      </c>
      <c r="BF342" s="5">
        <f t="shared" si="551"/>
        <v>1.5874662813939052E-4</v>
      </c>
      <c r="BG342" s="5">
        <f t="shared" si="552"/>
        <v>5.28793817500005E-5</v>
      </c>
      <c r="BH342" s="5">
        <f t="shared" si="553"/>
        <v>1.3210811374558785E-5</v>
      </c>
      <c r="BI342" s="5">
        <f t="shared" si="554"/>
        <v>2.6403566970473547E-6</v>
      </c>
      <c r="BJ342" s="8">
        <f t="shared" si="555"/>
        <v>0.32210487100776192</v>
      </c>
      <c r="BK342" s="8">
        <f t="shared" si="556"/>
        <v>0.29814217782020441</v>
      </c>
      <c r="BL342" s="8">
        <f t="shared" si="557"/>
        <v>0.35194992782152584</v>
      </c>
      <c r="BM342" s="8">
        <f t="shared" si="558"/>
        <v>0.35317676641396106</v>
      </c>
      <c r="BN342" s="8">
        <f t="shared" si="559"/>
        <v>0.6465814467181844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1.2186788154897501</v>
      </c>
      <c r="F343">
        <f>VLOOKUP(B343,home!$B$2:$E$405,3,FALSE)</f>
        <v>0.6</v>
      </c>
      <c r="G343">
        <f>VLOOKUP(C343,away!$B$2:$E$405,4,FALSE)</f>
        <v>1.21</v>
      </c>
      <c r="H343">
        <f>VLOOKUP(A343,away!$A$2:$E$405,3,FALSE)</f>
        <v>1.0296127562642401</v>
      </c>
      <c r="I343">
        <f>VLOOKUP(C343,away!$B$2:$E$405,3,FALSE)</f>
        <v>1.04</v>
      </c>
      <c r="J343">
        <f>VLOOKUP(B343,home!$B$2:$E$405,4,FALSE)</f>
        <v>1.64</v>
      </c>
      <c r="K343" s="3">
        <f t="shared" si="504"/>
        <v>0.88476082004555856</v>
      </c>
      <c r="L343" s="3">
        <f t="shared" si="505"/>
        <v>1.7561075170842879</v>
      </c>
      <c r="M343" s="5">
        <f t="shared" si="506"/>
        <v>7.1299330812144832E-2</v>
      </c>
      <c r="N343" s="5">
        <f t="shared" si="507"/>
        <v>6.3082854398052821E-2</v>
      </c>
      <c r="O343" s="5">
        <f t="shared" si="508"/>
        <v>0.12520929080228693</v>
      </c>
      <c r="P343" s="5">
        <f t="shared" si="509"/>
        <v>0.1107802748075542</v>
      </c>
      <c r="Q343" s="5">
        <f t="shared" si="510"/>
        <v>2.790661899401789E-2</v>
      </c>
      <c r="R343" s="5">
        <f t="shared" si="511"/>
        <v>0.10994048839334436</v>
      </c>
      <c r="S343" s="5">
        <f t="shared" si="512"/>
        <v>4.3030801084134512E-2</v>
      </c>
      <c r="T343" s="5">
        <f t="shared" si="513"/>
        <v>4.900702339180199E-2</v>
      </c>
      <c r="U343" s="5">
        <f t="shared" si="514"/>
        <v>9.7271036667104571E-2</v>
      </c>
      <c r="V343" s="5">
        <f t="shared" si="515"/>
        <v>7.4287185759137854E-3</v>
      </c>
      <c r="W343" s="5">
        <f t="shared" si="516"/>
        <v>8.2302277019487436E-3</v>
      </c>
      <c r="X343" s="5">
        <f t="shared" si="517"/>
        <v>1.4453164734707534E-2</v>
      </c>
      <c r="Y343" s="5">
        <f t="shared" si="518"/>
        <v>1.2690655618138723E-2</v>
      </c>
      <c r="Z343" s="5">
        <f t="shared" si="519"/>
        <v>6.4355772699823302E-2</v>
      </c>
      <c r="AA343" s="5">
        <f t="shared" si="520"/>
        <v>5.6939466228561234E-2</v>
      </c>
      <c r="AB343" s="5">
        <f t="shared" si="521"/>
        <v>2.518890441666911E-2</v>
      </c>
      <c r="AC343" s="5">
        <f t="shared" si="522"/>
        <v>7.2139131245493816E-4</v>
      </c>
      <c r="AD343" s="5">
        <f t="shared" si="523"/>
        <v>1.8204457526844607E-3</v>
      </c>
      <c r="AE343" s="5">
        <f t="shared" si="524"/>
        <v>3.1968984707333461E-3</v>
      </c>
      <c r="AF343" s="5">
        <f t="shared" si="525"/>
        <v>2.8070487179050474E-3</v>
      </c>
      <c r="AG343" s="5">
        <f t="shared" si="526"/>
        <v>1.6431597847782885E-3</v>
      </c>
      <c r="AH343" s="5">
        <f t="shared" si="527"/>
        <v>2.8253914051481872E-2</v>
      </c>
      <c r="AI343" s="5">
        <f t="shared" si="528"/>
        <v>2.4997956165685831E-2</v>
      </c>
      <c r="AJ343" s="5">
        <f t="shared" si="529"/>
        <v>1.105860609830756E-2</v>
      </c>
      <c r="AK343" s="5">
        <f t="shared" si="530"/>
        <v>3.2614071333664711E-3</v>
      </c>
      <c r="AL343" s="5">
        <f t="shared" si="531"/>
        <v>4.4834040896174987E-5</v>
      </c>
      <c r="AM343" s="5">
        <f t="shared" si="532"/>
        <v>3.2213181539871163E-4</v>
      </c>
      <c r="AN343" s="5">
        <f t="shared" si="533"/>
        <v>5.6569810251368559E-4</v>
      </c>
      <c r="AO343" s="5">
        <f t="shared" si="534"/>
        <v>4.967133451123008E-4</v>
      </c>
      <c r="AP343" s="5">
        <f t="shared" si="535"/>
        <v>2.9076067972926445E-4</v>
      </c>
      <c r="AQ343" s="5">
        <f t="shared" si="536"/>
        <v>1.276517538362746E-4</v>
      </c>
      <c r="AR343" s="5">
        <f t="shared" si="537"/>
        <v>9.9233821705721412E-3</v>
      </c>
      <c r="AS343" s="5">
        <f t="shared" si="538"/>
        <v>8.7798197468608816E-3</v>
      </c>
      <c r="AT343" s="5">
        <f t="shared" si="539"/>
        <v>3.8840202595424112E-3</v>
      </c>
      <c r="AU343" s="5">
        <f t="shared" si="540"/>
        <v>1.1454763166354356E-3</v>
      </c>
      <c r="AV343" s="5">
        <f t="shared" si="541"/>
        <v>2.5336814131228345E-4</v>
      </c>
      <c r="AW343" s="5">
        <f t="shared" si="542"/>
        <v>1.9350062283728472E-6</v>
      </c>
      <c r="AX343" s="5">
        <f t="shared" si="543"/>
        <v>4.7501601525821413E-5</v>
      </c>
      <c r="AY343" s="5">
        <f t="shared" si="544"/>
        <v>8.3417919513037466E-5</v>
      </c>
      <c r="AZ343" s="5">
        <f t="shared" si="545"/>
        <v>7.3245417758188605E-5</v>
      </c>
      <c r="BA343" s="5">
        <f t="shared" si="546"/>
        <v>4.2875609572377992E-5</v>
      </c>
      <c r="BB343" s="5">
        <f t="shared" si="547"/>
        <v>1.8823545067406011E-5</v>
      </c>
      <c r="BC343" s="5">
        <f t="shared" si="548"/>
        <v>6.6112337982093132E-6</v>
      </c>
      <c r="BD343" s="5">
        <f t="shared" si="549"/>
        <v>2.904421004106989E-3</v>
      </c>
      <c r="BE343" s="5">
        <f t="shared" si="550"/>
        <v>2.5697179093512441E-3</v>
      </c>
      <c r="BF343" s="5">
        <f t="shared" si="551"/>
        <v>1.1367928623816823E-3</v>
      </c>
      <c r="BG343" s="5">
        <f t="shared" si="552"/>
        <v>3.3526326171425176E-4</v>
      </c>
      <c r="BH343" s="5">
        <f t="shared" si="553"/>
        <v>7.4156949591362505E-5</v>
      </c>
      <c r="BI343" s="5">
        <f t="shared" si="554"/>
        <v>1.3122232706506212E-5</v>
      </c>
      <c r="BJ343" s="8">
        <f t="shared" si="555"/>
        <v>0.18691352858859425</v>
      </c>
      <c r="BK343" s="8">
        <f t="shared" si="556"/>
        <v>0.23338876855261151</v>
      </c>
      <c r="BL343" s="8">
        <f t="shared" si="557"/>
        <v>0.51314061081158313</v>
      </c>
      <c r="BM343" s="8">
        <f t="shared" si="558"/>
        <v>0.48949833953192617</v>
      </c>
      <c r="BN343" s="8">
        <f t="shared" si="559"/>
        <v>0.50821885820740098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1.2186788154897501</v>
      </c>
      <c r="F344">
        <f>VLOOKUP(B344,home!$B$2:$E$405,3,FALSE)</f>
        <v>1.43</v>
      </c>
      <c r="G344">
        <f>VLOOKUP(C344,away!$B$2:$E$405,4,FALSE)</f>
        <v>0.99</v>
      </c>
      <c r="H344">
        <f>VLOOKUP(A344,away!$A$2:$E$405,3,FALSE)</f>
        <v>1.0296127562642401</v>
      </c>
      <c r="I344">
        <f>VLOOKUP(C344,away!$B$2:$E$405,3,FALSE)</f>
        <v>1.08</v>
      </c>
      <c r="J344">
        <f>VLOOKUP(B344,home!$B$2:$E$405,4,FALSE)</f>
        <v>0.97</v>
      </c>
      <c r="K344" s="3">
        <f t="shared" si="504"/>
        <v>1.7252835990888391</v>
      </c>
      <c r="L344" s="3">
        <f t="shared" si="505"/>
        <v>1.0786223234624182</v>
      </c>
      <c r="M344" s="5">
        <f t="shared" si="506"/>
        <v>6.05730064930948E-2</v>
      </c>
      <c r="N344" s="5">
        <f t="shared" si="507"/>
        <v>0.10450561465003821</v>
      </c>
      <c r="O344" s="5">
        <f t="shared" si="508"/>
        <v>6.5335397002686049E-2</v>
      </c>
      <c r="P344" s="5">
        <f t="shared" si="509"/>
        <v>0.11272208888869234</v>
      </c>
      <c r="Q344" s="5">
        <f t="shared" si="510"/>
        <v>9.0150911484204621E-2</v>
      </c>
      <c r="R344" s="5">
        <f t="shared" si="511"/>
        <v>3.5236108859688364E-2</v>
      </c>
      <c r="S344" s="5">
        <f t="shared" si="512"/>
        <v>5.2441962431230588E-2</v>
      </c>
      <c r="T344" s="5">
        <f t="shared" si="513"/>
        <v>9.7238785607347583E-2</v>
      </c>
      <c r="U344" s="5">
        <f t="shared" si="514"/>
        <v>6.079228071132927E-2</v>
      </c>
      <c r="V344" s="5">
        <f t="shared" si="515"/>
        <v>1.0843421100718493E-2</v>
      </c>
      <c r="W344" s="5">
        <f t="shared" si="516"/>
        <v>5.1845296342202647E-2</v>
      </c>
      <c r="X344" s="5">
        <f t="shared" si="517"/>
        <v>5.5921494001224224E-2</v>
      </c>
      <c r="Y344" s="5">
        <f t="shared" si="518"/>
        <v>3.0159085895545071E-2</v>
      </c>
      <c r="Z344" s="5">
        <f t="shared" si="519"/>
        <v>1.2668817869337257E-2</v>
      </c>
      <c r="AA344" s="5">
        <f t="shared" si="520"/>
        <v>2.1857303689811182E-2</v>
      </c>
      <c r="AB344" s="5">
        <f t="shared" si="521"/>
        <v>1.8855023788167599E-2</v>
      </c>
      <c r="AC344" s="5">
        <f t="shared" si="522"/>
        <v>1.261177573082874E-3</v>
      </c>
      <c r="AD344" s="5">
        <f t="shared" si="523"/>
        <v>2.2361959867275696E-2</v>
      </c>
      <c r="AE344" s="5">
        <f t="shared" si="524"/>
        <v>2.4120109109214256E-2</v>
      </c>
      <c r="AF344" s="5">
        <f t="shared" si="525"/>
        <v>1.3008244064773857E-2</v>
      </c>
      <c r="AG344" s="5">
        <f t="shared" si="526"/>
        <v>4.6769941457708644E-3</v>
      </c>
      <c r="AH344" s="5">
        <f t="shared" si="527"/>
        <v>3.4162174414366872E-3</v>
      </c>
      <c r="AI344" s="5">
        <f t="shared" si="528"/>
        <v>5.8939439226319531E-3</v>
      </c>
      <c r="AJ344" s="5">
        <f t="shared" si="529"/>
        <v>5.0843623918331235E-3</v>
      </c>
      <c r="AK344" s="5">
        <f t="shared" si="530"/>
        <v>2.9239890154845968E-3</v>
      </c>
      <c r="AL344" s="5">
        <f t="shared" si="531"/>
        <v>9.3878497190776978E-5</v>
      </c>
      <c r="AM344" s="5">
        <f t="shared" si="532"/>
        <v>7.7161445204987095E-3</v>
      </c>
      <c r="AN344" s="5">
        <f t="shared" si="533"/>
        <v>8.3228057308721241E-3</v>
      </c>
      <c r="AO344" s="5">
        <f t="shared" si="534"/>
        <v>4.4885820275798096E-3</v>
      </c>
      <c r="AP344" s="5">
        <f t="shared" si="535"/>
        <v>1.6138282585465957E-3</v>
      </c>
      <c r="AQ344" s="5">
        <f t="shared" si="536"/>
        <v>4.3517779647570914E-4</v>
      </c>
      <c r="AR344" s="5">
        <f t="shared" si="537"/>
        <v>7.3696167882705572E-4</v>
      </c>
      <c r="AS344" s="5">
        <f t="shared" si="538"/>
        <v>1.2714678976372957E-3</v>
      </c>
      <c r="AT344" s="5">
        <f t="shared" si="539"/>
        <v>1.0968213552807967E-3</v>
      </c>
      <c r="AU344" s="5">
        <f t="shared" si="540"/>
        <v>6.3077596513211721E-4</v>
      </c>
      <c r="AV344" s="5">
        <f t="shared" si="541"/>
        <v>2.7206685683546874E-4</v>
      </c>
      <c r="AW344" s="5">
        <f t="shared" si="542"/>
        <v>4.852812662555839E-6</v>
      </c>
      <c r="AX344" s="5">
        <f t="shared" si="543"/>
        <v>2.2187562649026099E-3</v>
      </c>
      <c r="AY344" s="5">
        <f t="shared" si="544"/>
        <v>2.3932000376460493E-3</v>
      </c>
      <c r="AZ344" s="5">
        <f t="shared" si="545"/>
        <v>1.2906794925580641E-3</v>
      </c>
      <c r="BA344" s="5">
        <f t="shared" si="546"/>
        <v>4.6405190436942477E-4</v>
      </c>
      <c r="BB344" s="5">
        <f t="shared" si="547"/>
        <v>1.2513418582452715E-4</v>
      </c>
      <c r="BC344" s="5">
        <f t="shared" si="548"/>
        <v>2.6994505251725907E-5</v>
      </c>
      <c r="BD344" s="5">
        <f t="shared" si="549"/>
        <v>1.3248388638653383E-4</v>
      </c>
      <c r="BE344" s="5">
        <f t="shared" si="550"/>
        <v>2.2857227632623592E-4</v>
      </c>
      <c r="BF344" s="5">
        <f t="shared" si="551"/>
        <v>1.9717599977602849E-4</v>
      </c>
      <c r="BG344" s="5">
        <f t="shared" si="552"/>
        <v>1.1339483951584221E-4</v>
      </c>
      <c r="BH344" s="5">
        <f t="shared" si="553"/>
        <v>4.8909564209498378E-5</v>
      </c>
      <c r="BI344" s="5">
        <f t="shared" si="554"/>
        <v>1.6876573793845986E-5</v>
      </c>
      <c r="BJ344" s="8">
        <f t="shared" si="555"/>
        <v>0.52308384989212231</v>
      </c>
      <c r="BK344" s="8">
        <f t="shared" si="556"/>
        <v>0.24032873502165589</v>
      </c>
      <c r="BL344" s="8">
        <f t="shared" si="557"/>
        <v>0.22414013371678956</v>
      </c>
      <c r="BM344" s="8">
        <f t="shared" si="558"/>
        <v>0.5293100618965173</v>
      </c>
      <c r="BN344" s="8">
        <f t="shared" si="559"/>
        <v>0.4685231273784044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1.2186788154897501</v>
      </c>
      <c r="F345">
        <f>VLOOKUP(B345,home!$B$2:$E$405,3,FALSE)</f>
        <v>1.38</v>
      </c>
      <c r="G345">
        <f>VLOOKUP(C345,away!$B$2:$E$405,4,FALSE)</f>
        <v>0.6</v>
      </c>
      <c r="H345">
        <f>VLOOKUP(A345,away!$A$2:$E$405,3,FALSE)</f>
        <v>1.0296127562642401</v>
      </c>
      <c r="I345">
        <f>VLOOKUP(C345,away!$B$2:$E$405,3,FALSE)</f>
        <v>0.73</v>
      </c>
      <c r="J345">
        <f>VLOOKUP(B345,home!$B$2:$E$405,4,FALSE)</f>
        <v>1.07</v>
      </c>
      <c r="K345" s="3">
        <f t="shared" si="504"/>
        <v>1.009066059225513</v>
      </c>
      <c r="L345" s="3">
        <f t="shared" si="505"/>
        <v>0.80423052391799799</v>
      </c>
      <c r="M345" s="5">
        <f t="shared" si="506"/>
        <v>0.16311552561002168</v>
      </c>
      <c r="N345" s="5">
        <f t="shared" si="507"/>
        <v>0.1645943406258028</v>
      </c>
      <c r="O345" s="5">
        <f t="shared" si="508"/>
        <v>0.13118248462050736</v>
      </c>
      <c r="P345" s="5">
        <f t="shared" si="509"/>
        <v>0.13237179279542682</v>
      </c>
      <c r="Q345" s="5">
        <f t="shared" si="510"/>
        <v>8.3043281333050292E-2</v>
      </c>
      <c r="R345" s="5">
        <f t="shared" si="511"/>
        <v>5.2750479167607667E-2</v>
      </c>
      <c r="S345" s="5">
        <f t="shared" si="512"/>
        <v>2.6855646423516864E-2</v>
      </c>
      <c r="T345" s="5">
        <f t="shared" si="513"/>
        <v>6.6785941654348743E-2</v>
      </c>
      <c r="U345" s="5">
        <f t="shared" si="514"/>
        <v>5.3228718135915384E-2</v>
      </c>
      <c r="V345" s="5">
        <f t="shared" si="515"/>
        <v>2.421548947162342E-3</v>
      </c>
      <c r="W345" s="5">
        <f t="shared" si="516"/>
        <v>2.7932052213298884E-2</v>
      </c>
      <c r="X345" s="5">
        <f t="shared" si="517"/>
        <v>2.2463808985606237E-2</v>
      </c>
      <c r="Y345" s="5">
        <f t="shared" si="518"/>
        <v>9.0330404348439673E-3</v>
      </c>
      <c r="Z345" s="5">
        <f t="shared" si="519"/>
        <v>1.4141181832630186E-2</v>
      </c>
      <c r="AA345" s="5">
        <f t="shared" si="520"/>
        <v>1.4269386624643559E-2</v>
      </c>
      <c r="AB345" s="5">
        <f t="shared" si="521"/>
        <v>7.1993768644471601E-3</v>
      </c>
      <c r="AC345" s="5">
        <f t="shared" si="522"/>
        <v>1.2282122374578523E-4</v>
      </c>
      <c r="AD345" s="5">
        <f t="shared" si="523"/>
        <v>7.0463214632386926E-3</v>
      </c>
      <c r="AE345" s="5">
        <f t="shared" si="524"/>
        <v>5.6668668020750882E-3</v>
      </c>
      <c r="AF345" s="5">
        <f t="shared" si="525"/>
        <v>2.2787336286031789E-3</v>
      </c>
      <c r="AG345" s="5">
        <f t="shared" si="526"/>
        <v>6.1087571333369851E-4</v>
      </c>
      <c r="AH345" s="5">
        <f t="shared" si="527"/>
        <v>2.8431925185189617E-3</v>
      </c>
      <c r="AI345" s="5">
        <f t="shared" si="528"/>
        <v>2.8689690702813899E-3</v>
      </c>
      <c r="AJ345" s="5">
        <f t="shared" si="529"/>
        <v>1.4474896568943628E-3</v>
      </c>
      <c r="AK345" s="5">
        <f t="shared" si="530"/>
        <v>4.8687089461736151E-4</v>
      </c>
      <c r="AL345" s="5">
        <f t="shared" si="531"/>
        <v>3.9868836567839187E-6</v>
      </c>
      <c r="AM345" s="5">
        <f t="shared" si="532"/>
        <v>1.4220407661892842E-3</v>
      </c>
      <c r="AN345" s="5">
        <f t="shared" si="533"/>
        <v>1.1436485904251594E-3</v>
      </c>
      <c r="AO345" s="5">
        <f t="shared" si="534"/>
        <v>4.5987855252785283E-4</v>
      </c>
      <c r="AP345" s="5">
        <f t="shared" si="535"/>
        <v>1.2328278974604192E-4</v>
      </c>
      <c r="AQ345" s="5">
        <f t="shared" si="536"/>
        <v>2.4786945646882912E-5</v>
      </c>
      <c r="AR345" s="5">
        <f t="shared" si="537"/>
        <v>4.5731644175364753E-4</v>
      </c>
      <c r="AS345" s="5">
        <f t="shared" si="538"/>
        <v>4.6146249969938701E-4</v>
      </c>
      <c r="AT345" s="5">
        <f t="shared" si="539"/>
        <v>2.3282307302600745E-4</v>
      </c>
      <c r="AU345" s="5">
        <f t="shared" si="540"/>
        <v>7.8311286931709041E-5</v>
      </c>
      <c r="AV345" s="5">
        <f t="shared" si="541"/>
        <v>1.9755315424264514E-5</v>
      </c>
      <c r="AW345" s="5">
        <f t="shared" si="542"/>
        <v>8.9873408456570159E-8</v>
      </c>
      <c r="AX345" s="5">
        <f t="shared" si="543"/>
        <v>2.3915551199944155E-4</v>
      </c>
      <c r="AY345" s="5">
        <f t="shared" si="544"/>
        <v>1.9233616271318796E-4</v>
      </c>
      <c r="AZ345" s="5">
        <f t="shared" si="545"/>
        <v>7.7341306453602217E-5</v>
      </c>
      <c r="BA345" s="5">
        <f t="shared" si="546"/>
        <v>2.0733413136560989E-5</v>
      </c>
      <c r="BB345" s="5">
        <f t="shared" si="547"/>
        <v>4.1686109273561855E-6</v>
      </c>
      <c r="BC345" s="5">
        <f t="shared" si="548"/>
        <v>6.7050483002359159E-7</v>
      </c>
      <c r="BD345" s="5">
        <f t="shared" si="549"/>
        <v>6.1297973591308396E-5</v>
      </c>
      <c r="BE345" s="5">
        <f t="shared" si="550"/>
        <v>6.1853704650291125E-5</v>
      </c>
      <c r="BF345" s="5">
        <f t="shared" si="551"/>
        <v>3.1207236999984024E-5</v>
      </c>
      <c r="BG345" s="5">
        <f t="shared" si="552"/>
        <v>1.0496721219630166E-5</v>
      </c>
      <c r="BH345" s="5">
        <f t="shared" si="553"/>
        <v>2.6479712789702577E-6</v>
      </c>
      <c r="BI345" s="5">
        <f t="shared" si="554"/>
        <v>5.3439558868257219E-7</v>
      </c>
      <c r="BJ345" s="8">
        <f t="shared" si="555"/>
        <v>0.39316330600879695</v>
      </c>
      <c r="BK345" s="8">
        <f t="shared" si="556"/>
        <v>0.32508365804624345</v>
      </c>
      <c r="BL345" s="8">
        <f t="shared" si="557"/>
        <v>0.26769467417359705</v>
      </c>
      <c r="BM345" s="8">
        <f t="shared" si="558"/>
        <v>0.27283266961954628</v>
      </c>
      <c r="BN345" s="8">
        <f t="shared" si="559"/>
        <v>0.72705790415241667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1.2186788154897501</v>
      </c>
      <c r="F346">
        <f>VLOOKUP(B346,home!$B$2:$E$405,3,FALSE)</f>
        <v>0.6</v>
      </c>
      <c r="G346">
        <f>VLOOKUP(C346,away!$B$2:$E$405,4,FALSE)</f>
        <v>0.86</v>
      </c>
      <c r="H346">
        <f>VLOOKUP(A346,away!$A$2:$E$405,3,FALSE)</f>
        <v>1.0296127562642401</v>
      </c>
      <c r="I346">
        <f>VLOOKUP(C346,away!$B$2:$E$405,3,FALSE)</f>
        <v>0.86</v>
      </c>
      <c r="J346">
        <f>VLOOKUP(B346,home!$B$2:$E$405,4,FALSE)</f>
        <v>1.02</v>
      </c>
      <c r="K346" s="3">
        <f t="shared" si="504"/>
        <v>0.62883826879271099</v>
      </c>
      <c r="L346" s="3">
        <f t="shared" si="505"/>
        <v>0.90317630979499142</v>
      </c>
      <c r="M346" s="5">
        <f t="shared" si="506"/>
        <v>0.21609987831014679</v>
      </c>
      <c r="N346" s="5">
        <f t="shared" si="507"/>
        <v>0.13589187336286823</v>
      </c>
      <c r="O346" s="5">
        <f t="shared" si="508"/>
        <v>0.19517629063930511</v>
      </c>
      <c r="P346" s="5">
        <f t="shared" si="509"/>
        <v>0.12273432071500362</v>
      </c>
      <c r="Q346" s="5">
        <f t="shared" si="510"/>
        <v>4.2727005194252175E-2</v>
      </c>
      <c r="R346" s="5">
        <f t="shared" si="511"/>
        <v>8.8139300969541146E-2</v>
      </c>
      <c r="S346" s="5">
        <f t="shared" si="512"/>
        <v>1.7426795423449871E-2</v>
      </c>
      <c r="T346" s="5">
        <f t="shared" si="513"/>
        <v>3.8590018879936114E-2</v>
      </c>
      <c r="U346" s="5">
        <f t="shared" si="514"/>
        <v>5.5425365434285966E-2</v>
      </c>
      <c r="V346" s="5">
        <f t="shared" si="515"/>
        <v>1.0997311445172238E-3</v>
      </c>
      <c r="W346" s="5">
        <f t="shared" si="516"/>
        <v>8.9561253256835727E-3</v>
      </c>
      <c r="X346" s="5">
        <f t="shared" si="517"/>
        <v>8.0889602217123543E-3</v>
      </c>
      <c r="Y346" s="5">
        <f t="shared" si="518"/>
        <v>3.6528786215623199E-3</v>
      </c>
      <c r="Z346" s="5">
        <f t="shared" si="519"/>
        <v>2.6535109532526767E-2</v>
      </c>
      <c r="AA346" s="5">
        <f t="shared" si="520"/>
        <v>1.6686292340659093E-2</v>
      </c>
      <c r="AB346" s="5">
        <f t="shared" si="521"/>
        <v>5.2464895940345681E-3</v>
      </c>
      <c r="AC346" s="5">
        <f t="shared" si="522"/>
        <v>3.9037144550626188E-5</v>
      </c>
      <c r="AD346" s="5">
        <f t="shared" si="523"/>
        <v>1.4079885862233528E-3</v>
      </c>
      <c r="AE346" s="5">
        <f t="shared" si="524"/>
        <v>1.2716619355386748E-3</v>
      </c>
      <c r="AF346" s="5">
        <f t="shared" si="525"/>
        <v>5.7426746712328823E-4</v>
      </c>
      <c r="AG346" s="5">
        <f t="shared" si="526"/>
        <v>1.7288825726390937E-4</v>
      </c>
      <c r="AH346" s="5">
        <f t="shared" si="527"/>
        <v>5.9914705768983542E-3</v>
      </c>
      <c r="AI346" s="5">
        <f t="shared" si="528"/>
        <v>3.7676659850992261E-3</v>
      </c>
      <c r="AJ346" s="5">
        <f t="shared" si="529"/>
        <v>1.1846262777294905E-3</v>
      </c>
      <c r="AK346" s="5">
        <f t="shared" si="530"/>
        <v>2.4831277921792211E-4</v>
      </c>
      <c r="AL346" s="5">
        <f t="shared" si="531"/>
        <v>8.8684870283881999E-7</v>
      </c>
      <c r="AM346" s="5">
        <f t="shared" si="532"/>
        <v>1.7707942100811803E-4</v>
      </c>
      <c r="AN346" s="5">
        <f t="shared" si="533"/>
        <v>1.5993393800674575E-4</v>
      </c>
      <c r="AO346" s="5">
        <f t="shared" si="534"/>
        <v>7.222427196995676E-5</v>
      </c>
      <c r="AP346" s="5">
        <f t="shared" si="535"/>
        <v>2.1743750478485134E-5</v>
      </c>
      <c r="AQ346" s="5">
        <f t="shared" si="536"/>
        <v>4.9096100795653185E-6</v>
      </c>
      <c r="AR346" s="5">
        <f t="shared" si="537"/>
        <v>1.082270857177665E-3</v>
      </c>
      <c r="AS346" s="5">
        <f t="shared" si="538"/>
        <v>6.8057333219240625E-4</v>
      </c>
      <c r="AT346" s="5">
        <f t="shared" si="539"/>
        <v>2.1398527800117962E-4</v>
      </c>
      <c r="AU346" s="5">
        <f t="shared" si="540"/>
        <v>4.4854043921796268E-5</v>
      </c>
      <c r="AV346" s="5">
        <f t="shared" si="541"/>
        <v>7.0514848320336452E-6</v>
      </c>
      <c r="AW346" s="5">
        <f t="shared" si="542"/>
        <v>1.399131503079119E-8</v>
      </c>
      <c r="AX346" s="5">
        <f t="shared" si="543"/>
        <v>1.8559052757593412E-5</v>
      </c>
      <c r="AY346" s="5">
        <f t="shared" si="544"/>
        <v>1.6762096782893779E-5</v>
      </c>
      <c r="AZ346" s="5">
        <f t="shared" si="545"/>
        <v>7.5695643584002493E-6</v>
      </c>
      <c r="BA346" s="5">
        <f t="shared" si="546"/>
        <v>2.2788837346585435E-6</v>
      </c>
      <c r="BB346" s="5">
        <f t="shared" si="547"/>
        <v>5.1455845048018283E-7</v>
      </c>
      <c r="BC346" s="5">
        <f t="shared" si="548"/>
        <v>9.2947400495704089E-8</v>
      </c>
      <c r="BD346" s="5">
        <f t="shared" si="549"/>
        <v>1.6291356649739757E-4</v>
      </c>
      <c r="BE346" s="5">
        <f t="shared" si="550"/>
        <v>1.0244628511906967E-4</v>
      </c>
      <c r="BF346" s="5">
        <f t="shared" si="551"/>
        <v>3.2211072289260116E-5</v>
      </c>
      <c r="BG346" s="5">
        <f t="shared" si="552"/>
        <v>6.7518516447784013E-6</v>
      </c>
      <c r="BH346" s="5">
        <f t="shared" si="553"/>
        <v>1.0614556748619166E-6</v>
      </c>
      <c r="BI346" s="5">
        <f t="shared" si="554"/>
        <v>1.3349678979607335E-7</v>
      </c>
      <c r="BJ346" s="8">
        <f t="shared" si="555"/>
        <v>0.24181533594719143</v>
      </c>
      <c r="BK346" s="8">
        <f t="shared" si="556"/>
        <v>0.35741741168315394</v>
      </c>
      <c r="BL346" s="8">
        <f t="shared" si="557"/>
        <v>0.37420006732091105</v>
      </c>
      <c r="BM346" s="8">
        <f t="shared" si="558"/>
        <v>0.19918250718719824</v>
      </c>
      <c r="BN346" s="8">
        <f t="shared" si="559"/>
        <v>0.80076866919111711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1.2186788154897501</v>
      </c>
      <c r="F347">
        <f>VLOOKUP(B347,home!$B$2:$E$405,3,FALSE)</f>
        <v>1.08</v>
      </c>
      <c r="G347">
        <f>VLOOKUP(C347,away!$B$2:$E$405,4,FALSE)</f>
        <v>0.91</v>
      </c>
      <c r="H347">
        <f>VLOOKUP(A347,away!$A$2:$E$405,3,FALSE)</f>
        <v>1.0296127562642401</v>
      </c>
      <c r="I347">
        <f>VLOOKUP(C347,away!$B$2:$E$405,3,FALSE)</f>
        <v>0.69</v>
      </c>
      <c r="J347">
        <f>VLOOKUP(B347,home!$B$2:$E$405,4,FALSE)</f>
        <v>0.92</v>
      </c>
      <c r="K347" s="3">
        <f t="shared" si="504"/>
        <v>1.1977175398633266</v>
      </c>
      <c r="L347" s="3">
        <f t="shared" si="505"/>
        <v>0.6535981776765396</v>
      </c>
      <c r="M347" s="5">
        <f t="shared" si="506"/>
        <v>0.15703042265394429</v>
      </c>
      <c r="N347" s="5">
        <f t="shared" si="507"/>
        <v>0.18807809150478053</v>
      </c>
      <c r="O347" s="5">
        <f t="shared" si="508"/>
        <v>0.10263479808639477</v>
      </c>
      <c r="P347" s="5">
        <f t="shared" si="509"/>
        <v>0.122927497868406</v>
      </c>
      <c r="Q347" s="5">
        <f t="shared" si="510"/>
        <v>0.11263221452964771</v>
      </c>
      <c r="R347" s="5">
        <f t="shared" si="511"/>
        <v>3.3540958497733607E-2</v>
      </c>
      <c r="S347" s="5">
        <f t="shared" si="512"/>
        <v>2.4057710405403734E-2</v>
      </c>
      <c r="T347" s="5">
        <f t="shared" si="513"/>
        <v>7.3616210164250795E-2</v>
      </c>
      <c r="U347" s="5">
        <f t="shared" si="514"/>
        <v>4.0172594296563433E-2</v>
      </c>
      <c r="V347" s="5">
        <f t="shared" si="515"/>
        <v>2.0925556933471599E-3</v>
      </c>
      <c r="W347" s="5">
        <f t="shared" si="516"/>
        <v>4.4967192965269361E-2</v>
      </c>
      <c r="X347" s="5">
        <f t="shared" si="517"/>
        <v>2.9390475377329358E-2</v>
      </c>
      <c r="Y347" s="5">
        <f t="shared" si="518"/>
        <v>9.6047805738348375E-3</v>
      </c>
      <c r="Z347" s="5">
        <f t="shared" si="519"/>
        <v>7.3074364505477116E-3</v>
      </c>
      <c r="AA347" s="5">
        <f t="shared" si="520"/>
        <v>8.7522448082576042E-3</v>
      </c>
      <c r="AB347" s="5">
        <f t="shared" si="521"/>
        <v>5.241358560013936E-3</v>
      </c>
      <c r="AC347" s="5">
        <f t="shared" si="522"/>
        <v>1.0238168788649724E-4</v>
      </c>
      <c r="AD347" s="5">
        <f t="shared" si="523"/>
        <v>1.3464498933230479E-2</v>
      </c>
      <c r="AE347" s="5">
        <f t="shared" si="524"/>
        <v>8.8003719660871508E-3</v>
      </c>
      <c r="AF347" s="5">
        <f t="shared" si="525"/>
        <v>2.8759535399551337E-3</v>
      </c>
      <c r="AG347" s="5">
        <f t="shared" si="526"/>
        <v>6.2657266426568959E-4</v>
      </c>
      <c r="AH347" s="5">
        <f t="shared" si="527"/>
        <v>1.1940317868912762E-3</v>
      </c>
      <c r="AI347" s="5">
        <f t="shared" si="528"/>
        <v>1.430112814314031E-3</v>
      </c>
      <c r="AJ347" s="5">
        <f t="shared" si="529"/>
        <v>8.5643560084361001E-4</v>
      </c>
      <c r="AK347" s="5">
        <f t="shared" si="530"/>
        <v>3.4192264696459283E-4</v>
      </c>
      <c r="AL347" s="5">
        <f t="shared" si="531"/>
        <v>3.2058818938968401E-6</v>
      </c>
      <c r="AM347" s="5">
        <f t="shared" si="532"/>
        <v>3.2253333075602394E-3</v>
      </c>
      <c r="AN347" s="5">
        <f t="shared" si="533"/>
        <v>2.1080719722208182E-3</v>
      </c>
      <c r="AO347" s="5">
        <f t="shared" si="534"/>
        <v>6.8891599972725781E-4</v>
      </c>
      <c r="AP347" s="5">
        <f t="shared" si="535"/>
        <v>1.5009141399798239E-4</v>
      </c>
      <c r="AQ347" s="5">
        <f t="shared" si="536"/>
        <v>2.4524868668494088E-5</v>
      </c>
      <c r="AR347" s="5">
        <f t="shared" si="537"/>
        <v>1.5608340000000009E-4</v>
      </c>
      <c r="AS347" s="5">
        <f t="shared" si="538"/>
        <v>1.8694382586150363E-4</v>
      </c>
      <c r="AT347" s="5">
        <f t="shared" si="539"/>
        <v>1.1195294960173916E-4</v>
      </c>
      <c r="AU347" s="5">
        <f t="shared" si="540"/>
        <v>4.4696003792479338E-5</v>
      </c>
      <c r="AV347" s="5">
        <f t="shared" si="541"/>
        <v>1.3383296926012571E-5</v>
      </c>
      <c r="AW347" s="5">
        <f t="shared" si="542"/>
        <v>6.9712436223415173E-8</v>
      </c>
      <c r="AX347" s="5">
        <f t="shared" si="543"/>
        <v>6.4383971239504855E-4</v>
      </c>
      <c r="AY347" s="5">
        <f t="shared" si="544"/>
        <v>4.2081246273719102E-4</v>
      </c>
      <c r="AZ347" s="5">
        <f t="shared" si="545"/>
        <v>1.3752112939430239E-4</v>
      </c>
      <c r="BA347" s="5">
        <f t="shared" si="546"/>
        <v>2.9961186521378549E-5</v>
      </c>
      <c r="BB347" s="5">
        <f t="shared" si="547"/>
        <v>4.8956442278499796E-6</v>
      </c>
      <c r="BC347" s="5">
        <f t="shared" si="548"/>
        <v>6.3995682917508341E-7</v>
      </c>
      <c r="BD347" s="5">
        <f t="shared" si="549"/>
        <v>1.7002637634259741E-5</v>
      </c>
      <c r="BE347" s="5">
        <f t="shared" si="550"/>
        <v>2.0364357318493187E-5</v>
      </c>
      <c r="BF347" s="5">
        <f t="shared" si="551"/>
        <v>1.2195373974201698E-5</v>
      </c>
      <c r="BG347" s="5">
        <f t="shared" si="552"/>
        <v>4.8688711046980325E-6</v>
      </c>
      <c r="BH347" s="5">
        <f t="shared" si="553"/>
        <v>1.4578830803576415E-6</v>
      </c>
      <c r="BI347" s="5">
        <f t="shared" si="554"/>
        <v>3.4922642728286466E-7</v>
      </c>
      <c r="BJ347" s="8">
        <f t="shared" si="555"/>
        <v>0.49149096987293073</v>
      </c>
      <c r="BK347" s="8">
        <f t="shared" si="556"/>
        <v>0.30663458665361876</v>
      </c>
      <c r="BL347" s="8">
        <f t="shared" si="557"/>
        <v>0.1947337549236979</v>
      </c>
      <c r="BM347" s="8">
        <f t="shared" si="558"/>
        <v>0.28290202200958714</v>
      </c>
      <c r="BN347" s="8">
        <f t="shared" si="559"/>
        <v>0.7168439831409068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1.2186788154897501</v>
      </c>
      <c r="F348">
        <f>VLOOKUP(B348,home!$B$2:$E$405,3,FALSE)</f>
        <v>0.69</v>
      </c>
      <c r="G348">
        <f>VLOOKUP(C348,away!$B$2:$E$405,4,FALSE)</f>
        <v>0.86</v>
      </c>
      <c r="H348">
        <f>VLOOKUP(A348,away!$A$2:$E$405,3,FALSE)</f>
        <v>1.0296127562642401</v>
      </c>
      <c r="I348">
        <f>VLOOKUP(C348,away!$B$2:$E$405,3,FALSE)</f>
        <v>0.99</v>
      </c>
      <c r="J348">
        <f>VLOOKUP(B348,home!$B$2:$E$405,4,FALSE)</f>
        <v>0.92</v>
      </c>
      <c r="K348" s="3">
        <f t="shared" si="504"/>
        <v>0.72316400911161771</v>
      </c>
      <c r="L348" s="3">
        <f t="shared" si="505"/>
        <v>0.93777129840547002</v>
      </c>
      <c r="M348" s="5">
        <f t="shared" si="506"/>
        <v>0.1899612248250217</v>
      </c>
      <c r="N348" s="5">
        <f t="shared" si="507"/>
        <v>0.13737312092021603</v>
      </c>
      <c r="O348" s="5">
        <f t="shared" si="508"/>
        <v>0.178140184450854</v>
      </c>
      <c r="P348" s="5">
        <f t="shared" si="509"/>
        <v>0.12882456997136263</v>
      </c>
      <c r="Q348" s="5">
        <f t="shared" si="510"/>
        <v>4.9671648434419235E-2</v>
      </c>
      <c r="R348" s="5">
        <f t="shared" si="511"/>
        <v>8.3527376035333639E-2</v>
      </c>
      <c r="S348" s="5">
        <f t="shared" si="512"/>
        <v>2.1840996555472451E-2</v>
      </c>
      <c r="T348" s="5">
        <f t="shared" si="513"/>
        <v>4.6580646246285357E-2</v>
      </c>
      <c r="U348" s="5">
        <f t="shared" si="514"/>
        <v>6.0403992124285523E-2</v>
      </c>
      <c r="V348" s="5">
        <f t="shared" si="515"/>
        <v>1.6457493081645041E-3</v>
      </c>
      <c r="W348" s="5">
        <f t="shared" si="516"/>
        <v>1.1973582807005808E-2</v>
      </c>
      <c r="X348" s="5">
        <f t="shared" si="517"/>
        <v>1.1228482295491249E-2</v>
      </c>
      <c r="Y348" s="5">
        <f t="shared" si="518"/>
        <v>5.2648742106828298E-3</v>
      </c>
      <c r="Z348" s="5">
        <f t="shared" si="519"/>
        <v>2.6109858625685593E-2</v>
      </c>
      <c r="AA348" s="5">
        <f t="shared" si="520"/>
        <v>1.8881710041088344E-2</v>
      </c>
      <c r="AB348" s="5">
        <f t="shared" si="521"/>
        <v>6.8272865660982673E-3</v>
      </c>
      <c r="AC348" s="5">
        <f t="shared" si="522"/>
        <v>6.9755336615489062E-5</v>
      </c>
      <c r="AD348" s="5">
        <f t="shared" si="523"/>
        <v>2.1647160365360642E-3</v>
      </c>
      <c r="AE348" s="5">
        <f t="shared" si="524"/>
        <v>2.0300085682615678E-3</v>
      </c>
      <c r="AF348" s="5">
        <f t="shared" si="525"/>
        <v>9.5184188541643975E-4</v>
      </c>
      <c r="AG348" s="5">
        <f t="shared" si="526"/>
        <v>2.9753666692122852E-4</v>
      </c>
      <c r="AH348" s="5">
        <f t="shared" si="527"/>
        <v>6.1212690061481084E-3</v>
      </c>
      <c r="AI348" s="5">
        <f t="shared" si="528"/>
        <v>4.4266814353367536E-3</v>
      </c>
      <c r="AJ348" s="5">
        <f t="shared" si="529"/>
        <v>1.6006083469190485E-3</v>
      </c>
      <c r="AK348" s="5">
        <f t="shared" si="530"/>
        <v>3.8583411639183269E-4</v>
      </c>
      <c r="AL348" s="5">
        <f t="shared" si="531"/>
        <v>1.8922180041691048E-6</v>
      </c>
      <c r="AM348" s="5">
        <f t="shared" si="532"/>
        <v>3.1308894551392632E-4</v>
      </c>
      <c r="AN348" s="5">
        <f t="shared" si="533"/>
        <v>2.9360582695099418E-4</v>
      </c>
      <c r="AO348" s="5">
        <f t="shared" si="534"/>
        <v>1.3766755877962276E-4</v>
      </c>
      <c r="AP348" s="5">
        <f t="shared" si="535"/>
        <v>4.3033561781692738E-5</v>
      </c>
      <c r="AQ348" s="5">
        <f t="shared" si="536"/>
        <v>1.0088909776757501E-5</v>
      </c>
      <c r="AR348" s="5">
        <f t="shared" si="537"/>
        <v>1.1480700767569347E-3</v>
      </c>
      <c r="AS348" s="5">
        <f t="shared" si="538"/>
        <v>8.3024295944862756E-4</v>
      </c>
      <c r="AT348" s="5">
        <f t="shared" si="539"/>
        <v>3.0020091354578186E-4</v>
      </c>
      <c r="AU348" s="5">
        <f t="shared" si="540"/>
        <v>7.236483205957925E-5</v>
      </c>
      <c r="AV348" s="5">
        <f t="shared" si="541"/>
        <v>1.3082910517723563E-5</v>
      </c>
      <c r="AW348" s="5">
        <f t="shared" si="542"/>
        <v>3.5645311139402329E-8</v>
      </c>
      <c r="AX348" s="5">
        <f t="shared" si="543"/>
        <v>3.7735776174396616E-5</v>
      </c>
      <c r="AY348" s="5">
        <f t="shared" si="544"/>
        <v>3.5387527819402116E-5</v>
      </c>
      <c r="AZ348" s="5">
        <f t="shared" si="545"/>
        <v>1.6592703955280207E-5</v>
      </c>
      <c r="BA348" s="5">
        <f t="shared" si="546"/>
        <v>5.186720510733566E-6</v>
      </c>
      <c r="BB348" s="5">
        <f t="shared" si="547"/>
        <v>1.2159894069542245E-6</v>
      </c>
      <c r="BC348" s="5">
        <f t="shared" si="548"/>
        <v>2.2806399300135215E-7</v>
      </c>
      <c r="BD348" s="5">
        <f t="shared" si="549"/>
        <v>1.7943786109013633E-4</v>
      </c>
      <c r="BE348" s="5">
        <f t="shared" si="550"/>
        <v>1.2976300301235653E-4</v>
      </c>
      <c r="BF348" s="5">
        <f t="shared" si="551"/>
        <v>4.6919966746389338E-5</v>
      </c>
      <c r="BG348" s="5">
        <f t="shared" si="552"/>
        <v>1.1310277086567566E-5</v>
      </c>
      <c r="BH348" s="5">
        <f t="shared" si="553"/>
        <v>2.0447963305213669E-6</v>
      </c>
      <c r="BI348" s="5">
        <f t="shared" si="554"/>
        <v>2.9574462243931132E-7</v>
      </c>
      <c r="BJ348" s="8">
        <f t="shared" si="555"/>
        <v>0.26843028965589855</v>
      </c>
      <c r="BK348" s="8">
        <f t="shared" si="556"/>
        <v>0.34237957574246036</v>
      </c>
      <c r="BL348" s="8">
        <f t="shared" si="557"/>
        <v>0.36304867546367264</v>
      </c>
      <c r="BM348" s="8">
        <f t="shared" si="558"/>
        <v>0.23243492296800156</v>
      </c>
      <c r="BN348" s="8">
        <f t="shared" si="559"/>
        <v>0.76749812463720724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1.2186788154897501</v>
      </c>
      <c r="F349">
        <f>VLOOKUP(B349,home!$B$2:$E$405,3,FALSE)</f>
        <v>0.91</v>
      </c>
      <c r="G349">
        <f>VLOOKUP(C349,away!$B$2:$E$405,4,FALSE)</f>
        <v>1.47</v>
      </c>
      <c r="H349">
        <f>VLOOKUP(A349,away!$A$2:$E$405,3,FALSE)</f>
        <v>1.0296127562642401</v>
      </c>
      <c r="I349">
        <f>VLOOKUP(C349,away!$B$2:$E$405,3,FALSE)</f>
        <v>0.69</v>
      </c>
      <c r="J349">
        <f>VLOOKUP(B349,home!$B$2:$E$405,4,FALSE)</f>
        <v>1.1200000000000001</v>
      </c>
      <c r="K349" s="3">
        <f t="shared" si="504"/>
        <v>1.6302266514806387</v>
      </c>
      <c r="L349" s="3">
        <f t="shared" si="505"/>
        <v>0.7956847380410047</v>
      </c>
      <c r="M349" s="5">
        <f t="shared" si="506"/>
        <v>8.8397517746664822E-2</v>
      </c>
      <c r="N349" s="5">
        <f t="shared" si="507"/>
        <v>0.14410798935534572</v>
      </c>
      <c r="O349" s="5">
        <f t="shared" si="508"/>
        <v>7.0336555751730062E-2</v>
      </c>
      <c r="P349" s="5">
        <f t="shared" si="509"/>
        <v>0.11466452775982415</v>
      </c>
      <c r="Q349" s="5">
        <f t="shared" si="510"/>
        <v>0.11746434246918641</v>
      </c>
      <c r="R349" s="5">
        <f t="shared" si="511"/>
        <v>2.7982861969010925E-2</v>
      </c>
      <c r="S349" s="5">
        <f t="shared" si="512"/>
        <v>3.7184171743554269E-2</v>
      </c>
      <c r="T349" s="5">
        <f t="shared" si="513"/>
        <v>9.3464584566753453E-2</v>
      </c>
      <c r="U349" s="5">
        <f t="shared" si="514"/>
        <v>4.5618407366585588E-2</v>
      </c>
      <c r="V349" s="5">
        <f t="shared" si="515"/>
        <v>5.3592574414615029E-3</v>
      </c>
      <c r="W349" s="5">
        <f t="shared" si="516"/>
        <v>6.3831167230638905E-2</v>
      </c>
      <c r="X349" s="5">
        <f t="shared" si="517"/>
        <v>5.078948557676248E-2</v>
      </c>
      <c r="Y349" s="5">
        <f t="shared" si="518"/>
        <v>2.0206209263191818E-2</v>
      </c>
      <c r="Z349" s="5">
        <f t="shared" si="519"/>
        <v>7.421845398483352E-3</v>
      </c>
      <c r="AA349" s="5">
        <f t="shared" si="520"/>
        <v>1.2099290171776501E-2</v>
      </c>
      <c r="AB349" s="5">
        <f t="shared" si="521"/>
        <v>9.8622926510139059E-3</v>
      </c>
      <c r="AC349" s="5">
        <f t="shared" si="522"/>
        <v>4.3448386570482347E-4</v>
      </c>
      <c r="AD349" s="5">
        <f t="shared" si="523"/>
        <v>2.6014817503626286E-2</v>
      </c>
      <c r="AE349" s="5">
        <f t="shared" si="524"/>
        <v>2.0699593250557424E-2</v>
      </c>
      <c r="AF349" s="5">
        <f t="shared" si="525"/>
        <v>8.2351752165625656E-3</v>
      </c>
      <c r="AG349" s="5">
        <f t="shared" si="526"/>
        <v>2.1842010783041203E-3</v>
      </c>
      <c r="AH349" s="5">
        <f t="shared" si="527"/>
        <v>1.4763622779182654E-3</v>
      </c>
      <c r="AI349" s="5">
        <f t="shared" si="528"/>
        <v>2.4068051327030219E-3</v>
      </c>
      <c r="AJ349" s="5">
        <f t="shared" si="529"/>
        <v>1.9618189361264309E-3</v>
      </c>
      <c r="AK349" s="5">
        <f t="shared" si="530"/>
        <v>1.0660698383509E-3</v>
      </c>
      <c r="AL349" s="5">
        <f t="shared" si="531"/>
        <v>2.2543568439595075E-5</v>
      </c>
      <c r="AM349" s="5">
        <f t="shared" si="532"/>
        <v>8.4820097655633215E-3</v>
      </c>
      <c r="AN349" s="5">
        <f t="shared" si="533"/>
        <v>6.749005718373495E-3</v>
      </c>
      <c r="AO349" s="5">
        <f t="shared" si="534"/>
        <v>2.6850404235306282E-3</v>
      </c>
      <c r="AP349" s="5">
        <f t="shared" si="535"/>
        <v>7.1214856200882567E-4</v>
      </c>
      <c r="AQ349" s="5">
        <f t="shared" si="536"/>
        <v>1.4166143550206763E-4</v>
      </c>
      <c r="AR349" s="5">
        <f t="shared" si="537"/>
        <v>2.349437864718032E-4</v>
      </c>
      <c r="AS349" s="5">
        <f t="shared" si="538"/>
        <v>3.8301162230610991E-4</v>
      </c>
      <c r="AT349" s="5">
        <f t="shared" si="539"/>
        <v>3.1219787725512841E-4</v>
      </c>
      <c r="AU349" s="5">
        <f t="shared" si="540"/>
        <v>1.6965110001233044E-4</v>
      </c>
      <c r="AV349" s="5">
        <f t="shared" si="541"/>
        <v>6.9142436173277112E-5</v>
      </c>
      <c r="AW349" s="5">
        <f t="shared" si="542"/>
        <v>8.1228639264998356E-7</v>
      </c>
      <c r="AX349" s="5">
        <f t="shared" si="543"/>
        <v>2.3045997296567296E-3</v>
      </c>
      <c r="AY349" s="5">
        <f t="shared" si="544"/>
        <v>1.8337348321812853E-3</v>
      </c>
      <c r="AZ349" s="5">
        <f t="shared" si="545"/>
        <v>7.2953740979041573E-4</v>
      </c>
      <c r="BA349" s="5">
        <f t="shared" si="546"/>
        <v>1.9349392760006673E-4</v>
      </c>
      <c r="BB349" s="5">
        <f t="shared" si="547"/>
        <v>3.8490041273746051E-5</v>
      </c>
      <c r="BC349" s="5">
        <f t="shared" si="548"/>
        <v>6.1251876816176174E-6</v>
      </c>
      <c r="BD349" s="5">
        <f t="shared" si="549"/>
        <v>3.115686419886307E-5</v>
      </c>
      <c r="BE349" s="5">
        <f t="shared" si="550"/>
        <v>5.0792750393549535E-5</v>
      </c>
      <c r="BF349" s="5">
        <f t="shared" si="551"/>
        <v>4.1401847696784084E-5</v>
      </c>
      <c r="BG349" s="5">
        <f t="shared" si="552"/>
        <v>2.24981318452799E-5</v>
      </c>
      <c r="BH349" s="5">
        <f t="shared" si="553"/>
        <v>9.1692635356751445E-6</v>
      </c>
      <c r="BI349" s="5">
        <f t="shared" si="554"/>
        <v>2.9895955580614437E-6</v>
      </c>
      <c r="BJ349" s="8">
        <f t="shared" si="555"/>
        <v>0.57087341254409152</v>
      </c>
      <c r="BK349" s="8">
        <f t="shared" si="556"/>
        <v>0.24789623695783045</v>
      </c>
      <c r="BL349" s="8">
        <f t="shared" si="557"/>
        <v>0.17413741937066238</v>
      </c>
      <c r="BM349" s="8">
        <f t="shared" si="558"/>
        <v>0.43554219667351712</v>
      </c>
      <c r="BN349" s="8">
        <f t="shared" si="559"/>
        <v>0.56295379505176213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1.2186788154897501</v>
      </c>
      <c r="F350">
        <f>VLOOKUP(B350,home!$B$2:$E$405,3,FALSE)</f>
        <v>0.52</v>
      </c>
      <c r="G350">
        <f>VLOOKUP(C350,away!$B$2:$E$405,4,FALSE)</f>
        <v>1.34</v>
      </c>
      <c r="H350">
        <f>VLOOKUP(A350,away!$A$2:$E$405,3,FALSE)</f>
        <v>1.0296127562642401</v>
      </c>
      <c r="I350">
        <f>VLOOKUP(C350,away!$B$2:$E$405,3,FALSE)</f>
        <v>1.04</v>
      </c>
      <c r="J350">
        <f>VLOOKUP(B350,home!$B$2:$E$405,4,FALSE)</f>
        <v>1.23</v>
      </c>
      <c r="K350" s="3">
        <f t="shared" si="504"/>
        <v>0.84917539863325786</v>
      </c>
      <c r="L350" s="3">
        <f t="shared" si="505"/>
        <v>1.317080637813216</v>
      </c>
      <c r="M350" s="5">
        <f t="shared" si="506"/>
        <v>0.11460589497563807</v>
      </c>
      <c r="N350" s="5">
        <f t="shared" si="507"/>
        <v>9.7320506551658761E-2</v>
      </c>
      <c r="O350" s="5">
        <f t="shared" si="508"/>
        <v>0.15094520525166785</v>
      </c>
      <c r="P350" s="5">
        <f t="shared" si="509"/>
        <v>0.12817895484136399</v>
      </c>
      <c r="Q350" s="5">
        <f t="shared" si="510"/>
        <v>4.1321089973097691E-2</v>
      </c>
      <c r="R350" s="5">
        <f t="shared" si="511"/>
        <v>9.9403503603856747E-2</v>
      </c>
      <c r="S350" s="5">
        <f t="shared" si="512"/>
        <v>3.5839876447273794E-2</v>
      </c>
      <c r="T350" s="5">
        <f t="shared" si="513"/>
        <v>5.4423207536904793E-2</v>
      </c>
      <c r="U350" s="5">
        <f t="shared" si="514"/>
        <v>8.441100979834755E-2</v>
      </c>
      <c r="V350" s="5">
        <f t="shared" si="515"/>
        <v>4.4538313046459579E-3</v>
      </c>
      <c r="W350" s="5">
        <f t="shared" si="516"/>
        <v>1.1696284349955318E-2</v>
      </c>
      <c r="X350" s="5">
        <f t="shared" si="517"/>
        <v>1.5404949651683887E-2</v>
      </c>
      <c r="Y350" s="5">
        <f t="shared" si="518"/>
        <v>1.0144780456360147E-2</v>
      </c>
      <c r="Z350" s="5">
        <f t="shared" si="519"/>
        <v>4.3640809975811996E-2</v>
      </c>
      <c r="AA350" s="5">
        <f t="shared" si="520"/>
        <v>3.7058702207888414E-2</v>
      </c>
      <c r="AB350" s="5">
        <f t="shared" si="521"/>
        <v>1.5734669110107413E-2</v>
      </c>
      <c r="AC350" s="5">
        <f t="shared" si="522"/>
        <v>3.1133184826063115E-4</v>
      </c>
      <c r="AD350" s="5">
        <f t="shared" si="523"/>
        <v>2.4830492313503098E-3</v>
      </c>
      <c r="AE350" s="5">
        <f t="shared" si="524"/>
        <v>3.2703760653484816E-3</v>
      </c>
      <c r="AF350" s="5">
        <f t="shared" si="525"/>
        <v>2.1536744970191272E-3</v>
      </c>
      <c r="AG350" s="5">
        <f t="shared" si="526"/>
        <v>9.4552099339200325E-4</v>
      </c>
      <c r="AH350" s="5">
        <f t="shared" si="527"/>
        <v>1.4369616459406948E-2</v>
      </c>
      <c r="AI350" s="5">
        <f t="shared" si="528"/>
        <v>1.220232478512392E-2</v>
      </c>
      <c r="AJ350" s="5">
        <f t="shared" si="529"/>
        <v>5.1809570068300417E-3</v>
      </c>
      <c r="AK350" s="5">
        <f t="shared" si="530"/>
        <v>1.4665137438588907E-3</v>
      </c>
      <c r="AL350" s="5">
        <f t="shared" si="531"/>
        <v>1.3928145991918037E-5</v>
      </c>
      <c r="AM350" s="5">
        <f t="shared" si="532"/>
        <v>4.21708864171581E-4</v>
      </c>
      <c r="AN350" s="5">
        <f t="shared" si="533"/>
        <v>5.5542457979459276E-4</v>
      </c>
      <c r="AO350" s="5">
        <f t="shared" si="534"/>
        <v>3.657694799064999E-4</v>
      </c>
      <c r="AP350" s="5">
        <f t="shared" si="535"/>
        <v>1.6058263329595375E-4</v>
      </c>
      <c r="AQ350" s="5">
        <f t="shared" si="536"/>
        <v>5.2875069270790104E-5</v>
      </c>
      <c r="AR350" s="5">
        <f t="shared" si="537"/>
        <v>3.7851887222973965E-3</v>
      </c>
      <c r="AS350" s="5">
        <f t="shared" si="538"/>
        <v>3.2142891421590041E-3</v>
      </c>
      <c r="AT350" s="5">
        <f t="shared" si="539"/>
        <v>1.364747631807712E-3</v>
      </c>
      <c r="AU350" s="5">
        <f t="shared" si="540"/>
        <v>3.863033714247029E-4</v>
      </c>
      <c r="AV350" s="5">
        <f t="shared" si="541"/>
        <v>8.2009829855735867E-5</v>
      </c>
      <c r="AW350" s="5">
        <f t="shared" si="542"/>
        <v>4.3271363341434089E-7</v>
      </c>
      <c r="AX350" s="5">
        <f t="shared" si="543"/>
        <v>5.9684132140013415E-5</v>
      </c>
      <c r="AY350" s="5">
        <f t="shared" si="544"/>
        <v>7.8608814826297124E-5</v>
      </c>
      <c r="AZ350" s="5">
        <f t="shared" si="545"/>
        <v>5.1767073984580209E-5</v>
      </c>
      <c r="BA350" s="5">
        <f t="shared" si="546"/>
        <v>2.2727136940444953E-5</v>
      </c>
      <c r="BB350" s="5">
        <f t="shared" si="547"/>
        <v>7.4833680042973812E-6</v>
      </c>
      <c r="BC350" s="5">
        <f t="shared" si="548"/>
        <v>1.9712398208182011E-6</v>
      </c>
      <c r="BD350" s="5">
        <f t="shared" si="549"/>
        <v>8.3089979610114102E-4</v>
      </c>
      <c r="BE350" s="5">
        <f t="shared" si="550"/>
        <v>7.0557966557847917E-4</v>
      </c>
      <c r="BF350" s="5">
        <f t="shared" si="551"/>
        <v>2.9958044689256281E-4</v>
      </c>
      <c r="BG350" s="5">
        <f t="shared" si="552"/>
        <v>8.4798781804240538E-5</v>
      </c>
      <c r="BH350" s="5">
        <f t="shared" si="553"/>
        <v>1.800225983555765E-5</v>
      </c>
      <c r="BI350" s="5">
        <f t="shared" si="554"/>
        <v>3.0574152344318324E-6</v>
      </c>
      <c r="BJ350" s="8">
        <f t="shared" si="555"/>
        <v>0.24094204169892636</v>
      </c>
      <c r="BK350" s="8">
        <f t="shared" si="556"/>
        <v>0.28348242637800064</v>
      </c>
      <c r="BL350" s="8">
        <f t="shared" si="557"/>
        <v>0.43154695903007861</v>
      </c>
      <c r="BM350" s="8">
        <f t="shared" si="558"/>
        <v>0.36775890578434167</v>
      </c>
      <c r="BN350" s="8">
        <f t="shared" si="559"/>
        <v>0.63177515519728311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1.33253012048193</v>
      </c>
      <c r="F351">
        <f>VLOOKUP(B351,home!$B$2:$E$405,3,FALSE)</f>
        <v>0.83</v>
      </c>
      <c r="G351">
        <f>VLOOKUP(C351,away!$B$2:$E$405,4,FALSE)</f>
        <v>0.88</v>
      </c>
      <c r="H351">
        <f>VLOOKUP(A351,away!$A$2:$E$405,3,FALSE)</f>
        <v>1.26265060240964</v>
      </c>
      <c r="I351">
        <f>VLOOKUP(C351,away!$B$2:$E$405,3,FALSE)</f>
        <v>1.08</v>
      </c>
      <c r="J351">
        <f>VLOOKUP(B351,home!$B$2:$E$405,4,FALSE)</f>
        <v>1.25</v>
      </c>
      <c r="K351" s="3">
        <f t="shared" si="504"/>
        <v>0.9732800000000017</v>
      </c>
      <c r="L351" s="3">
        <f t="shared" si="505"/>
        <v>1.7045783132530139</v>
      </c>
      <c r="M351" s="5">
        <f t="shared" si="506"/>
        <v>6.8710152308673278E-2</v>
      </c>
      <c r="N351" s="5">
        <f t="shared" si="507"/>
        <v>6.6874217038985648E-2</v>
      </c>
      <c r="O351" s="5">
        <f t="shared" si="508"/>
        <v>0.11712183552567597</v>
      </c>
      <c r="P351" s="5">
        <f t="shared" si="509"/>
        <v>0.1139923400804301</v>
      </c>
      <c r="Q351" s="5">
        <f t="shared" si="510"/>
        <v>3.2543668979852031E-2</v>
      </c>
      <c r="R351" s="5">
        <f t="shared" si="511"/>
        <v>9.9821670422726841E-2</v>
      </c>
      <c r="S351" s="5">
        <f t="shared" si="512"/>
        <v>4.7279234437718497E-2</v>
      </c>
      <c r="T351" s="5">
        <f t="shared" si="513"/>
        <v>5.5473232376740601E-2</v>
      </c>
      <c r="U351" s="5">
        <f t="shared" si="514"/>
        <v>9.7154435389031749E-2</v>
      </c>
      <c r="V351" s="5">
        <f t="shared" si="515"/>
        <v>8.7153068840300323E-3</v>
      </c>
      <c r="W351" s="5">
        <f t="shared" si="516"/>
        <v>1.0558034048236815E-2</v>
      </c>
      <c r="X351" s="5">
        <f t="shared" si="517"/>
        <v>1.7996995869211399E-2</v>
      </c>
      <c r="Y351" s="5">
        <f t="shared" si="518"/>
        <v>1.5338644431180914E-2</v>
      </c>
      <c r="Z351" s="5">
        <f t="shared" si="519"/>
        <v>5.6717951531756669E-2</v>
      </c>
      <c r="AA351" s="5">
        <f t="shared" si="520"/>
        <v>5.5202447866828222E-2</v>
      </c>
      <c r="AB351" s="5">
        <f t="shared" si="521"/>
        <v>2.6863719229913336E-2</v>
      </c>
      <c r="AC351" s="5">
        <f t="shared" si="522"/>
        <v>9.0368580265126446E-4</v>
      </c>
      <c r="AD351" s="5">
        <f t="shared" si="523"/>
        <v>2.5689808446169855E-3</v>
      </c>
      <c r="AE351" s="5">
        <f t="shared" si="524"/>
        <v>4.3790290348965236E-3</v>
      </c>
      <c r="AF351" s="5">
        <f t="shared" si="525"/>
        <v>3.7321989629949454E-3</v>
      </c>
      <c r="AG351" s="5">
        <f t="shared" si="526"/>
        <v>2.1206084710221908E-3</v>
      </c>
      <c r="AH351" s="5">
        <f t="shared" si="527"/>
        <v>2.4170047538291991E-2</v>
      </c>
      <c r="AI351" s="5">
        <f t="shared" si="528"/>
        <v>2.3524223868068867E-2</v>
      </c>
      <c r="AJ351" s="5">
        <f t="shared" si="529"/>
        <v>1.1447828303157053E-2</v>
      </c>
      <c r="AK351" s="5">
        <f t="shared" si="530"/>
        <v>3.7139807769655726E-3</v>
      </c>
      <c r="AL351" s="5">
        <f t="shared" si="531"/>
        <v>5.9969745884947463E-5</v>
      </c>
      <c r="AM351" s="5">
        <f t="shared" si="532"/>
        <v>5.0006753528976497E-4</v>
      </c>
      <c r="AN351" s="5">
        <f t="shared" si="533"/>
        <v>8.5240427581681954E-4</v>
      </c>
      <c r="AO351" s="5">
        <f t="shared" si="534"/>
        <v>7.2649492134074561E-4</v>
      </c>
      <c r="AP351" s="5">
        <f t="shared" si="535"/>
        <v>4.1278916253529641E-4</v>
      </c>
      <c r="AQ351" s="5">
        <f t="shared" si="536"/>
        <v>1.7590786360088489E-4</v>
      </c>
      <c r="AR351" s="5">
        <f t="shared" si="537"/>
        <v>8.239947772813375E-3</v>
      </c>
      <c r="AS351" s="5">
        <f t="shared" si="538"/>
        <v>8.0197763683238152E-3</v>
      </c>
      <c r="AT351" s="5">
        <f t="shared" si="539"/>
        <v>3.9027439718811083E-3</v>
      </c>
      <c r="AU351" s="5">
        <f t="shared" si="540"/>
        <v>1.2661542176508173E-3</v>
      </c>
      <c r="AV351" s="5">
        <f t="shared" si="541"/>
        <v>3.0808064423879736E-4</v>
      </c>
      <c r="AW351" s="5">
        <f t="shared" si="542"/>
        <v>2.7636590638598102E-6</v>
      </c>
      <c r="AX351" s="5">
        <f t="shared" si="543"/>
        <v>8.111762179113719E-5</v>
      </c>
      <c r="AY351" s="5">
        <f t="shared" si="544"/>
        <v>1.3827133892783255E-4</v>
      </c>
      <c r="AZ351" s="5">
        <f t="shared" si="545"/>
        <v>1.1784716284042032E-4</v>
      </c>
      <c r="BA351" s="5">
        <f t="shared" si="546"/>
        <v>6.6959906018725641E-5</v>
      </c>
      <c r="BB351" s="5">
        <f t="shared" si="547"/>
        <v>2.8534600914244916E-5</v>
      </c>
      <c r="BC351" s="5">
        <f t="shared" si="548"/>
        <v>9.7278923791502908E-6</v>
      </c>
      <c r="BD351" s="5">
        <f t="shared" si="549"/>
        <v>2.3409393793125265E-3</v>
      </c>
      <c r="BE351" s="5">
        <f t="shared" si="550"/>
        <v>2.2783894790972996E-3</v>
      </c>
      <c r="BF351" s="5">
        <f t="shared" si="551"/>
        <v>1.108755456107912E-3</v>
      </c>
      <c r="BG351" s="5">
        <f t="shared" si="552"/>
        <v>3.5970983677357019E-4</v>
      </c>
      <c r="BH351" s="5">
        <f t="shared" si="553"/>
        <v>8.752459748374523E-5</v>
      </c>
      <c r="BI351" s="5">
        <f t="shared" si="554"/>
        <v>1.7037188047795945E-5</v>
      </c>
      <c r="BJ351" s="8">
        <f t="shared" si="555"/>
        <v>0.21469573233919312</v>
      </c>
      <c r="BK351" s="8">
        <f t="shared" si="556"/>
        <v>0.23979896059831596</v>
      </c>
      <c r="BL351" s="8">
        <f t="shared" si="557"/>
        <v>0.4869492478323903</v>
      </c>
      <c r="BM351" s="8">
        <f t="shared" si="558"/>
        <v>0.49896250026544814</v>
      </c>
      <c r="BN351" s="8">
        <f t="shared" si="559"/>
        <v>0.49906388435634386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1.33253012048193</v>
      </c>
      <c r="F352">
        <f>VLOOKUP(B352,home!$B$2:$E$405,3,FALSE)</f>
        <v>0.85</v>
      </c>
      <c r="G352">
        <f>VLOOKUP(C352,away!$B$2:$E$405,4,FALSE)</f>
        <v>0.79</v>
      </c>
      <c r="H352">
        <f>VLOOKUP(A352,away!$A$2:$E$405,3,FALSE)</f>
        <v>1.26265060240964</v>
      </c>
      <c r="I352">
        <f>VLOOKUP(C352,away!$B$2:$E$405,3,FALSE)</f>
        <v>0.71</v>
      </c>
      <c r="J352">
        <f>VLOOKUP(B352,home!$B$2:$E$405,4,FALSE)</f>
        <v>0.69</v>
      </c>
      <c r="K352" s="3">
        <f t="shared" si="504"/>
        <v>0.89479397590361609</v>
      </c>
      <c r="L352" s="3">
        <f t="shared" si="505"/>
        <v>0.61857253012048252</v>
      </c>
      <c r="M352" s="5">
        <f t="shared" si="506"/>
        <v>0.22016753361067984</v>
      </c>
      <c r="N352" s="5">
        <f t="shared" si="507"/>
        <v>0.19700458276439323</v>
      </c>
      <c r="O352" s="5">
        <f t="shared" si="508"/>
        <v>0.1361895883159446</v>
      </c>
      <c r="P352" s="5">
        <f t="shared" si="509"/>
        <v>0.12186162320590072</v>
      </c>
      <c r="Q352" s="5">
        <f t="shared" si="510"/>
        <v>8.8139256941492203E-2</v>
      </c>
      <c r="R352" s="5">
        <f t="shared" si="511"/>
        <v>4.2121569110330374E-2</v>
      </c>
      <c r="S352" s="5">
        <f t="shared" si="512"/>
        <v>1.686244898014401E-2</v>
      </c>
      <c r="T352" s="5">
        <f t="shared" si="513"/>
        <v>5.4520523169238132E-2</v>
      </c>
      <c r="U352" s="5">
        <f t="shared" si="514"/>
        <v>3.7690126295531451E-2</v>
      </c>
      <c r="V352" s="5">
        <f t="shared" si="515"/>
        <v>1.0370311948095698E-3</v>
      </c>
      <c r="W352" s="5">
        <f t="shared" si="516"/>
        <v>2.628882538395607E-2</v>
      </c>
      <c r="X352" s="5">
        <f t="shared" si="517"/>
        <v>1.6261545231649271E-2</v>
      </c>
      <c r="Y352" s="5">
        <f t="shared" si="518"/>
        <v>5.0294725888049788E-3</v>
      </c>
      <c r="Z352" s="5">
        <f t="shared" si="519"/>
        <v>8.6850818590739412E-3</v>
      </c>
      <c r="AA352" s="5">
        <f t="shared" si="520"/>
        <v>7.7713589277291417E-3</v>
      </c>
      <c r="AB352" s="5">
        <f t="shared" si="521"/>
        <v>3.4768825765584105E-3</v>
      </c>
      <c r="AC352" s="5">
        <f t="shared" si="522"/>
        <v>3.5874472112823881E-5</v>
      </c>
      <c r="AD352" s="5">
        <f t="shared" si="523"/>
        <v>5.8807706467864885E-3</v>
      </c>
      <c r="AE352" s="5">
        <f t="shared" si="524"/>
        <v>3.6376831780409844E-3</v>
      </c>
      <c r="AF352" s="5">
        <f t="shared" si="525"/>
        <v>1.1250854436087646E-3</v>
      </c>
      <c r="AG352" s="5">
        <f t="shared" si="526"/>
        <v>2.3198231648493303E-4</v>
      </c>
      <c r="AH352" s="5">
        <f t="shared" si="527"/>
        <v>1.3430882649677178E-3</v>
      </c>
      <c r="AI352" s="5">
        <f t="shared" si="528"/>
        <v>1.2017872885999536E-3</v>
      </c>
      <c r="AJ352" s="5">
        <f t="shared" si="529"/>
        <v>5.3767601307838945E-4</v>
      </c>
      <c r="AK352" s="5">
        <f t="shared" si="530"/>
        <v>1.6036975249680561E-4</v>
      </c>
      <c r="AL352" s="5">
        <f t="shared" si="531"/>
        <v>7.9425359981622222E-7</v>
      </c>
      <c r="AM352" s="5">
        <f t="shared" si="532"/>
        <v>1.0524156296830727E-3</v>
      </c>
      <c r="AN352" s="5">
        <f t="shared" si="533"/>
        <v>6.5099539879139902E-4</v>
      </c>
      <c r="AO352" s="5">
        <f t="shared" si="534"/>
        <v>2.0134393546359411E-4</v>
      </c>
      <c r="AP352" s="5">
        <f t="shared" si="535"/>
        <v>4.1515275861376858E-5</v>
      </c>
      <c r="AQ352" s="5">
        <f t="shared" si="536"/>
        <v>6.4200523070554185E-6</v>
      </c>
      <c r="AR352" s="5">
        <f t="shared" si="537"/>
        <v>1.6615950124724204E-4</v>
      </c>
      <c r="AS352" s="5">
        <f t="shared" si="538"/>
        <v>1.4867852075518156E-4</v>
      </c>
      <c r="AT352" s="5">
        <f t="shared" si="539"/>
        <v>6.6518322358998601E-5</v>
      </c>
      <c r="AU352" s="5">
        <f t="shared" si="540"/>
        <v>1.9840064711348923E-5</v>
      </c>
      <c r="AV352" s="5">
        <f t="shared" si="541"/>
        <v>4.4381925963132319E-6</v>
      </c>
      <c r="AW352" s="5">
        <f t="shared" si="542"/>
        <v>1.2211538201970346E-8</v>
      </c>
      <c r="AX352" s="5">
        <f t="shared" si="543"/>
        <v>1.569491942645373E-4</v>
      </c>
      <c r="AY352" s="5">
        <f t="shared" si="544"/>
        <v>9.7084460196585965E-5</v>
      </c>
      <c r="AZ352" s="5">
        <f t="shared" si="545"/>
        <v>3.0026890089591727E-5</v>
      </c>
      <c r="BA352" s="5">
        <f t="shared" si="546"/>
        <v>6.1912697914561329E-6</v>
      </c>
      <c r="BB352" s="5">
        <f t="shared" si="547"/>
        <v>9.5743735488988298E-7</v>
      </c>
      <c r="BC352" s="5">
        <f t="shared" si="548"/>
        <v>1.1844888940921944E-7</v>
      </c>
      <c r="BD352" s="5">
        <f t="shared" si="549"/>
        <v>1.7130283848343993E-5</v>
      </c>
      <c r="BE352" s="5">
        <f t="shared" si="550"/>
        <v>1.5328074793017218E-5</v>
      </c>
      <c r="BF352" s="5">
        <f t="shared" si="551"/>
        <v>6.8577344934959362E-6</v>
      </c>
      <c r="BG352" s="5">
        <f t="shared" si="552"/>
        <v>2.0454198377088668E-6</v>
      </c>
      <c r="BH352" s="5">
        <f t="shared" si="553"/>
        <v>4.575573372439114E-7</v>
      </c>
      <c r="BI352" s="5">
        <f t="shared" si="554"/>
        <v>8.1883909799270263E-8</v>
      </c>
      <c r="BJ352" s="8">
        <f t="shared" si="555"/>
        <v>0.40036374565714794</v>
      </c>
      <c r="BK352" s="8">
        <f t="shared" si="556"/>
        <v>0.36006239017744335</v>
      </c>
      <c r="BL352" s="8">
        <f t="shared" si="557"/>
        <v>0.23093998210112548</v>
      </c>
      <c r="BM352" s="8">
        <f t="shared" si="558"/>
        <v>0.19446997359739143</v>
      </c>
      <c r="BN352" s="8">
        <f t="shared" si="559"/>
        <v>0.80548415394874096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1.33253012048193</v>
      </c>
      <c r="F353">
        <f>VLOOKUP(B353,home!$B$2:$E$405,3,FALSE)</f>
        <v>0.93</v>
      </c>
      <c r="G353">
        <f>VLOOKUP(C353,away!$B$2:$E$405,4,FALSE)</f>
        <v>1.1499999999999999</v>
      </c>
      <c r="H353">
        <f>VLOOKUP(A353,away!$A$2:$E$405,3,FALSE)</f>
        <v>1.26265060240964</v>
      </c>
      <c r="I353">
        <f>VLOOKUP(C353,away!$B$2:$E$405,3,FALSE)</f>
        <v>0.67</v>
      </c>
      <c r="J353">
        <f>VLOOKUP(B353,home!$B$2:$E$405,4,FALSE)</f>
        <v>1.1599999999999999</v>
      </c>
      <c r="K353" s="3">
        <f t="shared" si="504"/>
        <v>1.4251409638554242</v>
      </c>
      <c r="L353" s="3">
        <f t="shared" si="505"/>
        <v>0.9813320481927722</v>
      </c>
      <c r="M353" s="5">
        <f t="shared" si="506"/>
        <v>9.0132631326583307E-2</v>
      </c>
      <c r="N353" s="5">
        <f t="shared" si="507"/>
        <v>0.12845170508359252</v>
      </c>
      <c r="O353" s="5">
        <f t="shared" si="508"/>
        <v>8.8450039708720007E-2</v>
      </c>
      <c r="P353" s="5">
        <f t="shared" si="509"/>
        <v>0.12605377484353578</v>
      </c>
      <c r="Q353" s="5">
        <f t="shared" si="510"/>
        <v>9.1530893395851881E-2</v>
      </c>
      <c r="R353" s="5">
        <f t="shared" si="511"/>
        <v>4.3399429315045118E-2</v>
      </c>
      <c r="S353" s="5">
        <f t="shared" si="512"/>
        <v>4.4072701302625854E-2</v>
      </c>
      <c r="T353" s="5">
        <f t="shared" si="513"/>
        <v>8.9822199089065607E-2</v>
      </c>
      <c r="U353" s="5">
        <f t="shared" si="514"/>
        <v>6.1850304524818746E-2</v>
      </c>
      <c r="V353" s="5">
        <f t="shared" si="515"/>
        <v>6.8485868300483879E-3</v>
      </c>
      <c r="W353" s="5">
        <f t="shared" si="516"/>
        <v>4.3481475212237483E-2</v>
      </c>
      <c r="X353" s="5">
        <f t="shared" si="517"/>
        <v>4.2669765128468255E-2</v>
      </c>
      <c r="Y353" s="5">
        <f t="shared" si="518"/>
        <v>2.0936604004712141E-2</v>
      </c>
      <c r="Z353" s="5">
        <f t="shared" si="519"/>
        <v>1.4196416953376891E-2</v>
      </c>
      <c r="AA353" s="5">
        <f t="shared" si="520"/>
        <v>2.0231895340229025E-2</v>
      </c>
      <c r="AB353" s="5">
        <f t="shared" si="521"/>
        <v>1.4416651412898031E-2</v>
      </c>
      <c r="AC353" s="5">
        <f t="shared" si="522"/>
        <v>5.9862491639078896E-4</v>
      </c>
      <c r="AD353" s="5">
        <f t="shared" si="523"/>
        <v>1.5491807873455965E-2</v>
      </c>
      <c r="AE353" s="5">
        <f t="shared" si="524"/>
        <v>1.5202607550667454E-2</v>
      </c>
      <c r="AF353" s="5">
        <f t="shared" si="525"/>
        <v>7.4594030027836985E-3</v>
      </c>
      <c r="AG353" s="5">
        <f t="shared" si="526"/>
        <v>2.4400504090056809E-3</v>
      </c>
      <c r="AH353" s="5">
        <f t="shared" si="527"/>
        <v>3.4828497314639841E-3</v>
      </c>
      <c r="AI353" s="5">
        <f t="shared" si="528"/>
        <v>4.9635518232621868E-3</v>
      </c>
      <c r="AJ353" s="5">
        <f t="shared" si="529"/>
        <v>3.5368805147751111E-3</v>
      </c>
      <c r="AK353" s="5">
        <f t="shared" si="530"/>
        <v>1.680184435289357E-3</v>
      </c>
      <c r="AL353" s="5">
        <f t="shared" si="531"/>
        <v>3.3487951839790329E-5</v>
      </c>
      <c r="AM353" s="5">
        <f t="shared" si="532"/>
        <v>4.4156020009280157E-3</v>
      </c>
      <c r="AN353" s="5">
        <f t="shared" si="533"/>
        <v>4.3331717555747931E-3</v>
      </c>
      <c r="AO353" s="5">
        <f t="shared" si="534"/>
        <v>2.1261401570346408E-3</v>
      </c>
      <c r="AP353" s="5">
        <f t="shared" si="535"/>
        <v>6.9548315834923552E-4</v>
      </c>
      <c r="AQ353" s="5">
        <f t="shared" si="536"/>
        <v>1.7062497806660833E-4</v>
      </c>
      <c r="AR353" s="5">
        <f t="shared" si="537"/>
        <v>6.835664121050398E-4</v>
      </c>
      <c r="AS353" s="5">
        <f t="shared" si="538"/>
        <v>9.741784954065705E-4</v>
      </c>
      <c r="AT353" s="5">
        <f t="shared" si="539"/>
        <v>6.9417083995547348E-4</v>
      </c>
      <c r="AU353" s="5">
        <f t="shared" si="540"/>
        <v>3.2976376664482435E-4</v>
      </c>
      <c r="AV353" s="5">
        <f t="shared" si="541"/>
        <v>1.1748996306020003E-4</v>
      </c>
      <c r="AW353" s="5">
        <f t="shared" si="542"/>
        <v>1.3009478609019261E-6</v>
      </c>
      <c r="AX353" s="5">
        <f t="shared" si="543"/>
        <v>1.0488092152674149E-3</v>
      </c>
      <c r="AY353" s="5">
        <f t="shared" si="544"/>
        <v>1.0292300953818263E-3</v>
      </c>
      <c r="AZ353" s="5">
        <f t="shared" si="545"/>
        <v>5.05008238781345E-4</v>
      </c>
      <c r="BA353" s="5">
        <f t="shared" si="546"/>
        <v>1.6519358977250728E-4</v>
      </c>
      <c r="BB353" s="5">
        <f t="shared" si="547"/>
        <v>4.0527440949942778E-5</v>
      </c>
      <c r="BC353" s="5">
        <f t="shared" si="548"/>
        <v>7.9541753270837978E-6</v>
      </c>
      <c r="BD353" s="5">
        <f t="shared" si="549"/>
        <v>1.1180093787780386E-4</v>
      </c>
      <c r="BE353" s="5">
        <f t="shared" si="550"/>
        <v>1.5933209636711379E-4</v>
      </c>
      <c r="BF353" s="5">
        <f t="shared" si="551"/>
        <v>1.1353534869486696E-4</v>
      </c>
      <c r="BG353" s="5">
        <f t="shared" si="552"/>
        <v>5.3934625423554792E-5</v>
      </c>
      <c r="BH353" s="5">
        <f t="shared" si="553"/>
        <v>1.9216111015326537E-5</v>
      </c>
      <c r="BI353" s="5">
        <f t="shared" si="554"/>
        <v>5.4771333947870582E-6</v>
      </c>
      <c r="BJ353" s="8">
        <f t="shared" si="555"/>
        <v>0.47202425555527405</v>
      </c>
      <c r="BK353" s="8">
        <f t="shared" si="556"/>
        <v>0.26876903726640572</v>
      </c>
      <c r="BL353" s="8">
        <f t="shared" si="557"/>
        <v>0.24527425253644711</v>
      </c>
      <c r="BM353" s="8">
        <f t="shared" si="558"/>
        <v>0.43121755949065432</v>
      </c>
      <c r="BN353" s="8">
        <f t="shared" si="559"/>
        <v>0.56801847367332858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1.33253012048193</v>
      </c>
      <c r="F354">
        <f>VLOOKUP(B354,home!$B$2:$E$405,3,FALSE)</f>
        <v>1.25</v>
      </c>
      <c r="G354">
        <f>VLOOKUP(C354,away!$B$2:$E$405,4,FALSE)</f>
        <v>0.75</v>
      </c>
      <c r="H354">
        <f>VLOOKUP(A354,away!$A$2:$E$405,3,FALSE)</f>
        <v>1.26265060240964</v>
      </c>
      <c r="I354">
        <f>VLOOKUP(C354,away!$B$2:$E$405,3,FALSE)</f>
        <v>0.71</v>
      </c>
      <c r="J354">
        <f>VLOOKUP(B354,home!$B$2:$E$405,4,FALSE)</f>
        <v>1.45</v>
      </c>
      <c r="K354" s="3">
        <f t="shared" si="504"/>
        <v>1.2492469879518096</v>
      </c>
      <c r="L354" s="3">
        <f t="shared" si="505"/>
        <v>1.2998987951807242</v>
      </c>
      <c r="M354" s="5">
        <f t="shared" si="506"/>
        <v>7.814839317297155E-2</v>
      </c>
      <c r="N354" s="5">
        <f t="shared" si="507"/>
        <v>9.762664478460846E-2</v>
      </c>
      <c r="O354" s="5">
        <f t="shared" si="508"/>
        <v>0.10158500213085526</v>
      </c>
      <c r="P354" s="5">
        <f t="shared" si="509"/>
        <v>0.12690475793304909</v>
      </c>
      <c r="Q354" s="5">
        <f t="shared" si="510"/>
        <v>6.0979895970506695E-2</v>
      </c>
      <c r="R354" s="5">
        <f t="shared" si="511"/>
        <v>6.6025110939165035E-2</v>
      </c>
      <c r="S354" s="5">
        <f t="shared" si="512"/>
        <v>5.1519989510212381E-2</v>
      </c>
      <c r="T354" s="5">
        <f t="shared" si="513"/>
        <v>7.9267693302307554E-2</v>
      </c>
      <c r="U354" s="5">
        <f t="shared" si="514"/>
        <v>8.2481670969935986E-2</v>
      </c>
      <c r="V354" s="5">
        <f t="shared" si="515"/>
        <v>9.2958928407386957E-3</v>
      </c>
      <c r="W354" s="5">
        <f t="shared" si="516"/>
        <v>2.5392983788923386E-2</v>
      </c>
      <c r="X354" s="5">
        <f t="shared" si="517"/>
        <v>3.3008309033265175E-2</v>
      </c>
      <c r="Y354" s="5">
        <f t="shared" si="518"/>
        <v>2.1453730571647209E-2</v>
      </c>
      <c r="Z354" s="5">
        <f t="shared" si="519"/>
        <v>2.8608654053831433E-2</v>
      </c>
      <c r="AA354" s="5">
        <f t="shared" si="520"/>
        <v>3.5739274906104242E-2</v>
      </c>
      <c r="AB354" s="5">
        <f t="shared" si="521"/>
        <v>2.2323590764016216E-2</v>
      </c>
      <c r="AC354" s="5">
        <f t="shared" si="522"/>
        <v>9.4347191831763513E-4</v>
      </c>
      <c r="AD354" s="5">
        <f t="shared" si="523"/>
        <v>7.930527128355418E-3</v>
      </c>
      <c r="AE354" s="5">
        <f t="shared" si="524"/>
        <v>1.0308882659297256E-2</v>
      </c>
      <c r="AF354" s="5">
        <f t="shared" si="525"/>
        <v>6.7002520742399825E-3</v>
      </c>
      <c r="AG354" s="5">
        <f t="shared" si="526"/>
        <v>2.9032165329039013E-3</v>
      </c>
      <c r="AH354" s="5">
        <f t="shared" si="527"/>
        <v>9.2970887340794069E-3</v>
      </c>
      <c r="AI354" s="5">
        <f t="shared" si="528"/>
        <v>1.1614360097769399E-2</v>
      </c>
      <c r="AJ354" s="5">
        <f t="shared" si="529"/>
        <v>7.2546021845630556E-3</v>
      </c>
      <c r="AK354" s="5">
        <f t="shared" si="530"/>
        <v>3.0209299759513374E-3</v>
      </c>
      <c r="AL354" s="5">
        <f t="shared" si="531"/>
        <v>6.1283960193893894E-5</v>
      </c>
      <c r="AM354" s="5">
        <f t="shared" si="532"/>
        <v>1.9814374255936245E-3</v>
      </c>
      <c r="AN354" s="5">
        <f t="shared" si="533"/>
        <v>2.5756681222551484E-3</v>
      </c>
      <c r="AO354" s="5">
        <f t="shared" si="534"/>
        <v>1.6740539444524329E-3</v>
      </c>
      <c r="AP354" s="5">
        <f t="shared" si="535"/>
        <v>7.2536690182041909E-4</v>
      </c>
      <c r="AQ354" s="5">
        <f t="shared" si="536"/>
        <v>2.3572589043508436E-4</v>
      </c>
      <c r="AR354" s="5">
        <f t="shared" si="537"/>
        <v>2.4170548888236198E-3</v>
      </c>
      <c r="AS354" s="5">
        <f t="shared" si="538"/>
        <v>3.0194985395771029E-3</v>
      </c>
      <c r="AT354" s="5">
        <f t="shared" si="539"/>
        <v>1.8860497278457924E-3</v>
      </c>
      <c r="AU354" s="5">
        <f t="shared" si="540"/>
        <v>7.8538064721289528E-4</v>
      </c>
      <c r="AV354" s="5">
        <f t="shared" si="541"/>
        <v>2.4528360198158806E-4</v>
      </c>
      <c r="AW354" s="5">
        <f t="shared" si="542"/>
        <v>2.7644082046329236E-6</v>
      </c>
      <c r="AX354" s="5">
        <f t="shared" si="543"/>
        <v>4.125507892896366E-4</v>
      </c>
      <c r="AY354" s="5">
        <f t="shared" si="544"/>
        <v>5.3627427394845539E-4</v>
      </c>
      <c r="AZ354" s="5">
        <f t="shared" si="545"/>
        <v>3.4855114129600745E-4</v>
      </c>
      <c r="BA354" s="5">
        <f t="shared" si="546"/>
        <v>1.510270695431822E-4</v>
      </c>
      <c r="BB354" s="5">
        <f t="shared" si="547"/>
        <v>4.9079976434714499E-5</v>
      </c>
      <c r="BC354" s="5">
        <f t="shared" si="548"/>
        <v>1.2759800446996738E-5</v>
      </c>
      <c r="BD354" s="5">
        <f t="shared" si="549"/>
        <v>5.2365445631125096E-4</v>
      </c>
      <c r="BE354" s="5">
        <f t="shared" si="550"/>
        <v>6.5417375227437265E-4</v>
      </c>
      <c r="BF354" s="5">
        <f t="shared" si="551"/>
        <v>4.0861229481294677E-4</v>
      </c>
      <c r="BG354" s="5">
        <f t="shared" si="552"/>
        <v>1.7015255951171682E-4</v>
      </c>
      <c r="BH354" s="5">
        <f t="shared" si="553"/>
        <v>5.3140643115575811E-5</v>
      </c>
      <c r="BI354" s="5">
        <f t="shared" si="554"/>
        <v>1.3277157669991035E-5</v>
      </c>
      <c r="BJ354" s="8">
        <f t="shared" si="555"/>
        <v>0.35427463118157071</v>
      </c>
      <c r="BK354" s="8">
        <f t="shared" si="556"/>
        <v>0.26741006360943165</v>
      </c>
      <c r="BL354" s="8">
        <f t="shared" si="557"/>
        <v>0.3495179089715767</v>
      </c>
      <c r="BM354" s="8">
        <f t="shared" si="558"/>
        <v>0.4680079430195106</v>
      </c>
      <c r="BN354" s="8">
        <f t="shared" si="559"/>
        <v>0.53126980493115616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1.33253012048193</v>
      </c>
      <c r="F355">
        <f>VLOOKUP(B355,home!$B$2:$E$405,3,FALSE)</f>
        <v>1.1299999999999999</v>
      </c>
      <c r="G355">
        <f>VLOOKUP(C355,away!$B$2:$E$405,4,FALSE)</f>
        <v>1.04</v>
      </c>
      <c r="H355">
        <f>VLOOKUP(A355,away!$A$2:$E$405,3,FALSE)</f>
        <v>1.26265060240964</v>
      </c>
      <c r="I355">
        <f>VLOOKUP(C355,away!$B$2:$E$405,3,FALSE)</f>
        <v>0.96</v>
      </c>
      <c r="J355">
        <f>VLOOKUP(B355,home!$B$2:$E$405,4,FALSE)</f>
        <v>0.84</v>
      </c>
      <c r="K355" s="3">
        <f t="shared" si="504"/>
        <v>1.565989397590364</v>
      </c>
      <c r="L355" s="3">
        <f t="shared" si="505"/>
        <v>1.0182014457831337</v>
      </c>
      <c r="M355" s="5">
        <f t="shared" si="506"/>
        <v>7.5457111527413134E-2</v>
      </c>
      <c r="N355" s="5">
        <f t="shared" si="507"/>
        <v>0.11816503662472259</v>
      </c>
      <c r="O355" s="5">
        <f t="shared" si="508"/>
        <v>7.6830540051831209E-2</v>
      </c>
      <c r="P355" s="5">
        <f t="shared" si="509"/>
        <v>0.12031581113230948</v>
      </c>
      <c r="Q355" s="5">
        <f t="shared" si="510"/>
        <v>9.2522597260096345E-2</v>
      </c>
      <c r="R355" s="5">
        <f t="shared" si="511"/>
        <v>3.9114483480536748E-2</v>
      </c>
      <c r="S355" s="5">
        <f t="shared" si="512"/>
        <v>4.796066969501795E-2</v>
      </c>
      <c r="T355" s="5">
        <f t="shared" si="513"/>
        <v>9.4206642297840704E-2</v>
      </c>
      <c r="U355" s="5">
        <f t="shared" si="514"/>
        <v>6.1252866422743975E-2</v>
      </c>
      <c r="V355" s="5">
        <f t="shared" si="515"/>
        <v>8.4969929127790347E-3</v>
      </c>
      <c r="W355" s="5">
        <f t="shared" si="516"/>
        <v>4.8296468782278036E-2</v>
      </c>
      <c r="X355" s="5">
        <f t="shared" si="517"/>
        <v>4.9175534340335475E-2</v>
      </c>
      <c r="Y355" s="5">
        <f t="shared" si="518"/>
        <v>2.5035300081243855E-2</v>
      </c>
      <c r="Z355" s="5">
        <f t="shared" si="519"/>
        <v>1.3275474543647673E-2</v>
      </c>
      <c r="AA355" s="5">
        <f t="shared" si="520"/>
        <v>2.078925238333303E-2</v>
      </c>
      <c r="AB355" s="5">
        <f t="shared" si="521"/>
        <v>1.6277874408064871E-2</v>
      </c>
      <c r="AC355" s="5">
        <f t="shared" si="522"/>
        <v>8.4677455659289494E-4</v>
      </c>
      <c r="AD355" s="5">
        <f t="shared" si="523"/>
        <v>1.8907939513525349E-2</v>
      </c>
      <c r="AE355" s="5">
        <f t="shared" si="524"/>
        <v>1.925209134945155E-2</v>
      </c>
      <c r="AF355" s="5">
        <f t="shared" si="525"/>
        <v>9.8012536231802637E-3</v>
      </c>
      <c r="AG355" s="5">
        <f t="shared" si="526"/>
        <v>3.3265502032031077E-3</v>
      </c>
      <c r="AH355" s="5">
        <f t="shared" si="527"/>
        <v>3.3792768434498105E-3</v>
      </c>
      <c r="AI355" s="5">
        <f t="shared" si="528"/>
        <v>5.2919117083650349E-3</v>
      </c>
      <c r="AJ355" s="5">
        <f t="shared" si="529"/>
        <v>4.1435388141419791E-3</v>
      </c>
      <c r="AK355" s="5">
        <f t="shared" si="530"/>
        <v>2.1629126171501625E-3</v>
      </c>
      <c r="AL355" s="5">
        <f t="shared" si="531"/>
        <v>5.400703290141888E-5</v>
      </c>
      <c r="AM355" s="5">
        <f t="shared" si="532"/>
        <v>5.9219265616921183E-3</v>
      </c>
      <c r="AN355" s="5">
        <f t="shared" si="533"/>
        <v>6.0297141869364562E-3</v>
      </c>
      <c r="AO355" s="5">
        <f t="shared" si="534"/>
        <v>3.0697318513988859E-3</v>
      </c>
      <c r="AP355" s="5">
        <f t="shared" si="535"/>
        <v>1.0418684697536273E-3</v>
      </c>
      <c r="AQ355" s="5">
        <f t="shared" si="536"/>
        <v>2.6520799555475094E-4</v>
      </c>
      <c r="AR355" s="5">
        <f t="shared" si="537"/>
        <v>6.8815691354041247E-4</v>
      </c>
      <c r="AS355" s="5">
        <f t="shared" si="538"/>
        <v>1.0776464304827946E-3</v>
      </c>
      <c r="AT355" s="5">
        <f t="shared" si="539"/>
        <v>8.4379144224357909E-4</v>
      </c>
      <c r="AU355" s="5">
        <f t="shared" si="540"/>
        <v>4.4045615077697553E-4</v>
      </c>
      <c r="AV355" s="5">
        <f t="shared" si="541"/>
        <v>1.7243741555505158E-4</v>
      </c>
      <c r="AW355" s="5">
        <f t="shared" si="542"/>
        <v>2.3920505005544669E-6</v>
      </c>
      <c r="AX355" s="5">
        <f t="shared" si="543"/>
        <v>1.545612368153104E-3</v>
      </c>
      <c r="AY355" s="5">
        <f t="shared" si="544"/>
        <v>1.5737447478737835E-3</v>
      </c>
      <c r="AZ355" s="5">
        <f t="shared" si="545"/>
        <v>8.0119458878934971E-4</v>
      </c>
      <c r="BA355" s="5">
        <f t="shared" si="546"/>
        <v>2.7192582955297976E-4</v>
      </c>
      <c r="BB355" s="5">
        <f t="shared" si="547"/>
        <v>6.9218818199155455E-5</v>
      </c>
      <c r="BC355" s="5">
        <f t="shared" si="548"/>
        <v>1.4095740153156E-5</v>
      </c>
      <c r="BD355" s="5">
        <f t="shared" si="549"/>
        <v>1.167803940487511E-4</v>
      </c>
      <c r="BE355" s="5">
        <f t="shared" si="550"/>
        <v>1.8287685892676904E-4</v>
      </c>
      <c r="BF355" s="5">
        <f t="shared" si="551"/>
        <v>1.4319161107197455E-4</v>
      </c>
      <c r="BG355" s="5">
        <f t="shared" si="552"/>
        <v>7.4745514920865024E-5</v>
      </c>
      <c r="BH355" s="5">
        <f t="shared" si="553"/>
        <v>2.9262670970876742E-5</v>
      </c>
      <c r="BI355" s="5">
        <f t="shared" si="554"/>
        <v>9.1650064971136579E-6</v>
      </c>
      <c r="BJ355" s="8">
        <f t="shared" si="555"/>
        <v>0.4992936552339346</v>
      </c>
      <c r="BK355" s="8">
        <f t="shared" si="556"/>
        <v>0.25470511160488774</v>
      </c>
      <c r="BL355" s="8">
        <f t="shared" si="557"/>
        <v>0.23302116713865198</v>
      </c>
      <c r="BM355" s="8">
        <f t="shared" si="558"/>
        <v>0.47631847574683917</v>
      </c>
      <c r="BN355" s="8">
        <f t="shared" si="559"/>
        <v>0.52240558007690951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1.33253012048193</v>
      </c>
      <c r="F356">
        <f>VLOOKUP(B356,home!$B$2:$E$405,3,FALSE)</f>
        <v>1.33</v>
      </c>
      <c r="G356">
        <f>VLOOKUP(C356,away!$B$2:$E$405,4,FALSE)</f>
        <v>1.29</v>
      </c>
      <c r="H356">
        <f>VLOOKUP(A356,away!$A$2:$E$405,3,FALSE)</f>
        <v>1.26265060240964</v>
      </c>
      <c r="I356">
        <f>VLOOKUP(C356,away!$B$2:$E$405,3,FALSE)</f>
        <v>0.71</v>
      </c>
      <c r="J356">
        <f>VLOOKUP(B356,home!$B$2:$E$405,4,FALSE)</f>
        <v>0.84</v>
      </c>
      <c r="K356" s="3">
        <f t="shared" si="504"/>
        <v>2.2862219277108475</v>
      </c>
      <c r="L356" s="3">
        <f t="shared" si="505"/>
        <v>0.7530448192771092</v>
      </c>
      <c r="M356" s="5">
        <f t="shared" si="506"/>
        <v>4.7869977433597256E-2</v>
      </c>
      <c r="N356" s="5">
        <f t="shared" si="507"/>
        <v>0.10944139208771349</v>
      </c>
      <c r="O356" s="5">
        <f t="shared" si="508"/>
        <v>3.6048238505282541E-2</v>
      </c>
      <c r="P356" s="5">
        <f t="shared" si="509"/>
        <v>8.2414273326127441E-2</v>
      </c>
      <c r="Q356" s="5">
        <f t="shared" si="510"/>
        <v>0.12510365519506553</v>
      </c>
      <c r="R356" s="5">
        <f t="shared" si="511"/>
        <v>1.3572969625234308E-2</v>
      </c>
      <c r="S356" s="5">
        <f t="shared" si="512"/>
        <v>3.5471671452609869E-2</v>
      </c>
      <c r="T356" s="5">
        <f t="shared" si="513"/>
        <v>9.420865941727391E-2</v>
      </c>
      <c r="U356" s="5">
        <f t="shared" si="514"/>
        <v>3.1030820781363957E-2</v>
      </c>
      <c r="V356" s="5">
        <f t="shared" si="515"/>
        <v>6.7854453137845766E-3</v>
      </c>
      <c r="W356" s="5">
        <f t="shared" si="516"/>
        <v>9.5338239914578626E-2</v>
      </c>
      <c r="X356" s="5">
        <f t="shared" si="517"/>
        <v>7.1793967646671536E-2</v>
      </c>
      <c r="Y356" s="5">
        <f t="shared" si="518"/>
        <v>2.7032037695837192E-2</v>
      </c>
      <c r="Z356" s="5">
        <f t="shared" si="519"/>
        <v>3.4070181528294218E-3</v>
      </c>
      <c r="AA356" s="5">
        <f t="shared" si="520"/>
        <v>7.789199609107531E-3</v>
      </c>
      <c r="AB356" s="5">
        <f t="shared" si="521"/>
        <v>8.9039194728292026E-3</v>
      </c>
      <c r="AC356" s="5">
        <f t="shared" si="522"/>
        <v>7.3012561148771461E-4</v>
      </c>
      <c r="AD356" s="5">
        <f t="shared" si="523"/>
        <v>5.4491093660516826E-2</v>
      </c>
      <c r="AE356" s="5">
        <f t="shared" si="524"/>
        <v>4.103423577779592E-2</v>
      </c>
      <c r="AF356" s="5">
        <f t="shared" si="525"/>
        <v>1.5450309332732306E-2</v>
      </c>
      <c r="AG356" s="5">
        <f t="shared" si="526"/>
        <v>3.878258466414279E-3</v>
      </c>
      <c r="AH356" s="5">
        <f t="shared" si="527"/>
        <v>6.4140934229281541E-4</v>
      </c>
      <c r="AI356" s="5">
        <f t="shared" si="528"/>
        <v>1.4664041029884272E-3</v>
      </c>
      <c r="AJ356" s="5">
        <f t="shared" si="529"/>
        <v>1.6762626075686494E-3</v>
      </c>
      <c r="AK356" s="5">
        <f t="shared" si="530"/>
        <v>1.2774361100084031E-3</v>
      </c>
      <c r="AL356" s="5">
        <f t="shared" si="531"/>
        <v>5.0280175536763537E-5</v>
      </c>
      <c r="AM356" s="5">
        <f t="shared" si="532"/>
        <v>2.491574663832383E-2</v>
      </c>
      <c r="AN356" s="5">
        <f t="shared" si="533"/>
        <v>1.8762673924410809E-2</v>
      </c>
      <c r="AO356" s="5">
        <f t="shared" si="534"/>
        <v>7.0645671972816319E-3</v>
      </c>
      <c r="AP356" s="5">
        <f t="shared" si="535"/>
        <v>1.7733119094493141E-3</v>
      </c>
      <c r="AQ356" s="5">
        <f t="shared" si="536"/>
        <v>3.3384583659330091E-4</v>
      </c>
      <c r="AR356" s="5">
        <f t="shared" si="537"/>
        <v>9.6601996449908553E-5</v>
      </c>
      <c r="AS356" s="5">
        <f t="shared" si="538"/>
        <v>2.2085360254442638E-4</v>
      </c>
      <c r="AT356" s="5">
        <f t="shared" si="539"/>
        <v>2.5246017447550195E-4</v>
      </c>
      <c r="AU356" s="5">
        <f t="shared" si="540"/>
        <v>1.9239332891986632E-4</v>
      </c>
      <c r="AV356" s="5">
        <f t="shared" si="541"/>
        <v>1.0996346183047102E-4</v>
      </c>
      <c r="AW356" s="5">
        <f t="shared" si="542"/>
        <v>2.4045482458305158E-6</v>
      </c>
      <c r="AX356" s="5">
        <f t="shared" si="543"/>
        <v>9.4938210516372946E-3</v>
      </c>
      <c r="AY356" s="5">
        <f t="shared" si="544"/>
        <v>7.1492727580794212E-3</v>
      </c>
      <c r="AZ356" s="5">
        <f t="shared" si="545"/>
        <v>2.6918614060353384E-3</v>
      </c>
      <c r="BA356" s="5">
        <f t="shared" si="546"/>
        <v>6.7569742867563574E-4</v>
      </c>
      <c r="BB356" s="5">
        <f t="shared" si="547"/>
        <v>1.2720761201576283E-4</v>
      </c>
      <c r="BC356" s="5">
        <f t="shared" si="548"/>
        <v>1.9158606640216554E-5</v>
      </c>
      <c r="BD356" s="5">
        <f t="shared" si="549"/>
        <v>1.2124272159738218E-5</v>
      </c>
      <c r="BE356" s="5">
        <f t="shared" si="550"/>
        <v>2.7718776869127667E-5</v>
      </c>
      <c r="BF356" s="5">
        <f t="shared" si="551"/>
        <v>3.168563774376196E-5</v>
      </c>
      <c r="BG356" s="5">
        <f t="shared" si="552"/>
        <v>2.4146799934430353E-5</v>
      </c>
      <c r="BH356" s="5">
        <f t="shared" si="553"/>
        <v>1.3801235873535387E-5</v>
      </c>
      <c r="BI356" s="5">
        <f t="shared" si="554"/>
        <v>6.3105376167172362E-6</v>
      </c>
      <c r="BJ356" s="8">
        <f t="shared" si="555"/>
        <v>0.71077901356374251</v>
      </c>
      <c r="BK356" s="8">
        <f t="shared" si="556"/>
        <v>0.18047104607122305</v>
      </c>
      <c r="BL356" s="8">
        <f t="shared" si="557"/>
        <v>0.1033947199810933</v>
      </c>
      <c r="BM356" s="8">
        <f t="shared" si="558"/>
        <v>0.57645442338603403</v>
      </c>
      <c r="BN356" s="8">
        <f t="shared" si="559"/>
        <v>0.41445050617302054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1.33253012048193</v>
      </c>
      <c r="F357">
        <f>VLOOKUP(B357,home!$B$2:$E$405,3,FALSE)</f>
        <v>0.88</v>
      </c>
      <c r="G357">
        <f>VLOOKUP(C357,away!$B$2:$E$405,4,FALSE)</f>
        <v>1.1299999999999999</v>
      </c>
      <c r="H357">
        <f>VLOOKUP(A357,away!$A$2:$E$405,3,FALSE)</f>
        <v>1.26265060240964</v>
      </c>
      <c r="I357">
        <f>VLOOKUP(C357,away!$B$2:$E$405,3,FALSE)</f>
        <v>1.1299999999999999</v>
      </c>
      <c r="J357">
        <f>VLOOKUP(B357,home!$B$2:$E$405,4,FALSE)</f>
        <v>0.4</v>
      </c>
      <c r="K357" s="3">
        <f t="shared" si="504"/>
        <v>1.325067951807231</v>
      </c>
      <c r="L357" s="3">
        <f t="shared" si="505"/>
        <v>0.57071807228915727</v>
      </c>
      <c r="M357" s="5">
        <f t="shared" si="506"/>
        <v>0.15020022763664082</v>
      </c>
      <c r="N357" s="5">
        <f t="shared" si="507"/>
        <v>0.19902550799546351</v>
      </c>
      <c r="O357" s="5">
        <f t="shared" si="508"/>
        <v>8.5721984374176233E-2</v>
      </c>
      <c r="P357" s="5">
        <f t="shared" si="509"/>
        <v>0.11358745425954117</v>
      </c>
      <c r="Q357" s="5">
        <f t="shared" si="510"/>
        <v>0.13186116111847129</v>
      </c>
      <c r="R357" s="5">
        <f t="shared" si="511"/>
        <v>2.446154283741556E-2</v>
      </c>
      <c r="S357" s="5">
        <f t="shared" si="512"/>
        <v>2.1474850551451392E-2</v>
      </c>
      <c r="T357" s="5">
        <f t="shared" si="513"/>
        <v>7.5255547683343901E-2</v>
      </c>
      <c r="U357" s="5">
        <f t="shared" si="514"/>
        <v>3.2413206465619078E-2</v>
      </c>
      <c r="V357" s="5">
        <f t="shared" si="515"/>
        <v>1.804460650903401E-3</v>
      </c>
      <c r="W357" s="5">
        <f t="shared" si="516"/>
        <v>5.8241666228725328E-2</v>
      </c>
      <c r="X357" s="5">
        <f t="shared" si="517"/>
        <v>3.3239571476966621E-2</v>
      </c>
      <c r="Y357" s="5">
        <f t="shared" si="518"/>
        <v>9.485212078526024E-3</v>
      </c>
      <c r="Z357" s="5">
        <f t="shared" si="519"/>
        <v>4.6535481911294842E-3</v>
      </c>
      <c r="AA357" s="5">
        <f t="shared" si="520"/>
        <v>6.1662675702561908E-3</v>
      </c>
      <c r="AB357" s="5">
        <f t="shared" si="521"/>
        <v>4.085361769807362E-3</v>
      </c>
      <c r="AC357" s="5">
        <f t="shared" si="522"/>
        <v>8.528785827786581E-5</v>
      </c>
      <c r="AD357" s="5">
        <f t="shared" si="523"/>
        <v>1.9293541344884375E-2</v>
      </c>
      <c r="AE357" s="5">
        <f t="shared" si="524"/>
        <v>1.1011172723983562E-2</v>
      </c>
      <c r="AF357" s="5">
        <f t="shared" si="525"/>
        <v>3.1421376353374234E-3</v>
      </c>
      <c r="AG357" s="5">
        <f t="shared" si="526"/>
        <v>5.9775824470232849E-4</v>
      </c>
      <c r="AH357" s="5">
        <f t="shared" si="527"/>
        <v>6.639660132365284E-4</v>
      </c>
      <c r="AI357" s="5">
        <f t="shared" si="528"/>
        <v>8.798000852289396E-4</v>
      </c>
      <c r="AJ357" s="5">
        <f t="shared" si="529"/>
        <v>5.8289744846706923E-4</v>
      </c>
      <c r="AK357" s="5">
        <f t="shared" si="530"/>
        <v>2.5745957605130673E-4</v>
      </c>
      <c r="AL357" s="5">
        <f t="shared" si="531"/>
        <v>2.5799243725428401E-6</v>
      </c>
      <c r="AM357" s="5">
        <f t="shared" si="532"/>
        <v>5.1130506625948098E-3</v>
      </c>
      <c r="AN357" s="5">
        <f t="shared" si="533"/>
        <v>2.9181104176729078E-3</v>
      </c>
      <c r="AO357" s="5">
        <f t="shared" si="534"/>
        <v>8.3270917615059471E-4</v>
      </c>
      <c r="AP357" s="5">
        <f t="shared" si="535"/>
        <v>1.584140585967199E-4</v>
      </c>
      <c r="AQ357" s="5">
        <f t="shared" si="536"/>
        <v>2.2602441536455396E-5</v>
      </c>
      <c r="AR357" s="5">
        <f t="shared" si="537"/>
        <v>7.5787480627973711E-5</v>
      </c>
      <c r="AS357" s="5">
        <f t="shared" si="538"/>
        <v>1.0042356172833934E-4</v>
      </c>
      <c r="AT357" s="5">
        <f t="shared" si="539"/>
        <v>6.6534021626278835E-5</v>
      </c>
      <c r="AU357" s="5">
        <f t="shared" si="540"/>
        <v>2.938736658727709E-5</v>
      </c>
      <c r="AV357" s="5">
        <f t="shared" si="541"/>
        <v>9.7350644132028845E-6</v>
      </c>
      <c r="AW357" s="5">
        <f t="shared" si="542"/>
        <v>5.419562759478156E-8</v>
      </c>
      <c r="AX357" s="5">
        <f t="shared" si="543"/>
        <v>1.1291899281618502E-3</v>
      </c>
      <c r="AY357" s="5">
        <f t="shared" si="544"/>
        <v>6.4444909904886303E-4</v>
      </c>
      <c r="AZ357" s="5">
        <f t="shared" si="545"/>
        <v>1.8389937374882563E-4</v>
      </c>
      <c r="BA357" s="5">
        <f t="shared" si="546"/>
        <v>3.4984898693704343E-5</v>
      </c>
      <c r="BB357" s="5">
        <f t="shared" si="547"/>
        <v>4.991628485425599E-6</v>
      </c>
      <c r="BC357" s="5">
        <f t="shared" si="548"/>
        <v>5.697625173571487E-7</v>
      </c>
      <c r="BD357" s="5">
        <f t="shared" si="549"/>
        <v>7.2088808079415001E-6</v>
      </c>
      <c r="BE357" s="5">
        <f t="shared" si="550"/>
        <v>9.5522569270015002E-6</v>
      </c>
      <c r="BF357" s="5">
        <f t="shared" si="551"/>
        <v>6.3286947606991576E-6</v>
      </c>
      <c r="BG357" s="5">
        <f t="shared" si="552"/>
        <v>2.7953168680575948E-6</v>
      </c>
      <c r="BH357" s="5">
        <f t="shared" si="553"/>
        <v>9.2599619925232083E-7</v>
      </c>
      <c r="BI357" s="5">
        <f t="shared" si="554"/>
        <v>2.4540157742491049E-7</v>
      </c>
      <c r="BJ357" s="8">
        <f t="shared" si="555"/>
        <v>0.5521962479776118</v>
      </c>
      <c r="BK357" s="8">
        <f t="shared" si="556"/>
        <v>0.28779930998023601</v>
      </c>
      <c r="BL357" s="8">
        <f t="shared" si="557"/>
        <v>0.15554141018238174</v>
      </c>
      <c r="BM357" s="8">
        <f t="shared" si="558"/>
        <v>0.29468824320622933</v>
      </c>
      <c r="BN357" s="8">
        <f t="shared" si="559"/>
        <v>0.70485787822170853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1.33253012048193</v>
      </c>
      <c r="F358">
        <f>VLOOKUP(B358,home!$B$2:$E$405,3,FALSE)</f>
        <v>0.79</v>
      </c>
      <c r="G358">
        <f>VLOOKUP(C358,away!$B$2:$E$405,4,FALSE)</f>
        <v>1.29</v>
      </c>
      <c r="H358">
        <f>VLOOKUP(A358,away!$A$2:$E$405,3,FALSE)</f>
        <v>1.26265060240964</v>
      </c>
      <c r="I358">
        <f>VLOOKUP(C358,away!$B$2:$E$405,3,FALSE)</f>
        <v>0.75</v>
      </c>
      <c r="J358">
        <f>VLOOKUP(B358,home!$B$2:$E$405,4,FALSE)</f>
        <v>0.67</v>
      </c>
      <c r="K358" s="3">
        <f t="shared" si="504"/>
        <v>1.357981445783135</v>
      </c>
      <c r="L358" s="3">
        <f t="shared" si="505"/>
        <v>0.63448192771084411</v>
      </c>
      <c r="M358" s="5">
        <f t="shared" si="506"/>
        <v>0.13635910796558637</v>
      </c>
      <c r="N358" s="5">
        <f t="shared" si="507"/>
        <v>0.18517313858080556</v>
      </c>
      <c r="O358" s="5">
        <f t="shared" si="508"/>
        <v>8.6517389682936346E-2</v>
      </c>
      <c r="P358" s="5">
        <f t="shared" si="509"/>
        <v>0.11748900992701677</v>
      </c>
      <c r="Q358" s="5">
        <f t="shared" si="510"/>
        <v>0.1257308432250816</v>
      </c>
      <c r="R358" s="5">
        <f t="shared" si="511"/>
        <v>2.7446860093269871E-2</v>
      </c>
      <c r="S358" s="5">
        <f t="shared" si="512"/>
        <v>2.5307564084964446E-2</v>
      </c>
      <c r="T358" s="5">
        <f t="shared" si="513"/>
        <v>7.9773947782159682E-2</v>
      </c>
      <c r="U358" s="5">
        <f t="shared" si="514"/>
        <v>3.727232675166605E-2</v>
      </c>
      <c r="V358" s="5">
        <f t="shared" si="515"/>
        <v>2.422818763360415E-3</v>
      </c>
      <c r="W358" s="5">
        <f t="shared" si="516"/>
        <v>5.6913384087442988E-2</v>
      </c>
      <c r="X358" s="5">
        <f t="shared" si="517"/>
        <v>3.6110513648348504E-2</v>
      </c>
      <c r="Y358" s="5">
        <f t="shared" si="518"/>
        <v>1.145573415511645E-2</v>
      </c>
      <c r="Z358" s="5">
        <f t="shared" si="519"/>
        <v>5.8048455671959034E-3</v>
      </c>
      <c r="AA358" s="5">
        <f t="shared" si="520"/>
        <v>7.8828725758885148E-3</v>
      </c>
      <c r="AB358" s="5">
        <f t="shared" si="521"/>
        <v>5.352397348764657E-3</v>
      </c>
      <c r="AC358" s="5">
        <f t="shared" si="522"/>
        <v>1.3047101417844697E-4</v>
      </c>
      <c r="AD358" s="5">
        <f t="shared" si="523"/>
        <v>1.9321829901869179E-2</v>
      </c>
      <c r="AE358" s="5">
        <f t="shared" si="524"/>
        <v>1.2259351883038986E-2</v>
      </c>
      <c r="AF358" s="5">
        <f t="shared" si="525"/>
        <v>3.8891686076180706E-3</v>
      </c>
      <c r="AG358" s="5">
        <f t="shared" si="526"/>
        <v>8.2253573178467116E-4</v>
      </c>
      <c r="AH358" s="5">
        <f t="shared" si="527"/>
        <v>9.207674013845511E-4</v>
      </c>
      <c r="AI358" s="5">
        <f t="shared" si="528"/>
        <v>1.2503850469621728E-3</v>
      </c>
      <c r="AJ358" s="5">
        <f t="shared" si="529"/>
        <v>8.4899984692965241E-4</v>
      </c>
      <c r="AK358" s="5">
        <f t="shared" si="530"/>
        <v>3.843086798677298E-4</v>
      </c>
      <c r="AL358" s="5">
        <f t="shared" si="531"/>
        <v>4.4966296740128717E-6</v>
      </c>
      <c r="AM358" s="5">
        <f t="shared" si="532"/>
        <v>5.2477373010632235E-3</v>
      </c>
      <c r="AN358" s="5">
        <f t="shared" si="533"/>
        <v>3.3295944788986963E-3</v>
      </c>
      <c r="AO358" s="5">
        <f t="shared" si="534"/>
        <v>1.056283761733514E-3</v>
      </c>
      <c r="AP358" s="5">
        <f t="shared" si="535"/>
        <v>2.2339765245144735E-4</v>
      </c>
      <c r="AQ358" s="5">
        <f t="shared" si="536"/>
        <v>3.543544329336787E-5</v>
      </c>
      <c r="AR358" s="5">
        <f t="shared" si="537"/>
        <v>1.1684205516075497E-4</v>
      </c>
      <c r="AS358" s="5">
        <f t="shared" si="538"/>
        <v>1.5866934299547483E-4</v>
      </c>
      <c r="AT358" s="5">
        <f t="shared" si="539"/>
        <v>1.0773501190122755E-4</v>
      </c>
      <c r="AU358" s="5">
        <f t="shared" si="540"/>
        <v>4.8767382407697402E-5</v>
      </c>
      <c r="AV358" s="5">
        <f t="shared" si="541"/>
        <v>1.6556300117265988E-5</v>
      </c>
      <c r="AW358" s="5">
        <f t="shared" si="542"/>
        <v>1.0762117117935272E-7</v>
      </c>
      <c r="AX358" s="5">
        <f t="shared" si="543"/>
        <v>1.1877216478646524E-3</v>
      </c>
      <c r="AY358" s="5">
        <f t="shared" si="544"/>
        <v>7.5358792072106493E-4</v>
      </c>
      <c r="AZ358" s="5">
        <f t="shared" si="545"/>
        <v>2.3906895831935402E-4</v>
      </c>
      <c r="BA358" s="5">
        <f t="shared" si="546"/>
        <v>5.0561644510095737E-5</v>
      </c>
      <c r="BB358" s="5">
        <f t="shared" si="547"/>
        <v>8.0201124192489887E-6</v>
      </c>
      <c r="BC358" s="5">
        <f t="shared" si="548"/>
        <v>1.0177232776445566E-6</v>
      </c>
      <c r="BD358" s="5">
        <f t="shared" si="549"/>
        <v>1.2355695399348756E-5</v>
      </c>
      <c r="BE358" s="5">
        <f t="shared" si="550"/>
        <v>1.6778805102063651E-5</v>
      </c>
      <c r="BF358" s="5">
        <f t="shared" si="551"/>
        <v>1.1392653005506922E-5</v>
      </c>
      <c r="BG358" s="5">
        <f t="shared" si="552"/>
        <v>5.1570037999079548E-6</v>
      </c>
      <c r="BH358" s="5">
        <f t="shared" si="553"/>
        <v>1.7507788690270319E-6</v>
      </c>
      <c r="BI358" s="5">
        <f t="shared" si="554"/>
        <v>4.7550504396157818E-7</v>
      </c>
      <c r="BJ358" s="8">
        <f t="shared" si="555"/>
        <v>0.54358287424781815</v>
      </c>
      <c r="BK358" s="8">
        <f t="shared" si="556"/>
        <v>0.28246705630550151</v>
      </c>
      <c r="BL358" s="8">
        <f t="shared" si="557"/>
        <v>0.16837278796147173</v>
      </c>
      <c r="BM358" s="8">
        <f t="shared" si="558"/>
        <v>0.32075773430774068</v>
      </c>
      <c r="BN358" s="8">
        <f t="shared" si="559"/>
        <v>0.6787163494746965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1.33253012048193</v>
      </c>
      <c r="F359">
        <f>VLOOKUP(B359,home!$B$2:$E$405,3,FALSE)</f>
        <v>1.1100000000000001</v>
      </c>
      <c r="G359">
        <f>VLOOKUP(C359,away!$B$2:$E$405,4,FALSE)</f>
        <v>1.21</v>
      </c>
      <c r="H359">
        <f>VLOOKUP(A359,away!$A$2:$E$405,3,FALSE)</f>
        <v>1.26265060240964</v>
      </c>
      <c r="I359">
        <f>VLOOKUP(C359,away!$B$2:$E$405,3,FALSE)</f>
        <v>1.08</v>
      </c>
      <c r="J359">
        <f>VLOOKUP(B359,home!$B$2:$E$405,4,FALSE)</f>
        <v>1.08</v>
      </c>
      <c r="K359" s="3">
        <f t="shared" si="504"/>
        <v>1.7897212048192803</v>
      </c>
      <c r="L359" s="3">
        <f t="shared" si="505"/>
        <v>1.4727556626506042</v>
      </c>
      <c r="M359" s="5">
        <f t="shared" si="506"/>
        <v>3.8293432700084222E-2</v>
      </c>
      <c r="N359" s="5">
        <f t="shared" si="507"/>
        <v>6.8534568508660756E-2</v>
      </c>
      <c r="O359" s="5">
        <f t="shared" si="508"/>
        <v>5.6396869851378845E-2</v>
      </c>
      <c r="P359" s="5">
        <f t="shared" si="509"/>
        <v>0.1009346738584459</v>
      </c>
      <c r="Q359" s="5">
        <f t="shared" si="510"/>
        <v>6.1328885261544931E-2</v>
      </c>
      <c r="R359" s="5">
        <f t="shared" si="511"/>
        <v>4.1529404714693678E-2</v>
      </c>
      <c r="S359" s="5">
        <f t="shared" si="512"/>
        <v>6.6511459462920128E-2</v>
      </c>
      <c r="T359" s="5">
        <f t="shared" si="513"/>
        <v>9.0322463052989466E-2</v>
      </c>
      <c r="U359" s="5">
        <f t="shared" si="514"/>
        <v>7.4326056241409075E-2</v>
      </c>
      <c r="V359" s="5">
        <f t="shared" si="515"/>
        <v>1.9479152299554381E-2</v>
      </c>
      <c r="W359" s="5">
        <f t="shared" si="516"/>
        <v>3.6587202140171873E-2</v>
      </c>
      <c r="X359" s="5">
        <f t="shared" si="517"/>
        <v>5.3884009132480426E-2</v>
      </c>
      <c r="Y359" s="5">
        <f t="shared" si="518"/>
        <v>3.9678989788088717E-2</v>
      </c>
      <c r="Z359" s="5">
        <f t="shared" si="519"/>
        <v>2.0387555320024599E-2</v>
      </c>
      <c r="AA359" s="5">
        <f t="shared" si="520"/>
        <v>3.6488040070674153E-2</v>
      </c>
      <c r="AB359" s="5">
        <f t="shared" si="521"/>
        <v>3.2651709518390568E-2</v>
      </c>
      <c r="AC359" s="5">
        <f t="shared" si="522"/>
        <v>3.2089736832181981E-3</v>
      </c>
      <c r="AD359" s="5">
        <f t="shared" si="523"/>
        <v>1.6370222873818743E-2</v>
      </c>
      <c r="AE359" s="5">
        <f t="shared" si="524"/>
        <v>2.4109338436268998E-2</v>
      </c>
      <c r="AF359" s="5">
        <f t="shared" si="525"/>
        <v>1.7753582352387519E-2</v>
      </c>
      <c r="AG359" s="5">
        <f t="shared" si="526"/>
        <v>8.7155629806041808E-3</v>
      </c>
      <c r="AH359" s="5">
        <f t="shared" si="527"/>
        <v>7.5064718862921731E-3</v>
      </c>
      <c r="AI359" s="5">
        <f t="shared" si="528"/>
        <v>1.3434491908276884E-2</v>
      </c>
      <c r="AJ359" s="5">
        <f t="shared" si="529"/>
        <v>1.2021997522108091E-2</v>
      </c>
      <c r="AK359" s="5">
        <f t="shared" si="530"/>
        <v>7.1720079632005664E-3</v>
      </c>
      <c r="AL359" s="5">
        <f t="shared" si="531"/>
        <v>3.383313422672107E-4</v>
      </c>
      <c r="AM359" s="5">
        <f t="shared" si="532"/>
        <v>5.8596270009782046E-3</v>
      </c>
      <c r="AN359" s="5">
        <f t="shared" si="533"/>
        <v>8.629798846711027E-3</v>
      </c>
      <c r="AO359" s="5">
        <f t="shared" si="534"/>
        <v>6.3547925595146609E-3</v>
      </c>
      <c r="AP359" s="5">
        <f t="shared" si="535"/>
        <v>3.119685575665047E-3</v>
      </c>
      <c r="AQ359" s="5">
        <f t="shared" si="536"/>
        <v>1.1486336493125276E-3</v>
      </c>
      <c r="AR359" s="5">
        <f t="shared" si="537"/>
        <v>2.2110397954128724E-3</v>
      </c>
      <c r="AS359" s="5">
        <f t="shared" si="538"/>
        <v>3.9571448065497013E-3</v>
      </c>
      <c r="AT359" s="5">
        <f t="shared" si="539"/>
        <v>3.5410929854112452E-3</v>
      </c>
      <c r="AU359" s="5">
        <f t="shared" si="540"/>
        <v>2.1125230680757723E-3</v>
      </c>
      <c r="AV359" s="5">
        <f t="shared" si="541"/>
        <v>9.4520683265127364E-4</v>
      </c>
      <c r="AW359" s="5">
        <f t="shared" si="542"/>
        <v>2.477170023388893E-5</v>
      </c>
      <c r="AX359" s="5">
        <f t="shared" si="543"/>
        <v>1.7478497826637152E-3</v>
      </c>
      <c r="AY359" s="5">
        <f t="shared" si="544"/>
        <v>2.574155664880614E-3</v>
      </c>
      <c r="AZ359" s="5">
        <f t="shared" si="545"/>
        <v>1.8955511659985282E-3</v>
      </c>
      <c r="BA359" s="5">
        <f t="shared" si="546"/>
        <v>9.305612378560956E-4</v>
      </c>
      <c r="BB359" s="5">
        <f t="shared" si="547"/>
        <v>3.426223331239303E-4</v>
      </c>
      <c r="BC359" s="5">
        <f t="shared" si="548"/>
        <v>1.0091979625176603E-4</v>
      </c>
      <c r="BD359" s="5">
        <f t="shared" si="549"/>
        <v>5.4272022984002322E-4</v>
      </c>
      <c r="BE359" s="5">
        <f t="shared" si="550"/>
        <v>9.7131790362908321E-4</v>
      </c>
      <c r="BF359" s="5">
        <f t="shared" si="551"/>
        <v>8.6919412437279039E-4</v>
      </c>
      <c r="BG359" s="5">
        <f t="shared" si="552"/>
        <v>5.1853838516477001E-4</v>
      </c>
      <c r="BH359" s="5">
        <f t="shared" si="553"/>
        <v>2.320097858605341E-4</v>
      </c>
      <c r="BI359" s="5">
        <f t="shared" si="554"/>
        <v>8.3046566696035669E-5</v>
      </c>
      <c r="BJ359" s="8">
        <f t="shared" si="555"/>
        <v>0.44998902213997166</v>
      </c>
      <c r="BK359" s="8">
        <f t="shared" si="556"/>
        <v>0.23134017901137069</v>
      </c>
      <c r="BL359" s="8">
        <f t="shared" si="557"/>
        <v>0.29751088416008803</v>
      </c>
      <c r="BM359" s="8">
        <f t="shared" si="558"/>
        <v>0.62966042177199999</v>
      </c>
      <c r="BN359" s="8">
        <f t="shared" si="559"/>
        <v>0.36701783489480838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1.33253012048193</v>
      </c>
      <c r="F360">
        <f>VLOOKUP(B360,home!$B$2:$E$405,3,FALSE)</f>
        <v>1.21</v>
      </c>
      <c r="G360">
        <f>VLOOKUP(C360,away!$B$2:$E$405,4,FALSE)</f>
        <v>1.24</v>
      </c>
      <c r="H360">
        <f>VLOOKUP(A360,away!$A$2:$E$405,3,FALSE)</f>
        <v>1.26265060240964</v>
      </c>
      <c r="I360">
        <f>VLOOKUP(C360,away!$B$2:$E$405,3,FALSE)</f>
        <v>1.1000000000000001</v>
      </c>
      <c r="J360">
        <f>VLOOKUP(B360,home!$B$2:$E$405,4,FALSE)</f>
        <v>1.01</v>
      </c>
      <c r="K360" s="3">
        <f t="shared" si="504"/>
        <v>1.9993281927710878</v>
      </c>
      <c r="L360" s="3">
        <f t="shared" si="505"/>
        <v>1.4028048192771101</v>
      </c>
      <c r="M360" s="5">
        <f t="shared" si="506"/>
        <v>3.3302160239319666E-2</v>
      </c>
      <c r="N360" s="5">
        <f t="shared" si="507"/>
        <v>6.6581947846652154E-2</v>
      </c>
      <c r="O360" s="5">
        <f t="shared" si="508"/>
        <v>4.6716430876056189E-2</v>
      </c>
      <c r="P360" s="5">
        <f t="shared" si="509"/>
        <v>9.3401477316140846E-2</v>
      </c>
      <c r="Q360" s="5">
        <f t="shared" si="510"/>
        <v>6.6559582729712949E-2</v>
      </c>
      <c r="R360" s="5">
        <f t="shared" si="511"/>
        <v>3.2767017186178804E-2</v>
      </c>
      <c r="S360" s="5">
        <f t="shared" si="512"/>
        <v>6.5490015528612722E-2</v>
      </c>
      <c r="T360" s="5">
        <f t="shared" si="513"/>
        <v>9.3370103422314846E-2</v>
      </c>
      <c r="U360" s="5">
        <f t="shared" si="514"/>
        <v>6.5512021253342032E-2</v>
      </c>
      <c r="V360" s="5">
        <f t="shared" si="515"/>
        <v>2.0408633340138854E-2</v>
      </c>
      <c r="W360" s="5">
        <f t="shared" si="516"/>
        <v>4.4358150083531549E-2</v>
      </c>
      <c r="X360" s="5">
        <f t="shared" si="517"/>
        <v>6.2225826711395399E-2</v>
      </c>
      <c r="Y360" s="5">
        <f t="shared" si="518"/>
        <v>4.3645344797123904E-2</v>
      </c>
      <c r="Z360" s="5">
        <f t="shared" si="519"/>
        <v>1.5321909874035844E-2</v>
      </c>
      <c r="AA360" s="5">
        <f t="shared" si="520"/>
        <v>3.0633526378257562E-2</v>
      </c>
      <c r="AB360" s="5">
        <f t="shared" si="521"/>
        <v>3.0623236466023575E-2</v>
      </c>
      <c r="AC360" s="5">
        <f t="shared" si="522"/>
        <v>3.5774640636558864E-3</v>
      </c>
      <c r="AD360" s="5">
        <f t="shared" si="523"/>
        <v>2.2171625010293967E-2</v>
      </c>
      <c r="AE360" s="5">
        <f t="shared" si="524"/>
        <v>3.1102462415645283E-2</v>
      </c>
      <c r="AF360" s="5">
        <f t="shared" si="525"/>
        <v>2.1815342084026197E-2</v>
      </c>
      <c r="AG360" s="5">
        <f t="shared" si="526"/>
        <v>1.0200889003216904E-2</v>
      </c>
      <c r="AH360" s="5">
        <f t="shared" si="527"/>
        <v>5.3734122529567538E-3</v>
      </c>
      <c r="AI360" s="5">
        <f t="shared" si="528"/>
        <v>1.0743214608718044E-2</v>
      </c>
      <c r="AJ360" s="5">
        <f t="shared" si="529"/>
        <v>1.0739605924100101E-2</v>
      </c>
      <c r="AK360" s="5">
        <f t="shared" si="530"/>
        <v>7.1573323011015705E-3</v>
      </c>
      <c r="AL360" s="5">
        <f t="shared" si="531"/>
        <v>4.0134384819438411E-4</v>
      </c>
      <c r="AM360" s="5">
        <f t="shared" si="532"/>
        <v>8.8656709925258575E-3</v>
      </c>
      <c r="AN360" s="5">
        <f t="shared" si="533"/>
        <v>1.2436805994440555E-2</v>
      </c>
      <c r="AO360" s="5">
        <f t="shared" si="534"/>
        <v>8.7232056927078316E-3</v>
      </c>
      <c r="AP360" s="5">
        <f t="shared" si="535"/>
        <v>4.0789849950920226E-3</v>
      </c>
      <c r="AQ360" s="5">
        <f t="shared" si="536"/>
        <v>1.4305049522185269E-3</v>
      </c>
      <c r="AR360" s="5">
        <f t="shared" si="537"/>
        <v>1.5075697208820806E-3</v>
      </c>
      <c r="AS360" s="5">
        <f t="shared" si="538"/>
        <v>3.0141266455275834E-3</v>
      </c>
      <c r="AT360" s="5">
        <f t="shared" si="539"/>
        <v>3.0131141894929226E-3</v>
      </c>
      <c r="AU360" s="5">
        <f t="shared" si="540"/>
        <v>2.0080680490306012E-3</v>
      </c>
      <c r="AV360" s="5">
        <f t="shared" si="541"/>
        <v>1.0036967658574297E-3</v>
      </c>
      <c r="AW360" s="5">
        <f t="shared" si="542"/>
        <v>3.1267664906648699E-5</v>
      </c>
      <c r="AX360" s="5">
        <f t="shared" si="543"/>
        <v>2.9542309938649573E-3</v>
      </c>
      <c r="AY360" s="5">
        <f t="shared" si="544"/>
        <v>4.144209475451569E-3</v>
      </c>
      <c r="AZ360" s="5">
        <f t="shared" si="545"/>
        <v>2.906758512128663E-3</v>
      </c>
      <c r="BA360" s="5">
        <f t="shared" si="546"/>
        <v>1.3592049497629505E-3</v>
      </c>
      <c r="BB360" s="5">
        <f t="shared" si="547"/>
        <v>4.7667481347819221E-4</v>
      </c>
      <c r="BC360" s="5">
        <f t="shared" si="548"/>
        <v>1.3373634511504504E-4</v>
      </c>
      <c r="BD360" s="5">
        <f t="shared" si="549"/>
        <v>3.5247101164160552E-4</v>
      </c>
      <c r="BE360" s="5">
        <f t="shared" si="550"/>
        <v>7.0470523070960813E-4</v>
      </c>
      <c r="BF360" s="5">
        <f t="shared" si="551"/>
        <v>7.0446851767548677E-4</v>
      </c>
      <c r="BG360" s="5">
        <f t="shared" si="552"/>
        <v>4.6948792276941918E-4</v>
      </c>
      <c r="BH360" s="5">
        <f t="shared" si="553"/>
        <v>2.3466511003960888E-4</v>
      </c>
      <c r="BI360" s="5">
        <f t="shared" si="554"/>
        <v>9.3834514072383942E-5</v>
      </c>
      <c r="BJ360" s="8">
        <f t="shared" si="555"/>
        <v>0.50954126182069936</v>
      </c>
      <c r="BK360" s="8">
        <f t="shared" si="556"/>
        <v>0.22072530381151392</v>
      </c>
      <c r="BL360" s="8">
        <f t="shared" si="557"/>
        <v>0.2533720049244334</v>
      </c>
      <c r="BM360" s="8">
        <f t="shared" si="558"/>
        <v>0.6555189224260769</v>
      </c>
      <c r="BN360" s="8">
        <f t="shared" si="559"/>
        <v>0.33932861619406063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1.28571428571429</v>
      </c>
      <c r="F361">
        <f>VLOOKUP(B361,home!$B$2:$E$405,3,FALSE)</f>
        <v>1.04</v>
      </c>
      <c r="G361">
        <f>VLOOKUP(C361,away!$B$2:$E$405,4,FALSE)</f>
        <v>0.92</v>
      </c>
      <c r="H361">
        <f>VLOOKUP(A361,away!$A$2:$E$405,3,FALSE)</f>
        <v>1.12348668280872</v>
      </c>
      <c r="I361">
        <f>VLOOKUP(C361,away!$B$2:$E$405,3,FALSE)</f>
        <v>0.73</v>
      </c>
      <c r="J361">
        <f>VLOOKUP(B361,home!$B$2:$E$405,4,FALSE)</f>
        <v>0.84</v>
      </c>
      <c r="K361" s="3">
        <f t="shared" si="504"/>
        <v>1.2301714285714327</v>
      </c>
      <c r="L361" s="3">
        <f t="shared" si="505"/>
        <v>0.68892203389830708</v>
      </c>
      <c r="M361" s="5">
        <f t="shared" si="506"/>
        <v>0.14673992710348191</v>
      </c>
      <c r="N361" s="5">
        <f t="shared" si="507"/>
        <v>0.18051526575335824</v>
      </c>
      <c r="O361" s="5">
        <f t="shared" si="508"/>
        <v>0.10109236903422009</v>
      </c>
      <c r="P361" s="5">
        <f t="shared" si="509"/>
        <v>0.12436094403249699</v>
      </c>
      <c r="Q361" s="5">
        <f t="shared" si="510"/>
        <v>0.11103236117538029</v>
      </c>
      <c r="R361" s="5">
        <f t="shared" si="511"/>
        <v>3.4822380243326567E-2</v>
      </c>
      <c r="S361" s="5">
        <f t="shared" si="512"/>
        <v>2.6348732594345944E-2</v>
      </c>
      <c r="T361" s="5">
        <f t="shared" si="513"/>
        <v>7.6492640089474415E-2</v>
      </c>
      <c r="U361" s="5">
        <f t="shared" si="514"/>
        <v>4.2837497250190676E-2</v>
      </c>
      <c r="V361" s="5">
        <f t="shared" si="515"/>
        <v>2.4811494913884826E-3</v>
      </c>
      <c r="W361" s="5">
        <f t="shared" si="516"/>
        <v>4.5529612788258941E-2</v>
      </c>
      <c r="X361" s="5">
        <f t="shared" si="517"/>
        <v>3.1366353444689722E-2</v>
      </c>
      <c r="Y361" s="5">
        <f t="shared" si="518"/>
        <v>1.0804486005544406E-2</v>
      </c>
      <c r="Z361" s="5">
        <f t="shared" si="519"/>
        <v>7.9966350074709217E-3</v>
      </c>
      <c r="AA361" s="5">
        <f t="shared" si="520"/>
        <v>9.8372319109048326E-3</v>
      </c>
      <c r="AB361" s="5">
        <f t="shared" si="521"/>
        <v>6.0507408165131425E-3</v>
      </c>
      <c r="AC361" s="5">
        <f t="shared" si="522"/>
        <v>1.3142217796712215E-4</v>
      </c>
      <c r="AD361" s="5">
        <f t="shared" si="523"/>
        <v>1.4002307201509162E-2</v>
      </c>
      <c r="AE361" s="5">
        <f t="shared" si="524"/>
        <v>9.6464979565326053E-3</v>
      </c>
      <c r="AF361" s="5">
        <f t="shared" si="525"/>
        <v>3.3228424961051516E-3</v>
      </c>
      <c r="AG361" s="5">
        <f t="shared" si="526"/>
        <v>7.6305980358016298E-4</v>
      </c>
      <c r="AH361" s="5">
        <f t="shared" si="527"/>
        <v>1.3772645134223179E-3</v>
      </c>
      <c r="AI361" s="5">
        <f t="shared" si="528"/>
        <v>1.694271453997472E-3</v>
      </c>
      <c r="AJ361" s="5">
        <f t="shared" si="529"/>
        <v>1.0421221674759343E-3</v>
      </c>
      <c r="AK361" s="5">
        <f t="shared" si="530"/>
        <v>4.2732963850327591E-4</v>
      </c>
      <c r="AL361" s="5">
        <f t="shared" si="531"/>
        <v>4.4551708431127726E-6</v>
      </c>
      <c r="AM361" s="5">
        <f t="shared" si="532"/>
        <v>3.445047650675321E-3</v>
      </c>
      <c r="AN361" s="5">
        <f t="shared" si="533"/>
        <v>2.3733692343798269E-3</v>
      </c>
      <c r="AO361" s="5">
        <f t="shared" si="534"/>
        <v>8.1753318007030899E-4</v>
      </c>
      <c r="AP361" s="5">
        <f t="shared" si="535"/>
        <v>1.8773887373112942E-4</v>
      </c>
      <c r="AQ361" s="5">
        <f t="shared" si="536"/>
        <v>3.2334361683156785E-5</v>
      </c>
      <c r="AR361" s="5">
        <f t="shared" si="537"/>
        <v>1.8976557396057316E-4</v>
      </c>
      <c r="AS361" s="5">
        <f t="shared" si="538"/>
        <v>2.3344418721275614E-4</v>
      </c>
      <c r="AT361" s="5">
        <f t="shared" si="539"/>
        <v>1.4358818463760663E-4</v>
      </c>
      <c r="AU361" s="5">
        <f t="shared" si="540"/>
        <v>5.8879360740541046E-5</v>
      </c>
      <c r="AV361" s="5">
        <f t="shared" si="541"/>
        <v>1.810792682889102E-5</v>
      </c>
      <c r="AW361" s="5">
        <f t="shared" si="542"/>
        <v>1.0488118196821761E-7</v>
      </c>
      <c r="AX361" s="5">
        <f t="shared" si="543"/>
        <v>7.0633319832131734E-4</v>
      </c>
      <c r="AY361" s="5">
        <f t="shared" si="544"/>
        <v>4.866085035974183E-4</v>
      </c>
      <c r="AZ361" s="5">
        <f t="shared" si="545"/>
        <v>1.6761766000527253E-4</v>
      </c>
      <c r="BA361" s="5">
        <f t="shared" si="546"/>
        <v>3.8491833082702427E-5</v>
      </c>
      <c r="BB361" s="5">
        <f t="shared" si="547"/>
        <v>6.6294679839523744E-6</v>
      </c>
      <c r="BC361" s="5">
        <f t="shared" si="548"/>
        <v>9.1343731343363613E-7</v>
      </c>
      <c r="BD361" s="5">
        <f t="shared" si="549"/>
        <v>2.1788947529466268E-5</v>
      </c>
      <c r="BE361" s="5">
        <f t="shared" si="550"/>
        <v>2.6804140709391509E-5</v>
      </c>
      <c r="BF361" s="5">
        <f t="shared" si="551"/>
        <v>1.6486844034050928E-5</v>
      </c>
      <c r="BG361" s="5">
        <f t="shared" si="552"/>
        <v>6.7605481593342754E-6</v>
      </c>
      <c r="BH361" s="5">
        <f t="shared" si="553"/>
        <v>2.0791582967735527E-6</v>
      </c>
      <c r="BI361" s="5">
        <f t="shared" si="554"/>
        <v>5.1154422643361429E-7</v>
      </c>
      <c r="BJ361" s="8">
        <f t="shared" si="555"/>
        <v>0.491738044115277</v>
      </c>
      <c r="BK361" s="8">
        <f t="shared" si="556"/>
        <v>0.30055323907412107</v>
      </c>
      <c r="BL361" s="8">
        <f t="shared" si="557"/>
        <v>0.19989942344489009</v>
      </c>
      <c r="BM361" s="8">
        <f t="shared" si="558"/>
        <v>0.30113759067707946</v>
      </c>
      <c r="BN361" s="8">
        <f t="shared" si="559"/>
        <v>0.69856324734226405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1.28571428571429</v>
      </c>
      <c r="F362">
        <f>VLOOKUP(B362,home!$B$2:$E$405,3,FALSE)</f>
        <v>1.56</v>
      </c>
      <c r="G362">
        <f>VLOOKUP(C362,away!$B$2:$E$405,4,FALSE)</f>
        <v>1.1000000000000001</v>
      </c>
      <c r="H362">
        <f>VLOOKUP(A362,away!$A$2:$E$405,3,FALSE)</f>
        <v>1.12348668280872</v>
      </c>
      <c r="I362">
        <f>VLOOKUP(C362,away!$B$2:$E$405,3,FALSE)</f>
        <v>0.96</v>
      </c>
      <c r="J362">
        <f>VLOOKUP(B362,home!$B$2:$E$405,4,FALSE)</f>
        <v>1.17</v>
      </c>
      <c r="K362" s="3">
        <f t="shared" si="504"/>
        <v>2.206285714285722</v>
      </c>
      <c r="L362" s="3">
        <f t="shared" si="505"/>
        <v>1.2619002421307541</v>
      </c>
      <c r="M362" s="5">
        <f t="shared" si="506"/>
        <v>3.1173529541091621E-2</v>
      </c>
      <c r="N362" s="5">
        <f t="shared" si="507"/>
        <v>6.8777712890374376E-2</v>
      </c>
      <c r="O362" s="5">
        <f t="shared" si="508"/>
        <v>3.9337884475973729E-2</v>
      </c>
      <c r="P362" s="5">
        <f t="shared" si="509"/>
        <v>8.6790612549562912E-2</v>
      </c>
      <c r="Q362" s="5">
        <f t="shared" si="510"/>
        <v>7.5871642705638981E-2</v>
      </c>
      <c r="R362" s="5">
        <f t="shared" si="511"/>
        <v>2.482024297257145E-2</v>
      </c>
      <c r="S362" s="5">
        <f t="shared" si="512"/>
        <v>6.0408706822876634E-2</v>
      </c>
      <c r="T362" s="5">
        <f t="shared" si="513"/>
        <v>9.5742444301103888E-2</v>
      </c>
      <c r="U362" s="5">
        <f t="shared" si="514"/>
        <v>5.4760547495484965E-2</v>
      </c>
      <c r="V362" s="5">
        <f t="shared" si="515"/>
        <v>1.8687181598782191E-2</v>
      </c>
      <c r="W362" s="5">
        <f t="shared" si="516"/>
        <v>5.5798173806947265E-2</v>
      </c>
      <c r="X362" s="5">
        <f t="shared" si="517"/>
        <v>7.0411729037440654E-2</v>
      </c>
      <c r="Y362" s="5">
        <f t="shared" si="518"/>
        <v>4.4426288960595715E-2</v>
      </c>
      <c r="Z362" s="5">
        <f t="shared" si="519"/>
        <v>1.0440223538944018E-2</v>
      </c>
      <c r="AA362" s="5">
        <f t="shared" si="520"/>
        <v>2.3034116047921709E-2</v>
      </c>
      <c r="AB362" s="5">
        <f t="shared" si="521"/>
        <v>2.5409920588864585E-2</v>
      </c>
      <c r="AC362" s="5">
        <f t="shared" si="522"/>
        <v>3.251700965648887E-3</v>
      </c>
      <c r="AD362" s="5">
        <f t="shared" si="523"/>
        <v>3.0776678438374883E-2</v>
      </c>
      <c r="AE362" s="5">
        <f t="shared" si="524"/>
        <v>3.8837097973365618E-2</v>
      </c>
      <c r="AF362" s="5">
        <f t="shared" si="525"/>
        <v>2.4504271668122957E-2</v>
      </c>
      <c r="AG362" s="5">
        <f t="shared" si="526"/>
        <v>1.0307315450414044E-2</v>
      </c>
      <c r="AH362" s="5">
        <f t="shared" si="527"/>
        <v>3.2936301529231647E-3</v>
      </c>
      <c r="AI362" s="5">
        <f t="shared" si="528"/>
        <v>7.2666891545350755E-3</v>
      </c>
      <c r="AJ362" s="5">
        <f t="shared" si="529"/>
        <v>8.0161962359028647E-3</v>
      </c>
      <c r="AK362" s="5">
        <f t="shared" si="530"/>
        <v>5.8953397460611567E-3</v>
      </c>
      <c r="AL362" s="5">
        <f t="shared" si="531"/>
        <v>3.6212404920612622E-4</v>
      </c>
      <c r="AM362" s="5">
        <f t="shared" si="532"/>
        <v>1.3580429194350386E-2</v>
      </c>
      <c r="AN362" s="5">
        <f t="shared" si="533"/>
        <v>1.7137146888590315E-2</v>
      </c>
      <c r="AO362" s="5">
        <f t="shared" si="534"/>
        <v>1.0812684904071211E-2</v>
      </c>
      <c r="AP362" s="5">
        <f t="shared" si="535"/>
        <v>4.548176566177003E-3</v>
      </c>
      <c r="AQ362" s="5">
        <f t="shared" si="536"/>
        <v>1.4348362775280458E-3</v>
      </c>
      <c r="AR362" s="5">
        <f t="shared" si="537"/>
        <v>8.3124653749257888E-4</v>
      </c>
      <c r="AS362" s="5">
        <f t="shared" si="538"/>
        <v>1.8339673607193473E-3</v>
      </c>
      <c r="AT362" s="5">
        <f t="shared" si="539"/>
        <v>2.0231279942106934E-3</v>
      </c>
      <c r="AU362" s="5">
        <f t="shared" si="540"/>
        <v>1.4878661305995264E-3</v>
      </c>
      <c r="AV362" s="5">
        <f t="shared" si="541"/>
        <v>8.2066444717782757E-4</v>
      </c>
      <c r="AW362" s="5">
        <f t="shared" si="542"/>
        <v>2.8005391212242164E-5</v>
      </c>
      <c r="AX362" s="5">
        <f t="shared" si="543"/>
        <v>4.9937178208939977E-3</v>
      </c>
      <c r="AY362" s="5">
        <f t="shared" si="544"/>
        <v>6.3015737273187976E-3</v>
      </c>
      <c r="AZ362" s="5">
        <f t="shared" si="545"/>
        <v>3.9759787061541957E-3</v>
      </c>
      <c r="BA362" s="5">
        <f t="shared" si="546"/>
        <v>1.6724294973342337E-3</v>
      </c>
      <c r="BB362" s="5">
        <f t="shared" si="547"/>
        <v>5.2760979690817135E-4</v>
      </c>
      <c r="BC362" s="5">
        <f t="shared" si="548"/>
        <v>1.3315818609379589E-4</v>
      </c>
      <c r="BD362" s="5">
        <f t="shared" si="549"/>
        <v>1.7482503448870595E-4</v>
      </c>
      <c r="BE362" s="5">
        <f t="shared" si="550"/>
        <v>3.8571397609194055E-4</v>
      </c>
      <c r="BF362" s="5">
        <f t="shared" si="551"/>
        <v>4.2549761762599657E-4</v>
      </c>
      <c r="BG362" s="5">
        <f t="shared" si="552"/>
        <v>3.1292310507694828E-4</v>
      </c>
      <c r="BH362" s="5">
        <f t="shared" si="553"/>
        <v>1.7259944410030024E-4</v>
      </c>
      <c r="BI362" s="5">
        <f t="shared" si="554"/>
        <v>7.616073756242993E-5</v>
      </c>
      <c r="BJ362" s="8">
        <f t="shared" si="555"/>
        <v>0.5805710967977985</v>
      </c>
      <c r="BK362" s="8">
        <f t="shared" si="556"/>
        <v>0.20697542925448717</v>
      </c>
      <c r="BL362" s="8">
        <f t="shared" si="557"/>
        <v>0.20037915925538499</v>
      </c>
      <c r="BM362" s="8">
        <f t="shared" si="558"/>
        <v>0.66532071537529536</v>
      </c>
      <c r="BN362" s="8">
        <f t="shared" si="559"/>
        <v>0.32677162513521307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1.28571428571429</v>
      </c>
      <c r="F363">
        <f>VLOOKUP(B363,home!$B$2:$E$405,3,FALSE)</f>
        <v>1.1200000000000001</v>
      </c>
      <c r="G363">
        <f>VLOOKUP(C363,away!$B$2:$E$405,4,FALSE)</f>
        <v>0.91</v>
      </c>
      <c r="H363">
        <f>VLOOKUP(A363,away!$A$2:$E$405,3,FALSE)</f>
        <v>1.12348668280872</v>
      </c>
      <c r="I363">
        <f>VLOOKUP(C363,away!$B$2:$E$405,3,FALSE)</f>
        <v>0.82</v>
      </c>
      <c r="J363">
        <f>VLOOKUP(B363,home!$B$2:$E$405,4,FALSE)</f>
        <v>0.79</v>
      </c>
      <c r="K363" s="3">
        <f t="shared" si="504"/>
        <v>1.3104000000000047</v>
      </c>
      <c r="L363" s="3">
        <f t="shared" si="505"/>
        <v>0.72779467312348878</v>
      </c>
      <c r="M363" s="5">
        <f t="shared" si="506"/>
        <v>0.13026366722758395</v>
      </c>
      <c r="N363" s="5">
        <f t="shared" si="507"/>
        <v>0.17069750953502666</v>
      </c>
      <c r="O363" s="5">
        <f t="shared" si="508"/>
        <v>9.4805203109766381E-2</v>
      </c>
      <c r="P363" s="5">
        <f t="shared" si="509"/>
        <v>0.12423273815503832</v>
      </c>
      <c r="Q363" s="5">
        <f t="shared" si="510"/>
        <v>0.11184100824734988</v>
      </c>
      <c r="R363" s="5">
        <f t="shared" si="511"/>
        <v>3.4499360903839191E-2</v>
      </c>
      <c r="S363" s="5">
        <f t="shared" si="512"/>
        <v>2.9620257048601922E-2</v>
      </c>
      <c r="T363" s="5">
        <f t="shared" si="513"/>
        <v>8.1397290039181419E-2</v>
      </c>
      <c r="U363" s="5">
        <f t="shared" si="514"/>
        <v>4.5207962528391044E-2</v>
      </c>
      <c r="V363" s="5">
        <f t="shared" si="515"/>
        <v>3.1387669471734606E-3</v>
      </c>
      <c r="W363" s="5">
        <f t="shared" si="516"/>
        <v>4.8852152402442582E-2</v>
      </c>
      <c r="X363" s="5">
        <f t="shared" si="517"/>
        <v>3.5554336289114558E-2</v>
      </c>
      <c r="Y363" s="5">
        <f t="shared" si="518"/>
        <v>1.2938128278829361E-2</v>
      </c>
      <c r="Z363" s="5">
        <f t="shared" si="519"/>
        <v>8.3694836973263048E-3</v>
      </c>
      <c r="AA363" s="5">
        <f t="shared" si="520"/>
        <v>1.0967371436976431E-2</v>
      </c>
      <c r="AB363" s="5">
        <f t="shared" si="521"/>
        <v>7.1858217655069835E-3</v>
      </c>
      <c r="AC363" s="5">
        <f t="shared" si="522"/>
        <v>1.8709054708853921E-4</v>
      </c>
      <c r="AD363" s="5">
        <f t="shared" si="523"/>
        <v>1.6003965127040255E-2</v>
      </c>
      <c r="AE363" s="5">
        <f t="shared" si="524"/>
        <v>1.1647600568313975E-2</v>
      </c>
      <c r="AF363" s="5">
        <f t="shared" si="525"/>
        <v>4.2385308241445156E-3</v>
      </c>
      <c r="AG363" s="5">
        <f t="shared" si="526"/>
        <v>1.0282600518940297E-3</v>
      </c>
      <c r="AH363" s="5">
        <f t="shared" si="527"/>
        <v>1.5228164129269914E-3</v>
      </c>
      <c r="AI363" s="5">
        <f t="shared" si="528"/>
        <v>1.9954986274995368E-3</v>
      </c>
      <c r="AJ363" s="5">
        <f t="shared" si="529"/>
        <v>1.3074507007377013E-3</v>
      </c>
      <c r="AK363" s="5">
        <f t="shared" si="530"/>
        <v>5.7109446608222985E-4</v>
      </c>
      <c r="AL363" s="5">
        <f t="shared" si="531"/>
        <v>7.1371462027476441E-6</v>
      </c>
      <c r="AM363" s="5">
        <f t="shared" si="532"/>
        <v>4.1943191804947192E-3</v>
      </c>
      <c r="AN363" s="5">
        <f t="shared" si="533"/>
        <v>3.0526031569437337E-3</v>
      </c>
      <c r="AO363" s="5">
        <f t="shared" si="534"/>
        <v>1.1108341583917973E-3</v>
      </c>
      <c r="AP363" s="5">
        <f t="shared" si="535"/>
        <v>2.6948639440038793E-4</v>
      </c>
      <c r="AQ363" s="5">
        <f t="shared" si="536"/>
        <v>4.9032690580964471E-5</v>
      </c>
      <c r="AR363" s="5">
        <f t="shared" si="537"/>
        <v>2.2165953469465677E-4</v>
      </c>
      <c r="AS363" s="5">
        <f t="shared" si="538"/>
        <v>2.9046265426387931E-4</v>
      </c>
      <c r="AT363" s="5">
        <f t="shared" si="539"/>
        <v>1.9031113107369443E-4</v>
      </c>
      <c r="AU363" s="5">
        <f t="shared" si="540"/>
        <v>8.3127902052989994E-5</v>
      </c>
      <c r="AV363" s="5">
        <f t="shared" si="541"/>
        <v>2.7232700712559631E-5</v>
      </c>
      <c r="AW363" s="5">
        <f t="shared" si="542"/>
        <v>1.8907532235094372E-7</v>
      </c>
      <c r="AX363" s="5">
        <f t="shared" si="543"/>
        <v>9.1603930902005033E-4</v>
      </c>
      <c r="AY363" s="5">
        <f t="shared" si="544"/>
        <v>6.6668852947651398E-4</v>
      </c>
      <c r="AZ363" s="5">
        <f t="shared" si="545"/>
        <v>2.4260618019276945E-4</v>
      </c>
      <c r="BA363" s="5">
        <f t="shared" si="546"/>
        <v>5.8855828537044953E-5</v>
      </c>
      <c r="BB363" s="5">
        <f t="shared" si="547"/>
        <v>1.0708739622882682E-5</v>
      </c>
      <c r="BC363" s="5">
        <f t="shared" si="548"/>
        <v>1.5587527306800917E-6</v>
      </c>
      <c r="BD363" s="5">
        <f t="shared" si="549"/>
        <v>2.6887104766300377E-5</v>
      </c>
      <c r="BE363" s="5">
        <f t="shared" si="550"/>
        <v>3.5232862085760143E-5</v>
      </c>
      <c r="BF363" s="5">
        <f t="shared" si="551"/>
        <v>2.3084571238590133E-5</v>
      </c>
      <c r="BG363" s="5">
        <f t="shared" si="552"/>
        <v>1.0083340717016202E-5</v>
      </c>
      <c r="BH363" s="5">
        <f t="shared" si="553"/>
        <v>3.3033024188945209E-6</v>
      </c>
      <c r="BI363" s="5">
        <f t="shared" si="554"/>
        <v>8.6572949794387813E-7</v>
      </c>
      <c r="BJ363" s="8">
        <f t="shared" si="555"/>
        <v>0.50477151428372868</v>
      </c>
      <c r="BK363" s="8">
        <f t="shared" si="556"/>
        <v>0.2881163456011655</v>
      </c>
      <c r="BL363" s="8">
        <f t="shared" si="557"/>
        <v>0.19897483078524877</v>
      </c>
      <c r="BM363" s="8">
        <f t="shared" si="558"/>
        <v>0.3332261877347108</v>
      </c>
      <c r="BN363" s="8">
        <f t="shared" si="559"/>
        <v>0.66633948717860436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1.28571428571429</v>
      </c>
      <c r="F364">
        <f>VLOOKUP(B364,home!$B$2:$E$405,3,FALSE)</f>
        <v>1.51</v>
      </c>
      <c r="G364">
        <f>VLOOKUP(C364,away!$B$2:$E$405,4,FALSE)</f>
        <v>0.6</v>
      </c>
      <c r="H364">
        <f>VLOOKUP(A364,away!$A$2:$E$405,3,FALSE)</f>
        <v>1.12348668280872</v>
      </c>
      <c r="I364">
        <f>VLOOKUP(C364,away!$B$2:$E$405,3,FALSE)</f>
        <v>0.95</v>
      </c>
      <c r="J364">
        <f>VLOOKUP(B364,home!$B$2:$E$405,4,FALSE)</f>
        <v>0.89</v>
      </c>
      <c r="K364" s="3">
        <f t="shared" si="504"/>
        <v>1.1648571428571468</v>
      </c>
      <c r="L364" s="3">
        <f t="shared" si="505"/>
        <v>0.94990799031477258</v>
      </c>
      <c r="M364" s="5">
        <f t="shared" si="506"/>
        <v>0.12066162563870959</v>
      </c>
      <c r="N364" s="5">
        <f t="shared" si="507"/>
        <v>0.14055355649400589</v>
      </c>
      <c r="O364" s="5">
        <f t="shared" si="508"/>
        <v>0.11461744231858005</v>
      </c>
      <c r="P364" s="5">
        <f t="shared" si="509"/>
        <v>0.13351294638081498</v>
      </c>
      <c r="Q364" s="5">
        <f t="shared" si="510"/>
        <v>8.1862407118009156E-2</v>
      </c>
      <c r="R364" s="5">
        <f t="shared" si="511"/>
        <v>5.4438012143930875E-2</v>
      </c>
      <c r="S364" s="5">
        <f t="shared" si="512"/>
        <v>3.6933256030920944E-2</v>
      </c>
      <c r="T364" s="5">
        <f t="shared" si="513"/>
        <v>7.7761754627797802E-2</v>
      </c>
      <c r="U364" s="5">
        <f t="shared" si="514"/>
        <v>6.3412507288801975E-2</v>
      </c>
      <c r="V364" s="5">
        <f t="shared" si="515"/>
        <v>4.5407678115677915E-3</v>
      </c>
      <c r="W364" s="5">
        <f t="shared" si="516"/>
        <v>3.1786003220964233E-2</v>
      </c>
      <c r="X364" s="5">
        <f t="shared" si="517"/>
        <v>3.0193778439765017E-2</v>
      </c>
      <c r="Y364" s="5">
        <f t="shared" si="518"/>
        <v>1.434065569886335E-2</v>
      </c>
      <c r="Z364" s="5">
        <f t="shared" si="519"/>
        <v>1.7237034237457521E-2</v>
      </c>
      <c r="AA364" s="5">
        <f t="shared" si="520"/>
        <v>2.0078682453175588E-2</v>
      </c>
      <c r="AB364" s="5">
        <f t="shared" si="521"/>
        <v>1.1694398337371023E-2</v>
      </c>
      <c r="AC364" s="5">
        <f t="shared" si="522"/>
        <v>3.1402449108428932E-4</v>
      </c>
      <c r="AD364" s="5">
        <f t="shared" si="523"/>
        <v>9.2565382237051134E-3</v>
      </c>
      <c r="AE364" s="5">
        <f t="shared" si="524"/>
        <v>8.7928596213515987E-3</v>
      </c>
      <c r="AF364" s="5">
        <f t="shared" si="525"/>
        <v>4.1762038060190049E-3</v>
      </c>
      <c r="AG364" s="5">
        <f t="shared" si="526"/>
        <v>1.322336454840139E-3</v>
      </c>
      <c r="AH364" s="5">
        <f t="shared" si="527"/>
        <v>4.0933991378725495E-3</v>
      </c>
      <c r="AI364" s="5">
        <f t="shared" si="528"/>
        <v>4.7682252243161256E-3</v>
      </c>
      <c r="AJ364" s="5">
        <f t="shared" si="529"/>
        <v>2.777150605648131E-3</v>
      </c>
      <c r="AK364" s="5">
        <f t="shared" si="530"/>
        <v>1.0783279065930921E-3</v>
      </c>
      <c r="AL364" s="5">
        <f t="shared" si="531"/>
        <v>1.3898813253498555E-5</v>
      </c>
      <c r="AM364" s="5">
        <f t="shared" si="532"/>
        <v>2.1565089336026215E-3</v>
      </c>
      <c r="AN364" s="5">
        <f t="shared" si="533"/>
        <v>2.0484850672143192E-3</v>
      </c>
      <c r="AO364" s="5">
        <f t="shared" si="534"/>
        <v>9.7293616669368792E-4</v>
      </c>
      <c r="AP364" s="5">
        <f t="shared" si="535"/>
        <v>3.0806661293618658E-4</v>
      </c>
      <c r="AQ364" s="5">
        <f t="shared" si="536"/>
        <v>7.3158734294322957E-5</v>
      </c>
      <c r="AR364" s="5">
        <f t="shared" si="537"/>
        <v>7.7767050972254754E-4</v>
      </c>
      <c r="AS364" s="5">
        <f t="shared" si="538"/>
        <v>9.0587504803966762E-4</v>
      </c>
      <c r="AT364" s="5">
        <f t="shared" si="539"/>
        <v>5.2760751012253409E-4</v>
      </c>
      <c r="AU364" s="5">
        <f t="shared" si="540"/>
        <v>2.0486245893043602E-4</v>
      </c>
      <c r="AV364" s="5">
        <f t="shared" si="541"/>
        <v>5.9658874647099312E-5</v>
      </c>
      <c r="AW364" s="5">
        <f t="shared" si="542"/>
        <v>4.2719821255158567E-7</v>
      </c>
      <c r="AX364" s="5">
        <f t="shared" si="543"/>
        <v>4.1867080582371006E-4</v>
      </c>
      <c r="AY364" s="5">
        <f t="shared" si="544"/>
        <v>3.9769874376346676E-4</v>
      </c>
      <c r="AZ364" s="5">
        <f t="shared" si="545"/>
        <v>1.8888860721953221E-4</v>
      </c>
      <c r="BA364" s="5">
        <f t="shared" si="546"/>
        <v>5.9808932425754101E-5</v>
      </c>
      <c r="BB364" s="5">
        <f t="shared" si="547"/>
        <v>1.4203245700855025E-5</v>
      </c>
      <c r="BC364" s="5">
        <f t="shared" si="548"/>
        <v>2.698355315929227E-6</v>
      </c>
      <c r="BD364" s="5">
        <f t="shared" si="549"/>
        <v>1.2311923850293492E-4</v>
      </c>
      <c r="BE364" s="5">
        <f t="shared" si="550"/>
        <v>1.434163243932764E-4</v>
      </c>
      <c r="BF364" s="5">
        <f t="shared" si="551"/>
        <v>8.3529764935912849E-5</v>
      </c>
      <c r="BG364" s="5">
        <f t="shared" si="552"/>
        <v>3.2433414442258838E-5</v>
      </c>
      <c r="BH364" s="5">
        <f t="shared" si="553"/>
        <v>9.4450736200778364E-6</v>
      </c>
      <c r="BI364" s="5">
        <f t="shared" si="554"/>
        <v>2.2004322942318551E-6</v>
      </c>
      <c r="BJ364" s="8">
        <f t="shared" si="555"/>
        <v>0.4066872179103117</v>
      </c>
      <c r="BK364" s="8">
        <f t="shared" si="556"/>
        <v>0.29637421791011459</v>
      </c>
      <c r="BL364" s="8">
        <f t="shared" si="557"/>
        <v>0.27982796406594035</v>
      </c>
      <c r="BM364" s="8">
        <f t="shared" si="558"/>
        <v>0.35408317248422261</v>
      </c>
      <c r="BN364" s="8">
        <f t="shared" si="559"/>
        <v>0.64564599009405055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1.28571428571429</v>
      </c>
      <c r="F365">
        <f>VLOOKUP(B365,home!$B$2:$E$405,3,FALSE)</f>
        <v>1.19</v>
      </c>
      <c r="G365">
        <f>VLOOKUP(C365,away!$B$2:$E$405,4,FALSE)</f>
        <v>1.02</v>
      </c>
      <c r="H365">
        <f>VLOOKUP(A365,away!$A$2:$E$405,3,FALSE)</f>
        <v>1.12348668280872</v>
      </c>
      <c r="I365">
        <f>VLOOKUP(C365,away!$B$2:$E$405,3,FALSE)</f>
        <v>1.02</v>
      </c>
      <c r="J365">
        <f>VLOOKUP(B365,home!$B$2:$E$405,4,FALSE)</f>
        <v>0.99</v>
      </c>
      <c r="K365" s="3">
        <f t="shared" si="504"/>
        <v>1.5606000000000053</v>
      </c>
      <c r="L365" s="3">
        <f t="shared" si="505"/>
        <v>1.1344968523002454</v>
      </c>
      <c r="M365" s="5">
        <f t="shared" si="506"/>
        <v>6.7535840455961227E-2</v>
      </c>
      <c r="N365" s="5">
        <f t="shared" si="507"/>
        <v>0.10539643261557345</v>
      </c>
      <c r="O365" s="5">
        <f t="shared" si="508"/>
        <v>7.6619198414739589E-2</v>
      </c>
      <c r="P365" s="5">
        <f t="shared" si="509"/>
        <v>0.11957192104604301</v>
      </c>
      <c r="Q365" s="5">
        <f t="shared" si="510"/>
        <v>8.2240836369932249E-2</v>
      </c>
      <c r="R365" s="5">
        <f t="shared" si="511"/>
        <v>4.3462119713645025E-2</v>
      </c>
      <c r="S365" s="5">
        <f t="shared" si="512"/>
        <v>5.2925395634797152E-2</v>
      </c>
      <c r="T365" s="5">
        <f t="shared" si="513"/>
        <v>9.3301969992227687E-2</v>
      </c>
      <c r="U365" s="5">
        <f t="shared" si="514"/>
        <v>6.7826984025114667E-2</v>
      </c>
      <c r="V365" s="5">
        <f t="shared" si="515"/>
        <v>1.04115766704169E-2</v>
      </c>
      <c r="W365" s="5">
        <f t="shared" si="516"/>
        <v>4.2781683079638907E-2</v>
      </c>
      <c r="X365" s="5">
        <f t="shared" si="517"/>
        <v>4.8535684789957012E-2</v>
      </c>
      <c r="Y365" s="5">
        <f t="shared" si="518"/>
        <v>2.7531790809221579E-2</v>
      </c>
      <c r="Z365" s="5">
        <f t="shared" si="519"/>
        <v>1.643587933647557E-2</v>
      </c>
      <c r="AA365" s="5">
        <f t="shared" si="520"/>
        <v>2.5649833292503869E-2</v>
      </c>
      <c r="AB365" s="5">
        <f t="shared" si="521"/>
        <v>2.0014564918140836E-2</v>
      </c>
      <c r="AC365" s="5">
        <f t="shared" si="522"/>
        <v>1.1521032898928947E-3</v>
      </c>
      <c r="AD365" s="5">
        <f t="shared" si="523"/>
        <v>1.6691273653521181E-2</v>
      </c>
      <c r="AE365" s="5">
        <f t="shared" si="524"/>
        <v>1.8936197420801798E-2</v>
      </c>
      <c r="AF365" s="5">
        <f t="shared" si="525"/>
        <v>1.0741528184217839E-2</v>
      </c>
      <c r="AG365" s="5">
        <f t="shared" si="526"/>
        <v>4.0620766379631688E-3</v>
      </c>
      <c r="AH365" s="5">
        <f t="shared" si="527"/>
        <v>4.6616133430045451E-3</v>
      </c>
      <c r="AI365" s="5">
        <f t="shared" si="528"/>
        <v>7.2749137830929195E-3</v>
      </c>
      <c r="AJ365" s="5">
        <f t="shared" si="529"/>
        <v>5.6766152249474247E-3</v>
      </c>
      <c r="AK365" s="5">
        <f t="shared" si="530"/>
        <v>2.9529752400176607E-3</v>
      </c>
      <c r="AL365" s="5">
        <f t="shared" si="531"/>
        <v>8.1591760870016445E-5</v>
      </c>
      <c r="AM365" s="5">
        <f t="shared" si="532"/>
        <v>5.2096803327370449E-3</v>
      </c>
      <c r="AN365" s="5">
        <f t="shared" si="533"/>
        <v>5.9103659389806726E-3</v>
      </c>
      <c r="AO365" s="5">
        <f t="shared" si="534"/>
        <v>3.3526457768580805E-3</v>
      </c>
      <c r="AP365" s="5">
        <f t="shared" si="535"/>
        <v>1.2678553602410675E-3</v>
      </c>
      <c r="AQ365" s="5">
        <f t="shared" si="536"/>
        <v>3.595944788413712E-4</v>
      </c>
      <c r="AR365" s="5">
        <f t="shared" si="537"/>
        <v>1.0577171328558948E-3</v>
      </c>
      <c r="AS365" s="5">
        <f t="shared" si="538"/>
        <v>1.6506733575349152E-3</v>
      </c>
      <c r="AT365" s="5">
        <f t="shared" si="539"/>
        <v>1.2880204208844987E-3</v>
      </c>
      <c r="AU365" s="5">
        <f t="shared" si="540"/>
        <v>6.700282229441186E-4</v>
      </c>
      <c r="AV365" s="5">
        <f t="shared" si="541"/>
        <v>2.6141151118164884E-4</v>
      </c>
      <c r="AW365" s="5">
        <f t="shared" si="542"/>
        <v>4.0127185814269775E-6</v>
      </c>
      <c r="AX365" s="5">
        <f t="shared" si="543"/>
        <v>1.3550378545449109E-3</v>
      </c>
      <c r="AY365" s="5">
        <f t="shared" si="544"/>
        <v>1.5372861807288792E-3</v>
      </c>
      <c r="AZ365" s="5">
        <f t="shared" si="545"/>
        <v>8.7202316656079032E-4</v>
      </c>
      <c r="BA365" s="5">
        <f t="shared" si="546"/>
        <v>3.2976917919870296E-4</v>
      </c>
      <c r="BB365" s="5">
        <f t="shared" si="547"/>
        <v>9.3530523946641031E-5</v>
      </c>
      <c r="BC365" s="5">
        <f t="shared" si="548"/>
        <v>2.1222017002291364E-5</v>
      </c>
      <c r="BD365" s="5">
        <f t="shared" si="549"/>
        <v>1.999961263081757E-4</v>
      </c>
      <c r="BE365" s="5">
        <f t="shared" si="550"/>
        <v>3.1211395471654013E-4</v>
      </c>
      <c r="BF365" s="5">
        <f t="shared" si="551"/>
        <v>2.4354251886531708E-4</v>
      </c>
      <c r="BG365" s="5">
        <f t="shared" si="552"/>
        <v>1.2669081831373838E-4</v>
      </c>
      <c r="BH365" s="5">
        <f t="shared" si="553"/>
        <v>4.9428422765105213E-5</v>
      </c>
      <c r="BI365" s="5">
        <f t="shared" si="554"/>
        <v>1.5427599313444679E-5</v>
      </c>
      <c r="BJ365" s="8">
        <f t="shared" si="555"/>
        <v>0.47052848436269534</v>
      </c>
      <c r="BK365" s="8">
        <f t="shared" si="556"/>
        <v>0.25321571503871015</v>
      </c>
      <c r="BL365" s="8">
        <f t="shared" si="557"/>
        <v>0.26001386804088994</v>
      </c>
      <c r="BM365" s="8">
        <f t="shared" si="558"/>
        <v>0.50383432470072886</v>
      </c>
      <c r="BN365" s="8">
        <f t="shared" si="559"/>
        <v>0.49482634861589458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1.28571428571429</v>
      </c>
      <c r="F366">
        <f>VLOOKUP(B366,home!$B$2:$E$405,3,FALSE)</f>
        <v>1.19</v>
      </c>
      <c r="G366">
        <f>VLOOKUP(C366,away!$B$2:$E$405,4,FALSE)</f>
        <v>0.86</v>
      </c>
      <c r="H366">
        <f>VLOOKUP(A366,away!$A$2:$E$405,3,FALSE)</f>
        <v>1.12348668280872</v>
      </c>
      <c r="I366">
        <f>VLOOKUP(C366,away!$B$2:$E$405,3,FALSE)</f>
        <v>1.1100000000000001</v>
      </c>
      <c r="J366">
        <f>VLOOKUP(B366,home!$B$2:$E$405,4,FALSE)</f>
        <v>1.1000000000000001</v>
      </c>
      <c r="K366" s="3">
        <f t="shared" si="504"/>
        <v>1.3158000000000043</v>
      </c>
      <c r="L366" s="3">
        <f t="shared" si="505"/>
        <v>1.3717772397094474</v>
      </c>
      <c r="M366" s="5">
        <f t="shared" si="506"/>
        <v>6.8045597999806903E-2</v>
      </c>
      <c r="N366" s="5">
        <f t="shared" si="507"/>
        <v>8.9534397848146208E-2</v>
      </c>
      <c r="O366" s="5">
        <f t="shared" si="508"/>
        <v>9.334340259855381E-2</v>
      </c>
      <c r="P366" s="5">
        <f t="shared" si="509"/>
        <v>0.12282124913917748</v>
      </c>
      <c r="Q366" s="5">
        <f t="shared" si="510"/>
        <v>5.8904680344295593E-2</v>
      </c>
      <c r="R366" s="5">
        <f t="shared" si="511"/>
        <v>6.4023177580865911E-2</v>
      </c>
      <c r="S366" s="5">
        <f t="shared" si="512"/>
        <v>5.5422612496368692E-2</v>
      </c>
      <c r="T366" s="5">
        <f t="shared" si="513"/>
        <v>8.0804099808665153E-2</v>
      </c>
      <c r="U366" s="5">
        <f t="shared" si="514"/>
        <v>8.4241697060903634E-2</v>
      </c>
      <c r="V366" s="5">
        <f t="shared" si="515"/>
        <v>1.1115217340289816E-2</v>
      </c>
      <c r="W366" s="5">
        <f t="shared" si="516"/>
        <v>2.5835592799008135E-2</v>
      </c>
      <c r="X366" s="5">
        <f t="shared" si="517"/>
        <v>3.5440678176080653E-2</v>
      </c>
      <c r="Y366" s="5">
        <f t="shared" si="518"/>
        <v>2.4308357840907392E-2</v>
      </c>
      <c r="Z366" s="5">
        <f t="shared" si="519"/>
        <v>2.9275179273102674E-2</v>
      </c>
      <c r="AA366" s="5">
        <f t="shared" si="520"/>
        <v>3.8520280887548622E-2</v>
      </c>
      <c r="AB366" s="5">
        <f t="shared" si="521"/>
        <v>2.5342492795918325E-2</v>
      </c>
      <c r="AC366" s="5">
        <f t="shared" si="522"/>
        <v>1.2539246827837738E-3</v>
      </c>
      <c r="AD366" s="5">
        <f t="shared" si="523"/>
        <v>8.4986182512337537E-3</v>
      </c>
      <c r="AE366" s="5">
        <f t="shared" si="524"/>
        <v>1.1658211086021769E-2</v>
      </c>
      <c r="AF366" s="5">
        <f t="shared" si="525"/>
        <v>7.9962343117665133E-3</v>
      </c>
      <c r="AG366" s="5">
        <f t="shared" si="526"/>
        <v>3.656350744088347E-3</v>
      </c>
      <c r="AH366" s="5">
        <f t="shared" si="527"/>
        <v>1.0039756153814E-2</v>
      </c>
      <c r="AI366" s="5">
        <f t="shared" si="528"/>
        <v>1.3210311147188503E-2</v>
      </c>
      <c r="AJ366" s="5">
        <f t="shared" si="529"/>
        <v>8.6910637037353466E-3</v>
      </c>
      <c r="AK366" s="5">
        <f t="shared" si="530"/>
        <v>3.8119005404583361E-3</v>
      </c>
      <c r="AL366" s="5">
        <f t="shared" si="531"/>
        <v>9.0532584262915534E-5</v>
      </c>
      <c r="AM366" s="5">
        <f t="shared" si="532"/>
        <v>2.2364963789946804E-3</v>
      </c>
      <c r="AN366" s="5">
        <f t="shared" si="533"/>
        <v>3.0679748293974967E-3</v>
      </c>
      <c r="AO366" s="5">
        <f t="shared" si="534"/>
        <v>2.1042890214844809E-3</v>
      </c>
      <c r="AP366" s="5">
        <f t="shared" si="535"/>
        <v>9.6220526181429187E-4</v>
      </c>
      <c r="AQ366" s="5">
        <f t="shared" si="536"/>
        <v>3.2998281952137875E-4</v>
      </c>
      <c r="AR366" s="5">
        <f t="shared" si="537"/>
        <v>2.7544617968069812E-3</v>
      </c>
      <c r="AS366" s="5">
        <f t="shared" si="538"/>
        <v>3.6243208322386373E-3</v>
      </c>
      <c r="AT366" s="5">
        <f t="shared" si="539"/>
        <v>2.3844406755298077E-3</v>
      </c>
      <c r="AU366" s="5">
        <f t="shared" si="540"/>
        <v>1.0458156802873773E-3</v>
      </c>
      <c r="AV366" s="5">
        <f t="shared" si="541"/>
        <v>3.4402106803053386E-4</v>
      </c>
      <c r="AW366" s="5">
        <f t="shared" si="542"/>
        <v>4.539164183781209E-6</v>
      </c>
      <c r="AX366" s="5">
        <f t="shared" si="543"/>
        <v>4.9046365591353465E-4</v>
      </c>
      <c r="AY366" s="5">
        <f t="shared" si="544"/>
        <v>6.728068800868727E-4</v>
      </c>
      <c r="AZ366" s="5">
        <f t="shared" si="545"/>
        <v>4.6147058241154777E-4</v>
      </c>
      <c r="BA366" s="5">
        <f t="shared" si="546"/>
        <v>2.110116139158747E-4</v>
      </c>
      <c r="BB366" s="5">
        <f t="shared" si="547"/>
        <v>7.2365232321038535E-5</v>
      </c>
      <c r="BC366" s="5">
        <f t="shared" si="548"/>
        <v>1.9853795728857424E-5</v>
      </c>
      <c r="BD366" s="5">
        <f t="shared" si="549"/>
        <v>6.2975133341816754E-4</v>
      </c>
      <c r="BE366" s="5">
        <f t="shared" si="550"/>
        <v>8.2862680451162751E-4</v>
      </c>
      <c r="BF366" s="5">
        <f t="shared" si="551"/>
        <v>5.4515357468820169E-4</v>
      </c>
      <c r="BG366" s="5">
        <f t="shared" si="552"/>
        <v>2.3910435785824607E-4</v>
      </c>
      <c r="BH366" s="5">
        <f t="shared" si="553"/>
        <v>7.8653378517470291E-5</v>
      </c>
      <c r="BI366" s="5">
        <f t="shared" si="554"/>
        <v>2.0698423090657538E-5</v>
      </c>
      <c r="BJ366" s="8">
        <f t="shared" si="555"/>
        <v>0.35726614128180356</v>
      </c>
      <c r="BK366" s="8">
        <f t="shared" si="556"/>
        <v>0.25942194112277644</v>
      </c>
      <c r="BL366" s="8">
        <f t="shared" si="557"/>
        <v>0.35371913039396419</v>
      </c>
      <c r="BM366" s="8">
        <f t="shared" si="558"/>
        <v>0.50234161884489792</v>
      </c>
      <c r="BN366" s="8">
        <f t="shared" si="559"/>
        <v>0.49667250551084585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1.28571428571429</v>
      </c>
      <c r="F367">
        <f>VLOOKUP(B367,home!$B$2:$E$405,3,FALSE)</f>
        <v>0.99</v>
      </c>
      <c r="G367">
        <f>VLOOKUP(C367,away!$B$2:$E$405,4,FALSE)</f>
        <v>0.86</v>
      </c>
      <c r="H367">
        <f>VLOOKUP(A367,away!$A$2:$E$405,3,FALSE)</f>
        <v>1.12348668280872</v>
      </c>
      <c r="I367">
        <f>VLOOKUP(C367,away!$B$2:$E$405,3,FALSE)</f>
        <v>1.34</v>
      </c>
      <c r="J367">
        <f>VLOOKUP(B367,home!$B$2:$E$405,4,FALSE)</f>
        <v>1.63</v>
      </c>
      <c r="K367" s="3">
        <f t="shared" si="504"/>
        <v>1.0946571428571465</v>
      </c>
      <c r="L367" s="3">
        <f t="shared" si="505"/>
        <v>2.453919612590806</v>
      </c>
      <c r="M367" s="5">
        <f t="shared" si="506"/>
        <v>2.8765550947618648E-2</v>
      </c>
      <c r="N367" s="5">
        <f t="shared" si="507"/>
        <v>3.1488415813031911E-2</v>
      </c>
      <c r="O367" s="5">
        <f t="shared" si="508"/>
        <v>7.0588349637341452E-2</v>
      </c>
      <c r="P367" s="5">
        <f t="shared" si="509"/>
        <v>7.7270041133013473E-2</v>
      </c>
      <c r="Q367" s="5">
        <f t="shared" si="510"/>
        <v>1.7234509643495655E-2</v>
      </c>
      <c r="R367" s="5">
        <f t="shared" si="511"/>
        <v>8.660906779774466E-2</v>
      </c>
      <c r="S367" s="5">
        <f t="shared" si="512"/>
        <v>5.1890708329991819E-2</v>
      </c>
      <c r="T367" s="5">
        <f t="shared" si="513"/>
        <v>4.2292101227559359E-2</v>
      </c>
      <c r="U367" s="5">
        <f t="shared" si="514"/>
        <v>9.480723470100004E-2</v>
      </c>
      <c r="V367" s="5">
        <f t="shared" si="515"/>
        <v>1.5487650389643153E-2</v>
      </c>
      <c r="W367" s="5">
        <f t="shared" si="516"/>
        <v>6.2886263616309642E-3</v>
      </c>
      <c r="X367" s="5">
        <f t="shared" si="517"/>
        <v>1.5431783565061785E-2</v>
      </c>
      <c r="Y367" s="5">
        <f t="shared" si="518"/>
        <v>1.8934178173780795E-2</v>
      </c>
      <c r="Z367" s="5">
        <f t="shared" si="519"/>
        <v>7.0843896699030809E-2</v>
      </c>
      <c r="AA367" s="5">
        <f t="shared" si="520"/>
        <v>7.7549777549427878E-2</v>
      </c>
      <c r="AB367" s="5">
        <f t="shared" si="521"/>
        <v>4.2445208960732013E-2</v>
      </c>
      <c r="AC367" s="5">
        <f t="shared" si="522"/>
        <v>2.6001835164757422E-3</v>
      </c>
      <c r="AD367" s="5">
        <f t="shared" si="523"/>
        <v>1.7209724413797707E-3</v>
      </c>
      <c r="AE367" s="5">
        <f t="shared" si="524"/>
        <v>4.2231280266301005E-3</v>
      </c>
      <c r="AF367" s="5">
        <f t="shared" si="525"/>
        <v>5.1816083455147564E-3</v>
      </c>
      <c r="AG367" s="5">
        <f t="shared" si="526"/>
        <v>4.2384167812742858E-3</v>
      </c>
      <c r="AH367" s="5">
        <f t="shared" si="527"/>
        <v>4.3461306885527198E-2</v>
      </c>
      <c r="AI367" s="5">
        <f t="shared" si="528"/>
        <v>4.7575230020148823E-2</v>
      </c>
      <c r="AJ367" s="5">
        <f t="shared" si="529"/>
        <v>2.6039282682313831E-2</v>
      </c>
      <c r="AK367" s="5">
        <f t="shared" si="530"/>
        <v>9.5013622610237453E-3</v>
      </c>
      <c r="AL367" s="5">
        <f t="shared" si="531"/>
        <v>2.7938458420258023E-4</v>
      </c>
      <c r="AM367" s="5">
        <f t="shared" si="532"/>
        <v>3.7677495512333374E-4</v>
      </c>
      <c r="AN367" s="5">
        <f t="shared" si="533"/>
        <v>9.245754519101694E-4</v>
      </c>
      <c r="AO367" s="5">
        <f t="shared" si="534"/>
        <v>1.1344169173811863E-3</v>
      </c>
      <c r="AP367" s="5">
        <f t="shared" si="535"/>
        <v>9.2792264080549902E-4</v>
      </c>
      <c r="AQ367" s="5">
        <f t="shared" si="536"/>
        <v>5.6926189180991709E-4</v>
      </c>
      <c r="AR367" s="5">
        <f t="shared" si="537"/>
        <v>2.1330110671044608E-2</v>
      </c>
      <c r="AS367" s="5">
        <f t="shared" si="538"/>
        <v>2.3349158003992419E-2</v>
      </c>
      <c r="AT367" s="5">
        <f t="shared" si="539"/>
        <v>1.277966129438521E-2</v>
      </c>
      <c r="AU367" s="5">
        <f t="shared" si="540"/>
        <v>4.6631158397312591E-3</v>
      </c>
      <c r="AV367" s="5">
        <f t="shared" si="541"/>
        <v>1.2761282654830306E-3</v>
      </c>
      <c r="AW367" s="5">
        <f t="shared" si="542"/>
        <v>2.084675129537811E-5</v>
      </c>
      <c r="AX367" s="5">
        <f t="shared" si="543"/>
        <v>6.8739899312572985E-5</v>
      </c>
      <c r="AY367" s="5">
        <f t="shared" si="544"/>
        <v>1.6868218709064009E-4</v>
      </c>
      <c r="AZ367" s="5">
        <f t="shared" si="545"/>
        <v>2.0696626359821674E-4</v>
      </c>
      <c r="BA367" s="5">
        <f t="shared" si="546"/>
        <v>1.6929285779610087E-4</v>
      </c>
      <c r="BB367" s="5">
        <f t="shared" si="547"/>
        <v>1.038577660043496E-4</v>
      </c>
      <c r="BC367" s="5">
        <f t="shared" si="548"/>
        <v>5.0971721783588027E-5</v>
      </c>
      <c r="BD367" s="5">
        <f t="shared" si="549"/>
        <v>8.7237294857347974E-3</v>
      </c>
      <c r="BE367" s="5">
        <f t="shared" si="550"/>
        <v>9.5494927939130964E-3</v>
      </c>
      <c r="BF367" s="5">
        <f t="shared" si="551"/>
        <v>5.2267102487599101E-3</v>
      </c>
      <c r="BG367" s="5">
        <f t="shared" si="552"/>
        <v>1.9071519024832298E-3</v>
      </c>
      <c r="BH367" s="5">
        <f t="shared" si="553"/>
        <v>5.2191936314171584E-4</v>
      </c>
      <c r="BI367" s="5">
        <f t="shared" si="554"/>
        <v>1.1426455177170648E-4</v>
      </c>
      <c r="BJ367" s="8">
        <f t="shared" si="555"/>
        <v>0.15173520293197501</v>
      </c>
      <c r="BK367" s="8">
        <f t="shared" si="556"/>
        <v>0.17646220108803604</v>
      </c>
      <c r="BL367" s="8">
        <f t="shared" si="557"/>
        <v>0.58801826291570047</v>
      </c>
      <c r="BM367" s="8">
        <f t="shared" si="558"/>
        <v>0.67495579322670118</v>
      </c>
      <c r="BN367" s="8">
        <f t="shared" si="559"/>
        <v>0.31195593497224583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1.28571428571429</v>
      </c>
      <c r="F368">
        <f>VLOOKUP(B368,home!$B$2:$E$405,3,FALSE)</f>
        <v>0.94</v>
      </c>
      <c r="G368">
        <f>VLOOKUP(C368,away!$B$2:$E$405,4,FALSE)</f>
        <v>1.05</v>
      </c>
      <c r="H368">
        <f>VLOOKUP(A368,away!$A$2:$E$405,3,FALSE)</f>
        <v>1.12348668280872</v>
      </c>
      <c r="I368">
        <f>VLOOKUP(C368,away!$B$2:$E$405,3,FALSE)</f>
        <v>1.1000000000000001</v>
      </c>
      <c r="J368">
        <f>VLOOKUP(B368,home!$B$2:$E$405,4,FALSE)</f>
        <v>0.98</v>
      </c>
      <c r="K368" s="3">
        <f t="shared" si="504"/>
        <v>1.2690000000000043</v>
      </c>
      <c r="L368" s="3">
        <f t="shared" si="505"/>
        <v>1.2111186440678001</v>
      </c>
      <c r="M368" s="5">
        <f t="shared" si="506"/>
        <v>8.3733290544639516E-2</v>
      </c>
      <c r="N368" s="5">
        <f t="shared" si="507"/>
        <v>0.10625754570114791</v>
      </c>
      <c r="O368" s="5">
        <f t="shared" si="508"/>
        <v>0.10141094930775894</v>
      </c>
      <c r="P368" s="5">
        <f t="shared" si="509"/>
        <v>0.12869049467154656</v>
      </c>
      <c r="Q368" s="5">
        <f t="shared" si="510"/>
        <v>6.7420412747378589E-2</v>
      </c>
      <c r="R368" s="5">
        <f t="shared" si="511"/>
        <v>6.1410345709620735E-2</v>
      </c>
      <c r="S368" s="5">
        <f t="shared" si="512"/>
        <v>4.9446412863645629E-2</v>
      </c>
      <c r="T368" s="5">
        <f t="shared" si="513"/>
        <v>8.1654118869096584E-2</v>
      </c>
      <c r="U368" s="5">
        <f t="shared" si="514"/>
        <v>7.7929728705508974E-2</v>
      </c>
      <c r="V368" s="5">
        <f t="shared" si="515"/>
        <v>8.4438516227023815E-3</v>
      </c>
      <c r="W368" s="5">
        <f t="shared" si="516"/>
        <v>2.8518834592141249E-2</v>
      </c>
      <c r="X368" s="5">
        <f t="shared" si="517"/>
        <v>3.4539692281627982E-2</v>
      </c>
      <c r="Y368" s="5">
        <f t="shared" si="518"/>
        <v>2.0915832641322178E-2</v>
      </c>
      <c r="Z368" s="5">
        <f t="shared" si="519"/>
        <v>2.4791738209190235E-2</v>
      </c>
      <c r="AA368" s="5">
        <f t="shared" si="520"/>
        <v>3.1460715787462512E-2</v>
      </c>
      <c r="AB368" s="5">
        <f t="shared" si="521"/>
        <v>1.9961824167145037E-2</v>
      </c>
      <c r="AC368" s="5">
        <f t="shared" si="522"/>
        <v>8.1108976727676521E-4</v>
      </c>
      <c r="AD368" s="5">
        <f t="shared" si="523"/>
        <v>9.0476002743568422E-3</v>
      </c>
      <c r="AE368" s="5">
        <f t="shared" si="524"/>
        <v>1.0957717376346513E-2</v>
      </c>
      <c r="AF368" s="5">
        <f t="shared" si="525"/>
        <v>6.6355479054594829E-3</v>
      </c>
      <c r="AG368" s="5">
        <f t="shared" si="526"/>
        <v>2.6788119273023396E-3</v>
      </c>
      <c r="AH368" s="5">
        <f t="shared" si="527"/>
        <v>7.5064340909995891E-3</v>
      </c>
      <c r="AI368" s="5">
        <f t="shared" si="528"/>
        <v>9.5256648614785114E-3</v>
      </c>
      <c r="AJ368" s="5">
        <f t="shared" si="529"/>
        <v>6.0440343546081365E-3</v>
      </c>
      <c r="AK368" s="5">
        <f t="shared" si="530"/>
        <v>2.5566265319992513E-3</v>
      </c>
      <c r="AL368" s="5">
        <f t="shared" si="531"/>
        <v>4.9862864671838021E-5</v>
      </c>
      <c r="AM368" s="5">
        <f t="shared" si="532"/>
        <v>2.296280949631772E-3</v>
      </c>
      <c r="AN368" s="5">
        <f t="shared" si="533"/>
        <v>2.7810686701167518E-3</v>
      </c>
      <c r="AO368" s="5">
        <f t="shared" si="534"/>
        <v>1.6841020584056209E-3</v>
      </c>
      <c r="AP368" s="5">
        <f t="shared" si="535"/>
        <v>6.7988246714933542E-4</v>
      </c>
      <c r="AQ368" s="5">
        <f t="shared" si="536"/>
        <v>2.0585458293484349E-4</v>
      </c>
      <c r="AR368" s="5">
        <f t="shared" si="537"/>
        <v>1.8182364556151461E-3</v>
      </c>
      <c r="AS368" s="5">
        <f t="shared" si="538"/>
        <v>2.3073420621756283E-3</v>
      </c>
      <c r="AT368" s="5">
        <f t="shared" si="539"/>
        <v>1.4640085384504413E-3</v>
      </c>
      <c r="AU368" s="5">
        <f t="shared" si="540"/>
        <v>6.1927561176453895E-4</v>
      </c>
      <c r="AV368" s="5">
        <f t="shared" si="541"/>
        <v>1.9646518783230065E-4</v>
      </c>
      <c r="AW368" s="5">
        <f t="shared" si="542"/>
        <v>2.1287420380369263E-6</v>
      </c>
      <c r="AX368" s="5">
        <f t="shared" si="543"/>
        <v>4.8566342084712191E-4</v>
      </c>
      <c r="AY368" s="5">
        <f t="shared" si="544"/>
        <v>5.8819602372969554E-4</v>
      </c>
      <c r="AZ368" s="5">
        <f t="shared" si="545"/>
        <v>3.5618758535279038E-4</v>
      </c>
      <c r="BA368" s="5">
        <f t="shared" si="546"/>
        <v>1.4379514180208508E-4</v>
      </c>
      <c r="BB368" s="5">
        <f t="shared" si="547"/>
        <v>4.3538244290719593E-5</v>
      </c>
      <c r="BC368" s="5">
        <f t="shared" si="548"/>
        <v>1.0545995878093788E-5</v>
      </c>
      <c r="BD368" s="5">
        <f t="shared" si="549"/>
        <v>3.6701667845320969E-4</v>
      </c>
      <c r="BE368" s="5">
        <f t="shared" si="550"/>
        <v>4.6574416495712471E-4</v>
      </c>
      <c r="BF368" s="5">
        <f t="shared" si="551"/>
        <v>2.955146726652967E-4</v>
      </c>
      <c r="BG368" s="5">
        <f t="shared" si="552"/>
        <v>1.2500270653742097E-4</v>
      </c>
      <c r="BH368" s="5">
        <f t="shared" si="553"/>
        <v>3.9657108648996934E-5</v>
      </c>
      <c r="BI368" s="5">
        <f t="shared" si="554"/>
        <v>1.0064974175115446E-5</v>
      </c>
      <c r="BJ368" s="8">
        <f t="shared" si="555"/>
        <v>0.37790122945631838</v>
      </c>
      <c r="BK368" s="8">
        <f t="shared" si="556"/>
        <v>0.27176319835821239</v>
      </c>
      <c r="BL368" s="8">
        <f t="shared" si="557"/>
        <v>0.32551465167785698</v>
      </c>
      <c r="BM368" s="8">
        <f t="shared" si="558"/>
        <v>0.45046171173779409</v>
      </c>
      <c r="BN368" s="8">
        <f t="shared" si="559"/>
        <v>0.54892303868209225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1.28571428571429</v>
      </c>
      <c r="F369">
        <f>VLOOKUP(B369,home!$B$2:$E$405,3,FALSE)</f>
        <v>0.56000000000000005</v>
      </c>
      <c r="G369">
        <f>VLOOKUP(C369,away!$B$2:$E$405,4,FALSE)</f>
        <v>0.78</v>
      </c>
      <c r="H369">
        <f>VLOOKUP(A369,away!$A$2:$E$405,3,FALSE)</f>
        <v>1.12348668280872</v>
      </c>
      <c r="I369">
        <f>VLOOKUP(C369,away!$B$2:$E$405,3,FALSE)</f>
        <v>0.45</v>
      </c>
      <c r="J369">
        <f>VLOOKUP(B369,home!$B$2:$E$405,4,FALSE)</f>
        <v>1.24</v>
      </c>
      <c r="K369" s="3">
        <f t="shared" si="504"/>
        <v>0.56160000000000199</v>
      </c>
      <c r="L369" s="3">
        <f t="shared" si="505"/>
        <v>0.62690556900726579</v>
      </c>
      <c r="M369" s="5">
        <f t="shared" si="506"/>
        <v>0.30467624163398621</v>
      </c>
      <c r="N369" s="5">
        <f t="shared" si="507"/>
        <v>0.17110617730164726</v>
      </c>
      <c r="O369" s="5">
        <f t="shared" si="508"/>
        <v>0.19100323262454932</v>
      </c>
      <c r="P369" s="5">
        <f t="shared" si="509"/>
        <v>0.10726741544194729</v>
      </c>
      <c r="Q369" s="5">
        <f t="shared" si="510"/>
        <v>4.8046614586302716E-2</v>
      </c>
      <c r="R369" s="5">
        <f t="shared" si="511"/>
        <v>5.9870495115360113E-2</v>
      </c>
      <c r="S369" s="5">
        <f t="shared" si="512"/>
        <v>9.4414142319456419E-3</v>
      </c>
      <c r="T369" s="5">
        <f t="shared" si="513"/>
        <v>3.0120690256098901E-2</v>
      </c>
      <c r="U369" s="5">
        <f t="shared" si="514"/>
        <v>3.3623270056786357E-2</v>
      </c>
      <c r="V369" s="5">
        <f t="shared" si="515"/>
        <v>3.6933781006581902E-4</v>
      </c>
      <c r="W369" s="5">
        <f t="shared" si="516"/>
        <v>8.9943262505559011E-3</v>
      </c>
      <c r="X369" s="5">
        <f t="shared" si="517"/>
        <v>5.6385932159417349E-3</v>
      </c>
      <c r="Y369" s="5">
        <f t="shared" si="518"/>
        <v>1.7674327442202306E-3</v>
      </c>
      <c r="Z369" s="5">
        <f t="shared" si="519"/>
        <v>1.2511048935680523E-2</v>
      </c>
      <c r="AA369" s="5">
        <f t="shared" si="520"/>
        <v>7.0262050822782057E-3</v>
      </c>
      <c r="AB369" s="5">
        <f t="shared" si="521"/>
        <v>1.972958387103727E-3</v>
      </c>
      <c r="AC369" s="5">
        <f t="shared" si="522"/>
        <v>8.1270515421298885E-6</v>
      </c>
      <c r="AD369" s="5">
        <f t="shared" si="523"/>
        <v>1.262803405578053E-3</v>
      </c>
      <c r="AE369" s="5">
        <f t="shared" si="524"/>
        <v>7.9165848751822229E-4</v>
      </c>
      <c r="AF369" s="5">
        <f t="shared" si="525"/>
        <v>2.4814755728852121E-4</v>
      </c>
      <c r="AG369" s="5">
        <f t="shared" si="526"/>
        <v>5.185502853324117E-5</v>
      </c>
      <c r="AH369" s="5">
        <f t="shared" si="527"/>
        <v>1.9608115629751359E-3</v>
      </c>
      <c r="AI369" s="5">
        <f t="shared" si="528"/>
        <v>1.1011917737668402E-3</v>
      </c>
      <c r="AJ369" s="5">
        <f t="shared" si="529"/>
        <v>3.092146500737298E-4</v>
      </c>
      <c r="AK369" s="5">
        <f t="shared" si="530"/>
        <v>5.7884982493802424E-5</v>
      </c>
      <c r="AL369" s="5">
        <f t="shared" si="531"/>
        <v>1.1445169592646325E-7</v>
      </c>
      <c r="AM369" s="5">
        <f t="shared" si="532"/>
        <v>1.4183807851452746E-4</v>
      </c>
      <c r="AN369" s="5">
        <f t="shared" si="533"/>
        <v>8.891908131804707E-5</v>
      </c>
      <c r="AO369" s="5">
        <f t="shared" si="534"/>
        <v>2.7871933634646812E-5</v>
      </c>
      <c r="AP369" s="5">
        <f t="shared" si="535"/>
        <v>5.8243568048536712E-6</v>
      </c>
      <c r="AQ369" s="5">
        <f t="shared" si="536"/>
        <v>9.1283042921203259E-7</v>
      </c>
      <c r="AR369" s="5">
        <f t="shared" si="537"/>
        <v>2.4584873772059084E-4</v>
      </c>
      <c r="AS369" s="5">
        <f t="shared" si="538"/>
        <v>1.380686511038843E-4</v>
      </c>
      <c r="AT369" s="5">
        <f t="shared" si="539"/>
        <v>3.8769677229970854E-5</v>
      </c>
      <c r="AU369" s="5">
        <f t="shared" si="540"/>
        <v>7.257683577450569E-6</v>
      </c>
      <c r="AV369" s="5">
        <f t="shared" si="541"/>
        <v>1.0189787742740634E-6</v>
      </c>
      <c r="AW369" s="5">
        <f t="shared" si="542"/>
        <v>1.1193063267145686E-9</v>
      </c>
      <c r="AX369" s="5">
        <f t="shared" si="543"/>
        <v>1.327604414895981E-5</v>
      </c>
      <c r="AY369" s="5">
        <f t="shared" si="544"/>
        <v>8.3228260113692324E-6</v>
      </c>
      <c r="AZ369" s="5">
        <f t="shared" si="545"/>
        <v>2.6088129882029495E-6</v>
      </c>
      <c r="BA369" s="5">
        <f t="shared" si="546"/>
        <v>5.4515979693430534E-7</v>
      </c>
      <c r="BB369" s="5">
        <f t="shared" si="547"/>
        <v>8.5440928174246517E-8</v>
      </c>
      <c r="BC369" s="5">
        <f t="shared" si="548"/>
        <v>1.0712678738716992E-8</v>
      </c>
      <c r="BD369" s="5">
        <f t="shared" si="549"/>
        <v>2.5687323801740829E-5</v>
      </c>
      <c r="BE369" s="5">
        <f t="shared" si="550"/>
        <v>1.44260010470577E-5</v>
      </c>
      <c r="BF369" s="5">
        <f t="shared" si="551"/>
        <v>4.0508210940138167E-6</v>
      </c>
      <c r="BG369" s="5">
        <f t="shared" si="552"/>
        <v>7.5831370879938911E-7</v>
      </c>
      <c r="BH369" s="5">
        <f t="shared" si="553"/>
        <v>1.0646724471543459E-7</v>
      </c>
      <c r="BI369" s="5">
        <f t="shared" si="554"/>
        <v>1.1958400926437661E-8</v>
      </c>
      <c r="BJ369" s="8">
        <f t="shared" si="555"/>
        <v>0.26831851411093838</v>
      </c>
      <c r="BK369" s="8">
        <f t="shared" si="556"/>
        <v>0.42177097344719444</v>
      </c>
      <c r="BL369" s="8">
        <f t="shared" si="557"/>
        <v>0.29740126884909068</v>
      </c>
      <c r="BM369" s="8">
        <f t="shared" si="558"/>
        <v>0.11802330693240608</v>
      </c>
      <c r="BN369" s="8">
        <f t="shared" si="559"/>
        <v>0.88197017670379285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1.28571428571429</v>
      </c>
      <c r="F370">
        <f>VLOOKUP(B370,home!$B$2:$E$405,3,FALSE)</f>
        <v>0.52</v>
      </c>
      <c r="G370">
        <f>VLOOKUP(C370,away!$B$2:$E$405,4,FALSE)</f>
        <v>1.19</v>
      </c>
      <c r="H370">
        <f>VLOOKUP(A370,away!$A$2:$E$405,3,FALSE)</f>
        <v>1.12348668280872</v>
      </c>
      <c r="I370">
        <f>VLOOKUP(C370,away!$B$2:$E$405,3,FALSE)</f>
        <v>0.41</v>
      </c>
      <c r="J370">
        <f>VLOOKUP(B370,home!$B$2:$E$405,4,FALSE)</f>
        <v>1.19</v>
      </c>
      <c r="K370" s="3">
        <f t="shared" si="504"/>
        <v>0.79560000000000264</v>
      </c>
      <c r="L370" s="3">
        <f t="shared" si="505"/>
        <v>0.5481491525423744</v>
      </c>
      <c r="M370" s="5">
        <f t="shared" si="506"/>
        <v>0.26086580719890817</v>
      </c>
      <c r="N370" s="5">
        <f t="shared" si="507"/>
        <v>0.20754483620745198</v>
      </c>
      <c r="O370" s="5">
        <f t="shared" si="508"/>
        <v>0.14299337114336394</v>
      </c>
      <c r="P370" s="5">
        <f t="shared" si="509"/>
        <v>0.11376552608166073</v>
      </c>
      <c r="Q370" s="5">
        <f t="shared" si="510"/>
        <v>8.256133584332466E-2</v>
      </c>
      <c r="R370" s="5">
        <f t="shared" si="511"/>
        <v>3.9190847605706076E-2</v>
      </c>
      <c r="S370" s="5">
        <f t="shared" si="512"/>
        <v>1.2403498817658763E-2</v>
      </c>
      <c r="T370" s="5">
        <f t="shared" si="513"/>
        <v>4.5255926275284783E-2</v>
      </c>
      <c r="U370" s="5">
        <f t="shared" si="514"/>
        <v>3.1180238355099855E-2</v>
      </c>
      <c r="V370" s="5">
        <f t="shared" si="515"/>
        <v>6.010287151066657E-4</v>
      </c>
      <c r="W370" s="5">
        <f t="shared" si="516"/>
        <v>2.189526626564978E-2</v>
      </c>
      <c r="X370" s="5">
        <f t="shared" si="517"/>
        <v>1.2001871648205566E-2</v>
      </c>
      <c r="Y370" s="5">
        <f t="shared" si="518"/>
        <v>3.2894078864431154E-3</v>
      </c>
      <c r="Z370" s="5">
        <f t="shared" si="519"/>
        <v>7.1608099674950439E-3</v>
      </c>
      <c r="AA370" s="5">
        <f t="shared" si="520"/>
        <v>5.6971404101390753E-3</v>
      </c>
      <c r="AB370" s="5">
        <f t="shared" si="521"/>
        <v>2.2663224551533316E-3</v>
      </c>
      <c r="AC370" s="5">
        <f t="shared" si="522"/>
        <v>1.6382069362236773E-5</v>
      </c>
      <c r="AD370" s="5">
        <f t="shared" si="523"/>
        <v>4.3549684602377549E-3</v>
      </c>
      <c r="AE370" s="5">
        <f t="shared" si="524"/>
        <v>2.3871722708280947E-3</v>
      </c>
      <c r="AF370" s="5">
        <f t="shared" si="525"/>
        <v>6.5426322861353769E-4</v>
      </c>
      <c r="AG370" s="5">
        <f t="shared" si="526"/>
        <v>1.1954461143471616E-4</v>
      </c>
      <c r="AH370" s="5">
        <f t="shared" si="527"/>
        <v>9.812979787998488E-4</v>
      </c>
      <c r="AI370" s="5">
        <f t="shared" si="528"/>
        <v>7.8072067193316226E-4</v>
      </c>
      <c r="AJ370" s="5">
        <f t="shared" si="529"/>
        <v>3.1057068329501294E-4</v>
      </c>
      <c r="AK370" s="5">
        <f t="shared" si="530"/>
        <v>8.2363345209837723E-5</v>
      </c>
      <c r="AL370" s="5">
        <f t="shared" si="531"/>
        <v>2.8577371014056364E-7</v>
      </c>
      <c r="AM370" s="5">
        <f t="shared" si="532"/>
        <v>6.9296258139303385E-4</v>
      </c>
      <c r="AN370" s="5">
        <f t="shared" si="533"/>
        <v>3.7984685173416771E-4</v>
      </c>
      <c r="AO370" s="5">
        <f t="shared" si="534"/>
        <v>1.0410636493698647E-4</v>
      </c>
      <c r="AP370" s="5">
        <f t="shared" si="535"/>
        <v>1.9021938571492102E-5</v>
      </c>
      <c r="AQ370" s="5">
        <f t="shared" si="536"/>
        <v>2.6067148769191245E-6</v>
      </c>
      <c r="AR370" s="5">
        <f t="shared" si="537"/>
        <v>1.0757953109413644E-4</v>
      </c>
      <c r="AS370" s="5">
        <f t="shared" si="538"/>
        <v>8.5590274938495228E-5</v>
      </c>
      <c r="AT370" s="5">
        <f t="shared" si="539"/>
        <v>3.4047811370533512E-5</v>
      </c>
      <c r="AU370" s="5">
        <f t="shared" si="540"/>
        <v>9.029479575465519E-6</v>
      </c>
      <c r="AV370" s="5">
        <f t="shared" si="541"/>
        <v>1.7959634875600972E-6</v>
      </c>
      <c r="AW370" s="5">
        <f t="shared" si="542"/>
        <v>3.4618902364169375E-9</v>
      </c>
      <c r="AX370" s="5">
        <f t="shared" si="543"/>
        <v>9.1886838292716568E-5</v>
      </c>
      <c r="AY370" s="5">
        <f t="shared" si="544"/>
        <v>5.0367692539950788E-5</v>
      </c>
      <c r="AZ370" s="5">
        <f t="shared" si="545"/>
        <v>1.3804503990644447E-5</v>
      </c>
      <c r="BA370" s="5">
        <f t="shared" si="546"/>
        <v>2.5223090545798605E-6</v>
      </c>
      <c r="BB370" s="5">
        <f t="shared" si="547"/>
        <v>3.4565039267947693E-7</v>
      </c>
      <c r="BC370" s="5">
        <f t="shared" si="548"/>
        <v>3.7893593964638854E-8</v>
      </c>
      <c r="BD370" s="5">
        <f t="shared" si="549"/>
        <v>9.8282714666928188E-6</v>
      </c>
      <c r="BE370" s="5">
        <f t="shared" si="550"/>
        <v>7.8193727789008307E-6</v>
      </c>
      <c r="BF370" s="5">
        <f t="shared" si="551"/>
        <v>3.1105464914467606E-6</v>
      </c>
      <c r="BG370" s="5">
        <f t="shared" si="552"/>
        <v>8.2491692953168389E-7</v>
      </c>
      <c r="BH370" s="5">
        <f t="shared" si="553"/>
        <v>1.6407597728385243E-7</v>
      </c>
      <c r="BI370" s="5">
        <f t="shared" si="554"/>
        <v>2.6107769505406686E-8</v>
      </c>
      <c r="BJ370" s="8">
        <f t="shared" si="555"/>
        <v>0.38142210203685106</v>
      </c>
      <c r="BK370" s="8">
        <f t="shared" si="556"/>
        <v>0.38770289634894667</v>
      </c>
      <c r="BL370" s="8">
        <f t="shared" si="557"/>
        <v>0.22374268900057967</v>
      </c>
      <c r="BM370" s="8">
        <f t="shared" si="558"/>
        <v>0.15305640904280721</v>
      </c>
      <c r="BN370" s="8">
        <f t="shared" si="559"/>
        <v>0.84692172408041566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1.4323432343234299</v>
      </c>
      <c r="F371">
        <f>VLOOKUP(B371,home!$B$2:$E$405,3,FALSE)</f>
        <v>1.21</v>
      </c>
      <c r="G371">
        <f>VLOOKUP(C371,away!$B$2:$E$405,4,FALSE)</f>
        <v>2.04</v>
      </c>
      <c r="H371">
        <f>VLOOKUP(A371,away!$A$2:$E$405,3,FALSE)</f>
        <v>1.2079207920792101</v>
      </c>
      <c r="I371">
        <f>VLOOKUP(C371,away!$B$2:$E$405,3,FALSE)</f>
        <v>0.76</v>
      </c>
      <c r="J371">
        <f>VLOOKUP(B371,home!$B$2:$E$405,4,FALSE)</f>
        <v>1.21</v>
      </c>
      <c r="K371" s="3">
        <f t="shared" si="504"/>
        <v>3.5355960396039543</v>
      </c>
      <c r="L371" s="3">
        <f t="shared" si="505"/>
        <v>1.1108039603960416</v>
      </c>
      <c r="M371" s="5">
        <f t="shared" si="506"/>
        <v>9.5960857310919932E-3</v>
      </c>
      <c r="N371" s="5">
        <f t="shared" si="507"/>
        <v>3.3927882706548874E-2</v>
      </c>
      <c r="O371" s="5">
        <f t="shared" si="508"/>
        <v>1.0659370034396931E-2</v>
      </c>
      <c r="P371" s="5">
        <f t="shared" si="509"/>
        <v>3.7687226478286859E-2</v>
      </c>
      <c r="Q371" s="5">
        <f t="shared" si="510"/>
        <v>5.9977643864710863E-2</v>
      </c>
      <c r="R371" s="5">
        <f t="shared" si="511"/>
        <v>5.9202352247675026E-3</v>
      </c>
      <c r="S371" s="5">
        <f t="shared" si="512"/>
        <v>3.7002770698049504E-2</v>
      </c>
      <c r="T371" s="5">
        <f t="shared" si="513"/>
        <v>6.6623404340144174E-2</v>
      </c>
      <c r="U371" s="5">
        <f t="shared" si="514"/>
        <v>2.093156021421181E-2</v>
      </c>
      <c r="V371" s="5">
        <f t="shared" si="515"/>
        <v>1.6146998065438359E-2</v>
      </c>
      <c r="W371" s="5">
        <f t="shared" si="516"/>
        <v>7.068557337094937E-2</v>
      </c>
      <c r="X371" s="5">
        <f t="shared" si="517"/>
        <v>7.8517814843315534E-2</v>
      </c>
      <c r="Y371" s="5">
        <f t="shared" si="518"/>
        <v>4.3608949844799016E-2</v>
      </c>
      <c r="Z371" s="5">
        <f t="shared" si="519"/>
        <v>2.1920735780492969E-3</v>
      </c>
      <c r="AA371" s="5">
        <f t="shared" si="520"/>
        <v>7.7502866610715641E-3</v>
      </c>
      <c r="AB371" s="5">
        <f t="shared" si="521"/>
        <v>1.3700941412339993E-2</v>
      </c>
      <c r="AC371" s="5">
        <f t="shared" si="522"/>
        <v>3.9634361739348135E-3</v>
      </c>
      <c r="AD371" s="5">
        <f t="shared" si="523"/>
        <v>6.2478908316865832E-2</v>
      </c>
      <c r="AE371" s="5">
        <f t="shared" si="524"/>
        <v>6.9401818799595741E-2</v>
      </c>
      <c r="AF371" s="5">
        <f t="shared" si="525"/>
        <v>3.8545907590639722E-2</v>
      </c>
      <c r="AG371" s="5">
        <f t="shared" si="526"/>
        <v>1.4272315602914145E-2</v>
      </c>
      <c r="AH371" s="5">
        <f t="shared" si="527"/>
        <v>6.0874100299417022E-4</v>
      </c>
      <c r="AI371" s="5">
        <f t="shared" si="528"/>
        <v>2.1522622793307272E-3</v>
      </c>
      <c r="AJ371" s="5">
        <f t="shared" si="529"/>
        <v>3.8047649954953506E-3</v>
      </c>
      <c r="AK371" s="5">
        <f t="shared" si="530"/>
        <v>4.4840373498990392E-3</v>
      </c>
      <c r="AL371" s="5">
        <f t="shared" si="531"/>
        <v>6.2263268964070926E-4</v>
      </c>
      <c r="AM371" s="5">
        <f t="shared" si="532"/>
        <v>4.4180036160777869E-2</v>
      </c>
      <c r="AN371" s="5">
        <f t="shared" si="533"/>
        <v>4.9075359137832383E-2</v>
      </c>
      <c r="AO371" s="5">
        <f t="shared" si="534"/>
        <v>2.725655164408115E-2</v>
      </c>
      <c r="AP371" s="5">
        <f t="shared" si="535"/>
        <v>1.0092228504328192E-2</v>
      </c>
      <c r="AQ371" s="5">
        <f t="shared" si="536"/>
        <v>2.8026218479573943E-3</v>
      </c>
      <c r="AR371" s="5">
        <f t="shared" si="537"/>
        <v>1.3523838339627657E-4</v>
      </c>
      <c r="AS371" s="5">
        <f t="shared" si="538"/>
        <v>4.7814829273831668E-4</v>
      </c>
      <c r="AT371" s="5">
        <f t="shared" si="539"/>
        <v>8.4526960507449252E-4</v>
      </c>
      <c r="AU371" s="5">
        <f t="shared" si="540"/>
        <v>9.9617728936632452E-4</v>
      </c>
      <c r="AV371" s="5">
        <f t="shared" si="541"/>
        <v>8.8052011975674497E-4</v>
      </c>
      <c r="AW371" s="5">
        <f t="shared" si="542"/>
        <v>6.792497322124297E-5</v>
      </c>
      <c r="AX371" s="5">
        <f t="shared" si="543"/>
        <v>2.6033793479934307E-2</v>
      </c>
      <c r="AY371" s="5">
        <f t="shared" si="544"/>
        <v>2.8918440901643677E-2</v>
      </c>
      <c r="AZ371" s="5">
        <f t="shared" si="545"/>
        <v>1.6061359341012341E-2</v>
      </c>
      <c r="BA371" s="5">
        <f t="shared" si="546"/>
        <v>5.9470071884468205E-3</v>
      </c>
      <c r="BB371" s="5">
        <f t="shared" si="547"/>
        <v>1.6514897843576146E-3</v>
      </c>
      <c r="BC371" s="5">
        <f t="shared" si="548"/>
        <v>3.6689627860360857E-4</v>
      </c>
      <c r="BD371" s="5">
        <f t="shared" si="549"/>
        <v>2.5037221979023712E-5</v>
      </c>
      <c r="BE371" s="5">
        <f t="shared" si="550"/>
        <v>8.8521502871721317E-5</v>
      </c>
      <c r="BF371" s="5">
        <f t="shared" si="551"/>
        <v>1.5648813748652405E-4</v>
      </c>
      <c r="BG371" s="5">
        <f t="shared" si="552"/>
        <v>1.8442627971411779E-4</v>
      </c>
      <c r="BH371" s="5">
        <f t="shared" si="553"/>
        <v>1.6301420603903149E-4</v>
      </c>
      <c r="BI371" s="5">
        <f t="shared" si="554"/>
        <v>1.1527047625415653E-4</v>
      </c>
      <c r="BJ371" s="8">
        <f t="shared" si="555"/>
        <v>0.75042600354945876</v>
      </c>
      <c r="BK371" s="8">
        <f t="shared" si="556"/>
        <v>0.13393759073808592</v>
      </c>
      <c r="BL371" s="8">
        <f t="shared" si="557"/>
        <v>7.4080310689183818E-2</v>
      </c>
      <c r="BM371" s="8">
        <f t="shared" si="558"/>
        <v>0.77401701858655214</v>
      </c>
      <c r="BN371" s="8">
        <f t="shared" si="559"/>
        <v>0.15776844403980303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1.4323432343234299</v>
      </c>
      <c r="F372">
        <f>VLOOKUP(B372,home!$B$2:$E$405,3,FALSE)</f>
        <v>1.22</v>
      </c>
      <c r="G372">
        <f>VLOOKUP(C372,away!$B$2:$E$405,4,FALSE)</f>
        <v>0.95</v>
      </c>
      <c r="H372">
        <f>VLOOKUP(A372,away!$A$2:$E$405,3,FALSE)</f>
        <v>1.2079207920792101</v>
      </c>
      <c r="I372">
        <f>VLOOKUP(C372,away!$B$2:$E$405,3,FALSE)</f>
        <v>0.65</v>
      </c>
      <c r="J372">
        <f>VLOOKUP(B372,home!$B$2:$E$405,4,FALSE)</f>
        <v>0.97</v>
      </c>
      <c r="K372" s="3">
        <f t="shared" si="504"/>
        <v>1.6600858085808552</v>
      </c>
      <c r="L372" s="3">
        <f t="shared" si="505"/>
        <v>0.76159405940594205</v>
      </c>
      <c r="M372" s="5">
        <f t="shared" si="506"/>
        <v>8.8772366277121983E-2</v>
      </c>
      <c r="N372" s="5">
        <f t="shared" si="507"/>
        <v>0.1473697454507919</v>
      </c>
      <c r="O372" s="5">
        <f t="shared" si="508"/>
        <v>6.7608506796064477E-2</v>
      </c>
      <c r="P372" s="5">
        <f t="shared" si="509"/>
        <v>0.11223592267148896</v>
      </c>
      <c r="Q372" s="5">
        <f t="shared" si="510"/>
        <v>0.12232321151851636</v>
      </c>
      <c r="R372" s="5">
        <f t="shared" si="511"/>
        <v>2.5745118570594479E-2</v>
      </c>
      <c r="S372" s="5">
        <f t="shared" si="512"/>
        <v>3.5475291653814078E-2</v>
      </c>
      <c r="T372" s="5">
        <f t="shared" si="513"/>
        <v>9.3160631219958559E-2</v>
      </c>
      <c r="U372" s="5">
        <f t="shared" si="514"/>
        <v>4.2739105979275334E-2</v>
      </c>
      <c r="V372" s="5">
        <f t="shared" si="515"/>
        <v>4.9835354273505585E-3</v>
      </c>
      <c r="W372" s="5">
        <f t="shared" si="516"/>
        <v>6.7689009167307745E-2</v>
      </c>
      <c r="X372" s="5">
        <f t="shared" si="517"/>
        <v>5.1551547268895936E-2</v>
      </c>
      <c r="Y372" s="5">
        <f t="shared" si="518"/>
        <v>1.9630676076587875E-2</v>
      </c>
      <c r="Z372" s="5">
        <f t="shared" si="519"/>
        <v>6.5357764540221195E-3</v>
      </c>
      <c r="AA372" s="5">
        <f t="shared" si="520"/>
        <v>1.0849949739379026E-2</v>
      </c>
      <c r="AB372" s="5">
        <f t="shared" si="521"/>
        <v>9.0059237930793356E-3</v>
      </c>
      <c r="AC372" s="5">
        <f t="shared" si="522"/>
        <v>3.9379631882619664E-4</v>
      </c>
      <c r="AD372" s="5">
        <f t="shared" si="523"/>
        <v>2.809239087888676E-2</v>
      </c>
      <c r="AE372" s="5">
        <f t="shared" si="524"/>
        <v>2.1394998007869828E-2</v>
      </c>
      <c r="AF372" s="5">
        <f t="shared" si="525"/>
        <v>8.1471516918978117E-3</v>
      </c>
      <c r="AG372" s="5">
        <f t="shared" si="526"/>
        <v>2.0682741098761483E-3</v>
      </c>
      <c r="AH372" s="5">
        <f t="shared" si="527"/>
        <v>1.2444021302471197E-3</v>
      </c>
      <c r="AI372" s="5">
        <f t="shared" si="528"/>
        <v>2.0658143165910286E-3</v>
      </c>
      <c r="AJ372" s="5">
        <f t="shared" si="529"/>
        <v>1.7147145150679622E-3</v>
      </c>
      <c r="AK372" s="5">
        <f t="shared" si="530"/>
        <v>9.4885774407730931E-4</v>
      </c>
      <c r="AL372" s="5">
        <f t="shared" si="531"/>
        <v>1.991524842319518E-5</v>
      </c>
      <c r="AM372" s="5">
        <f t="shared" si="532"/>
        <v>9.3271558854292197E-3</v>
      </c>
      <c r="AN372" s="5">
        <f t="shared" si="533"/>
        <v>7.1035065134960633E-3</v>
      </c>
      <c r="AO372" s="5">
        <f t="shared" si="534"/>
        <v>2.704994180815008E-3</v>
      </c>
      <c r="AP372" s="5">
        <f t="shared" si="535"/>
        <v>6.8670249961211782E-4</v>
      </c>
      <c r="AQ372" s="5">
        <f t="shared" si="536"/>
        <v>1.3074713607094999E-4</v>
      </c>
      <c r="AR372" s="5">
        <f t="shared" si="537"/>
        <v>1.8954585398166116E-4</v>
      </c>
      <c r="AS372" s="5">
        <f t="shared" si="538"/>
        <v>3.1466238227029469E-4</v>
      </c>
      <c r="AT372" s="5">
        <f t="shared" si="539"/>
        <v>2.6118327765058022E-4</v>
      </c>
      <c r="AU372" s="5">
        <f t="shared" si="540"/>
        <v>1.4452888422212051E-4</v>
      </c>
      <c r="AV372" s="5">
        <f t="shared" si="541"/>
        <v>5.9982587406791952E-5</v>
      </c>
      <c r="AW372" s="5">
        <f t="shared" si="542"/>
        <v>6.9941881683451898E-7</v>
      </c>
      <c r="AX372" s="5">
        <f t="shared" si="543"/>
        <v>2.5806465199704103E-3</v>
      </c>
      <c r="AY372" s="5">
        <f t="shared" si="544"/>
        <v>1.9654050590360824E-3</v>
      </c>
      <c r="AZ372" s="5">
        <f t="shared" si="545"/>
        <v>7.4842040864413239E-4</v>
      </c>
      <c r="BA372" s="5">
        <f t="shared" si="546"/>
        <v>1.8999751238717966E-4</v>
      </c>
      <c r="BB372" s="5">
        <f t="shared" si="547"/>
        <v>3.6175244183995715E-5</v>
      </c>
      <c r="BC372" s="5">
        <f t="shared" si="548"/>
        <v>5.5101702136180999E-6</v>
      </c>
      <c r="BD372" s="5">
        <f t="shared" si="549"/>
        <v>2.4059499396243202E-5</v>
      </c>
      <c r="BE372" s="5">
        <f t="shared" si="550"/>
        <v>3.9940833509263E-5</v>
      </c>
      <c r="BF372" s="5">
        <f t="shared" si="551"/>
        <v>3.3152605445809092E-5</v>
      </c>
      <c r="BG372" s="5">
        <f t="shared" si="552"/>
        <v>1.8345389939356024E-5</v>
      </c>
      <c r="BH372" s="5">
        <f t="shared" si="553"/>
        <v>7.6137303728017346E-6</v>
      </c>
      <c r="BI372" s="5">
        <f t="shared" si="554"/>
        <v>2.5278891484498329E-6</v>
      </c>
      <c r="BJ372" s="8">
        <f t="shared" si="555"/>
        <v>0.5869068965204477</v>
      </c>
      <c r="BK372" s="8">
        <f t="shared" si="556"/>
        <v>0.24384623265606106</v>
      </c>
      <c r="BL372" s="8">
        <f t="shared" si="557"/>
        <v>0.1630179365177194</v>
      </c>
      <c r="BM372" s="8">
        <f t="shared" si="558"/>
        <v>0.4342872652234529</v>
      </c>
      <c r="BN372" s="8">
        <f t="shared" si="559"/>
        <v>0.5640548712845781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1.4323432343234299</v>
      </c>
      <c r="F373">
        <f>VLOOKUP(B373,home!$B$2:$E$405,3,FALSE)</f>
        <v>1.02</v>
      </c>
      <c r="G373">
        <f>VLOOKUP(C373,away!$B$2:$E$405,4,FALSE)</f>
        <v>0.91</v>
      </c>
      <c r="H373">
        <f>VLOOKUP(A373,away!$A$2:$E$405,3,FALSE)</f>
        <v>1.2079207920792101</v>
      </c>
      <c r="I373">
        <f>VLOOKUP(C373,away!$B$2:$E$405,3,FALSE)</f>
        <v>0.97</v>
      </c>
      <c r="J373">
        <f>VLOOKUP(B373,home!$B$2:$E$405,4,FALSE)</f>
        <v>0.72</v>
      </c>
      <c r="K373" s="3">
        <f t="shared" si="504"/>
        <v>1.3295009900990078</v>
      </c>
      <c r="L373" s="3">
        <f t="shared" si="505"/>
        <v>0.84361188118812036</v>
      </c>
      <c r="M373" s="5">
        <f t="shared" si="506"/>
        <v>0.11382274930067382</v>
      </c>
      <c r="N373" s="5">
        <f t="shared" si="507"/>
        <v>0.15132745789103699</v>
      </c>
      <c r="O373" s="5">
        <f t="shared" si="508"/>
        <v>9.6022223659545242E-2</v>
      </c>
      <c r="P373" s="5">
        <f t="shared" si="509"/>
        <v>0.12766164142687375</v>
      </c>
      <c r="Q373" s="5">
        <f t="shared" si="510"/>
        <v>0.1005950025476498</v>
      </c>
      <c r="R373" s="5">
        <f t="shared" si="511"/>
        <v>4.050274436864771E-2</v>
      </c>
      <c r="S373" s="5">
        <f t="shared" si="512"/>
        <v>3.5795776309954279E-2</v>
      </c>
      <c r="T373" s="5">
        <f t="shared" si="513"/>
        <v>8.4863139337346599E-2</v>
      </c>
      <c r="U373" s="5">
        <f t="shared" si="514"/>
        <v>5.3848438739844136E-2</v>
      </c>
      <c r="V373" s="5">
        <f t="shared" si="515"/>
        <v>4.4608809046955923E-3</v>
      </c>
      <c r="W373" s="5">
        <f t="shared" si="516"/>
        <v>4.4580385162037529E-2</v>
      </c>
      <c r="X373" s="5">
        <f t="shared" si="517"/>
        <v>3.7608542590637443E-2</v>
      </c>
      <c r="Y373" s="5">
        <f t="shared" si="518"/>
        <v>1.5863506681815603E-2</v>
      </c>
      <c r="Z373" s="5">
        <f t="shared" si="519"/>
        <v>1.1389532123372145E-2</v>
      </c>
      <c r="AA373" s="5">
        <f t="shared" si="520"/>
        <v>1.5142394234787722E-2</v>
      </c>
      <c r="AB373" s="5">
        <f t="shared" si="521"/>
        <v>1.0065914063809894E-2</v>
      </c>
      <c r="AC373" s="5">
        <f t="shared" si="522"/>
        <v>3.127029646984781E-4</v>
      </c>
      <c r="AD373" s="5">
        <f t="shared" si="523"/>
        <v>1.4817416552981013E-2</v>
      </c>
      <c r="AE373" s="5">
        <f t="shared" si="524"/>
        <v>1.2500148652608307E-2</v>
      </c>
      <c r="AF373" s="5">
        <f t="shared" si="525"/>
        <v>5.2726369599790214E-3</v>
      </c>
      <c r="AG373" s="5">
        <f t="shared" si="526"/>
        <v>1.4826863948766381E-3</v>
      </c>
      <c r="AH373" s="5">
        <f t="shared" si="527"/>
        <v>2.4020861551126249E-3</v>
      </c>
      <c r="AI373" s="5">
        <f t="shared" si="528"/>
        <v>3.1935759215253536E-3</v>
      </c>
      <c r="AJ373" s="5">
        <f t="shared" si="529"/>
        <v>2.1229311748121545E-3</v>
      </c>
      <c r="AK373" s="5">
        <f t="shared" si="530"/>
        <v>9.4081303294160288E-4</v>
      </c>
      <c r="AL373" s="5">
        <f t="shared" si="531"/>
        <v>1.4028891060083078E-5</v>
      </c>
      <c r="AM373" s="5">
        <f t="shared" si="532"/>
        <v>3.9399539955795376E-3</v>
      </c>
      <c r="AN373" s="5">
        <f t="shared" si="533"/>
        <v>3.3237920020055046E-3</v>
      </c>
      <c r="AO373" s="5">
        <f t="shared" si="534"/>
        <v>1.4019952117449465E-3</v>
      </c>
      <c r="AP373" s="5">
        <f t="shared" si="535"/>
        <v>3.942466059989638E-4</v>
      </c>
      <c r="AQ373" s="5">
        <f t="shared" si="536"/>
        <v>8.3147780234704368E-5</v>
      </c>
      <c r="AR373" s="5">
        <f t="shared" si="537"/>
        <v>4.0528568401810032E-4</v>
      </c>
      <c r="AS373" s="5">
        <f t="shared" si="538"/>
        <v>5.3882771817501801E-4</v>
      </c>
      <c r="AT373" s="5">
        <f t="shared" si="539"/>
        <v>3.5818599240323783E-4</v>
      </c>
      <c r="AU373" s="5">
        <f t="shared" si="540"/>
        <v>1.5873621051323342E-4</v>
      </c>
      <c r="AV373" s="5">
        <f t="shared" si="541"/>
        <v>5.2759987260477133E-5</v>
      </c>
      <c r="AW373" s="5">
        <f t="shared" si="542"/>
        <v>4.370712043097688E-7</v>
      </c>
      <c r="AX373" s="5">
        <f t="shared" si="543"/>
        <v>8.7302878967792188E-4</v>
      </c>
      <c r="AY373" s="5">
        <f t="shared" si="544"/>
        <v>7.3649745959157944E-4</v>
      </c>
      <c r="AZ373" s="5">
        <f t="shared" si="545"/>
        <v>3.1065900368816205E-4</v>
      </c>
      <c r="BA373" s="5">
        <f t="shared" si="546"/>
        <v>8.7358542169799195E-5</v>
      </c>
      <c r="BB373" s="5">
        <f t="shared" si="547"/>
        <v>1.8424176024429006E-5</v>
      </c>
      <c r="BC373" s="5">
        <f t="shared" si="548"/>
        <v>3.108570759061925E-6</v>
      </c>
      <c r="BD373" s="5">
        <f t="shared" si="549"/>
        <v>5.6983969718853935E-5</v>
      </c>
      <c r="BE373" s="5">
        <f t="shared" si="550"/>
        <v>7.5760244160988187E-5</v>
      </c>
      <c r="BF373" s="5">
        <f t="shared" si="551"/>
        <v>5.0361659811088186E-5</v>
      </c>
      <c r="BG373" s="5">
        <f t="shared" si="552"/>
        <v>2.2318625527290378E-5</v>
      </c>
      <c r="BH373" s="5">
        <f t="shared" si="553"/>
        <v>7.4181586840453925E-6</v>
      </c>
      <c r="BI373" s="5">
        <f t="shared" si="554"/>
        <v>1.9724898630299807E-6</v>
      </c>
      <c r="BJ373" s="8">
        <f t="shared" si="555"/>
        <v>0.48008313490844368</v>
      </c>
      <c r="BK373" s="8">
        <f t="shared" si="556"/>
        <v>0.28280427725754759</v>
      </c>
      <c r="BL373" s="8">
        <f t="shared" si="557"/>
        <v>0.22596973209116175</v>
      </c>
      <c r="BM373" s="8">
        <f t="shared" si="558"/>
        <v>0.36957879679771061</v>
      </c>
      <c r="BN373" s="8">
        <f t="shared" si="559"/>
        <v>0.62993181919442731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1.4323432343234299</v>
      </c>
      <c r="F374">
        <f>VLOOKUP(B374,home!$B$2:$E$405,3,FALSE)</f>
        <v>1.45</v>
      </c>
      <c r="G374">
        <f>VLOOKUP(C374,away!$B$2:$E$405,4,FALSE)</f>
        <v>0.99</v>
      </c>
      <c r="H374">
        <f>VLOOKUP(A374,away!$A$2:$E$405,3,FALSE)</f>
        <v>1.2079207920792101</v>
      </c>
      <c r="I374">
        <f>VLOOKUP(C374,away!$B$2:$E$405,3,FALSE)</f>
        <v>0.76</v>
      </c>
      <c r="J374">
        <f>VLOOKUP(B374,home!$B$2:$E$405,4,FALSE)</f>
        <v>1.31</v>
      </c>
      <c r="K374" s="3">
        <f t="shared" si="504"/>
        <v>2.0561287128712835</v>
      </c>
      <c r="L374" s="3">
        <f t="shared" si="505"/>
        <v>1.2026059405940617</v>
      </c>
      <c r="M374" s="5">
        <f t="shared" si="506"/>
        <v>3.8437003388788374E-2</v>
      </c>
      <c r="N374" s="5">
        <f t="shared" si="507"/>
        <v>7.9031426304418617E-2</v>
      </c>
      <c r="O374" s="5">
        <f t="shared" si="508"/>
        <v>4.6224568613990977E-2</v>
      </c>
      <c r="P374" s="5">
        <f t="shared" si="509"/>
        <v>9.5043662767315601E-2</v>
      </c>
      <c r="Q374" s="5">
        <f t="shared" si="510"/>
        <v>8.1249392421842981E-2</v>
      </c>
      <c r="R374" s="5">
        <f t="shared" si="511"/>
        <v>2.7794970408291694E-2</v>
      </c>
      <c r="S374" s="5">
        <f t="shared" si="512"/>
        <v>5.8753915730994054E-2</v>
      </c>
      <c r="T374" s="5">
        <f t="shared" si="513"/>
        <v>9.7711001996166502E-2</v>
      </c>
      <c r="U374" s="5">
        <f t="shared" si="514"/>
        <v>5.7150036729896221E-2</v>
      </c>
      <c r="V374" s="5">
        <f t="shared" si="515"/>
        <v>1.6142394222775667E-2</v>
      </c>
      <c r="W374" s="5">
        <f t="shared" si="516"/>
        <v>5.5686402887299279E-2</v>
      </c>
      <c r="X374" s="5">
        <f t="shared" si="517"/>
        <v>6.6968798922580411E-2</v>
      </c>
      <c r="Y374" s="5">
        <f t="shared" si="518"/>
        <v>4.0268537709372221E-2</v>
      </c>
      <c r="Z374" s="5">
        <f t="shared" si="519"/>
        <v>1.1142132177215908E-2</v>
      </c>
      <c r="AA374" s="5">
        <f t="shared" si="520"/>
        <v>2.2909657892180659E-2</v>
      </c>
      <c r="AB374" s="5">
        <f t="shared" si="521"/>
        <v>2.3552602697085433E-2</v>
      </c>
      <c r="AC374" s="5">
        <f t="shared" si="522"/>
        <v>2.494718854068617E-3</v>
      </c>
      <c r="AD374" s="5">
        <f t="shared" si="523"/>
        <v>2.8624602973273596E-2</v>
      </c>
      <c r="AE374" s="5">
        <f t="shared" si="524"/>
        <v>3.4424117582805266E-2</v>
      </c>
      <c r="AF374" s="5">
        <f t="shared" si="525"/>
        <v>2.0699324152395063E-2</v>
      </c>
      <c r="AG374" s="5">
        <f t="shared" si="526"/>
        <v>8.2977100639841424E-3</v>
      </c>
      <c r="AH374" s="5">
        <f t="shared" si="527"/>
        <v>3.3498985868010262E-3</v>
      </c>
      <c r="AI374" s="5">
        <f t="shared" si="528"/>
        <v>6.8878226695285264E-3</v>
      </c>
      <c r="AJ374" s="5">
        <f t="shared" si="529"/>
        <v>7.0811249799916697E-3</v>
      </c>
      <c r="AK374" s="5">
        <f t="shared" si="530"/>
        <v>4.8532347969303218E-3</v>
      </c>
      <c r="AL374" s="5">
        <f t="shared" si="531"/>
        <v>2.4674891022802569E-4</v>
      </c>
      <c r="AM374" s="5">
        <f t="shared" si="532"/>
        <v>1.1771173613577707E-2</v>
      </c>
      <c r="AN374" s="5">
        <f t="shared" si="533"/>
        <v>1.4156083315452617E-2</v>
      </c>
      <c r="AO374" s="5">
        <f t="shared" si="534"/>
        <v>8.5120949453539041E-3</v>
      </c>
      <c r="AP374" s="5">
        <f t="shared" si="535"/>
        <v>3.4122319827277611E-3</v>
      </c>
      <c r="AQ374" s="5">
        <f t="shared" si="536"/>
        <v>1.0258926132783654E-3</v>
      </c>
      <c r="AR374" s="5">
        <f t="shared" si="537"/>
        <v>8.057215881749132E-4</v>
      </c>
      <c r="AS374" s="5">
        <f t="shared" si="538"/>
        <v>1.6566672920266909E-3</v>
      </c>
      <c r="AT374" s="5">
        <f t="shared" si="539"/>
        <v>1.7031605934053975E-3</v>
      </c>
      <c r="AU374" s="5">
        <f t="shared" si="540"/>
        <v>1.1673057995772438E-3</v>
      </c>
      <c r="AV374" s="5">
        <f t="shared" si="541"/>
        <v>6.000327428029857E-4</v>
      </c>
      <c r="AW374" s="5">
        <f t="shared" si="542"/>
        <v>1.6948309458972297E-5</v>
      </c>
      <c r="AX374" s="5">
        <f t="shared" si="543"/>
        <v>4.0338413418449888E-3</v>
      </c>
      <c r="AY374" s="5">
        <f t="shared" si="544"/>
        <v>4.8511215611167051E-3</v>
      </c>
      <c r="AZ374" s="5">
        <f t="shared" si="545"/>
        <v>2.9169938039714451E-3</v>
      </c>
      <c r="BA374" s="5">
        <f t="shared" si="546"/>
        <v>1.1693313591107093E-3</v>
      </c>
      <c r="BB374" s="5">
        <f t="shared" si="547"/>
        <v>3.5156120974736695E-4</v>
      </c>
      <c r="BC374" s="5">
        <f t="shared" si="548"/>
        <v>8.455791986492369E-5</v>
      </c>
      <c r="BD374" s="5">
        <f t="shared" si="549"/>
        <v>1.61494261400672E-4</v>
      </c>
      <c r="BE374" s="5">
        <f t="shared" si="550"/>
        <v>3.3205298782986239E-4</v>
      </c>
      <c r="BF374" s="5">
        <f t="shared" si="551"/>
        <v>3.4137184123583949E-4</v>
      </c>
      <c r="BG374" s="5">
        <f t="shared" si="552"/>
        <v>2.3396814817691562E-4</v>
      </c>
      <c r="BH374" s="5">
        <f t="shared" si="553"/>
        <v>1.2026715684096981E-4</v>
      </c>
      <c r="BI374" s="5">
        <f t="shared" si="554"/>
        <v>4.9456950879222389E-5</v>
      </c>
      <c r="BJ374" s="8">
        <f t="shared" si="555"/>
        <v>0.56524619868018455</v>
      </c>
      <c r="BK374" s="8">
        <f t="shared" si="556"/>
        <v>0.21596956543528706</v>
      </c>
      <c r="BL374" s="8">
        <f t="shared" si="557"/>
        <v>0.20697541673704717</v>
      </c>
      <c r="BM374" s="8">
        <f t="shared" si="558"/>
        <v>0.62671811587342863</v>
      </c>
      <c r="BN374" s="8">
        <f t="shared" si="559"/>
        <v>0.36778102390464823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1.4323432343234299</v>
      </c>
      <c r="F375">
        <f>VLOOKUP(B375,home!$B$2:$E$405,3,FALSE)</f>
        <v>0.86</v>
      </c>
      <c r="G375">
        <f>VLOOKUP(C375,away!$B$2:$E$405,4,FALSE)</f>
        <v>1</v>
      </c>
      <c r="H375">
        <f>VLOOKUP(A375,away!$A$2:$E$405,3,FALSE)</f>
        <v>1.2079207920792101</v>
      </c>
      <c r="I375">
        <f>VLOOKUP(C375,away!$B$2:$E$405,3,FALSE)</f>
        <v>0.65</v>
      </c>
      <c r="J375">
        <f>VLOOKUP(B375,home!$B$2:$E$405,4,FALSE)</f>
        <v>0.56999999999999995</v>
      </c>
      <c r="K375" s="3">
        <f t="shared" si="504"/>
        <v>1.2318151815181497</v>
      </c>
      <c r="L375" s="3">
        <f t="shared" si="505"/>
        <v>0.44753465346534732</v>
      </c>
      <c r="M375" s="5">
        <f t="shared" si="506"/>
        <v>0.18649518927865133</v>
      </c>
      <c r="N375" s="5">
        <f t="shared" si="507"/>
        <v>0.22972760543354354</v>
      </c>
      <c r="O375" s="5">
        <f t="shared" si="508"/>
        <v>8.3463059906775577E-2</v>
      </c>
      <c r="P375" s="5">
        <f t="shared" si="509"/>
        <v>0.10281106428912495</v>
      </c>
      <c r="Q375" s="5">
        <f t="shared" si="510"/>
        <v>0.14149097599342519</v>
      </c>
      <c r="R375" s="5">
        <f t="shared" si="511"/>
        <v>1.8676305796268167E-2</v>
      </c>
      <c r="S375" s="5">
        <f t="shared" si="512"/>
        <v>1.4169420376400805E-2</v>
      </c>
      <c r="T375" s="5">
        <f t="shared" si="513"/>
        <v>6.3322114909691321E-2</v>
      </c>
      <c r="U375" s="5">
        <f t="shared" si="514"/>
        <v>2.3005757014518541E-2</v>
      </c>
      <c r="V375" s="5">
        <f t="shared" si="515"/>
        <v>8.6792419858863345E-4</v>
      </c>
      <c r="W375" s="5">
        <f t="shared" si="516"/>
        <v>5.8096910758840395E-2</v>
      </c>
      <c r="X375" s="5">
        <f t="shared" si="517"/>
        <v>2.6000380823864844E-2</v>
      </c>
      <c r="Y375" s="5">
        <f t="shared" si="518"/>
        <v>5.818035710987708E-3</v>
      </c>
      <c r="Z375" s="5">
        <f t="shared" si="519"/>
        <v>2.7860980141819116E-3</v>
      </c>
      <c r="AA375" s="5">
        <f t="shared" si="520"/>
        <v>3.4319578310668475E-3</v>
      </c>
      <c r="AB375" s="5">
        <f t="shared" si="521"/>
        <v>2.1137688793191225E-3</v>
      </c>
      <c r="AC375" s="5">
        <f t="shared" si="522"/>
        <v>2.9904327198843029E-5</v>
      </c>
      <c r="AD375" s="5">
        <f t="shared" si="523"/>
        <v>1.7891164168011179E-2</v>
      </c>
      <c r="AE375" s="5">
        <f t="shared" si="524"/>
        <v>8.0069159560225232E-3</v>
      </c>
      <c r="AF375" s="5">
        <f t="shared" si="525"/>
        <v>1.79168617885235E-3</v>
      </c>
      <c r="AG375" s="5">
        <f t="shared" si="526"/>
        <v>2.6728055105711303E-4</v>
      </c>
      <c r="AH375" s="5">
        <f t="shared" si="527"/>
        <v>3.1171885232434841E-4</v>
      </c>
      <c r="AI375" s="5">
        <f t="shared" si="528"/>
        <v>3.8398001465854653E-4</v>
      </c>
      <c r="AJ375" s="5">
        <f t="shared" si="529"/>
        <v>2.364962057279797E-4</v>
      </c>
      <c r="AK375" s="5">
        <f t="shared" si="530"/>
        <v>9.710653886238832E-5</v>
      </c>
      <c r="AL375" s="5">
        <f t="shared" si="531"/>
        <v>6.5942627647505251E-7</v>
      </c>
      <c r="AM375" s="5">
        <f t="shared" si="532"/>
        <v>4.4077215274379421E-3</v>
      </c>
      <c r="AN375" s="5">
        <f t="shared" si="533"/>
        <v>1.9726081263536908E-3</v>
      </c>
      <c r="AO375" s="5">
        <f t="shared" si="534"/>
        <v>4.4140524712531356E-4</v>
      </c>
      <c r="AP375" s="5">
        <f t="shared" si="535"/>
        <v>6.5848048103337757E-5</v>
      </c>
      <c r="AQ375" s="5">
        <f t="shared" si="536"/>
        <v>7.3673208473241939E-6</v>
      </c>
      <c r="AR375" s="5">
        <f t="shared" si="537"/>
        <v>2.7900997710718611E-5</v>
      </c>
      <c r="AS375" s="5">
        <f t="shared" si="538"/>
        <v>3.4368872559566322E-5</v>
      </c>
      <c r="AT375" s="5">
        <f t="shared" si="539"/>
        <v>2.1168049495268179E-5</v>
      </c>
      <c r="AU375" s="5">
        <f t="shared" si="540"/>
        <v>8.6917082437996487E-6</v>
      </c>
      <c r="AV375" s="5">
        <f t="shared" si="541"/>
        <v>2.6766445420097154E-6</v>
      </c>
      <c r="AW375" s="5">
        <f t="shared" si="542"/>
        <v>1.0098014021291862E-8</v>
      </c>
      <c r="AX375" s="5">
        <f t="shared" si="543"/>
        <v>9.0491638223373617E-4</v>
      </c>
      <c r="AY375" s="5">
        <f t="shared" si="544"/>
        <v>4.0498143953809093E-4</v>
      </c>
      <c r="AZ375" s="5">
        <f t="shared" si="545"/>
        <v>9.0621614101788517E-5</v>
      </c>
      <c r="BA375" s="5">
        <f t="shared" si="546"/>
        <v>1.3518770887838124E-5</v>
      </c>
      <c r="BB375" s="5">
        <f t="shared" si="547"/>
        <v>1.5125296111415145E-6</v>
      </c>
      <c r="BC375" s="5">
        <f t="shared" si="548"/>
        <v>1.3538188307565888E-7</v>
      </c>
      <c r="BD375" s="5">
        <f t="shared" si="549"/>
        <v>2.0811105569673176E-6</v>
      </c>
      <c r="BE375" s="5">
        <f t="shared" si="550"/>
        <v>2.563543578490034E-6</v>
      </c>
      <c r="BF375" s="5">
        <f t="shared" si="551"/>
        <v>1.5789059492336944E-6</v>
      </c>
      <c r="BG375" s="5">
        <f t="shared" si="552"/>
        <v>6.4830677281846316E-7</v>
      </c>
      <c r="BH375" s="5">
        <f t="shared" si="553"/>
        <v>1.9964853125970523E-7</v>
      </c>
      <c r="BI375" s="5">
        <f t="shared" si="554"/>
        <v>4.9186018354701168E-8</v>
      </c>
      <c r="BJ375" s="8">
        <f t="shared" si="555"/>
        <v>0.56072370687241935</v>
      </c>
      <c r="BK375" s="8">
        <f t="shared" si="556"/>
        <v>0.3047791433357791</v>
      </c>
      <c r="BL375" s="8">
        <f t="shared" si="557"/>
        <v>0.13182207801348</v>
      </c>
      <c r="BM375" s="8">
        <f t="shared" si="558"/>
        <v>0.23704185419654766</v>
      </c>
      <c r="BN375" s="8">
        <f t="shared" si="559"/>
        <v>0.76266420069778862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1.4323432343234299</v>
      </c>
      <c r="F376">
        <f>VLOOKUP(B376,home!$B$2:$E$405,3,FALSE)</f>
        <v>1.1000000000000001</v>
      </c>
      <c r="G376">
        <f>VLOOKUP(C376,away!$B$2:$E$405,4,FALSE)</f>
        <v>0.93</v>
      </c>
      <c r="H376">
        <f>VLOOKUP(A376,away!$A$2:$E$405,3,FALSE)</f>
        <v>1.2079207920792101</v>
      </c>
      <c r="I376">
        <f>VLOOKUP(C376,away!$B$2:$E$405,3,FALSE)</f>
        <v>0.64</v>
      </c>
      <c r="J376">
        <f>VLOOKUP(B376,home!$B$2:$E$405,4,FALSE)</f>
        <v>0.53</v>
      </c>
      <c r="K376" s="3">
        <f t="shared" si="504"/>
        <v>1.465287128712869</v>
      </c>
      <c r="L376" s="3">
        <f t="shared" si="505"/>
        <v>0.40972673267326815</v>
      </c>
      <c r="M376" s="5">
        <f t="shared" si="506"/>
        <v>0.15335284114724959</v>
      </c>
      <c r="N376" s="5">
        <f t="shared" si="507"/>
        <v>0.22470594428461402</v>
      </c>
      <c r="O376" s="5">
        <f t="shared" si="508"/>
        <v>6.2832758549425285E-2</v>
      </c>
      <c r="P376" s="5">
        <f t="shared" si="509"/>
        <v>9.2068032363996327E-2</v>
      </c>
      <c r="Q376" s="5">
        <f t="shared" si="510"/>
        <v>0.16462936395275807</v>
      </c>
      <c r="R376" s="5">
        <f t="shared" si="511"/>
        <v>1.2872130432652187E-2</v>
      </c>
      <c r="S376" s="5">
        <f t="shared" si="512"/>
        <v>1.3818659178343349E-2</v>
      </c>
      <c r="T376" s="5">
        <f t="shared" si="513"/>
        <v>6.7453051394441868E-2</v>
      </c>
      <c r="U376" s="5">
        <f t="shared" si="514"/>
        <v>1.8861367042078459E-2</v>
      </c>
      <c r="V376" s="5">
        <f t="shared" si="515"/>
        <v>9.2180791184337269E-4</v>
      </c>
      <c r="W376" s="5">
        <f t="shared" si="516"/>
        <v>8.0409762669387611E-2</v>
      </c>
      <c r="X376" s="5">
        <f t="shared" si="517"/>
        <v>3.2946029333561118E-2</v>
      </c>
      <c r="Y376" s="5">
        <f t="shared" si="518"/>
        <v>6.7494344766988222E-3</v>
      </c>
      <c r="Z376" s="5">
        <f t="shared" si="519"/>
        <v>1.7580186482382409E-3</v>
      </c>
      <c r="AA376" s="5">
        <f t="shared" si="520"/>
        <v>2.5760020973006909E-3</v>
      </c>
      <c r="AB376" s="5">
        <f t="shared" si="521"/>
        <v>1.8872913583560297E-3</v>
      </c>
      <c r="AC376" s="5">
        <f t="shared" si="522"/>
        <v>3.4588958389223839E-5</v>
      </c>
      <c r="AD376" s="5">
        <f t="shared" si="523"/>
        <v>2.945584756557755E-2</v>
      </c>
      <c r="AE376" s="5">
        <f t="shared" si="524"/>
        <v>1.206884818116593E-2</v>
      </c>
      <c r="AF376" s="5">
        <f t="shared" si="525"/>
        <v>2.4724648661994153E-3</v>
      </c>
      <c r="AG376" s="5">
        <f t="shared" si="526"/>
        <v>3.3767831709244524E-4</v>
      </c>
      <c r="AH376" s="5">
        <f t="shared" si="527"/>
        <v>1.8007680918033246E-4</v>
      </c>
      <c r="AI376" s="5">
        <f t="shared" si="528"/>
        <v>2.6386423067162454E-4</v>
      </c>
      <c r="AJ376" s="5">
        <f t="shared" si="529"/>
        <v>1.9331843046542751E-4</v>
      </c>
      <c r="AK376" s="5">
        <f t="shared" si="530"/>
        <v>9.4422335967988264E-5</v>
      </c>
      <c r="AL376" s="5">
        <f t="shared" si="531"/>
        <v>8.3064319293783077E-7</v>
      </c>
      <c r="AM376" s="5">
        <f t="shared" si="532"/>
        <v>8.6322548606338149E-3</v>
      </c>
      <c r="AN376" s="5">
        <f t="shared" si="533"/>
        <v>3.5368655796504307E-3</v>
      </c>
      <c r="AO376" s="5">
        <f t="shared" si="534"/>
        <v>7.2457418892735777E-4</v>
      </c>
      <c r="AP376" s="5">
        <f t="shared" si="535"/>
        <v>9.8959138336196542E-5</v>
      </c>
      <c r="AQ376" s="5">
        <f t="shared" si="536"/>
        <v>1.013655110466294E-5</v>
      </c>
      <c r="AR376" s="5">
        <f t="shared" si="537"/>
        <v>1.4756456531137044E-5</v>
      </c>
      <c r="AS376" s="5">
        <f t="shared" si="538"/>
        <v>2.1622445820486058E-5</v>
      </c>
      <c r="AT376" s="5">
        <f t="shared" si="539"/>
        <v>1.5841545776024804E-5</v>
      </c>
      <c r="AU376" s="5">
        <f t="shared" si="540"/>
        <v>7.7374710415082896E-6</v>
      </c>
      <c r="AV376" s="5">
        <f t="shared" si="541"/>
        <v>2.8344041814776632E-6</v>
      </c>
      <c r="AW376" s="5">
        <f t="shared" si="542"/>
        <v>1.3852528260645771E-8</v>
      </c>
      <c r="AX376" s="5">
        <f t="shared" si="543"/>
        <v>2.1081219898426394E-3</v>
      </c>
      <c r="AY376" s="5">
        <f t="shared" si="544"/>
        <v>8.6375393497489317E-4</v>
      </c>
      <c r="AZ376" s="5">
        <f t="shared" si="545"/>
        <v>1.7695153880547073E-4</v>
      </c>
      <c r="BA376" s="5">
        <f t="shared" si="546"/>
        <v>2.4167258612090853E-5</v>
      </c>
      <c r="BB376" s="5">
        <f t="shared" si="547"/>
        <v>2.4754929772004712E-6</v>
      </c>
      <c r="BC376" s="5">
        <f t="shared" si="548"/>
        <v>2.0285512986079407E-7</v>
      </c>
      <c r="BD376" s="5">
        <f t="shared" si="549"/>
        <v>1.0076857867229812E-6</v>
      </c>
      <c r="BE376" s="5">
        <f t="shared" si="550"/>
        <v>1.4765490130720852E-6</v>
      </c>
      <c r="BF376" s="5">
        <f t="shared" si="551"/>
        <v>1.0817841318841085E-6</v>
      </c>
      <c r="BG376" s="5">
        <f t="shared" si="552"/>
        <v>5.2837478816520321E-7</v>
      </c>
      <c r="BH376" s="5">
        <f t="shared" si="553"/>
        <v>1.9355519405871524E-7</v>
      </c>
      <c r="BI376" s="5">
        <f t="shared" si="554"/>
        <v>5.6722786909951391E-8</v>
      </c>
      <c r="BJ376" s="8">
        <f t="shared" si="555"/>
        <v>0.63740688843049154</v>
      </c>
      <c r="BK376" s="8">
        <f t="shared" si="556"/>
        <v>0.2610605141379897</v>
      </c>
      <c r="BL376" s="8">
        <f t="shared" si="557"/>
        <v>9.9828368281149438E-2</v>
      </c>
      <c r="BM376" s="8">
        <f t="shared" si="558"/>
        <v>0.28872897868472669</v>
      </c>
      <c r="BN376" s="8">
        <f t="shared" si="559"/>
        <v>0.71046107073069553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1.4323432343234299</v>
      </c>
      <c r="F377">
        <f>VLOOKUP(B377,home!$B$2:$E$405,3,FALSE)</f>
        <v>1.1000000000000001</v>
      </c>
      <c r="G377">
        <f>VLOOKUP(C377,away!$B$2:$E$405,4,FALSE)</f>
        <v>1.1599999999999999</v>
      </c>
      <c r="H377">
        <f>VLOOKUP(A377,away!$A$2:$E$405,3,FALSE)</f>
        <v>1.2079207920792101</v>
      </c>
      <c r="I377">
        <f>VLOOKUP(C377,away!$B$2:$E$405,3,FALSE)</f>
        <v>0.76</v>
      </c>
      <c r="J377">
        <f>VLOOKUP(B377,home!$B$2:$E$405,4,FALSE)</f>
        <v>1.06</v>
      </c>
      <c r="K377" s="3">
        <f t="shared" si="504"/>
        <v>1.8276699669966967</v>
      </c>
      <c r="L377" s="3">
        <f t="shared" si="505"/>
        <v>0.97310099009901174</v>
      </c>
      <c r="M377" s="5">
        <f t="shared" si="506"/>
        <v>6.0763198743288963E-2</v>
      </c>
      <c r="N377" s="5">
        <f t="shared" si="507"/>
        <v>0.11105507344176065</v>
      </c>
      <c r="O377" s="5">
        <f t="shared" si="508"/>
        <v>5.9128728858677509E-2</v>
      </c>
      <c r="P377" s="5">
        <f t="shared" si="509"/>
        <v>0.10806780192169574</v>
      </c>
      <c r="Q377" s="5">
        <f t="shared" si="510"/>
        <v>0.10148601120605924</v>
      </c>
      <c r="R377" s="5">
        <f t="shared" si="511"/>
        <v>2.8769112297837542E-2</v>
      </c>
      <c r="S377" s="5">
        <f t="shared" si="512"/>
        <v>4.8049847826175905E-2</v>
      </c>
      <c r="T377" s="5">
        <f t="shared" si="513"/>
        <v>9.8756137985815631E-2</v>
      </c>
      <c r="U377" s="5">
        <f t="shared" si="514"/>
        <v>5.2580442523912994E-2</v>
      </c>
      <c r="V377" s="5">
        <f t="shared" si="515"/>
        <v>9.495223616051188E-3</v>
      </c>
      <c r="W377" s="5">
        <f t="shared" si="516"/>
        <v>6.1827644917201566E-2</v>
      </c>
      <c r="X377" s="5">
        <f t="shared" si="517"/>
        <v>6.0164542484418972E-2</v>
      </c>
      <c r="Y377" s="5">
        <f t="shared" si="518"/>
        <v>2.9273087930221073E-2</v>
      </c>
      <c r="Z377" s="5">
        <f t="shared" si="519"/>
        <v>9.3317505537651238E-3</v>
      </c>
      <c r="AA377" s="5">
        <f t="shared" si="520"/>
        <v>1.7055360226621311E-2</v>
      </c>
      <c r="AB377" s="5">
        <f t="shared" si="521"/>
        <v>1.5585784831252876E-2</v>
      </c>
      <c r="AC377" s="5">
        <f t="shared" si="522"/>
        <v>1.0554578739312161E-3</v>
      </c>
      <c r="AD377" s="5">
        <f t="shared" si="523"/>
        <v>2.825013243632632E-2</v>
      </c>
      <c r="AE377" s="5">
        <f t="shared" si="524"/>
        <v>2.7490231844217342E-2</v>
      </c>
      <c r="AF377" s="5">
        <f t="shared" si="525"/>
        <v>1.3375385912829638E-2</v>
      </c>
      <c r="AG377" s="5">
        <f t="shared" si="526"/>
        <v>4.3385337582436323E-3</v>
      </c>
      <c r="AH377" s="5">
        <f t="shared" si="527"/>
        <v>2.2701839258064608E-3</v>
      </c>
      <c r="AI377" s="5">
        <f t="shared" si="528"/>
        <v>4.1491469807551249E-3</v>
      </c>
      <c r="AJ377" s="5">
        <f t="shared" si="529"/>
        <v>3.7916356626905828E-3</v>
      </c>
      <c r="AK377" s="5">
        <f t="shared" si="530"/>
        <v>2.3099528754977321E-3</v>
      </c>
      <c r="AL377" s="5">
        <f t="shared" si="531"/>
        <v>7.5085587866152462E-5</v>
      </c>
      <c r="AM377" s="5">
        <f t="shared" si="532"/>
        <v>1.0326383723510555E-2</v>
      </c>
      <c r="AN377" s="5">
        <f t="shared" si="533"/>
        <v>1.004861422549044E-2</v>
      </c>
      <c r="AO377" s="5">
        <f t="shared" si="534"/>
        <v>4.8891582259738796E-3</v>
      </c>
      <c r="AP377" s="5">
        <f t="shared" si="535"/>
        <v>1.585881570148637E-3</v>
      </c>
      <c r="AQ377" s="5">
        <f t="shared" si="536"/>
        <v>3.8580573152285349E-4</v>
      </c>
      <c r="AR377" s="5">
        <f t="shared" si="537"/>
        <v>4.4182364518182581E-4</v>
      </c>
      <c r="AS377" s="5">
        <f t="shared" si="538"/>
        <v>8.075078070078277E-4</v>
      </c>
      <c r="AT377" s="5">
        <f t="shared" si="539"/>
        <v>7.3792888349178591E-4</v>
      </c>
      <c r="AU377" s="5">
        <f t="shared" si="540"/>
        <v>4.495634860457806E-4</v>
      </c>
      <c r="AV377" s="5">
        <f t="shared" si="541"/>
        <v>2.0541342042605293E-4</v>
      </c>
      <c r="AW377" s="5">
        <f t="shared" si="542"/>
        <v>3.7094521595101934E-6</v>
      </c>
      <c r="AX377" s="5">
        <f t="shared" si="543"/>
        <v>3.1455368998572967E-3</v>
      </c>
      <c r="AY377" s="5">
        <f t="shared" si="544"/>
        <v>3.0609250716441111E-3</v>
      </c>
      <c r="AZ377" s="5">
        <f t="shared" si="545"/>
        <v>1.4892946089178863E-3</v>
      </c>
      <c r="BA377" s="5">
        <f t="shared" si="546"/>
        <v>4.830780194957053E-4</v>
      </c>
      <c r="BB377" s="5">
        <f t="shared" si="547"/>
        <v>1.1752092476658513E-4</v>
      </c>
      <c r="BC377" s="5">
        <f t="shared" si="548"/>
        <v>2.2871945649543096E-5</v>
      </c>
      <c r="BD377" s="5">
        <f t="shared" si="549"/>
        <v>7.1656504429264817E-5</v>
      </c>
      <c r="BE377" s="5">
        <f t="shared" si="550"/>
        <v>1.3096444108533307E-4</v>
      </c>
      <c r="BF377" s="5">
        <f t="shared" si="551"/>
        <v>1.196798878580858E-4</v>
      </c>
      <c r="BG377" s="5">
        <f t="shared" si="552"/>
        <v>7.2911778897252028E-5</v>
      </c>
      <c r="BH377" s="5">
        <f t="shared" si="553"/>
        <v>3.3314667132702766E-5</v>
      </c>
      <c r="BI377" s="5">
        <f t="shared" si="554"/>
        <v>1.2177643315786545E-5</v>
      </c>
      <c r="BJ377" s="8">
        <f t="shared" si="555"/>
        <v>0.57157185286407153</v>
      </c>
      <c r="BK377" s="8">
        <f t="shared" si="556"/>
        <v>0.23056754064065324</v>
      </c>
      <c r="BL377" s="8">
        <f t="shared" si="557"/>
        <v>0.18872329034792384</v>
      </c>
      <c r="BM377" s="8">
        <f t="shared" si="558"/>
        <v>0.52786729231760954</v>
      </c>
      <c r="BN377" s="8">
        <f t="shared" si="559"/>
        <v>0.46926992646931964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1.4323432343234299</v>
      </c>
      <c r="F378">
        <f>VLOOKUP(B378,home!$B$2:$E$405,3,FALSE)</f>
        <v>0.7</v>
      </c>
      <c r="G378">
        <f>VLOOKUP(C378,away!$B$2:$E$405,4,FALSE)</f>
        <v>0.8</v>
      </c>
      <c r="H378">
        <f>VLOOKUP(A378,away!$A$2:$E$405,3,FALSE)</f>
        <v>1.2079207920792101</v>
      </c>
      <c r="I378">
        <f>VLOOKUP(C378,away!$B$2:$E$405,3,FALSE)</f>
        <v>1.3</v>
      </c>
      <c r="J378">
        <f>VLOOKUP(B378,home!$B$2:$E$405,4,FALSE)</f>
        <v>0.89</v>
      </c>
      <c r="K378" s="3">
        <f t="shared" ref="K378:K441" si="560">E378*F378*G378</f>
        <v>0.80211221122112075</v>
      </c>
      <c r="L378" s="3">
        <f t="shared" ref="L378:L441" si="561">H378*I378*J378</f>
        <v>1.3975643564356461</v>
      </c>
      <c r="M378" s="5">
        <f t="shared" ref="M378:M441" si="562">_xlfn.POISSON.DIST(0,K378,FALSE) * _xlfn.POISSON.DIST(0,L378,FALSE)</f>
        <v>0.11083900148358053</v>
      </c>
      <c r="N378" s="5">
        <f t="shared" ref="N378:N441" si="563">_xlfn.POISSON.DIST(1,K378,FALSE) * _xlfn.POISSON.DIST(0,L378,FALSE)</f>
        <v>8.8905316569535875E-2</v>
      </c>
      <c r="O378" s="5">
        <f t="shared" ref="O378:O441" si="564">_xlfn.POISSON.DIST(0,K378,FALSE) * _xlfn.POISSON.DIST(1,L378,FALSE)</f>
        <v>0.15490463777636984</v>
      </c>
      <c r="P378" s="5">
        <f t="shared" ref="P378:P441" si="565">_xlfn.POISSON.DIST(1,K378,FALSE) * _xlfn.POISSON.DIST(1,L378,FALSE)</f>
        <v>0.12425090153521078</v>
      </c>
      <c r="Q378" s="5">
        <f t="shared" ref="Q378:Q441" si="566">_xlfn.POISSON.DIST(2,K378,FALSE) * _xlfn.POISSON.DIST(0,L378,FALSE)</f>
        <v>3.5656020031452074E-2</v>
      </c>
      <c r="R378" s="5">
        <f t="shared" ref="R378:R441" si="567">_xlfn.POISSON.DIST(0,K378,FALSE) * _xlfn.POISSON.DIST(2,L378,FALSE)</f>
        <v>0.10824460020141462</v>
      </c>
      <c r="S378" s="5">
        <f t="shared" ref="S378:S441" si="568">_xlfn.POISSON.DIST(2,K378,FALSE) * _xlfn.POISSON.DIST(2,L378,FALSE)</f>
        <v>3.4821421894980803E-2</v>
      </c>
      <c r="T378" s="5">
        <f t="shared" ref="T378:T441" si="569">_xlfn.POISSON.DIST(2,K378,FALSE) * _xlfn.POISSON.DIST(1,L378,FALSE)</f>
        <v>4.9831582688312816E-2</v>
      </c>
      <c r="U378" s="5">
        <f t="shared" ref="U378:U441" si="570">_xlfn.POISSON.DIST(1,K378,FALSE) * _xlfn.POISSON.DIST(2,L378,FALSE)</f>
        <v>8.6824315620302864E-2</v>
      </c>
      <c r="V378" s="5">
        <f t="shared" ref="V378:V441" si="571">_xlfn.POISSON.DIST(3,K378,FALSE) * _xlfn.POISSON.DIST(3,L378,FALSE)</f>
        <v>4.3372148444318403E-3</v>
      </c>
      <c r="W378" s="5">
        <f t="shared" ref="W378:W441" si="572">_xlfn.POISSON.DIST(3,K378,FALSE) * _xlfn.POISSON.DIST(0,L378,FALSE)</f>
        <v>9.5333763569242017E-3</v>
      </c>
      <c r="X378" s="5">
        <f t="shared" ref="X378:X441" si="573">_xlfn.POISSON.DIST(3,K378,FALSE) * _xlfn.POISSON.DIST(1,L378,FALSE)</f>
        <v>1.3323506992923576E-2</v>
      </c>
      <c r="Y378" s="5">
        <f t="shared" ref="Y378:Y441" si="574">_xlfn.POISSON.DIST(3,K378,FALSE) * _xlfn.POISSON.DIST(2,L378,FALSE)</f>
        <v>9.3102292380155358E-3</v>
      </c>
      <c r="Z378" s="5">
        <f t="shared" ref="Z378:Z441" si="575">_xlfn.POISSON.DIST(0,K378,FALSE) * _xlfn.POISSON.DIST(3,L378,FALSE)</f>
        <v>5.042626500604129E-2</v>
      </c>
      <c r="AA378" s="5">
        <f t="shared" ref="AA378:AA441" si="576">_xlfn.POISSON.DIST(1,K378,FALSE) * _xlfn.POISSON.DIST(3,L378,FALSE)</f>
        <v>4.0447522927618003E-2</v>
      </c>
      <c r="AB378" s="5">
        <f t="shared" ref="AB378:AB441" si="577">_xlfn.POISSON.DIST(2,K378,FALSE) * _xlfn.POISSON.DIST(3,L378,FALSE)</f>
        <v>1.6221726026944324E-2</v>
      </c>
      <c r="AC378" s="5">
        <f t="shared" ref="AC378:AC441" si="578">_xlfn.POISSON.DIST(4,K378,FALSE) * _xlfn.POISSON.DIST(4,L378,FALSE)</f>
        <v>3.0387704652657104E-4</v>
      </c>
      <c r="AD378" s="5">
        <f t="shared" ref="AD378:AD441" si="579">_xlfn.POISSON.DIST(4,K378,FALSE) * _xlfn.POISSON.DIST(0,L378,FALSE)</f>
        <v>1.9117093975139056E-3</v>
      </c>
      <c r="AE378" s="5">
        <f t="shared" ref="AE378:AE441" si="580">_xlfn.POISSON.DIST(4,K378,FALSE) * _xlfn.POISSON.DIST(1,L378,FALSE)</f>
        <v>2.6717369138284978E-3</v>
      </c>
      <c r="AF378" s="5">
        <f t="shared" ref="AF378:AF441" si="581">_xlfn.POISSON.DIST(4,K378,FALSE) * _xlfn.POISSON.DIST(2,L378,FALSE)</f>
        <v>1.8669621402700425E-3</v>
      </c>
      <c r="AG378" s="5">
        <f t="shared" ref="AG378:AG441" si="582">_xlfn.POISSON.DIST(4,K378,FALSE) * _xlfn.POISSON.DIST(3,L378,FALSE)</f>
        <v>8.6973324735207299E-4</v>
      </c>
      <c r="AH378" s="5">
        <f t="shared" ref="AH378:AH441" si="583">_xlfn.POISSON.DIST(0,K378,FALSE) * _xlfn.POISSON.DIST(4,L378,FALSE)</f>
        <v>1.7618487650155355E-2</v>
      </c>
      <c r="AI378" s="5">
        <f t="shared" ref="AI378:AI441" si="584">_xlfn.POISSON.DIST(1,K378,FALSE) * _xlfn.POISSON.DIST(4,L378,FALSE)</f>
        <v>1.4132004087438121E-2</v>
      </c>
      <c r="AJ378" s="5">
        <f t="shared" ref="AJ378:AJ441" si="585">_xlfn.POISSON.DIST(2,K378,FALSE) * _xlfn.POISSON.DIST(4,L378,FALSE)</f>
        <v>5.6677265237804518E-3</v>
      </c>
      <c r="AK378" s="5">
        <f t="shared" ref="AK378:AK441" si="586">_xlfn.POISSON.DIST(3,K378,FALSE) * _xlfn.POISSON.DIST(4,L378,FALSE)</f>
        <v>1.5153842181953787E-3</v>
      </c>
      <c r="AL378" s="5">
        <f t="shared" ref="AL378:AL441" si="587">_xlfn.POISSON.DIST(5,K378,FALSE) * _xlfn.POISSON.DIST(5,L378,FALSE)</f>
        <v>1.3625888534326757E-5</v>
      </c>
      <c r="AM378" s="5">
        <f t="shared" ref="AM378:AM441" si="588">_xlfn.POISSON.DIST(5,K378,FALSE) * _xlfn.POISSON.DIST(0,L378,FALSE)</f>
        <v>3.0668109041041521E-4</v>
      </c>
      <c r="AN378" s="5">
        <f t="shared" ref="AN378:AN441" si="589">_xlfn.POISSON.DIST(5,K378,FALSE) * _xlfn.POISSON.DIST(1,L378,FALSE)</f>
        <v>4.2860656075041409E-4</v>
      </c>
      <c r="AO378" s="5">
        <f t="shared" ref="AO378:AO441" si="590">_xlfn.POISSON.DIST(5,K378,FALSE) * _xlfn.POISSON.DIST(2,L378,FALSE)</f>
        <v>2.9950262611962413E-4</v>
      </c>
      <c r="AP378" s="5">
        <f t="shared" ref="AP378:AP441" si="591">_xlfn.POISSON.DIST(5,K378,FALSE) * _xlfn.POISSON.DIST(3,L378,FALSE)</f>
        <v>1.3952473164121951E-4</v>
      </c>
      <c r="AQ378" s="5">
        <f t="shared" ref="AQ378:AQ441" si="592">_xlfn.POISSON.DIST(5,K378,FALSE) * _xlfn.POISSON.DIST(4,L378,FALSE)</f>
        <v>4.874869794575428E-5</v>
      </c>
      <c r="AR378" s="5">
        <f t="shared" ref="AR378:AR441" si="593">_xlfn.POISSON.DIST(0,K378,FALSE) * _xlfn.POISSON.DIST(5,L378,FALSE)</f>
        <v>4.9245940708317493E-3</v>
      </c>
      <c r="AS378" s="5">
        <f t="shared" ref="AS378:AS441" si="594">_xlfn.POISSON.DIST(1,K378,FALSE) * _xlfn.POISSON.DIST(5,L378,FALSE)</f>
        <v>3.9500770395212758E-3</v>
      </c>
      <c r="AT378" s="5">
        <f t="shared" ref="AT378:AT441" si="595">_xlfn.POISSON.DIST(2,K378,FALSE) * _xlfn.POISSON.DIST(5,L378,FALSE)</f>
        <v>1.5842025143320939E-3</v>
      </c>
      <c r="AU378" s="5">
        <f t="shared" ref="AU378:AU441" si="596">_xlfn.POISSON.DIST(3,K378,FALSE) * _xlfn.POISSON.DIST(5,L378,FALSE)</f>
        <v>4.2356939393099183E-4</v>
      </c>
      <c r="AV378" s="5">
        <f t="shared" ref="AV378:AV441" si="597">_xlfn.POISSON.DIST(4,K378,FALSE) * _xlfn.POISSON.DIST(5,L378,FALSE)</f>
        <v>8.4937545792894431E-5</v>
      </c>
      <c r="AW378" s="5">
        <f t="shared" ref="AW378:AW441" si="598">_xlfn.POISSON.DIST(6,K378,FALSE) * _xlfn.POISSON.DIST(6,L378,FALSE)</f>
        <v>4.2429632969822904E-7</v>
      </c>
      <c r="AX378" s="5">
        <f t="shared" ref="AX378:AX441" si="599">_xlfn.POISSON.DIST(6,K378,FALSE) * _xlfn.POISSON.DIST(0,L378,FALSE)</f>
        <v>4.0998774594800407E-5</v>
      </c>
      <c r="AY378" s="5">
        <f t="shared" ref="AY378:AY441" si="600">_xlfn.POISSON.DIST(6,K378,FALSE) * _xlfn.POISSON.DIST(1,L378,FALSE)</f>
        <v>5.7298426031232339E-5</v>
      </c>
      <c r="AZ378" s="5">
        <f t="shared" ref="AZ378:AZ441" si="601">_xlfn.POISSON.DIST(6,K378,FALSE) * _xlfn.POISSON.DIST(2,L378,FALSE)</f>
        <v>4.0039118950557358E-5</v>
      </c>
      <c r="BA378" s="5">
        <f t="shared" ref="BA378:BA441" si="602">_xlfn.POISSON.DIST(6,K378,FALSE) * _xlfn.POISSON.DIST(3,L378,FALSE)</f>
        <v>1.8652415169461998E-5</v>
      </c>
      <c r="BB378" s="5">
        <f t="shared" ref="BB378:BB441" si="603">_xlfn.POISSON.DIST(6,K378,FALSE) * _xlfn.POISSON.DIST(4,L378,FALSE)</f>
        <v>6.5169876505699078E-6</v>
      </c>
      <c r="BC378" s="5">
        <f t="shared" ref="BC378:BC441" si="604">_xlfn.POISSON.DIST(6,K378,FALSE) * _xlfn.POISSON.DIST(5,L378,FALSE)</f>
        <v>1.8215819303535574E-6</v>
      </c>
      <c r="BD378" s="5">
        <f t="shared" ref="BD378:BD441" si="605">_xlfn.POISSON.DIST(0,K378,FALSE) * _xlfn.POISSON.DIST(6,L378,FALSE)</f>
        <v>1.1470728572181301E-3</v>
      </c>
      <c r="BE378" s="5">
        <f t="shared" ref="BE378:BE441" si="606">_xlfn.POISSON.DIST(1,K378,FALSE) * _xlfn.POISSON.DIST(6,L378,FALSE)</f>
        <v>9.2008114593496333E-4</v>
      </c>
      <c r="BF378" s="5">
        <f t="shared" ref="BF378:BF441" si="607">_xlfn.POISSON.DIST(2,K378,FALSE) * _xlfn.POISSON.DIST(6,L378,FALSE)</f>
        <v>3.6900416123437793E-4</v>
      </c>
      <c r="BG378" s="5">
        <f t="shared" ref="BG378:BG441" si="608">_xlfn.POISSON.DIST(3,K378,FALSE) * _xlfn.POISSON.DIST(6,L378,FALSE)</f>
        <v>9.8660914572500652E-5</v>
      </c>
      <c r="BH378" s="5">
        <f t="shared" ref="BH378:BH441" si="609">_xlfn.POISSON.DIST(4,K378,FALSE) * _xlfn.POISSON.DIST(6,L378,FALSE)</f>
        <v>1.9784281087211645E-5</v>
      </c>
      <c r="BI378" s="5">
        <f t="shared" ref="BI378:BI441" si="610">_xlfn.POISSON.DIST(5,K378,FALSE) * _xlfn.POISSON.DIST(6,L378,FALSE)</f>
        <v>3.1738426900567077E-6</v>
      </c>
      <c r="BJ378" s="8">
        <f t="shared" ref="BJ378:BJ441" si="611">SUM(N378,Q378,T378,W378,X378,Y378,AD378,AE378,AF378,AG378,AM378,AN378,AO378,AP378,AQ378,AX378,AY378,AZ378,BA378,BB378,BC378)</f>
        <v>0.21526856458732294</v>
      </c>
      <c r="BK378" s="8">
        <f t="shared" ref="BK378:BK441" si="612">SUM(M378,P378,S378,V378,AC378,AL378,AY378)</f>
        <v>0.27462334111929609</v>
      </c>
      <c r="BL378" s="8">
        <f t="shared" ref="BL378:BL441" si="613">SUM(O378,R378,U378,AA378,AB378,AH378,AI378,AJ378,AK378,AR378,AS378,AT378,AU378,AV378,BD378,BE378,BF378,BG378,BH378,BI378)</f>
        <v>0.4591015627993652</v>
      </c>
      <c r="BM378" s="8">
        <f t="shared" ref="BM378:BM441" si="614">SUM(S378:BI378)</f>
        <v>0.3765623817847602</v>
      </c>
      <c r="BN378" s="8">
        <f t="shared" ref="BN378:BN441" si="615">SUM(M378:R378)</f>
        <v>0.62280047759756374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1.36551724137931</v>
      </c>
      <c r="F379">
        <f>VLOOKUP(B379,home!$B$2:$E$405,3,FALSE)</f>
        <v>0.78</v>
      </c>
      <c r="G379">
        <f>VLOOKUP(C379,away!$B$2:$E$405,4,FALSE)</f>
        <v>1.03</v>
      </c>
      <c r="H379">
        <f>VLOOKUP(A379,away!$A$2:$E$405,3,FALSE)</f>
        <v>1.3172413793103399</v>
      </c>
      <c r="I379">
        <f>VLOOKUP(C379,away!$B$2:$E$405,3,FALSE)</f>
        <v>0.78</v>
      </c>
      <c r="J379">
        <f>VLOOKUP(B379,home!$B$2:$E$405,4,FALSE)</f>
        <v>1.08</v>
      </c>
      <c r="K379" s="3">
        <f t="shared" si="560"/>
        <v>1.0970565517241377</v>
      </c>
      <c r="L379" s="3">
        <f t="shared" si="561"/>
        <v>1.1096441379310304</v>
      </c>
      <c r="M379" s="5">
        <f t="shared" si="562"/>
        <v>0.11006318272756924</v>
      </c>
      <c r="N379" s="5">
        <f t="shared" si="563"/>
        <v>0.12074553571489079</v>
      </c>
      <c r="O379" s="5">
        <f t="shared" si="564"/>
        <v>0.12213096551567905</v>
      </c>
      <c r="P379" s="5">
        <f t="shared" si="565"/>
        <v>0.13398457588737042</v>
      </c>
      <c r="Q379" s="5">
        <f t="shared" si="566"/>
        <v>6.6232340523730893E-2</v>
      </c>
      <c r="R379" s="5">
        <f t="shared" si="567"/>
        <v>6.7760954972165055E-2</v>
      </c>
      <c r="S379" s="5">
        <f t="shared" si="568"/>
        <v>4.0776275342121839E-2</v>
      </c>
      <c r="T379" s="5">
        <f t="shared" si="569"/>
        <v>7.3494328403609824E-2</v>
      </c>
      <c r="U379" s="5">
        <f t="shared" si="570"/>
        <v>7.4337599603297957E-2</v>
      </c>
      <c r="V379" s="5">
        <f t="shared" si="571"/>
        <v>5.5154097477748461E-3</v>
      </c>
      <c r="W379" s="5">
        <f t="shared" si="572"/>
        <v>2.42202077025277E-2</v>
      </c>
      <c r="X379" s="5">
        <f t="shared" si="573"/>
        <v>2.6875811496581855E-2</v>
      </c>
      <c r="Y379" s="5">
        <f t="shared" si="574"/>
        <v>1.4911293339660727E-2</v>
      </c>
      <c r="Z379" s="5">
        <f t="shared" si="575"/>
        <v>2.5063515488490479E-2</v>
      </c>
      <c r="AA379" s="5">
        <f t="shared" si="576"/>
        <v>2.7496093875887882E-2</v>
      </c>
      <c r="AB379" s="5">
        <f t="shared" si="577"/>
        <v>1.5082384966682369E-2</v>
      </c>
      <c r="AC379" s="5">
        <f t="shared" si="578"/>
        <v>4.1963387391870865E-4</v>
      </c>
      <c r="AD379" s="5">
        <f t="shared" si="579"/>
        <v>6.6427343860443596E-3</v>
      </c>
      <c r="AE379" s="5">
        <f t="shared" si="580"/>
        <v>7.3710712713070062E-3</v>
      </c>
      <c r="AF379" s="5">
        <f t="shared" si="581"/>
        <v>4.0896330132388246E-3</v>
      </c>
      <c r="AG379" s="5">
        <f t="shared" si="582"/>
        <v>1.5126790998098922E-3</v>
      </c>
      <c r="AH379" s="5">
        <f t="shared" si="583"/>
        <v>6.9528957594367606E-3</v>
      </c>
      <c r="AI379" s="5">
        <f t="shared" si="584"/>
        <v>7.6277198463450728E-3</v>
      </c>
      <c r="AJ379" s="5">
        <f t="shared" si="585"/>
        <v>4.1840200160745472E-3</v>
      </c>
      <c r="AK379" s="5">
        <f t="shared" si="586"/>
        <v>1.530035523726505E-3</v>
      </c>
      <c r="AL379" s="5">
        <f t="shared" si="587"/>
        <v>2.043352381118778E-5</v>
      </c>
      <c r="AM379" s="5">
        <f t="shared" si="588"/>
        <v>1.4574910559146368E-3</v>
      </c>
      <c r="AN379" s="5">
        <f t="shared" si="589"/>
        <v>1.6172964062825847E-3</v>
      </c>
      <c r="AO379" s="5">
        <f t="shared" si="590"/>
        <v>8.9731173826419622E-4</v>
      </c>
      <c r="AP379" s="5">
        <f t="shared" si="591"/>
        <v>3.318989034205227E-4</v>
      </c>
      <c r="AQ379" s="5">
        <f t="shared" si="592"/>
        <v>9.2072418141580045E-5</v>
      </c>
      <c r="AR379" s="5">
        <f t="shared" si="593"/>
        <v>1.5430480042209033E-3</v>
      </c>
      <c r="AS379" s="5">
        <f t="shared" si="594"/>
        <v>1.6928109226553969E-3</v>
      </c>
      <c r="AT379" s="5">
        <f t="shared" si="595"/>
        <v>9.2855465676464272E-4</v>
      </c>
      <c r="AU379" s="5">
        <f t="shared" si="596"/>
        <v>3.3955898994586986E-4</v>
      </c>
      <c r="AV379" s="5">
        <f t="shared" si="597"/>
        <v>9.3128853654236783E-5</v>
      </c>
      <c r="AW379" s="5">
        <f t="shared" si="598"/>
        <v>6.9096095379018354E-7</v>
      </c>
      <c r="AX379" s="5">
        <f t="shared" si="599"/>
        <v>2.6649168532841386E-4</v>
      </c>
      <c r="AY379" s="5">
        <f t="shared" si="600"/>
        <v>2.9571093643203529E-4</v>
      </c>
      <c r="AZ379" s="5">
        <f t="shared" si="601"/>
        <v>1.6406695356695178E-4</v>
      </c>
      <c r="BA379" s="5">
        <f t="shared" si="602"/>
        <v>6.0685311084590182E-5</v>
      </c>
      <c r="BB379" s="5">
        <f t="shared" si="603"/>
        <v>1.6834774925884117E-5</v>
      </c>
      <c r="BC379" s="5">
        <f t="shared" si="604"/>
        <v>3.7361218619791194E-6</v>
      </c>
      <c r="BD379" s="5">
        <f t="shared" si="605"/>
        <v>2.8537236207165059E-4</v>
      </c>
      <c r="BE379" s="5">
        <f t="shared" si="606"/>
        <v>3.1306961949169706E-4</v>
      </c>
      <c r="BF379" s="5">
        <f t="shared" si="607"/>
        <v>1.7172753860457453E-4</v>
      </c>
      <c r="BG379" s="5">
        <f t="shared" si="608"/>
        <v>6.2798273779202777E-5</v>
      </c>
      <c r="BH379" s="5">
        <f t="shared" si="609"/>
        <v>1.7223314421610131E-5</v>
      </c>
      <c r="BI379" s="5">
        <f t="shared" si="610"/>
        <v>3.7789899857264457E-6</v>
      </c>
      <c r="BJ379" s="8">
        <f t="shared" si="611"/>
        <v>0.35129923125662527</v>
      </c>
      <c r="BK379" s="8">
        <f t="shared" si="612"/>
        <v>0.29107522203899833</v>
      </c>
      <c r="BL379" s="8">
        <f t="shared" si="613"/>
        <v>0.3325537416048906</v>
      </c>
      <c r="BM379" s="8">
        <f t="shared" si="614"/>
        <v>0.37877913507212096</v>
      </c>
      <c r="BN379" s="8">
        <f t="shared" si="615"/>
        <v>0.62091755534140536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1.36551724137931</v>
      </c>
      <c r="F380">
        <f>VLOOKUP(B380,home!$B$2:$E$405,3,FALSE)</f>
        <v>1.1200000000000001</v>
      </c>
      <c r="G380">
        <f>VLOOKUP(C380,away!$B$2:$E$405,4,FALSE)</f>
        <v>1.37</v>
      </c>
      <c r="H380">
        <f>VLOOKUP(A380,away!$A$2:$E$405,3,FALSE)</f>
        <v>1.3172413793103399</v>
      </c>
      <c r="I380">
        <f>VLOOKUP(C380,away!$B$2:$E$405,3,FALSE)</f>
        <v>0.68</v>
      </c>
      <c r="J380">
        <f>VLOOKUP(B380,home!$B$2:$E$405,4,FALSE)</f>
        <v>0.91</v>
      </c>
      <c r="K380" s="3">
        <f t="shared" si="560"/>
        <v>2.0952496551724136</v>
      </c>
      <c r="L380" s="3">
        <f t="shared" si="561"/>
        <v>0.81510896551723844</v>
      </c>
      <c r="M380" s="5">
        <f t="shared" si="562"/>
        <v>5.4456197247985269E-2</v>
      </c>
      <c r="N380" s="5">
        <f t="shared" si="563"/>
        <v>0.11409932850584208</v>
      </c>
      <c r="O380" s="5">
        <f t="shared" si="564"/>
        <v>4.4387734604807952E-2</v>
      </c>
      <c r="P380" s="5">
        <f t="shared" si="565"/>
        <v>9.3003385624608484E-2</v>
      </c>
      <c r="Q380" s="5">
        <f t="shared" si="566"/>
        <v>0.11953328935363479</v>
      </c>
      <c r="R380" s="5">
        <f t="shared" si="567"/>
        <v>1.8090420217689366E-2</v>
      </c>
      <c r="S380" s="5">
        <f t="shared" si="568"/>
        <v>3.9709115650559151E-2</v>
      </c>
      <c r="T380" s="5">
        <f t="shared" si="569"/>
        <v>9.7432655829913978E-2</v>
      </c>
      <c r="U380" s="5">
        <f t="shared" si="570"/>
        <v>3.7903946723037707E-2</v>
      </c>
      <c r="V380" s="5">
        <f t="shared" si="571"/>
        <v>7.5352758165600974E-3</v>
      </c>
      <c r="W380" s="5">
        <f t="shared" si="572"/>
        <v>8.3484027766609209E-2</v>
      </c>
      <c r="X380" s="5">
        <f t="shared" si="573"/>
        <v>6.8048579510053234E-2</v>
      </c>
      <c r="Y380" s="5">
        <f t="shared" si="574"/>
        <v>2.7733503624678513E-2</v>
      </c>
      <c r="Z380" s="5">
        <f t="shared" si="575"/>
        <v>4.915221236470973E-3</v>
      </c>
      <c r="AA380" s="5">
        <f t="shared" si="576"/>
        <v>1.029861560081193E-2</v>
      </c>
      <c r="AB380" s="5">
        <f t="shared" si="577"/>
        <v>1.0789085393177219E-2</v>
      </c>
      <c r="AC380" s="5">
        <f t="shared" si="578"/>
        <v>8.0432324277524437E-4</v>
      </c>
      <c r="AD380" s="5">
        <f t="shared" si="579"/>
        <v>4.3729970097598055E-2</v>
      </c>
      <c r="AE380" s="5">
        <f t="shared" si="580"/>
        <v>3.5644690688352916E-2</v>
      </c>
      <c r="AF380" s="5">
        <f t="shared" si="581"/>
        <v>1.4527153476582642E-2</v>
      </c>
      <c r="AG380" s="5">
        <f t="shared" si="582"/>
        <v>3.9470710140691451E-3</v>
      </c>
      <c r="AH380" s="5">
        <f t="shared" si="583"/>
        <v>1.0016102243370539E-3</v>
      </c>
      <c r="AI380" s="5">
        <f t="shared" si="584"/>
        <v>2.0986234771593762E-3</v>
      </c>
      <c r="AJ380" s="5">
        <f t="shared" si="585"/>
        <v>2.1985700584274577E-3</v>
      </c>
      <c r="AK380" s="5">
        <f t="shared" si="586"/>
        <v>1.535517718930841E-3</v>
      </c>
      <c r="AL380" s="5">
        <f t="shared" si="587"/>
        <v>5.4946756104920013E-5</v>
      </c>
      <c r="AM380" s="5">
        <f t="shared" si="588"/>
        <v>1.832504095353844E-2</v>
      </c>
      <c r="AN380" s="5">
        <f t="shared" si="589"/>
        <v>1.4936905174699745E-2</v>
      </c>
      <c r="AO380" s="5">
        <f t="shared" si="590"/>
        <v>6.0876026624892962E-3</v>
      </c>
      <c r="AP380" s="5">
        <f t="shared" si="591"/>
        <v>1.6540198362338793E-3</v>
      </c>
      <c r="AQ380" s="5">
        <f t="shared" si="592"/>
        <v>3.3705159941439734E-4</v>
      </c>
      <c r="AR380" s="5">
        <f t="shared" si="593"/>
        <v>1.6328429476217303E-4</v>
      </c>
      <c r="AS380" s="5">
        <f t="shared" si="594"/>
        <v>3.4212136229551382E-4</v>
      </c>
      <c r="AT380" s="5">
        <f t="shared" si="595"/>
        <v>3.5841483318839587E-4</v>
      </c>
      <c r="AU380" s="5">
        <f t="shared" si="596"/>
        <v>2.5032285188222154E-4</v>
      </c>
      <c r="AV380" s="5">
        <f t="shared" si="597"/>
        <v>1.3112221727200002E-4</v>
      </c>
      <c r="AW380" s="5">
        <f t="shared" si="598"/>
        <v>2.6066997192746554E-6</v>
      </c>
      <c r="AX380" s="5">
        <f t="shared" si="599"/>
        <v>6.3992559564869612E-3</v>
      </c>
      <c r="AY380" s="5">
        <f t="shared" si="600"/>
        <v>5.2160909027721128E-3</v>
      </c>
      <c r="AZ380" s="5">
        <f t="shared" si="601"/>
        <v>2.1258412299012272E-3</v>
      </c>
      <c r="BA380" s="5">
        <f t="shared" si="602"/>
        <v>5.7759741525289458E-4</v>
      </c>
      <c r="BB380" s="5">
        <f t="shared" si="603"/>
        <v>1.1770120790805441E-4</v>
      </c>
      <c r="BC380" s="5">
        <f t="shared" si="604"/>
        <v>1.9187861963612727E-5</v>
      </c>
      <c r="BD380" s="5">
        <f t="shared" si="605"/>
        <v>2.2182415431467776E-5</v>
      </c>
      <c r="BE380" s="5">
        <f t="shared" si="606"/>
        <v>4.647769828367409E-5</v>
      </c>
      <c r="BF380" s="5">
        <f t="shared" si="607"/>
        <v>4.8691190651037809E-5</v>
      </c>
      <c r="BG380" s="5">
        <f t="shared" si="608"/>
        <v>3.4006733473840406E-5</v>
      </c>
      <c r="BH380" s="5">
        <f t="shared" si="609"/>
        <v>1.7813149146151081E-5</v>
      </c>
      <c r="BI380" s="5">
        <f t="shared" si="610"/>
        <v>7.4645989212015577E-6</v>
      </c>
      <c r="BJ380" s="8">
        <f t="shared" si="611"/>
        <v>0.66397656466799526</v>
      </c>
      <c r="BK380" s="8">
        <f t="shared" si="612"/>
        <v>0.20077933524136529</v>
      </c>
      <c r="BL380" s="8">
        <f t="shared" si="613"/>
        <v>0.12972602536368658</v>
      </c>
      <c r="BM380" s="8">
        <f t="shared" si="614"/>
        <v>0.55061330675189735</v>
      </c>
      <c r="BN380" s="8">
        <f t="shared" si="615"/>
        <v>0.44357035555456792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1.2951388888888899</v>
      </c>
      <c r="F381">
        <f>VLOOKUP(B381,home!$B$2:$E$405,3,FALSE)</f>
        <v>1.6</v>
      </c>
      <c r="G381">
        <f>VLOOKUP(C381,away!$B$2:$E$405,4,FALSE)</f>
        <v>0.77</v>
      </c>
      <c r="H381">
        <f>VLOOKUP(A381,away!$A$2:$E$405,3,FALSE)</f>
        <v>1.03125</v>
      </c>
      <c r="I381">
        <f>VLOOKUP(C381,away!$B$2:$E$405,3,FALSE)</f>
        <v>0.88</v>
      </c>
      <c r="J381">
        <f>VLOOKUP(B381,home!$B$2:$E$405,4,FALSE)</f>
        <v>0.84</v>
      </c>
      <c r="K381" s="3">
        <f t="shared" si="560"/>
        <v>1.5956111111111126</v>
      </c>
      <c r="L381" s="3">
        <f t="shared" si="561"/>
        <v>0.76229999999999998</v>
      </c>
      <c r="M381" s="5">
        <f t="shared" si="562"/>
        <v>9.4617662694216856E-2</v>
      </c>
      <c r="N381" s="5">
        <f t="shared" si="563"/>
        <v>0.1509729939022558</v>
      </c>
      <c r="O381" s="5">
        <f t="shared" si="564"/>
        <v>7.2127044271801513E-2</v>
      </c>
      <c r="P381" s="5">
        <f t="shared" si="565"/>
        <v>0.11508671325168961</v>
      </c>
      <c r="Q381" s="5">
        <f t="shared" si="566"/>
        <v>0.12044709327407484</v>
      </c>
      <c r="R381" s="5">
        <f t="shared" si="567"/>
        <v>2.7491222924197138E-2</v>
      </c>
      <c r="S381" s="5">
        <f t="shared" si="568"/>
        <v>3.4995980639157598E-2</v>
      </c>
      <c r="T381" s="5">
        <f t="shared" si="569"/>
        <v>9.1816819202827249E-2</v>
      </c>
      <c r="U381" s="5">
        <f t="shared" si="570"/>
        <v>4.3865300755881478E-2</v>
      </c>
      <c r="V381" s="5">
        <f t="shared" si="571"/>
        <v>4.7296459292602653E-3</v>
      </c>
      <c r="W381" s="5">
        <f t="shared" si="572"/>
        <v>6.4062240109716784E-2</v>
      </c>
      <c r="X381" s="5">
        <f t="shared" si="573"/>
        <v>4.8834645635637101E-2</v>
      </c>
      <c r="Y381" s="5">
        <f t="shared" si="574"/>
        <v>1.8613325184023078E-2</v>
      </c>
      <c r="Z381" s="5">
        <f t="shared" si="575"/>
        <v>6.9855197450384952E-3</v>
      </c>
      <c r="AA381" s="5">
        <f t="shared" si="576"/>
        <v>1.1146172922069488E-2</v>
      </c>
      <c r="AB381" s="5">
        <f t="shared" si="577"/>
        <v>8.8924786804099494E-3</v>
      </c>
      <c r="AC381" s="5">
        <f t="shared" si="578"/>
        <v>3.5955192544355859E-4</v>
      </c>
      <c r="AD381" s="5">
        <f t="shared" si="579"/>
        <v>2.5554605530433032E-2</v>
      </c>
      <c r="AE381" s="5">
        <f t="shared" si="580"/>
        <v>1.94802757958491E-2</v>
      </c>
      <c r="AF381" s="5">
        <f t="shared" si="581"/>
        <v>7.4249071195878836E-3</v>
      </c>
      <c r="AG381" s="5">
        <f t="shared" si="582"/>
        <v>1.8866688990872818E-3</v>
      </c>
      <c r="AH381" s="5">
        <f t="shared" si="583"/>
        <v>1.3312654254107109E-3</v>
      </c>
      <c r="AI381" s="5">
        <f t="shared" si="584"/>
        <v>2.124181904623392E-3</v>
      </c>
      <c r="AJ381" s="5">
        <f t="shared" si="585"/>
        <v>1.6946841245191256E-3</v>
      </c>
      <c r="AK381" s="5">
        <f t="shared" si="586"/>
        <v>9.0135227296877477E-4</v>
      </c>
      <c r="AL381" s="5">
        <f t="shared" si="587"/>
        <v>1.7493414301025581E-5</v>
      </c>
      <c r="AM381" s="5">
        <f t="shared" si="588"/>
        <v>8.155042504884082E-3</v>
      </c>
      <c r="AN381" s="5">
        <f t="shared" si="589"/>
        <v>6.2165889014731352E-3</v>
      </c>
      <c r="AO381" s="5">
        <f t="shared" si="590"/>
        <v>2.3694528597964851E-3</v>
      </c>
      <c r="AP381" s="5">
        <f t="shared" si="591"/>
        <v>6.0207797167428705E-4</v>
      </c>
      <c r="AQ381" s="5">
        <f t="shared" si="592"/>
        <v>1.1474100945182722E-4</v>
      </c>
      <c r="AR381" s="5">
        <f t="shared" si="593"/>
        <v>2.0296472675811701E-4</v>
      </c>
      <c r="AS381" s="5">
        <f t="shared" si="594"/>
        <v>3.2385277317888242E-4</v>
      </c>
      <c r="AT381" s="5">
        <f t="shared" si="595"/>
        <v>2.583715416241859E-4</v>
      </c>
      <c r="AU381" s="5">
        <f t="shared" si="596"/>
        <v>1.3742016753681943E-4</v>
      </c>
      <c r="AV381" s="5">
        <f t="shared" si="597"/>
        <v>5.4817286553124959E-5</v>
      </c>
      <c r="AW381" s="5">
        <f t="shared" si="598"/>
        <v>5.9105113091996302E-7</v>
      </c>
      <c r="AX381" s="5">
        <f t="shared" si="599"/>
        <v>2.1687127387294064E-3</v>
      </c>
      <c r="AY381" s="5">
        <f t="shared" si="600"/>
        <v>1.6532097207334266E-3</v>
      </c>
      <c r="AZ381" s="5">
        <f t="shared" si="601"/>
        <v>6.3012088505754545E-4</v>
      </c>
      <c r="BA381" s="5">
        <f t="shared" si="602"/>
        <v>1.6011371689312234E-4</v>
      </c>
      <c r="BB381" s="5">
        <f t="shared" si="603"/>
        <v>3.0513671596906781E-5</v>
      </c>
      <c r="BC381" s="5">
        <f t="shared" si="604"/>
        <v>4.6521143716644089E-6</v>
      </c>
      <c r="BD381" s="5">
        <f t="shared" si="605"/>
        <v>2.578666853461876E-5</v>
      </c>
      <c r="BE381" s="5">
        <f t="shared" si="606"/>
        <v>4.1145494832377005E-5</v>
      </c>
      <c r="BF381" s="5">
        <f t="shared" si="607"/>
        <v>3.2826104363352819E-5</v>
      </c>
      <c r="BG381" s="5">
        <f t="shared" si="608"/>
        <v>1.7459232285552907E-5</v>
      </c>
      <c r="BH381" s="5">
        <f t="shared" si="609"/>
        <v>6.9645362565745249E-6</v>
      </c>
      <c r="BI381" s="5">
        <f t="shared" si="610"/>
        <v>2.2225382869452999E-6</v>
      </c>
      <c r="BJ381" s="8">
        <f t="shared" si="611"/>
        <v>0.57119880074815421</v>
      </c>
      <c r="BK381" s="8">
        <f t="shared" si="612"/>
        <v>0.25146025757480234</v>
      </c>
      <c r="BL381" s="8">
        <f t="shared" si="613"/>
        <v>0.17067753435209213</v>
      </c>
      <c r="BM381" s="8">
        <f t="shared" si="614"/>
        <v>0.41792676343224866</v>
      </c>
      <c r="BN381" s="8">
        <f t="shared" si="615"/>
        <v>0.58074273031823576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1.2951388888888899</v>
      </c>
      <c r="F382">
        <f>VLOOKUP(B382,home!$B$2:$E$405,3,FALSE)</f>
        <v>0.62</v>
      </c>
      <c r="G382">
        <f>VLOOKUP(C382,away!$B$2:$E$405,4,FALSE)</f>
        <v>0.98</v>
      </c>
      <c r="H382">
        <f>VLOOKUP(A382,away!$A$2:$E$405,3,FALSE)</f>
        <v>1.03125</v>
      </c>
      <c r="I382">
        <f>VLOOKUP(C382,away!$B$2:$E$405,3,FALSE)</f>
        <v>0.82</v>
      </c>
      <c r="J382">
        <f>VLOOKUP(B382,home!$B$2:$E$405,4,FALSE)</f>
        <v>0.91</v>
      </c>
      <c r="K382" s="3">
        <f t="shared" si="560"/>
        <v>0.78692638888888944</v>
      </c>
      <c r="L382" s="3">
        <f t="shared" si="561"/>
        <v>0.76951875000000003</v>
      </c>
      <c r="M382" s="5">
        <f t="shared" si="562"/>
        <v>0.21088440507174583</v>
      </c>
      <c r="N382" s="5">
        <f t="shared" si="563"/>
        <v>0.16595050335609071</v>
      </c>
      <c r="O382" s="5">
        <f t="shared" si="564"/>
        <v>0.16227950378530351</v>
      </c>
      <c r="P382" s="5">
        <f t="shared" si="565"/>
        <v>0.12770202390444974</v>
      </c>
      <c r="Q382" s="5">
        <f t="shared" si="566"/>
        <v>6.5295415170151E-2</v>
      </c>
      <c r="R382" s="5">
        <f t="shared" si="567"/>
        <v>6.2438560451743515E-2</v>
      </c>
      <c r="S382" s="5">
        <f t="shared" si="568"/>
        <v>1.9332637356167363E-2</v>
      </c>
      <c r="T382" s="5">
        <f t="shared" si="569"/>
        <v>5.0246046262465635E-2</v>
      </c>
      <c r="U382" s="5">
        <f t="shared" si="570"/>
        <v>4.913455090371114E-2</v>
      </c>
      <c r="V382" s="5">
        <f t="shared" si="571"/>
        <v>1.3007741884593217E-3</v>
      </c>
      <c r="W382" s="5">
        <f t="shared" si="572"/>
        <v>1.7127561756949246E-2</v>
      </c>
      <c r="X382" s="5">
        <f t="shared" si="573"/>
        <v>1.3179979913755389E-2</v>
      </c>
      <c r="Y382" s="5">
        <f t="shared" si="574"/>
        <v>5.0711208341290767E-3</v>
      </c>
      <c r="Z382" s="5">
        <f t="shared" si="575"/>
        <v>1.6015880996875037E-2</v>
      </c>
      <c r="AA382" s="5">
        <f t="shared" si="576"/>
        <v>1.2603319397745057E-2</v>
      </c>
      <c r="AB382" s="5">
        <f t="shared" si="577"/>
        <v>4.9589423108404047E-3</v>
      </c>
      <c r="AC382" s="5">
        <f t="shared" si="578"/>
        <v>4.923061299044672E-5</v>
      </c>
      <c r="AD382" s="5">
        <f t="shared" si="579"/>
        <v>3.3695325809668781E-3</v>
      </c>
      <c r="AE382" s="5">
        <f t="shared" si="580"/>
        <v>2.5929184997899057E-3</v>
      </c>
      <c r="AF382" s="5">
        <f t="shared" si="581"/>
        <v>9.9764970140510173E-4</v>
      </c>
      <c r="AG382" s="5">
        <f t="shared" si="582"/>
        <v>2.5590338372104239E-4</v>
      </c>
      <c r="AH382" s="5">
        <f t="shared" si="583"/>
        <v>3.0811301812160075E-3</v>
      </c>
      <c r="AI382" s="5">
        <f t="shared" si="584"/>
        <v>2.4246226472008818E-3</v>
      </c>
      <c r="AJ382" s="5">
        <f t="shared" si="585"/>
        <v>9.5399977209000486E-4</v>
      </c>
      <c r="AK382" s="5">
        <f t="shared" si="586"/>
        <v>2.5024253188387036E-4</v>
      </c>
      <c r="AL382" s="5">
        <f t="shared" si="587"/>
        <v>1.1924729881847587E-6</v>
      </c>
      <c r="AM382" s="5">
        <f t="shared" si="588"/>
        <v>5.303148212367451E-4</v>
      </c>
      <c r="AN382" s="5">
        <f t="shared" si="589"/>
        <v>4.0808719834457358E-4</v>
      </c>
      <c r="AO382" s="5">
        <f t="shared" si="590"/>
        <v>1.5701537538055914E-4</v>
      </c>
      <c r="AP382" s="5">
        <f t="shared" si="591"/>
        <v>4.0275425131209556E-5</v>
      </c>
      <c r="AQ382" s="5">
        <f t="shared" si="592"/>
        <v>7.74817370067174E-6</v>
      </c>
      <c r="AR382" s="5">
        <f t="shared" si="593"/>
        <v>4.7419748912732327E-4</v>
      </c>
      <c r="AS382" s="5">
        <f t="shared" si="594"/>
        <v>3.7315851773914285E-4</v>
      </c>
      <c r="AT382" s="5">
        <f t="shared" si="595"/>
        <v>1.4682414242379714E-4</v>
      </c>
      <c r="AU382" s="5">
        <f t="shared" si="596"/>
        <v>3.8513264066422227E-5</v>
      </c>
      <c r="AV382" s="5">
        <f t="shared" si="597"/>
        <v>7.5767759540284669E-6</v>
      </c>
      <c r="AW382" s="5">
        <f t="shared" si="598"/>
        <v>2.0058542128641038E-8</v>
      </c>
      <c r="AX382" s="5">
        <f t="shared" si="599"/>
        <v>6.955312120834809E-5</v>
      </c>
      <c r="AY382" s="5">
        <f t="shared" si="600"/>
        <v>5.3522430890846509E-5</v>
      </c>
      <c r="AZ382" s="5">
        <f t="shared" si="601"/>
        <v>2.0593257058042794E-5</v>
      </c>
      <c r="BA382" s="5">
        <f t="shared" si="602"/>
        <v>5.2822991432445903E-6</v>
      </c>
      <c r="BB382" s="5">
        <f t="shared" si="603"/>
        <v>1.016207058458912E-6</v>
      </c>
      <c r="BC382" s="5">
        <f t="shared" si="604"/>
        <v>1.5639807707329581E-7</v>
      </c>
      <c r="BD382" s="5">
        <f t="shared" si="605"/>
        <v>6.0817309847732721E-5</v>
      </c>
      <c r="BE382" s="5">
        <f t="shared" si="606"/>
        <v>4.7858746020413002E-5</v>
      </c>
      <c r="BF382" s="5">
        <f t="shared" si="607"/>
        <v>1.8830655091297053E-5</v>
      </c>
      <c r="BG382" s="5">
        <f t="shared" si="608"/>
        <v>4.9394464704688572E-6</v>
      </c>
      <c r="BH382" s="5">
        <f t="shared" si="609"/>
        <v>9.717451935290071E-7</v>
      </c>
      <c r="BI382" s="5">
        <f t="shared" si="610"/>
        <v>1.5293838721278335E-7</v>
      </c>
      <c r="BJ382" s="8">
        <f t="shared" si="611"/>
        <v>0.32538019616665381</v>
      </c>
      <c r="BK382" s="8">
        <f t="shared" si="612"/>
        <v>0.35932378603769172</v>
      </c>
      <c r="BL382" s="8">
        <f t="shared" si="613"/>
        <v>0.29929871301205579</v>
      </c>
      <c r="BM382" s="8">
        <f t="shared" si="614"/>
        <v>0.20541466210144327</v>
      </c>
      <c r="BN382" s="8">
        <f t="shared" si="615"/>
        <v>0.79455041173948437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1.2951388888888899</v>
      </c>
      <c r="F383">
        <f>VLOOKUP(B383,home!$B$2:$E$405,3,FALSE)</f>
        <v>0.82</v>
      </c>
      <c r="G383">
        <f>VLOOKUP(C383,away!$B$2:$E$405,4,FALSE)</f>
        <v>1.49</v>
      </c>
      <c r="H383">
        <f>VLOOKUP(A383,away!$A$2:$E$405,3,FALSE)</f>
        <v>1.03125</v>
      </c>
      <c r="I383">
        <f>VLOOKUP(C383,away!$B$2:$E$405,3,FALSE)</f>
        <v>0.82</v>
      </c>
      <c r="J383">
        <f>VLOOKUP(B383,home!$B$2:$E$405,4,FALSE)</f>
        <v>0.84</v>
      </c>
      <c r="K383" s="3">
        <f t="shared" si="560"/>
        <v>1.5824006944444458</v>
      </c>
      <c r="L383" s="3">
        <f t="shared" si="561"/>
        <v>0.71032499999999998</v>
      </c>
      <c r="M383" s="5">
        <f t="shared" si="562"/>
        <v>0.1009908162548955</v>
      </c>
      <c r="N383" s="5">
        <f t="shared" si="563"/>
        <v>0.15980793777425806</v>
      </c>
      <c r="O383" s="5">
        <f t="shared" si="564"/>
        <v>7.1736301556258639E-2</v>
      </c>
      <c r="P383" s="5">
        <f t="shared" si="565"/>
        <v>0.11351557339949983</v>
      </c>
      <c r="Q383" s="5">
        <f t="shared" si="566"/>
        <v>0.12644009585586038</v>
      </c>
      <c r="R383" s="5">
        <f t="shared" si="567"/>
        <v>2.5478044201474707E-2</v>
      </c>
      <c r="S383" s="5">
        <f t="shared" si="568"/>
        <v>3.1898408890205905E-2</v>
      </c>
      <c r="T383" s="5">
        <f t="shared" si="569"/>
        <v>8.9813561088814012E-2</v>
      </c>
      <c r="U383" s="5">
        <f t="shared" si="570"/>
        <v>4.0316474837499859E-2</v>
      </c>
      <c r="V383" s="5">
        <f t="shared" si="571"/>
        <v>3.9838233811547771E-3</v>
      </c>
      <c r="W383" s="5">
        <f t="shared" si="572"/>
        <v>6.6692965162645251E-2</v>
      </c>
      <c r="X383" s="5">
        <f t="shared" si="573"/>
        <v>4.7373680479155973E-2</v>
      </c>
      <c r="Y383" s="5">
        <f t="shared" si="574"/>
        <v>1.6825354793178236E-2</v>
      </c>
      <c r="Z383" s="5">
        <f t="shared" si="575"/>
        <v>6.0325639158041741E-3</v>
      </c>
      <c r="AA383" s="5">
        <f t="shared" si="576"/>
        <v>9.5459333296490298E-3</v>
      </c>
      <c r="AB383" s="5">
        <f t="shared" si="577"/>
        <v>7.5527457649785046E-3</v>
      </c>
      <c r="AC383" s="5">
        <f t="shared" si="578"/>
        <v>2.7986826686592244E-4</v>
      </c>
      <c r="AD383" s="5">
        <f t="shared" si="579"/>
        <v>2.6383748596982275E-2</v>
      </c>
      <c r="AE383" s="5">
        <f t="shared" si="580"/>
        <v>1.8741036222151432E-2</v>
      </c>
      <c r="AF383" s="5">
        <f t="shared" si="581"/>
        <v>6.6561132772498576E-3</v>
      </c>
      <c r="AG383" s="5">
        <f t="shared" si="582"/>
        <v>1.5760012212208351E-3</v>
      </c>
      <c r="AH383" s="5">
        <f t="shared" si="583"/>
        <v>1.0712702408734E-3</v>
      </c>
      <c r="AI383" s="5">
        <f t="shared" si="584"/>
        <v>1.6951787730957366E-3</v>
      </c>
      <c r="AJ383" s="5">
        <f t="shared" si="585"/>
        <v>1.3412260338770891E-3</v>
      </c>
      <c r="AK383" s="5">
        <f t="shared" si="586"/>
        <v>7.0745233580469169E-4</v>
      </c>
      <c r="AL383" s="5">
        <f t="shared" si="587"/>
        <v>1.2583087440119345E-5</v>
      </c>
      <c r="AM383" s="5">
        <f t="shared" si="588"/>
        <v>8.3499324203824762E-3</v>
      </c>
      <c r="AN383" s="5">
        <f t="shared" si="589"/>
        <v>5.9311657465081821E-3</v>
      </c>
      <c r="AO383" s="5">
        <f t="shared" si="590"/>
        <v>2.1065276544442119E-3</v>
      </c>
      <c r="AP383" s="5">
        <f t="shared" si="591"/>
        <v>4.9877308538102841E-4</v>
      </c>
      <c r="AQ383" s="5">
        <f t="shared" si="592"/>
        <v>8.8572747968319746E-5</v>
      </c>
      <c r="AR383" s="5">
        <f t="shared" si="593"/>
        <v>1.5219000676967959E-4</v>
      </c>
      <c r="AS383" s="5">
        <f t="shared" si="594"/>
        <v>2.4082557239984585E-4</v>
      </c>
      <c r="AT383" s="5">
        <f t="shared" si="595"/>
        <v>1.9054127650274869E-4</v>
      </c>
      <c r="AU383" s="5">
        <f t="shared" si="596"/>
        <v>1.0050421608609354E-4</v>
      </c>
      <c r="AV383" s="5">
        <f t="shared" si="597"/>
        <v>3.9759485332307271E-5</v>
      </c>
      <c r="AW383" s="5">
        <f t="shared" si="598"/>
        <v>3.9287851412593492E-7</v>
      </c>
      <c r="AX383" s="5">
        <f t="shared" si="599"/>
        <v>2.2021564767629037E-3</v>
      </c>
      <c r="AY383" s="5">
        <f t="shared" si="600"/>
        <v>1.5642467993566092E-3</v>
      </c>
      <c r="AZ383" s="5">
        <f t="shared" si="601"/>
        <v>5.5556180387649173E-4</v>
      </c>
      <c r="BA383" s="5">
        <f t="shared" si="602"/>
        <v>1.3154314611285632E-4</v>
      </c>
      <c r="BB383" s="5">
        <f t="shared" si="603"/>
        <v>2.3359596315653667E-5</v>
      </c>
      <c r="BC383" s="5">
        <f t="shared" si="604"/>
        <v>3.3185810505833388E-6</v>
      </c>
      <c r="BD383" s="5">
        <f t="shared" si="605"/>
        <v>1.8017394426445437E-5</v>
      </c>
      <c r="BE383" s="5">
        <f t="shared" si="606"/>
        <v>2.8510737452486744E-5</v>
      </c>
      <c r="BF383" s="5">
        <f t="shared" si="607"/>
        <v>2.2557705371969155E-5</v>
      </c>
      <c r="BG383" s="5">
        <f t="shared" si="608"/>
        <v>1.1898442881892396E-5</v>
      </c>
      <c r="BH383" s="5">
        <f t="shared" si="609"/>
        <v>4.7070260697785262E-6</v>
      </c>
      <c r="BI383" s="5">
        <f t="shared" si="610"/>
        <v>1.4896802643171286E-6</v>
      </c>
      <c r="BJ383" s="8">
        <f t="shared" si="611"/>
        <v>0.5817656525296756</v>
      </c>
      <c r="BK383" s="8">
        <f t="shared" si="612"/>
        <v>0.25224532007941869</v>
      </c>
      <c r="BL383" s="8">
        <f t="shared" si="613"/>
        <v>0.16025562861706921</v>
      </c>
      <c r="BM383" s="8">
        <f t="shared" si="614"/>
        <v>0.40076654217887825</v>
      </c>
      <c r="BN383" s="8">
        <f t="shared" si="615"/>
        <v>0.59796876904224705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1.2951388888888899</v>
      </c>
      <c r="F384">
        <f>VLOOKUP(B384,home!$B$2:$E$405,3,FALSE)</f>
        <v>1.43</v>
      </c>
      <c r="G384">
        <f>VLOOKUP(C384,away!$B$2:$E$405,4,FALSE)</f>
        <v>1.29</v>
      </c>
      <c r="H384">
        <f>VLOOKUP(A384,away!$A$2:$E$405,3,FALSE)</f>
        <v>1.03125</v>
      </c>
      <c r="I384">
        <f>VLOOKUP(C384,away!$B$2:$E$405,3,FALSE)</f>
        <v>0.62</v>
      </c>
      <c r="J384">
        <f>VLOOKUP(B384,home!$B$2:$E$405,4,FALSE)</f>
        <v>0.62</v>
      </c>
      <c r="K384" s="3">
        <f t="shared" si="560"/>
        <v>2.3891427083333352</v>
      </c>
      <c r="L384" s="3">
        <f t="shared" si="561"/>
        <v>0.3964125</v>
      </c>
      <c r="M384" s="5">
        <f t="shared" si="562"/>
        <v>6.1694826038749165E-2</v>
      </c>
      <c r="N384" s="5">
        <f t="shared" si="563"/>
        <v>0.14739774377237114</v>
      </c>
      <c r="O384" s="5">
        <f t="shared" si="564"/>
        <v>2.4456600227085658E-2</v>
      </c>
      <c r="P384" s="5">
        <f t="shared" si="565"/>
        <v>5.8430308103165081E-2</v>
      </c>
      <c r="Q384" s="5">
        <f t="shared" si="566"/>
        <v>0.17607712237927295</v>
      </c>
      <c r="R384" s="5">
        <f t="shared" si="567"/>
        <v>4.8474510187597949E-3</v>
      </c>
      <c r="S384" s="5">
        <f t="shared" si="568"/>
        <v>1.3834632189766112E-2</v>
      </c>
      <c r="T384" s="5">
        <f t="shared" si="569"/>
        <v>6.9799172275173543E-2</v>
      </c>
      <c r="U384" s="5">
        <f t="shared" si="570"/>
        <v>1.1581252255472961E-2</v>
      </c>
      <c r="V384" s="5">
        <f t="shared" si="571"/>
        <v>1.455842992290769E-3</v>
      </c>
      <c r="W384" s="5">
        <f t="shared" si="572"/>
        <v>0.14022445767891875</v>
      </c>
      <c r="X384" s="5">
        <f t="shared" si="573"/>
        <v>5.5586727829644383E-2</v>
      </c>
      <c r="Y384" s="5">
        <f t="shared" si="574"/>
        <v>1.101763687288445E-2</v>
      </c>
      <c r="Z384" s="5">
        <f t="shared" si="575"/>
        <v>6.4053005899137249E-4</v>
      </c>
      <c r="AA384" s="5">
        <f t="shared" si="576"/>
        <v>1.5303177199075583E-3</v>
      </c>
      <c r="AB384" s="5">
        <f t="shared" si="577"/>
        <v>1.8280737109752196E-3</v>
      </c>
      <c r="AC384" s="5">
        <f t="shared" si="578"/>
        <v>8.6175535343875208E-5</v>
      </c>
      <c r="AD384" s="5">
        <f t="shared" si="579"/>
        <v>8.3754060148396231E-2</v>
      </c>
      <c r="AE384" s="5">
        <f t="shared" si="580"/>
        <v>3.3201156368576124E-2</v>
      </c>
      <c r="AF384" s="5">
        <f t="shared" si="581"/>
        <v>6.5806766994790898E-3</v>
      </c>
      <c r="AG384" s="5">
        <f t="shared" si="582"/>
        <v>8.6955416737741827E-4</v>
      </c>
      <c r="AH384" s="5">
        <f t="shared" si="583"/>
        <v>6.3478530502479366E-5</v>
      </c>
      <c r="AI384" s="5">
        <f t="shared" si="584"/>
        <v>1.5165926828571375E-4</v>
      </c>
      <c r="AJ384" s="5">
        <f t="shared" si="585"/>
        <v>1.8116781748799107E-4</v>
      </c>
      <c r="AK384" s="5">
        <f t="shared" si="586"/>
        <v>1.4427859004536613E-4</v>
      </c>
      <c r="AL384" s="5">
        <f t="shared" si="587"/>
        <v>3.264625839408501E-6</v>
      </c>
      <c r="AM384" s="5">
        <f t="shared" si="588"/>
        <v>4.0020080419370489E-2</v>
      </c>
      <c r="AN384" s="5">
        <f t="shared" si="589"/>
        <v>1.5864460129243703E-2</v>
      </c>
      <c r="AO384" s="5">
        <f t="shared" si="590"/>
        <v>3.144435150491909E-3</v>
      </c>
      <c r="AP384" s="5">
        <f t="shared" si="591"/>
        <v>4.1549779969812464E-4</v>
      </c>
      <c r="AQ384" s="5">
        <f t="shared" si="592"/>
        <v>4.1177130380708212E-5</v>
      </c>
      <c r="AR384" s="5">
        <f t="shared" si="593"/>
        <v>5.0327365945628234E-6</v>
      </c>
      <c r="AS384" s="5">
        <f t="shared" si="594"/>
        <v>1.2023925937862108E-5</v>
      </c>
      <c r="AT384" s="5">
        <f t="shared" si="595"/>
        <v>1.4363437489991662E-5</v>
      </c>
      <c r="AU384" s="5">
        <f t="shared" si="596"/>
        <v>1.1438767315271747E-5</v>
      </c>
      <c r="AV384" s="5">
        <f t="shared" si="597"/>
        <v>6.8322118809007902E-6</v>
      </c>
      <c r="AW384" s="5">
        <f t="shared" si="598"/>
        <v>8.5885598286270445E-8</v>
      </c>
      <c r="AX384" s="5">
        <f t="shared" si="599"/>
        <v>1.5935613886808791E-2</v>
      </c>
      <c r="AY384" s="5">
        <f t="shared" si="600"/>
        <v>6.3170765399045902E-3</v>
      </c>
      <c r="AZ384" s="5">
        <f t="shared" si="601"/>
        <v>1.2520840519374638E-3</v>
      </c>
      <c r="BA384" s="5">
        <f t="shared" si="602"/>
        <v>1.6544725641288663E-4</v>
      </c>
      <c r="BB384" s="5">
        <f t="shared" si="603"/>
        <v>1.6396340133193356E-5</v>
      </c>
      <c r="BC384" s="5">
        <f t="shared" si="604"/>
        <v>1.2999428366099031E-6</v>
      </c>
      <c r="BD384" s="5">
        <f t="shared" si="605"/>
        <v>3.3250661588202219E-7</v>
      </c>
      <c r="BE384" s="5">
        <f t="shared" si="606"/>
        <v>7.9440575680712635E-7</v>
      </c>
      <c r="BF384" s="5">
        <f t="shared" si="607"/>
        <v>9.4897436066688566E-7</v>
      </c>
      <c r="BG384" s="5">
        <f t="shared" si="608"/>
        <v>7.5574505806085942E-7</v>
      </c>
      <c r="BH384" s="5">
        <f t="shared" si="609"/>
        <v>4.5139569870626363E-7</v>
      </c>
      <c r="BI384" s="5">
        <f t="shared" si="610"/>
        <v>2.1568974842742016E-7</v>
      </c>
      <c r="BJ384" s="8">
        <f t="shared" si="611"/>
        <v>0.80768187683931225</v>
      </c>
      <c r="BK384" s="8">
        <f t="shared" si="612"/>
        <v>0.141822126025059</v>
      </c>
      <c r="BL384" s="8">
        <f t="shared" si="613"/>
        <v>4.4837468934979891E-2</v>
      </c>
      <c r="BM384" s="8">
        <f t="shared" si="614"/>
        <v>0.51576095966463265</v>
      </c>
      <c r="BN384" s="8">
        <f t="shared" si="615"/>
        <v>0.47290405153940379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1.2951388888888899</v>
      </c>
      <c r="F385">
        <f>VLOOKUP(B385,home!$B$2:$E$405,3,FALSE)</f>
        <v>0.88</v>
      </c>
      <c r="G385">
        <f>VLOOKUP(C385,away!$B$2:$E$405,4,FALSE)</f>
        <v>1.38</v>
      </c>
      <c r="H385">
        <f>VLOOKUP(A385,away!$A$2:$E$405,3,FALSE)</f>
        <v>1.03125</v>
      </c>
      <c r="I385">
        <f>VLOOKUP(C385,away!$B$2:$E$405,3,FALSE)</f>
        <v>0.88</v>
      </c>
      <c r="J385">
        <f>VLOOKUP(B385,home!$B$2:$E$405,4,FALSE)</f>
        <v>0.91</v>
      </c>
      <c r="K385" s="3">
        <f t="shared" si="560"/>
        <v>1.5728166666666679</v>
      </c>
      <c r="L385" s="3">
        <f t="shared" si="561"/>
        <v>0.82582500000000003</v>
      </c>
      <c r="M385" s="5">
        <f t="shared" si="562"/>
        <v>9.0841262237665074E-2</v>
      </c>
      <c r="N385" s="5">
        <f t="shared" si="563"/>
        <v>0.14287665126843702</v>
      </c>
      <c r="O385" s="5">
        <f t="shared" si="564"/>
        <v>7.5018985387419745E-2</v>
      </c>
      <c r="P385" s="5">
        <f t="shared" si="565"/>
        <v>0.11799111053375699</v>
      </c>
      <c r="Q385" s="5">
        <f t="shared" si="566"/>
        <v>0.11235938919625955</v>
      </c>
      <c r="R385" s="5">
        <f t="shared" si="567"/>
        <v>3.0976276803782957E-2</v>
      </c>
      <c r="S385" s="5">
        <f t="shared" si="568"/>
        <v>3.8313817482428417E-2</v>
      </c>
      <c r="T385" s="5">
        <f t="shared" si="569"/>
        <v>9.2789192583001043E-2</v>
      </c>
      <c r="U385" s="5">
        <f t="shared" si="570"/>
        <v>4.8720004428269931E-2</v>
      </c>
      <c r="V385" s="5">
        <f t="shared" si="571"/>
        <v>5.5294132034797465E-3</v>
      </c>
      <c r="W385" s="5">
        <f t="shared" si="572"/>
        <v>5.8906906661454574E-2</v>
      </c>
      <c r="X385" s="5">
        <f t="shared" si="573"/>
        <v>4.8646796193695718E-2</v>
      </c>
      <c r="Y385" s="5">
        <f t="shared" si="574"/>
        <v>2.008687023332938E-2</v>
      </c>
      <c r="Z385" s="5">
        <f t="shared" si="575"/>
        <v>8.5269945971613564E-3</v>
      </c>
      <c r="AA385" s="5">
        <f t="shared" si="576"/>
        <v>1.3411399218992009E-2</v>
      </c>
      <c r="AB385" s="5">
        <f t="shared" si="577"/>
        <v>1.0546836107475484E-2</v>
      </c>
      <c r="AC385" s="5">
        <f t="shared" si="578"/>
        <v>4.4887476544777958E-4</v>
      </c>
      <c r="AD385" s="5">
        <f t="shared" si="579"/>
        <v>2.3162441144728384E-2</v>
      </c>
      <c r="AE385" s="5">
        <f t="shared" si="580"/>
        <v>1.9128122958345317E-2</v>
      </c>
      <c r="AF385" s="5">
        <f t="shared" si="581"/>
        <v>7.898241071037761E-3</v>
      </c>
      <c r="AG385" s="5">
        <f t="shared" si="582"/>
        <v>2.17418831082992E-3</v>
      </c>
      <c r="AH385" s="5">
        <f t="shared" si="583"/>
        <v>1.7604513283001938E-3</v>
      </c>
      <c r="AI385" s="5">
        <f t="shared" si="584"/>
        <v>2.7688671900060182E-3</v>
      </c>
      <c r="AJ385" s="5">
        <f t="shared" si="585"/>
        <v>2.1774602321139851E-3</v>
      </c>
      <c r="AK385" s="5">
        <f t="shared" si="586"/>
        <v>1.1415819146909153E-3</v>
      </c>
      <c r="AL385" s="5">
        <f t="shared" si="587"/>
        <v>2.3321222431805155E-5</v>
      </c>
      <c r="AM385" s="5">
        <f t="shared" si="588"/>
        <v>7.2860546946229158E-3</v>
      </c>
      <c r="AN385" s="5">
        <f t="shared" si="589"/>
        <v>6.017006118186969E-3</v>
      </c>
      <c r="AO385" s="5">
        <f t="shared" si="590"/>
        <v>2.4844970387758766E-3</v>
      </c>
      <c r="AP385" s="5">
        <f t="shared" si="591"/>
        <v>6.8391992234902957E-4</v>
      </c>
      <c r="AQ385" s="5">
        <f t="shared" si="592"/>
        <v>1.4119954246847181E-4</v>
      </c>
      <c r="AR385" s="5">
        <f t="shared" si="593"/>
        <v>2.9076494363870163E-4</v>
      </c>
      <c r="AS385" s="5">
        <f t="shared" si="594"/>
        <v>4.573199494373442E-4</v>
      </c>
      <c r="AT385" s="5">
        <f t="shared" si="595"/>
        <v>3.5964021923710649E-4</v>
      </c>
      <c r="AU385" s="5">
        <f t="shared" si="596"/>
        <v>1.8854937693992509E-4</v>
      </c>
      <c r="AV385" s="5">
        <f t="shared" si="597"/>
        <v>7.4138400635182541E-5</v>
      </c>
      <c r="AW385" s="5">
        <f t="shared" si="598"/>
        <v>8.4142408476297183E-7</v>
      </c>
      <c r="AX385" s="5">
        <f t="shared" si="599"/>
        <v>1.9099380429913075E-3</v>
      </c>
      <c r="AY385" s="5">
        <f t="shared" si="600"/>
        <v>1.5772745843532965E-3</v>
      </c>
      <c r="AZ385" s="5">
        <f t="shared" si="601"/>
        <v>6.512763918117804E-4</v>
      </c>
      <c r="BA385" s="5">
        <f t="shared" si="602"/>
        <v>1.7928010875598792E-4</v>
      </c>
      <c r="BB385" s="5">
        <f t="shared" si="603"/>
        <v>3.7013498953353419E-5</v>
      </c>
      <c r="BC385" s="5">
        <f t="shared" si="604"/>
        <v>6.1133345546306204E-6</v>
      </c>
      <c r="BD385" s="5">
        <f t="shared" si="605"/>
        <v>4.0020159930071783E-5</v>
      </c>
      <c r="BE385" s="5">
        <f t="shared" si="606"/>
        <v>6.2944374540682457E-5</v>
      </c>
      <c r="BF385" s="5">
        <f t="shared" si="607"/>
        <v>4.9499980675247234E-5</v>
      </c>
      <c r="BG385" s="5">
        <f t="shared" si="608"/>
        <v>2.5951464868568935E-5</v>
      </c>
      <c r="BH385" s="5">
        <f t="shared" si="609"/>
        <v>1.0204224117424935E-5</v>
      </c>
      <c r="BI385" s="5">
        <f t="shared" si="610"/>
        <v>3.2098747524575815E-6</v>
      </c>
      <c r="BJ385" s="8">
        <f t="shared" si="611"/>
        <v>0.54900237289894238</v>
      </c>
      <c r="BK385" s="8">
        <f t="shared" si="612"/>
        <v>0.25472507402956318</v>
      </c>
      <c r="BL385" s="8">
        <f t="shared" si="613"/>
        <v>0.18808410557982394</v>
      </c>
      <c r="BM385" s="8">
        <f t="shared" si="614"/>
        <v>0.42869843851790085</v>
      </c>
      <c r="BN385" s="8">
        <f t="shared" si="615"/>
        <v>0.57006367542732139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1.2951388888888899</v>
      </c>
      <c r="F386">
        <f>VLOOKUP(B386,home!$B$2:$E$405,3,FALSE)</f>
        <v>0.98</v>
      </c>
      <c r="G386">
        <f>VLOOKUP(C386,away!$B$2:$E$405,4,FALSE)</f>
        <v>1.03</v>
      </c>
      <c r="H386">
        <f>VLOOKUP(A386,away!$A$2:$E$405,3,FALSE)</f>
        <v>1.03125</v>
      </c>
      <c r="I386">
        <f>VLOOKUP(C386,away!$B$2:$E$405,3,FALSE)</f>
        <v>0.41</v>
      </c>
      <c r="J386">
        <f>VLOOKUP(B386,home!$B$2:$E$405,4,FALSE)</f>
        <v>1.03</v>
      </c>
      <c r="K386" s="3">
        <f t="shared" si="560"/>
        <v>1.3073131944444456</v>
      </c>
      <c r="L386" s="3">
        <f t="shared" si="561"/>
        <v>0.43549687500000001</v>
      </c>
      <c r="M386" s="5">
        <f t="shared" si="562"/>
        <v>0.17502786845124713</v>
      </c>
      <c r="N386" s="5">
        <f t="shared" si="563"/>
        <v>0.2288162418218021</v>
      </c>
      <c r="O386" s="5">
        <f t="shared" si="564"/>
        <v>7.6224089748429202E-2</v>
      </c>
      <c r="P386" s="5">
        <f t="shared" si="565"/>
        <v>9.9648758262639095E-2</v>
      </c>
      <c r="Q386" s="5">
        <f t="shared" si="566"/>
        <v>0.14956724601841642</v>
      </c>
      <c r="R386" s="5">
        <f t="shared" si="567"/>
        <v>1.6597676442580225E-2</v>
      </c>
      <c r="S386" s="5">
        <f t="shared" si="568"/>
        <v>1.4183277084888609E-2</v>
      </c>
      <c r="T386" s="5">
        <f t="shared" si="569"/>
        <v>6.5136068243376533E-2</v>
      </c>
      <c r="U386" s="5">
        <f t="shared" si="570"/>
        <v>2.1698361410504879E-2</v>
      </c>
      <c r="V386" s="5">
        <f t="shared" si="571"/>
        <v>8.9721962699123735E-4</v>
      </c>
      <c r="W386" s="5">
        <f t="shared" si="572"/>
        <v>6.5177078058864746E-2</v>
      </c>
      <c r="X386" s="5">
        <f t="shared" si="573"/>
        <v>2.8384413816266659E-2</v>
      </c>
      <c r="Y386" s="5">
        <f t="shared" si="574"/>
        <v>6.180661757845477E-3</v>
      </c>
      <c r="Z386" s="5">
        <f t="shared" si="575"/>
        <v>2.4094120743349354E-3</v>
      </c>
      <c r="AA386" s="5">
        <f t="shared" si="576"/>
        <v>3.1498561956318223E-3</v>
      </c>
      <c r="AB386" s="5">
        <f t="shared" si="577"/>
        <v>2.0589242825760335E-3</v>
      </c>
      <c r="AC386" s="5">
        <f t="shared" si="578"/>
        <v>3.1925923607791353E-5</v>
      </c>
      <c r="AD386" s="5">
        <f t="shared" si="579"/>
        <v>2.1301713530422383E-2</v>
      </c>
      <c r="AE386" s="5">
        <f t="shared" si="580"/>
        <v>9.2768296746441638E-3</v>
      </c>
      <c r="AF386" s="5">
        <f t="shared" si="581"/>
        <v>2.0200151666073998E-3</v>
      </c>
      <c r="AG386" s="5">
        <f t="shared" si="582"/>
        <v>2.9323676417004234E-4</v>
      </c>
      <c r="AH386" s="5">
        <f t="shared" si="583"/>
        <v>2.6232285724003303E-4</v>
      </c>
      <c r="AI386" s="5">
        <f t="shared" si="584"/>
        <v>3.429381324742618E-4</v>
      </c>
      <c r="AJ386" s="5">
        <f t="shared" si="585"/>
        <v>2.2416377273086987E-4</v>
      </c>
      <c r="AK386" s="5">
        <f t="shared" si="586"/>
        <v>9.768408593583738E-5</v>
      </c>
      <c r="AL386" s="5">
        <f t="shared" si="587"/>
        <v>7.2705647896076235E-7</v>
      </c>
      <c r="AM386" s="5">
        <f t="shared" si="588"/>
        <v>5.569602232519383E-3</v>
      </c>
      <c r="AN386" s="5">
        <f t="shared" si="589"/>
        <v>2.4255443672552141E-3</v>
      </c>
      <c r="AO386" s="5">
        <f t="shared" si="590"/>
        <v>5.2815849605674899E-4</v>
      </c>
      <c r="AP386" s="5">
        <f t="shared" si="591"/>
        <v>7.6670458179138018E-5</v>
      </c>
      <c r="AQ386" s="5">
        <f t="shared" si="592"/>
        <v>8.3474362354581992E-6</v>
      </c>
      <c r="AR386" s="5">
        <f t="shared" si="593"/>
        <v>2.2848156913821111E-5</v>
      </c>
      <c r="AS386" s="5">
        <f t="shared" si="594"/>
        <v>2.9869697002175423E-5</v>
      </c>
      <c r="AT386" s="5">
        <f t="shared" si="595"/>
        <v>1.9524524502500817E-5</v>
      </c>
      <c r="AU386" s="5">
        <f t="shared" si="596"/>
        <v>8.5082228324577306E-6</v>
      </c>
      <c r="AV386" s="5">
        <f t="shared" si="597"/>
        <v>2.7807279925363733E-6</v>
      </c>
      <c r="AW386" s="5">
        <f t="shared" si="598"/>
        <v>1.1498212630100723E-8</v>
      </c>
      <c r="AX386" s="5">
        <f t="shared" si="599"/>
        <v>1.2135357477299725E-3</v>
      </c>
      <c r="AY386" s="5">
        <f t="shared" si="600"/>
        <v>5.2849102583719129E-4</v>
      </c>
      <c r="AZ386" s="5">
        <f t="shared" si="601"/>
        <v>1.1507809510882054E-4</v>
      </c>
      <c r="BA386" s="5">
        <f t="shared" si="602"/>
        <v>1.6705383600281378E-5</v>
      </c>
      <c r="BB386" s="5">
        <f t="shared" si="603"/>
        <v>1.8187855883996974E-6</v>
      </c>
      <c r="BC386" s="5">
        <f t="shared" si="604"/>
        <v>1.5841508800862095E-7</v>
      </c>
      <c r="BD386" s="5">
        <f t="shared" si="605"/>
        <v>1.6583834892464548E-6</v>
      </c>
      <c r="BE386" s="5">
        <f t="shared" si="606"/>
        <v>2.1680266169407087E-6</v>
      </c>
      <c r="BF386" s="5">
        <f t="shared" si="607"/>
        <v>1.4171449011166713E-6</v>
      </c>
      <c r="BG386" s="5">
        <f t="shared" si="608"/>
        <v>6.1755074255649775E-7</v>
      </c>
      <c r="BH386" s="5">
        <f t="shared" si="609"/>
        <v>2.0183305849576881E-7</v>
      </c>
      <c r="BI386" s="5">
        <f t="shared" si="610"/>
        <v>5.2771804089319156E-8</v>
      </c>
      <c r="BJ386" s="8">
        <f t="shared" si="611"/>
        <v>0.58663761529561453</v>
      </c>
      <c r="BK386" s="8">
        <f t="shared" si="612"/>
        <v>0.29031826743168998</v>
      </c>
      <c r="BL386" s="8">
        <f t="shared" si="613"/>
        <v>0.12074566396795913</v>
      </c>
      <c r="BM386" s="8">
        <f t="shared" si="614"/>
        <v>0.25370059849685983</v>
      </c>
      <c r="BN386" s="8">
        <f t="shared" si="615"/>
        <v>0.74588188074511419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1.2951388888888899</v>
      </c>
      <c r="F387">
        <f>VLOOKUP(B387,home!$B$2:$E$405,3,FALSE)</f>
        <v>1.75</v>
      </c>
      <c r="G387">
        <f>VLOOKUP(C387,away!$B$2:$E$405,4,FALSE)</f>
        <v>1.49</v>
      </c>
      <c r="H387">
        <f>VLOOKUP(A387,away!$A$2:$E$405,3,FALSE)</f>
        <v>1.03125</v>
      </c>
      <c r="I387">
        <f>VLOOKUP(C387,away!$B$2:$E$405,3,FALSE)</f>
        <v>0.72</v>
      </c>
      <c r="J387">
        <f>VLOOKUP(B387,home!$B$2:$E$405,4,FALSE)</f>
        <v>0.97</v>
      </c>
      <c r="K387" s="3">
        <f t="shared" si="560"/>
        <v>3.3770746527777806</v>
      </c>
      <c r="L387" s="3">
        <f t="shared" si="561"/>
        <v>0.72022499999999989</v>
      </c>
      <c r="M387" s="5">
        <f t="shared" si="562"/>
        <v>1.6617487857111233E-2</v>
      </c>
      <c r="N387" s="5">
        <f t="shared" si="563"/>
        <v>5.6118497035092911E-2</v>
      </c>
      <c r="O387" s="5">
        <f t="shared" si="564"/>
        <v>1.1968330191887937E-2</v>
      </c>
      <c r="P387" s="5">
        <f t="shared" si="565"/>
        <v>4.0417944527099792E-2</v>
      </c>
      <c r="Q387" s="5">
        <f t="shared" si="566"/>
        <v>9.4758176944598677E-2</v>
      </c>
      <c r="R387" s="5">
        <f t="shared" si="567"/>
        <v>4.3099453062262439E-3</v>
      </c>
      <c r="S387" s="5">
        <f t="shared" si="568"/>
        <v>2.4576672687271348E-2</v>
      </c>
      <c r="T387" s="5">
        <f t="shared" si="569"/>
        <v>6.8247207989923578E-2</v>
      </c>
      <c r="U387" s="5">
        <f t="shared" si="570"/>
        <v>1.4555007048515218E-2</v>
      </c>
      <c r="V387" s="5">
        <f t="shared" si="571"/>
        <v>6.6418556020035489E-3</v>
      </c>
      <c r="W387" s="5">
        <f t="shared" si="572"/>
        <v>0.10666847916767869</v>
      </c>
      <c r="X387" s="5">
        <f t="shared" si="573"/>
        <v>7.6825305408541378E-2</v>
      </c>
      <c r="Y387" s="5">
        <f t="shared" si="574"/>
        <v>2.7665752793933348E-2</v>
      </c>
      <c r="Z387" s="5">
        <f t="shared" si="575"/>
        <v>1.0347101193922655E-3</v>
      </c>
      <c r="AA387" s="5">
        <f t="shared" si="576"/>
        <v>3.4942933171722913E-3</v>
      </c>
      <c r="AB387" s="5">
        <f t="shared" si="577"/>
        <v>5.9002446953966697E-3</v>
      </c>
      <c r="AC387" s="5">
        <f t="shared" si="578"/>
        <v>1.0096673215105832E-3</v>
      </c>
      <c r="AD387" s="5">
        <f t="shared" si="579"/>
        <v>9.0056854311880596E-2</v>
      </c>
      <c r="AE387" s="5">
        <f t="shared" si="580"/>
        <v>6.4861197896774192E-2</v>
      </c>
      <c r="AF387" s="5">
        <f t="shared" si="581"/>
        <v>2.3357328127602089E-2</v>
      </c>
      <c r="AG387" s="5">
        <f t="shared" si="582"/>
        <v>5.6075105502340723E-3</v>
      </c>
      <c r="AH387" s="5">
        <f t="shared" si="583"/>
        <v>1.8630602393482354E-4</v>
      </c>
      <c r="AI387" s="5">
        <f t="shared" si="584"/>
        <v>6.2916935109010323E-4</v>
      </c>
      <c r="AJ387" s="5">
        <f t="shared" si="585"/>
        <v>1.0623759339355161E-3</v>
      </c>
      <c r="AK387" s="5">
        <f t="shared" si="586"/>
        <v>1.1959076127382512E-3</v>
      </c>
      <c r="AL387" s="5">
        <f t="shared" si="587"/>
        <v>9.8230678770561946E-5</v>
      </c>
      <c r="AM387" s="5">
        <f t="shared" si="588"/>
        <v>6.0825744001110661E-2</v>
      </c>
      <c r="AN387" s="5">
        <f t="shared" si="589"/>
        <v>4.3808221473199925E-2</v>
      </c>
      <c r="AO387" s="5">
        <f t="shared" si="590"/>
        <v>1.5775888155267703E-2</v>
      </c>
      <c r="AP387" s="5">
        <f t="shared" si="591"/>
        <v>3.7873963488758941E-3</v>
      </c>
      <c r="AQ387" s="5">
        <f t="shared" si="592"/>
        <v>6.8194438384228497E-4</v>
      </c>
      <c r="AR387" s="5">
        <f t="shared" si="593"/>
        <v>2.6836451217691661E-5</v>
      </c>
      <c r="AS387" s="5">
        <f t="shared" si="594"/>
        <v>9.0628699177773919E-5</v>
      </c>
      <c r="AT387" s="5">
        <f t="shared" si="595"/>
        <v>1.5302994140374145E-4</v>
      </c>
      <c r="AU387" s="5">
        <f t="shared" si="596"/>
        <v>1.722645120768814E-4</v>
      </c>
      <c r="AV387" s="5">
        <f t="shared" si="597"/>
        <v>1.4543752932699198E-4</v>
      </c>
      <c r="AW387" s="5">
        <f t="shared" si="598"/>
        <v>6.6367200351206805E-6</v>
      </c>
      <c r="AX387" s="5">
        <f t="shared" si="599"/>
        <v>3.4235513050416833E-2</v>
      </c>
      <c r="AY387" s="5">
        <f t="shared" si="600"/>
        <v>2.4657272386736463E-2</v>
      </c>
      <c r="AZ387" s="5">
        <f t="shared" si="601"/>
        <v>8.8793920023686312E-3</v>
      </c>
      <c r="BA387" s="5">
        <f t="shared" si="602"/>
        <v>2.1317200349686496E-3</v>
      </c>
      <c r="BB387" s="5">
        <f t="shared" si="603"/>
        <v>3.8382951554632376E-4</v>
      </c>
      <c r="BC387" s="5">
        <f t="shared" si="604"/>
        <v>5.5288722566870212E-5</v>
      </c>
      <c r="BD387" s="5">
        <f t="shared" si="605"/>
        <v>3.2213805130436613E-6</v>
      </c>
      <c r="BE387" s="5">
        <f t="shared" si="606"/>
        <v>1.0878842477552032E-5</v>
      </c>
      <c r="BF387" s="5">
        <f t="shared" si="607"/>
        <v>1.8369331591251605E-5</v>
      </c>
      <c r="BG387" s="5">
        <f t="shared" si="608"/>
        <v>2.0678201368428643E-5</v>
      </c>
      <c r="BH387" s="5">
        <f t="shared" si="609"/>
        <v>1.7457957426588795E-5</v>
      </c>
      <c r="BI387" s="5">
        <f t="shared" si="610"/>
        <v>1.1791365102921325E-5</v>
      </c>
      <c r="BJ387" s="8">
        <f t="shared" si="611"/>
        <v>0.8093885203011596</v>
      </c>
      <c r="BK387" s="8">
        <f t="shared" si="612"/>
        <v>0.11401913106050351</v>
      </c>
      <c r="BL387" s="8">
        <f t="shared" si="613"/>
        <v>4.3972173692579913E-2</v>
      </c>
      <c r="BM387" s="8">
        <f t="shared" si="614"/>
        <v>0.71957351764491728</v>
      </c>
      <c r="BN387" s="8">
        <f t="shared" si="615"/>
        <v>0.22419038186201681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1.2951388888888899</v>
      </c>
      <c r="F388">
        <f>VLOOKUP(B388,home!$B$2:$E$405,3,FALSE)</f>
        <v>1.29</v>
      </c>
      <c r="G388">
        <f>VLOOKUP(C388,away!$B$2:$E$405,4,FALSE)</f>
        <v>0.82</v>
      </c>
      <c r="H388">
        <f>VLOOKUP(A388,away!$A$2:$E$405,3,FALSE)</f>
        <v>1.03125</v>
      </c>
      <c r="I388">
        <f>VLOOKUP(C388,away!$B$2:$E$405,3,FALSE)</f>
        <v>1.03</v>
      </c>
      <c r="J388">
        <f>VLOOKUP(B388,home!$B$2:$E$405,4,FALSE)</f>
        <v>0.91</v>
      </c>
      <c r="K388" s="3">
        <f t="shared" si="560"/>
        <v>1.3699979166666678</v>
      </c>
      <c r="L388" s="3">
        <f t="shared" si="561"/>
        <v>0.96659062500000004</v>
      </c>
      <c r="M388" s="5">
        <f t="shared" si="562"/>
        <v>9.6656817125456901E-2</v>
      </c>
      <c r="N388" s="5">
        <f t="shared" si="563"/>
        <v>0.13241963809350707</v>
      </c>
      <c r="O388" s="5">
        <f t="shared" si="564"/>
        <v>9.34275732758061E-2</v>
      </c>
      <c r="P388" s="5">
        <f t="shared" si="565"/>
        <v>0.12799558074707681</v>
      </c>
      <c r="Q388" s="5">
        <f t="shared" si="566"/>
        <v>9.0707314156929411E-2</v>
      </c>
      <c r="R388" s="5">
        <f t="shared" si="567"/>
        <v>4.5153108222447357E-2</v>
      </c>
      <c r="S388" s="5">
        <f t="shared" si="568"/>
        <v>4.2373805536957403E-2</v>
      </c>
      <c r="T388" s="5">
        <f t="shared" si="569"/>
        <v>8.7676839483017757E-2</v>
      </c>
      <c r="U388" s="5">
        <f t="shared" si="570"/>
        <v>6.1859664195777465E-2</v>
      </c>
      <c r="V388" s="5">
        <f t="shared" si="571"/>
        <v>6.2347270470981585E-3</v>
      </c>
      <c r="W388" s="5">
        <f t="shared" si="572"/>
        <v>4.1422943807140733E-2</v>
      </c>
      <c r="X388" s="5">
        <f t="shared" si="573"/>
        <v>4.003902914388404E-2</v>
      </c>
      <c r="Y388" s="5">
        <f t="shared" si="574"/>
        <v>1.9350675102290046E-2</v>
      </c>
      <c r="Z388" s="5">
        <f t="shared" si="575"/>
        <v>1.4548190365809344E-2</v>
      </c>
      <c r="AA388" s="5">
        <f t="shared" si="576"/>
        <v>1.9930990492428888E-2</v>
      </c>
      <c r="AB388" s="5">
        <f t="shared" si="577"/>
        <v>1.3652707725865373E-2</v>
      </c>
      <c r="AC388" s="5">
        <f t="shared" si="578"/>
        <v>5.1601217387300241E-4</v>
      </c>
      <c r="AD388" s="5">
        <f t="shared" si="579"/>
        <v>1.4187336679495819E-2</v>
      </c>
      <c r="AE388" s="5">
        <f t="shared" si="580"/>
        <v>1.3713346628119289E-2</v>
      </c>
      <c r="AF388" s="5">
        <f t="shared" si="581"/>
        <v>6.6275961440577322E-3</v>
      </c>
      <c r="AG388" s="5">
        <f t="shared" si="582"/>
        <v>2.1353907663774515E-3</v>
      </c>
      <c r="AH388" s="5">
        <f t="shared" si="583"/>
        <v>3.5155361045766578E-3</v>
      </c>
      <c r="AI388" s="5">
        <f t="shared" si="584"/>
        <v>4.8162771392364738E-3</v>
      </c>
      <c r="AJ388" s="5">
        <f t="shared" si="585"/>
        <v>3.2991448234216346E-3</v>
      </c>
      <c r="AK388" s="5">
        <f t="shared" si="586"/>
        <v>1.5066071782897531E-3</v>
      </c>
      <c r="AL388" s="5">
        <f t="shared" si="587"/>
        <v>2.7332693060525536E-5</v>
      </c>
      <c r="AM388" s="5">
        <f t="shared" si="588"/>
        <v>3.8873243387915753E-3</v>
      </c>
      <c r="AN388" s="5">
        <f t="shared" si="589"/>
        <v>3.7574512622102606E-3</v>
      </c>
      <c r="AO388" s="5">
        <f t="shared" si="590"/>
        <v>1.8159585819734272E-3</v>
      </c>
      <c r="AP388" s="5">
        <f t="shared" si="591"/>
        <v>5.8509618024126962E-4</v>
      </c>
      <c r="AQ388" s="5">
        <f t="shared" si="592"/>
        <v>1.4138712063613035E-4</v>
      </c>
      <c r="AR388" s="5">
        <f t="shared" si="593"/>
        <v>6.7961684810656368E-4</v>
      </c>
      <c r="AS388" s="5">
        <f t="shared" si="594"/>
        <v>9.3107366603755945E-4</v>
      </c>
      <c r="AT388" s="5">
        <f t="shared" si="595"/>
        <v>6.3778449136732667E-4</v>
      </c>
      <c r="AU388" s="5">
        <f t="shared" si="596"/>
        <v>2.912544748185159E-4</v>
      </c>
      <c r="AV388" s="5">
        <f t="shared" si="597"/>
        <v>9.9754505930302854E-5</v>
      </c>
      <c r="AW388" s="5">
        <f t="shared" si="598"/>
        <v>1.0054081674695318E-6</v>
      </c>
      <c r="AX388" s="5">
        <f t="shared" si="599"/>
        <v>8.8760437425868097E-4</v>
      </c>
      <c r="AY388" s="5">
        <f t="shared" si="600"/>
        <v>8.5795006686743239E-4</v>
      </c>
      <c r="AZ388" s="5">
        <f t="shared" si="601"/>
        <v>4.1464324567609163E-4</v>
      </c>
      <c r="BA388" s="5">
        <f t="shared" si="602"/>
        <v>1.3359675799669399E-4</v>
      </c>
      <c r="BB388" s="5">
        <f t="shared" si="603"/>
        <v>3.2283343452499543E-5</v>
      </c>
      <c r="BC388" s="5">
        <f t="shared" si="604"/>
        <v>6.240955424968241E-6</v>
      </c>
      <c r="BD388" s="5">
        <f t="shared" si="605"/>
        <v>1.0948521232864219E-4</v>
      </c>
      <c r="BE388" s="5">
        <f t="shared" si="606"/>
        <v>1.4999451279604757E-4</v>
      </c>
      <c r="BF388" s="5">
        <f t="shared" si="607"/>
        <v>1.0274608502100853E-4</v>
      </c>
      <c r="BG388" s="5">
        <f t="shared" si="608"/>
        <v>4.6920640808145985E-5</v>
      </c>
      <c r="BH388" s="5">
        <f t="shared" si="609"/>
        <v>1.6070295038956266E-5</v>
      </c>
      <c r="BI388" s="5">
        <f t="shared" si="610"/>
        <v>4.4032541447177549E-6</v>
      </c>
      <c r="BJ388" s="8">
        <f t="shared" si="611"/>
        <v>0.46079964623234837</v>
      </c>
      <c r="BK388" s="8">
        <f t="shared" si="612"/>
        <v>0.27466222539039026</v>
      </c>
      <c r="BL388" s="8">
        <f t="shared" si="613"/>
        <v>0.2502307131442475</v>
      </c>
      <c r="BM388" s="8">
        <f t="shared" si="614"/>
        <v>0.41302379885287188</v>
      </c>
      <c r="BN388" s="8">
        <f t="shared" si="615"/>
        <v>0.58636003162122363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1.6156716417910399</v>
      </c>
      <c r="F389">
        <f>VLOOKUP(B389,home!$B$2:$E$405,3,FALSE)</f>
        <v>1</v>
      </c>
      <c r="G389">
        <f>VLOOKUP(C389,away!$B$2:$E$405,4,FALSE)</f>
        <v>0.8</v>
      </c>
      <c r="H389">
        <f>VLOOKUP(A389,away!$A$2:$E$405,3,FALSE)</f>
        <v>1.39925373134328</v>
      </c>
      <c r="I389">
        <f>VLOOKUP(C389,away!$B$2:$E$405,3,FALSE)</f>
        <v>0.8</v>
      </c>
      <c r="J389">
        <f>VLOOKUP(B389,home!$B$2:$E$405,4,FALSE)</f>
        <v>1.1000000000000001</v>
      </c>
      <c r="K389" s="3">
        <f t="shared" si="560"/>
        <v>1.292537313432832</v>
      </c>
      <c r="L389" s="3">
        <f t="shared" si="561"/>
        <v>1.2313432835820866</v>
      </c>
      <c r="M389" s="5">
        <f t="shared" si="562"/>
        <v>8.0147980478812414E-2</v>
      </c>
      <c r="N389" s="5">
        <f t="shared" si="563"/>
        <v>0.10359425536515125</v>
      </c>
      <c r="O389" s="5">
        <f t="shared" si="564"/>
        <v>9.8689677455253838E-2</v>
      </c>
      <c r="P389" s="5">
        <f t="shared" si="565"/>
        <v>0.12756009056156653</v>
      </c>
      <c r="Q389" s="5">
        <f t="shared" si="566"/>
        <v>6.6949720258373674E-2</v>
      </c>
      <c r="R389" s="5">
        <f t="shared" si="567"/>
        <v>6.0760435746704644E-2</v>
      </c>
      <c r="S389" s="5">
        <f t="shared" si="568"/>
        <v>5.0754793217704784E-2</v>
      </c>
      <c r="T389" s="5">
        <f t="shared" si="569"/>
        <v>8.2438088377847982E-2</v>
      </c>
      <c r="U389" s="5">
        <f t="shared" si="570"/>
        <v>7.8535130383053819E-2</v>
      </c>
      <c r="V389" s="5">
        <f t="shared" si="571"/>
        <v>8.975461502039303E-3</v>
      </c>
      <c r="W389" s="5">
        <f t="shared" si="572"/>
        <v>2.8845003852612645E-2</v>
      </c>
      <c r="X389" s="5">
        <f t="shared" si="573"/>
        <v>3.5518101758813994E-2</v>
      </c>
      <c r="Y389" s="5">
        <f t="shared" si="574"/>
        <v>2.1867488023150351E-2</v>
      </c>
      <c r="Z389" s="5">
        <f t="shared" si="575"/>
        <v>2.4938984821408564E-2</v>
      </c>
      <c r="AA389" s="5">
        <f t="shared" si="576"/>
        <v>3.2234568440805599E-2</v>
      </c>
      <c r="AB389" s="5">
        <f t="shared" si="577"/>
        <v>2.0832191246072811E-2</v>
      </c>
      <c r="AC389" s="5">
        <f t="shared" si="578"/>
        <v>8.9280998971540788E-4</v>
      </c>
      <c r="AD389" s="5">
        <f t="shared" si="579"/>
        <v>9.3208109464039107E-3</v>
      </c>
      <c r="AE389" s="5">
        <f t="shared" si="580"/>
        <v>1.1477117956392847E-2</v>
      </c>
      <c r="AF389" s="5">
        <f t="shared" si="581"/>
        <v>7.0661360552418473E-3</v>
      </c>
      <c r="AG389" s="5">
        <f t="shared" si="582"/>
        <v>2.900279724166423E-3</v>
      </c>
      <c r="AH389" s="5">
        <f t="shared" si="583"/>
        <v>7.6771128647992589E-3</v>
      </c>
      <c r="AI389" s="5">
        <f t="shared" si="584"/>
        <v>9.9229548371882661E-3</v>
      </c>
      <c r="AJ389" s="5">
        <f t="shared" si="585"/>
        <v>6.4128946932873231E-3</v>
      </c>
      <c r="AK389" s="5">
        <f t="shared" si="586"/>
        <v>2.7629685593964204E-3</v>
      </c>
      <c r="AL389" s="5">
        <f t="shared" si="587"/>
        <v>5.6838324540179941E-5</v>
      </c>
      <c r="AM389" s="5">
        <f t="shared" si="588"/>
        <v>2.4094991879360489E-3</v>
      </c>
      <c r="AN389" s="5">
        <f t="shared" si="589"/>
        <v>2.9669206418615453E-3</v>
      </c>
      <c r="AO389" s="5">
        <f t="shared" si="590"/>
        <v>1.8266489026386335E-3</v>
      </c>
      <c r="AP389" s="5">
        <f t="shared" si="591"/>
        <v>7.4974395257555672E-4</v>
      </c>
      <c r="AQ389" s="5">
        <f t="shared" si="592"/>
        <v>2.3079804510254957E-4</v>
      </c>
      <c r="AR389" s="5">
        <f t="shared" si="593"/>
        <v>1.8906322726744385E-3</v>
      </c>
      <c r="AS389" s="5">
        <f t="shared" si="594"/>
        <v>2.4437127584120283E-3</v>
      </c>
      <c r="AT389" s="5">
        <f t="shared" si="595"/>
        <v>1.5792949617797092E-3</v>
      </c>
      <c r="AU389" s="5">
        <f t="shared" si="596"/>
        <v>6.8043255567225064E-4</v>
      </c>
      <c r="AV389" s="5">
        <f t="shared" si="597"/>
        <v>2.1987111687021173E-4</v>
      </c>
      <c r="AW389" s="5">
        <f t="shared" si="598"/>
        <v>2.5128178119187205E-6</v>
      </c>
      <c r="AX389" s="5">
        <f t="shared" si="599"/>
        <v>5.1906126784890801E-4</v>
      </c>
      <c r="AY389" s="5">
        <f t="shared" si="600"/>
        <v>6.3914260593335534E-4</v>
      </c>
      <c r="AZ389" s="5">
        <f t="shared" si="601"/>
        <v>3.9350197753359469E-4</v>
      </c>
      <c r="BA389" s="5">
        <f t="shared" si="602"/>
        <v>1.6151200570408699E-4</v>
      </c>
      <c r="BB389" s="5">
        <f t="shared" si="603"/>
        <v>4.9719180860399786E-5</v>
      </c>
      <c r="BC389" s="5">
        <f t="shared" si="604"/>
        <v>1.2244275883531254E-5</v>
      </c>
      <c r="BD389" s="5">
        <f t="shared" si="605"/>
        <v>3.8800289178020082E-4</v>
      </c>
      <c r="BE389" s="5">
        <f t="shared" si="606"/>
        <v>5.0150821534575068E-4</v>
      </c>
      <c r="BF389" s="5">
        <f t="shared" si="607"/>
        <v>3.2410904066374537E-4</v>
      </c>
      <c r="BG389" s="5">
        <f t="shared" si="608"/>
        <v>1.3964100955960327E-4</v>
      </c>
      <c r="BH389" s="5">
        <f t="shared" si="609"/>
        <v>4.5122803835304518E-5</v>
      </c>
      <c r="BI389" s="5">
        <f t="shared" si="610"/>
        <v>1.1664581528768239E-5</v>
      </c>
      <c r="BJ389" s="8">
        <f t="shared" si="611"/>
        <v>0.37993579436203301</v>
      </c>
      <c r="BK389" s="8">
        <f t="shared" si="612"/>
        <v>0.26902711668031198</v>
      </c>
      <c r="BL389" s="8">
        <f t="shared" si="613"/>
        <v>0.326051926434684</v>
      </c>
      <c r="BM389" s="8">
        <f t="shared" si="614"/>
        <v>0.4616150326444538</v>
      </c>
      <c r="BN389" s="8">
        <f t="shared" si="615"/>
        <v>0.53770215986586234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1.6156716417910399</v>
      </c>
      <c r="F390">
        <f>VLOOKUP(B390,home!$B$2:$E$405,3,FALSE)</f>
        <v>0.56999999999999995</v>
      </c>
      <c r="G390">
        <f>VLOOKUP(C390,away!$B$2:$E$405,4,FALSE)</f>
        <v>1.24</v>
      </c>
      <c r="H390">
        <f>VLOOKUP(A390,away!$A$2:$E$405,3,FALSE)</f>
        <v>1.39925373134328</v>
      </c>
      <c r="I390">
        <f>VLOOKUP(C390,away!$B$2:$E$405,3,FALSE)</f>
        <v>0.71</v>
      </c>
      <c r="J390">
        <f>VLOOKUP(B390,home!$B$2:$E$405,4,FALSE)</f>
        <v>1.43</v>
      </c>
      <c r="K390" s="3">
        <f t="shared" si="560"/>
        <v>1.141956716417907</v>
      </c>
      <c r="L390" s="3">
        <f t="shared" si="561"/>
        <v>1.420662313432832</v>
      </c>
      <c r="M390" s="5">
        <f t="shared" si="562"/>
        <v>7.7102541918040474E-2</v>
      </c>
      <c r="N390" s="5">
        <f t="shared" si="563"/>
        <v>8.804776559619952E-2</v>
      </c>
      <c r="O390" s="5">
        <f t="shared" si="564"/>
        <v>0.10953667557283527</v>
      </c>
      <c r="P390" s="5">
        <f t="shared" si="565"/>
        <v>0.12508614236448851</v>
      </c>
      <c r="Q390" s="5">
        <f t="shared" si="566"/>
        <v>5.0273368644084791E-2</v>
      </c>
      <c r="R390" s="5">
        <f t="shared" si="567"/>
        <v>7.7807313462522884E-2</v>
      </c>
      <c r="S390" s="5">
        <f t="shared" si="568"/>
        <v>5.0732902646261895E-2</v>
      </c>
      <c r="T390" s="5">
        <f t="shared" si="569"/>
        <v>7.1421480201967091E-2</v>
      </c>
      <c r="U390" s="5">
        <f t="shared" si="570"/>
        <v>8.8852584194961434E-2</v>
      </c>
      <c r="V390" s="5">
        <f t="shared" si="571"/>
        <v>9.1450841165663273E-3</v>
      </c>
      <c r="W390" s="5">
        <f t="shared" si="572"/>
        <v>1.9136670326688674E-2</v>
      </c>
      <c r="X390" s="5">
        <f t="shared" si="573"/>
        <v>2.7186746337714958E-2</v>
      </c>
      <c r="Y390" s="5">
        <f t="shared" si="574"/>
        <v>1.9311592973424857E-2</v>
      </c>
      <c r="Z390" s="5">
        <f t="shared" si="575"/>
        <v>3.6845972648553771E-2</v>
      </c>
      <c r="AA390" s="5">
        <f t="shared" si="576"/>
        <v>4.2076505938966474E-2</v>
      </c>
      <c r="AB390" s="5">
        <f t="shared" si="577"/>
        <v>2.4024774280200358E-2</v>
      </c>
      <c r="AC390" s="5">
        <f t="shared" si="578"/>
        <v>9.2727430354697495E-4</v>
      </c>
      <c r="AD390" s="5">
        <f t="shared" si="579"/>
        <v>5.4633123023593482E-3</v>
      </c>
      <c r="AE390" s="5">
        <f t="shared" si="580"/>
        <v>7.7615218944758826E-3</v>
      </c>
      <c r="AF390" s="5">
        <f t="shared" si="581"/>
        <v>5.5132508251828439E-3</v>
      </c>
      <c r="AG390" s="5">
        <f t="shared" si="582"/>
        <v>2.6108225572799098E-3</v>
      </c>
      <c r="AH390" s="5">
        <f t="shared" si="583"/>
        <v>1.3086421185894315E-2</v>
      </c>
      <c r="AI390" s="5">
        <f t="shared" si="584"/>
        <v>1.4944126567105604E-2</v>
      </c>
      <c r="AJ390" s="5">
        <f t="shared" si="585"/>
        <v>8.5327728521527625E-3</v>
      </c>
      <c r="AK390" s="5">
        <f t="shared" si="586"/>
        <v>3.248019089394742E-3</v>
      </c>
      <c r="AL390" s="5">
        <f t="shared" si="587"/>
        <v>6.0173977489719871E-5</v>
      </c>
      <c r="AM390" s="5">
        <f t="shared" si="588"/>
        <v>1.2477732355135667E-3</v>
      </c>
      <c r="AN390" s="5">
        <f t="shared" si="589"/>
        <v>1.7726644114042735E-3</v>
      </c>
      <c r="AO390" s="5">
        <f t="shared" si="590"/>
        <v>1.2591787618228226E-3</v>
      </c>
      <c r="AP390" s="5">
        <f t="shared" si="591"/>
        <v>5.9628927093223342E-4</v>
      </c>
      <c r="AQ390" s="5">
        <f t="shared" si="592"/>
        <v>2.1178142377944093E-4</v>
      </c>
      <c r="AR390" s="5">
        <f t="shared" si="593"/>
        <v>3.7182770793018063E-3</v>
      </c>
      <c r="AS390" s="5">
        <f t="shared" si="594"/>
        <v>4.246111484211456E-3</v>
      </c>
      <c r="AT390" s="5">
        <f t="shared" si="595"/>
        <v>2.4244377640272401E-3</v>
      </c>
      <c r="AU390" s="5">
        <f t="shared" si="596"/>
        <v>9.2286766272270642E-4</v>
      </c>
      <c r="AV390" s="5">
        <f t="shared" si="597"/>
        <v>2.6346873145277258E-4</v>
      </c>
      <c r="AW390" s="5">
        <f t="shared" si="598"/>
        <v>2.7117317217626409E-6</v>
      </c>
      <c r="AX390" s="5">
        <f t="shared" si="599"/>
        <v>2.3748383781020349E-4</v>
      </c>
      <c r="AY390" s="5">
        <f t="shared" si="600"/>
        <v>3.3738433842635111E-4</v>
      </c>
      <c r="AZ390" s="5">
        <f t="shared" si="601"/>
        <v>2.3965460737239281E-4</v>
      </c>
      <c r="BA390" s="5">
        <f t="shared" si="602"/>
        <v>1.1348942297816688E-4</v>
      </c>
      <c r="BB390" s="5">
        <f t="shared" si="603"/>
        <v>4.0307536549579945E-5</v>
      </c>
      <c r="BC390" s="5">
        <f t="shared" si="604"/>
        <v>1.1452679624660929E-5</v>
      </c>
      <c r="BD390" s="5">
        <f t="shared" si="605"/>
        <v>8.8040268624419587E-4</v>
      </c>
      <c r="BE390" s="5">
        <f t="shared" si="606"/>
        <v>1.0053817607089267E-3</v>
      </c>
      <c r="BF390" s="5">
        <f t="shared" si="607"/>
        <v>5.7405122710280998E-4</v>
      </c>
      <c r="BG390" s="5">
        <f t="shared" si="608"/>
        <v>2.1851388478599833E-4</v>
      </c>
      <c r="BH390" s="5">
        <f t="shared" si="609"/>
        <v>6.2383349590484872E-5</v>
      </c>
      <c r="BI390" s="5">
        <f t="shared" si="610"/>
        <v>1.4247817011500091E-5</v>
      </c>
      <c r="BJ390" s="8">
        <f t="shared" si="611"/>
        <v>0.30279399118559158</v>
      </c>
      <c r="BK390" s="8">
        <f t="shared" si="612"/>
        <v>0.26339150366482023</v>
      </c>
      <c r="BL390" s="8">
        <f t="shared" si="613"/>
        <v>0.39643933659119357</v>
      </c>
      <c r="BM390" s="8">
        <f t="shared" si="614"/>
        <v>0.47128232392528319</v>
      </c>
      <c r="BN390" s="8">
        <f t="shared" si="615"/>
        <v>0.52785380755817135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1.6156716417910399</v>
      </c>
      <c r="F391">
        <f>VLOOKUP(B391,home!$B$2:$E$405,3,FALSE)</f>
        <v>0.88</v>
      </c>
      <c r="G391">
        <f>VLOOKUP(C391,away!$B$2:$E$405,4,FALSE)</f>
        <v>1.02</v>
      </c>
      <c r="H391">
        <f>VLOOKUP(A391,away!$A$2:$E$405,3,FALSE)</f>
        <v>1.39925373134328</v>
      </c>
      <c r="I391">
        <f>VLOOKUP(C391,away!$B$2:$E$405,3,FALSE)</f>
        <v>0.8</v>
      </c>
      <c r="J391">
        <f>VLOOKUP(B391,home!$B$2:$E$405,4,FALSE)</f>
        <v>1.07</v>
      </c>
      <c r="K391" s="3">
        <f t="shared" si="560"/>
        <v>1.4502268656716375</v>
      </c>
      <c r="L391" s="3">
        <f t="shared" si="561"/>
        <v>1.1977611940298478</v>
      </c>
      <c r="M391" s="5">
        <f t="shared" si="562"/>
        <v>7.0793502173727638E-2</v>
      </c>
      <c r="N391" s="5">
        <f t="shared" si="563"/>
        <v>0.10266663876732331</v>
      </c>
      <c r="O391" s="5">
        <f t="shared" si="564"/>
        <v>8.4793709693158636E-2</v>
      </c>
      <c r="P391" s="5">
        <f t="shared" si="565"/>
        <v>0.1229701158369802</v>
      </c>
      <c r="Q391" s="5">
        <f t="shared" si="566"/>
        <v>7.4444958874288758E-2</v>
      </c>
      <c r="R391" s="5">
        <f t="shared" si="567"/>
        <v>5.0781307484148996E-2</v>
      </c>
      <c r="S391" s="5">
        <f t="shared" si="568"/>
        <v>5.3400555575890726E-2</v>
      </c>
      <c r="T391" s="5">
        <f t="shared" si="569"/>
        <v>8.9167282830771008E-2</v>
      </c>
      <c r="U391" s="5">
        <f t="shared" si="570"/>
        <v>7.3644416387445066E-2</v>
      </c>
      <c r="V391" s="5">
        <f t="shared" si="571"/>
        <v>1.0306458303682124E-2</v>
      </c>
      <c r="W391" s="5">
        <f t="shared" si="572"/>
        <v>3.5987359791104595E-2</v>
      </c>
      <c r="X391" s="5">
        <f t="shared" si="573"/>
        <v>4.3104263033375161E-2</v>
      </c>
      <c r="Y391" s="5">
        <f t="shared" si="574"/>
        <v>2.5814306779316041E-2</v>
      </c>
      <c r="Z391" s="5">
        <f t="shared" si="575"/>
        <v>2.0274626495537049E-2</v>
      </c>
      <c r="AA391" s="5">
        <f t="shared" si="576"/>
        <v>2.9402808035285832E-2</v>
      </c>
      <c r="AB391" s="5">
        <f t="shared" si="577"/>
        <v>2.1320371069478709E-2</v>
      </c>
      <c r="AC391" s="5">
        <f t="shared" si="578"/>
        <v>1.1189112811888292E-3</v>
      </c>
      <c r="AD391" s="5">
        <f t="shared" si="579"/>
        <v>1.3047458998412776E-2</v>
      </c>
      <c r="AE391" s="5">
        <f t="shared" si="580"/>
        <v>1.5627740068994367E-2</v>
      </c>
      <c r="AF391" s="5">
        <f t="shared" si="581"/>
        <v>9.3591503025133964E-3</v>
      </c>
      <c r="AG391" s="5">
        <f t="shared" si="582"/>
        <v>3.7366756804810856E-3</v>
      </c>
      <c r="AH391" s="5">
        <f t="shared" si="583"/>
        <v>6.071040209950908E-3</v>
      </c>
      <c r="AI391" s="5">
        <f t="shared" si="584"/>
        <v>8.8043856150435869E-3</v>
      </c>
      <c r="AJ391" s="5">
        <f t="shared" si="585"/>
        <v>6.3841782773345571E-3</v>
      </c>
      <c r="AK391" s="5">
        <f t="shared" si="586"/>
        <v>3.0861689510092837E-3</v>
      </c>
      <c r="AL391" s="5">
        <f t="shared" si="587"/>
        <v>7.7743095416549015E-5</v>
      </c>
      <c r="AM391" s="5">
        <f t="shared" si="588"/>
        <v>3.7843551136494727E-3</v>
      </c>
      <c r="AN391" s="5">
        <f t="shared" si="589"/>
        <v>4.5327536995577516E-3</v>
      </c>
      <c r="AO391" s="5">
        <f t="shared" si="590"/>
        <v>2.7145782417127523E-3</v>
      </c>
      <c r="AP391" s="5">
        <f t="shared" si="591"/>
        <v>1.0838054920271037E-3</v>
      </c>
      <c r="AQ391" s="5">
        <f t="shared" si="592"/>
        <v>3.2453504005662244E-4</v>
      </c>
      <c r="AR391" s="5">
        <f t="shared" si="593"/>
        <v>1.4543312741748054E-3</v>
      </c>
      <c r="AS391" s="5">
        <f t="shared" si="594"/>
        <v>2.1091102853947668E-3</v>
      </c>
      <c r="AT391" s="5">
        <f t="shared" si="595"/>
        <v>1.5293441992719331E-3</v>
      </c>
      <c r="AU391" s="5">
        <f t="shared" si="596"/>
        <v>7.3929868154774543E-4</v>
      </c>
      <c r="AV391" s="5">
        <f t="shared" si="597"/>
        <v>2.6803770243404013E-4</v>
      </c>
      <c r="AW391" s="5">
        <f t="shared" si="598"/>
        <v>3.7511593403327532E-6</v>
      </c>
      <c r="AX391" s="5">
        <f t="shared" si="599"/>
        <v>9.146955758427193E-4</v>
      </c>
      <c r="AY391" s="5">
        <f t="shared" si="600"/>
        <v>1.0955868650951944E-3</v>
      </c>
      <c r="AZ391" s="5">
        <f t="shared" si="601"/>
        <v>6.5612571584991919E-4</v>
      </c>
      <c r="BA391" s="5">
        <f t="shared" si="602"/>
        <v>2.6196064028336256E-4</v>
      </c>
      <c r="BB391" s="5">
        <f t="shared" si="603"/>
        <v>7.8441572323655919E-5</v>
      </c>
      <c r="BC391" s="5">
        <f t="shared" si="604"/>
        <v>1.8790854265592179E-5</v>
      </c>
      <c r="BD391" s="5">
        <f t="shared" si="605"/>
        <v>2.9032359391176042E-4</v>
      </c>
      <c r="BE391" s="5">
        <f t="shared" si="606"/>
        <v>4.2103507562917767E-4</v>
      </c>
      <c r="BF391" s="5">
        <f t="shared" si="607"/>
        <v>3.0529818903376164E-4</v>
      </c>
      <c r="BG391" s="5">
        <f t="shared" si="608"/>
        <v>1.4758387859255311E-4</v>
      </c>
      <c r="BH391" s="5">
        <f t="shared" si="609"/>
        <v>5.350752641873542E-5</v>
      </c>
      <c r="BI391" s="5">
        <f t="shared" si="610"/>
        <v>1.5519610465617003E-5</v>
      </c>
      <c r="BJ391" s="8">
        <f t="shared" si="611"/>
        <v>0.42842146393724473</v>
      </c>
      <c r="BK391" s="8">
        <f t="shared" si="612"/>
        <v>0.25976287313198126</v>
      </c>
      <c r="BL391" s="8">
        <f t="shared" si="613"/>
        <v>0.29162177573973053</v>
      </c>
      <c r="BM391" s="8">
        <f t="shared" si="614"/>
        <v>0.49253867076911112</v>
      </c>
      <c r="BN391" s="8">
        <f t="shared" si="615"/>
        <v>0.50645023282962753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1.24827586206897</v>
      </c>
      <c r="F392">
        <f>VLOOKUP(B392,home!$B$2:$E$405,3,FALSE)</f>
        <v>0.63</v>
      </c>
      <c r="G392">
        <f>VLOOKUP(C392,away!$B$2:$E$405,4,FALSE)</f>
        <v>0.74</v>
      </c>
      <c r="H392">
        <f>VLOOKUP(A392,away!$A$2:$E$405,3,FALSE)</f>
        <v>1.0965517241379299</v>
      </c>
      <c r="I392">
        <f>VLOOKUP(C392,away!$B$2:$E$405,3,FALSE)</f>
        <v>0.92</v>
      </c>
      <c r="J392">
        <f>VLOOKUP(B392,home!$B$2:$E$405,4,FALSE)</f>
        <v>1.17</v>
      </c>
      <c r="K392" s="3">
        <f t="shared" si="560"/>
        <v>0.58194620689655385</v>
      </c>
      <c r="L392" s="3">
        <f t="shared" si="561"/>
        <v>1.1803282758620679</v>
      </c>
      <c r="M392" s="5">
        <f t="shared" si="562"/>
        <v>0.17165399542679538</v>
      </c>
      <c r="N392" s="5">
        <f t="shared" si="563"/>
        <v>9.9893391537261969E-2</v>
      </c>
      <c r="O392" s="5">
        <f t="shared" si="564"/>
        <v>0.20260806446694463</v>
      </c>
      <c r="P392" s="5">
        <f t="shared" si="565"/>
        <v>0.11790699460319089</v>
      </c>
      <c r="Q392" s="5">
        <f t="shared" si="566"/>
        <v>2.9066290149570954E-2</v>
      </c>
      <c r="R392" s="5">
        <f t="shared" si="567"/>
        <v>0.11957201370400979</v>
      </c>
      <c r="S392" s="5">
        <f t="shared" si="568"/>
        <v>2.0247212046814327E-2</v>
      </c>
      <c r="T392" s="5">
        <f t="shared" si="569"/>
        <v>3.4307764137949684E-2</v>
      </c>
      <c r="U392" s="5">
        <f t="shared" si="570"/>
        <v>6.9584479826031248E-2</v>
      </c>
      <c r="V392" s="5">
        <f t="shared" si="571"/>
        <v>1.5452842378890785E-3</v>
      </c>
      <c r="W392" s="5">
        <f t="shared" si="572"/>
        <v>5.6383391003658277E-3</v>
      </c>
      <c r="X392" s="5">
        <f t="shared" si="573"/>
        <v>6.6550910690604797E-3</v>
      </c>
      <c r="Y392" s="5">
        <f t="shared" si="574"/>
        <v>3.9275960836246031E-3</v>
      </c>
      <c r="Z392" s="5">
        <f t="shared" si="575"/>
        <v>4.7044742925536454E-2</v>
      </c>
      <c r="AA392" s="5">
        <f t="shared" si="576"/>
        <v>2.7377509699939427E-2</v>
      </c>
      <c r="AB392" s="5">
        <f t="shared" si="577"/>
        <v>7.9661189620766782E-3</v>
      </c>
      <c r="AC392" s="5">
        <f t="shared" si="578"/>
        <v>6.6339782772084391E-5</v>
      </c>
      <c r="AD392" s="5">
        <f t="shared" si="579"/>
        <v>8.2030251316360511E-4</v>
      </c>
      <c r="AE392" s="5">
        <f t="shared" si="580"/>
        <v>9.6822625104771916E-4</v>
      </c>
      <c r="AF392" s="5">
        <f t="shared" si="581"/>
        <v>5.7141241077177433E-4</v>
      </c>
      <c r="AG392" s="5">
        <f t="shared" si="582"/>
        <v>2.2481807520414527E-4</v>
      </c>
      <c r="AH392" s="5">
        <f t="shared" si="583"/>
        <v>1.388206007641817E-2</v>
      </c>
      <c r="AI392" s="5">
        <f t="shared" si="584"/>
        <v>8.0786122053816394E-3</v>
      </c>
      <c r="AJ392" s="5">
        <f t="shared" si="585"/>
        <v>2.3506588649550237E-3</v>
      </c>
      <c r="AK392" s="5">
        <f t="shared" si="586"/>
        <v>4.5598567005611157E-4</v>
      </c>
      <c r="AL392" s="5">
        <f t="shared" si="587"/>
        <v>1.822718868812068E-6</v>
      </c>
      <c r="AM392" s="5">
        <f t="shared" si="588"/>
        <v>9.5474387208654111E-5</v>
      </c>
      <c r="AN392" s="5">
        <f t="shared" si="589"/>
        <v>1.1269111884297815E-4</v>
      </c>
      <c r="AO392" s="5">
        <f t="shared" si="590"/>
        <v>6.6506257004449924E-5</v>
      </c>
      <c r="AP392" s="5">
        <f t="shared" si="591"/>
        <v>2.6166405221367308E-5</v>
      </c>
      <c r="AQ392" s="5">
        <f t="shared" si="592"/>
        <v>7.7212369901111744E-6</v>
      </c>
      <c r="AR392" s="5">
        <f t="shared" si="593"/>
        <v>3.2770776070824592E-3</v>
      </c>
      <c r="AS392" s="5">
        <f t="shared" si="594"/>
        <v>1.9070828831472724E-3</v>
      </c>
      <c r="AT392" s="5">
        <f t="shared" si="595"/>
        <v>5.5490982504244942E-4</v>
      </c>
      <c r="AU392" s="5">
        <f t="shared" si="596"/>
        <v>1.0764255595102793E-4</v>
      </c>
      <c r="AV392" s="5">
        <f t="shared" si="597"/>
        <v>1.5660544284087689E-5</v>
      </c>
      <c r="AW392" s="5">
        <f t="shared" si="598"/>
        <v>3.4777858941343273E-8</v>
      </c>
      <c r="AX392" s="5">
        <f t="shared" si="599"/>
        <v>9.2601595819748516E-6</v>
      </c>
      <c r="AY392" s="5">
        <f t="shared" si="600"/>
        <v>1.0930028193599984E-5</v>
      </c>
      <c r="AZ392" s="5">
        <f t="shared" si="601"/>
        <v>6.4505106664378329E-6</v>
      </c>
      <c r="BA392" s="5">
        <f t="shared" si="602"/>
        <v>2.5379067111154808E-6</v>
      </c>
      <c r="BB392" s="5">
        <f t="shared" si="603"/>
        <v>7.48890763157427E-7</v>
      </c>
      <c r="BC392" s="5">
        <f t="shared" si="604"/>
        <v>1.7678738865732672E-7</v>
      </c>
      <c r="BD392" s="5">
        <f t="shared" si="605"/>
        <v>6.4467122697230465E-4</v>
      </c>
      <c r="BE392" s="5">
        <f t="shared" si="606"/>
        <v>3.7516397523188009E-4</v>
      </c>
      <c r="BF392" s="5">
        <f t="shared" si="607"/>
        <v>1.0916262617521263E-4</v>
      </c>
      <c r="BG392" s="5">
        <f t="shared" si="608"/>
        <v>2.1175592079177153E-5</v>
      </c>
      <c r="BH392" s="5">
        <f t="shared" si="609"/>
        <v>3.0807638723164626E-6</v>
      </c>
      <c r="BI392" s="5">
        <f t="shared" si="610"/>
        <v>3.5856776996770096E-7</v>
      </c>
      <c r="BJ392" s="8">
        <f t="shared" si="611"/>
        <v>0.18241189501659327</v>
      </c>
      <c r="BK392" s="8">
        <f t="shared" si="612"/>
        <v>0.31143257884452419</v>
      </c>
      <c r="BL392" s="8">
        <f t="shared" si="613"/>
        <v>0.45889148964342091</v>
      </c>
      <c r="BM392" s="8">
        <f t="shared" si="614"/>
        <v>0.25906906129196666</v>
      </c>
      <c r="BN392" s="8">
        <f t="shared" si="615"/>
        <v>0.74070074988777368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1.24827586206897</v>
      </c>
      <c r="F393">
        <f>VLOOKUP(B393,home!$B$2:$E$405,3,FALSE)</f>
        <v>1.01</v>
      </c>
      <c r="G393">
        <f>VLOOKUP(C393,away!$B$2:$E$405,4,FALSE)</f>
        <v>1.55</v>
      </c>
      <c r="H393">
        <f>VLOOKUP(A393,away!$A$2:$E$405,3,FALSE)</f>
        <v>1.0965517241379299</v>
      </c>
      <c r="I393">
        <f>VLOOKUP(C393,away!$B$2:$E$405,3,FALSE)</f>
        <v>0.53</v>
      </c>
      <c r="J393">
        <f>VLOOKUP(B393,home!$B$2:$E$405,4,FALSE)</f>
        <v>1.0900000000000001</v>
      </c>
      <c r="K393" s="3">
        <f t="shared" si="560"/>
        <v>1.9541758620689726</v>
      </c>
      <c r="L393" s="3">
        <f t="shared" si="561"/>
        <v>0.63347793103448224</v>
      </c>
      <c r="M393" s="5">
        <f t="shared" si="562"/>
        <v>7.5196259263243581E-2</v>
      </c>
      <c r="N393" s="5">
        <f t="shared" si="563"/>
        <v>0.14694671477011098</v>
      </c>
      <c r="O393" s="5">
        <f t="shared" si="564"/>
        <v>4.7635170739612057E-2</v>
      </c>
      <c r="P393" s="5">
        <f t="shared" si="565"/>
        <v>9.3087500844884083E-2</v>
      </c>
      <c r="Q393" s="5">
        <f t="shared" si="566"/>
        <v>0.14357986150704255</v>
      </c>
      <c r="R393" s="5">
        <f t="shared" si="567"/>
        <v>1.5087914702301877E-2</v>
      </c>
      <c r="S393" s="5">
        <f t="shared" si="568"/>
        <v>2.8808889226827356E-2</v>
      </c>
      <c r="T393" s="5">
        <f t="shared" si="569"/>
        <v>9.095467360569881E-2</v>
      </c>
      <c r="U393" s="5">
        <f t="shared" si="570"/>
        <v>2.9484438720193896E-2</v>
      </c>
      <c r="V393" s="5">
        <f t="shared" si="571"/>
        <v>3.9625899930508324E-3</v>
      </c>
      <c r="W393" s="5">
        <f t="shared" si="572"/>
        <v>9.3526766545422857E-2</v>
      </c>
      <c r="X393" s="5">
        <f t="shared" si="573"/>
        <v>5.9247142567539497E-2</v>
      </c>
      <c r="Y393" s="5">
        <f t="shared" si="574"/>
        <v>1.8765878646694965E-2</v>
      </c>
      <c r="Z393" s="5">
        <f t="shared" si="575"/>
        <v>3.1859536630796468E-3</v>
      </c>
      <c r="AA393" s="5">
        <f t="shared" si="576"/>
        <v>6.2259137460604699E-3</v>
      </c>
      <c r="AB393" s="5">
        <f t="shared" si="577"/>
        <v>6.0832651809373944E-3</v>
      </c>
      <c r="AC393" s="5">
        <f t="shared" si="578"/>
        <v>3.0658739123140246E-4</v>
      </c>
      <c r="AD393" s="5">
        <f t="shared" si="579"/>
        <v>4.5691937410106305E-2</v>
      </c>
      <c r="AE393" s="5">
        <f t="shared" si="580"/>
        <v>2.8944833975511199E-2</v>
      </c>
      <c r="AF393" s="5">
        <f t="shared" si="581"/>
        <v>9.1679567704717121E-3</v>
      </c>
      <c r="AG393" s="5">
        <f t="shared" si="582"/>
        <v>1.9358994289239981E-3</v>
      </c>
      <c r="AH393" s="5">
        <f t="shared" si="583"/>
        <v>5.0455783371485604E-4</v>
      </c>
      <c r="AI393" s="5">
        <f t="shared" si="584"/>
        <v>9.8599473966338221E-4</v>
      </c>
      <c r="AJ393" s="5">
        <f t="shared" si="585"/>
        <v>9.6340356018858112E-4</v>
      </c>
      <c r="AK393" s="5">
        <f t="shared" si="586"/>
        <v>6.2755332758394596E-4</v>
      </c>
      <c r="AL393" s="5">
        <f t="shared" si="587"/>
        <v>1.5181315836669163E-5</v>
      </c>
      <c r="AM393" s="5">
        <f t="shared" si="588"/>
        <v>1.7858016235599208E-2</v>
      </c>
      <c r="AN393" s="5">
        <f t="shared" si="589"/>
        <v>1.1312659177307578E-2</v>
      </c>
      <c r="AO393" s="5">
        <f t="shared" si="590"/>
        <v>3.5831599650695263E-3</v>
      </c>
      <c r="AP393" s="5">
        <f t="shared" si="591"/>
        <v>7.5661758707927724E-4</v>
      </c>
      <c r="AQ393" s="5">
        <f t="shared" si="592"/>
        <v>1.1982513591182066E-4</v>
      </c>
      <c r="AR393" s="5">
        <f t="shared" si="593"/>
        <v>6.3925250517785494E-5</v>
      </c>
      <c r="AS393" s="5">
        <f t="shared" si="594"/>
        <v>1.249211815385685E-4</v>
      </c>
      <c r="AT393" s="5">
        <f t="shared" si="595"/>
        <v>1.2205897881190339E-4</v>
      </c>
      <c r="AU393" s="5">
        <f t="shared" si="596"/>
        <v>7.950823671433658E-5</v>
      </c>
      <c r="AV393" s="5">
        <f t="shared" si="597"/>
        <v>3.884326925570565E-5</v>
      </c>
      <c r="AW393" s="5">
        <f t="shared" si="598"/>
        <v>5.2203791807173972E-7</v>
      </c>
      <c r="AX393" s="5">
        <f t="shared" si="599"/>
        <v>5.8162840453406302E-3</v>
      </c>
      <c r="AY393" s="5">
        <f t="shared" si="600"/>
        <v>3.6844875833512512E-3</v>
      </c>
      <c r="AZ393" s="5">
        <f t="shared" si="601"/>
        <v>1.167020785611795E-3</v>
      </c>
      <c r="BA393" s="5">
        <f t="shared" si="602"/>
        <v>2.4642730424786536E-4</v>
      </c>
      <c r="BB393" s="5">
        <f t="shared" si="603"/>
        <v>3.9026564711335652E-5</v>
      </c>
      <c r="BC393" s="5">
        <f t="shared" si="604"/>
        <v>4.9444934937440505E-6</v>
      </c>
      <c r="BD393" s="5">
        <f t="shared" si="605"/>
        <v>6.7492059064779508E-6</v>
      </c>
      <c r="BE393" s="5">
        <f t="shared" si="606"/>
        <v>1.318913527057255E-5</v>
      </c>
      <c r="BF393" s="5">
        <f t="shared" si="607"/>
        <v>1.2886944893657705E-5</v>
      </c>
      <c r="BG393" s="5">
        <f t="shared" si="608"/>
        <v>8.3944522156662971E-6</v>
      </c>
      <c r="BH393" s="5">
        <f t="shared" si="609"/>
        <v>4.1010589737866197E-6</v>
      </c>
      <c r="BI393" s="5">
        <f t="shared" si="610"/>
        <v>1.6028380910990329E-6</v>
      </c>
      <c r="BJ393" s="8">
        <f t="shared" si="611"/>
        <v>0.68335013410524692</v>
      </c>
      <c r="BK393" s="8">
        <f t="shared" si="612"/>
        <v>0.20506149561842518</v>
      </c>
      <c r="BL393" s="8">
        <f t="shared" si="613"/>
        <v>0.10807439310244599</v>
      </c>
      <c r="BM393" s="8">
        <f t="shared" si="614"/>
        <v>0.47445458911656935</v>
      </c>
      <c r="BN393" s="8">
        <f t="shared" si="615"/>
        <v>0.52153342182719509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1.24827586206897</v>
      </c>
      <c r="F394">
        <f>VLOOKUP(B394,home!$B$2:$E$405,3,FALSE)</f>
        <v>0.63</v>
      </c>
      <c r="G394">
        <f>VLOOKUP(C394,away!$B$2:$E$405,4,FALSE)</f>
        <v>1.0900000000000001</v>
      </c>
      <c r="H394">
        <f>VLOOKUP(A394,away!$A$2:$E$405,3,FALSE)</f>
        <v>1.0965517241379299</v>
      </c>
      <c r="I394">
        <f>VLOOKUP(C394,away!$B$2:$E$405,3,FALSE)</f>
        <v>0.92</v>
      </c>
      <c r="J394">
        <f>VLOOKUP(B394,home!$B$2:$E$405,4,FALSE)</f>
        <v>0.98</v>
      </c>
      <c r="K394" s="3">
        <f t="shared" si="560"/>
        <v>0.85719103448276179</v>
      </c>
      <c r="L394" s="3">
        <f t="shared" si="561"/>
        <v>0.98865103448275771</v>
      </c>
      <c r="M394" s="5">
        <f t="shared" si="562"/>
        <v>0.1578923086817462</v>
      </c>
      <c r="N394" s="5">
        <f t="shared" si="563"/>
        <v>0.13534387141577758</v>
      </c>
      <c r="O394" s="5">
        <f t="shared" si="564"/>
        <v>0.15610039431507927</v>
      </c>
      <c r="P394" s="5">
        <f t="shared" si="565"/>
        <v>0.13380785848610985</v>
      </c>
      <c r="Q394" s="5">
        <f t="shared" si="566"/>
        <v>5.8007776574896142E-2</v>
      </c>
      <c r="R394" s="5">
        <f t="shared" si="567"/>
        <v>7.7164408161384757E-2</v>
      </c>
      <c r="S394" s="5">
        <f t="shared" si="568"/>
        <v>2.8349295703706319E-2</v>
      </c>
      <c r="T394" s="5">
        <f t="shared" si="569"/>
        <v>5.7349448318815742E-2</v>
      </c>
      <c r="U394" s="5">
        <f t="shared" si="570"/>
        <v>6.6144638857107474E-2</v>
      </c>
      <c r="V394" s="5">
        <f t="shared" si="571"/>
        <v>2.6694415110973279E-3</v>
      </c>
      <c r="W394" s="5">
        <f t="shared" si="572"/>
        <v>1.6574582003426715E-2</v>
      </c>
      <c r="X394" s="5">
        <f t="shared" si="573"/>
        <v>1.6386477643807119E-2</v>
      </c>
      <c r="Y394" s="5">
        <f t="shared" si="574"/>
        <v>8.1002540370392444E-3</v>
      </c>
      <c r="Z394" s="5">
        <f t="shared" si="575"/>
        <v>2.5429557318000933E-2</v>
      </c>
      <c r="AA394" s="5">
        <f t="shared" si="576"/>
        <v>2.1797988543855906E-2</v>
      </c>
      <c r="AB394" s="5">
        <f t="shared" si="577"/>
        <v>9.3425201747756158E-3</v>
      </c>
      <c r="AC394" s="5">
        <f t="shared" si="578"/>
        <v>1.4139077408839655E-4</v>
      </c>
      <c r="AD394" s="5">
        <f t="shared" si="579"/>
        <v>3.5518957734091776E-3</v>
      </c>
      <c r="AE394" s="5">
        <f t="shared" si="580"/>
        <v>3.5115854307559177E-3</v>
      </c>
      <c r="AF394" s="5">
        <f t="shared" si="581"/>
        <v>1.7358662843957092E-3</v>
      </c>
      <c r="AG394" s="5">
        <f t="shared" si="582"/>
        <v>5.7205533259718625E-4</v>
      </c>
      <c r="AH394" s="5">
        <f t="shared" si="583"/>
        <v>6.2852395372200503E-3</v>
      </c>
      <c r="AI394" s="5">
        <f t="shared" si="584"/>
        <v>5.3876509808816102E-3</v>
      </c>
      <c r="AJ394" s="5">
        <f t="shared" si="585"/>
        <v>2.3091230588669865E-3</v>
      </c>
      <c r="AK394" s="5">
        <f t="shared" si="586"/>
        <v>6.5978652785939724E-4</v>
      </c>
      <c r="AL394" s="5">
        <f t="shared" si="587"/>
        <v>4.7929368690392542E-6</v>
      </c>
      <c r="AM394" s="5">
        <f t="shared" si="588"/>
        <v>6.089306424767126E-4</v>
      </c>
      <c r="AN394" s="5">
        <f t="shared" si="589"/>
        <v>6.0201990961285213E-4</v>
      </c>
      <c r="AO394" s="5">
        <f t="shared" si="590"/>
        <v>2.9759380320898128E-4</v>
      </c>
      <c r="AP394" s="5">
        <f t="shared" si="591"/>
        <v>9.8072140466072522E-5</v>
      </c>
      <c r="AQ394" s="5">
        <f t="shared" si="592"/>
        <v>2.4239780781430228E-5</v>
      </c>
      <c r="AR394" s="5">
        <f t="shared" si="593"/>
        <v>1.2427817140889068E-3</v>
      </c>
      <c r="AS394" s="5">
        <f t="shared" si="594"/>
        <v>1.06530134313613E-3</v>
      </c>
      <c r="AT394" s="5">
        <f t="shared" si="595"/>
        <v>4.5658338017936741E-4</v>
      </c>
      <c r="AU394" s="5">
        <f t="shared" si="596"/>
        <v>1.3045972666119604E-4</v>
      </c>
      <c r="AV394" s="5">
        <f t="shared" si="597"/>
        <v>2.7957227013762237E-5</v>
      </c>
      <c r="AW394" s="5">
        <f t="shared" si="598"/>
        <v>1.1282876982204457E-7</v>
      </c>
      <c r="AX394" s="5">
        <f t="shared" si="599"/>
        <v>8.6994981225477634E-5</v>
      </c>
      <c r="AY394" s="5">
        <f t="shared" si="600"/>
        <v>8.6007678183376541E-5</v>
      </c>
      <c r="AZ394" s="5">
        <f t="shared" si="601"/>
        <v>4.251579000472766E-5</v>
      </c>
      <c r="BA394" s="5">
        <f t="shared" si="602"/>
        <v>1.4011093256675231E-5</v>
      </c>
      <c r="BB394" s="5">
        <f t="shared" si="603"/>
        <v>3.4630204606115894E-6</v>
      </c>
      <c r="BC394" s="5">
        <f t="shared" si="604"/>
        <v>6.8474375216372097E-7</v>
      </c>
      <c r="BD394" s="5">
        <f t="shared" si="605"/>
        <v>2.0477957121170864E-4</v>
      </c>
      <c r="BE394" s="5">
        <f t="shared" si="606"/>
        <v>1.7553521248790094E-4</v>
      </c>
      <c r="BF394" s="5">
        <f t="shared" si="607"/>
        <v>7.5233605190327596E-5</v>
      </c>
      <c r="BG394" s="5">
        <f t="shared" si="608"/>
        <v>2.1496523953654866E-5</v>
      </c>
      <c r="BH394" s="5">
        <f t="shared" si="609"/>
        <v>4.6066569014042199E-6</v>
      </c>
      <c r="BI394" s="5">
        <f t="shared" si="610"/>
        <v>7.8975699896436767E-7</v>
      </c>
      <c r="BJ394" s="8">
        <f t="shared" si="611"/>
        <v>0.30299834639834961</v>
      </c>
      <c r="BK394" s="8">
        <f t="shared" si="612"/>
        <v>0.32295109577180059</v>
      </c>
      <c r="BL394" s="8">
        <f t="shared" si="613"/>
        <v>0.34859727487485448</v>
      </c>
      <c r="BM394" s="8">
        <f t="shared" si="614"/>
        <v>0.28157376187859823</v>
      </c>
      <c r="BN394" s="8">
        <f t="shared" si="615"/>
        <v>0.71831661763499377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1.24827586206897</v>
      </c>
      <c r="F395">
        <f>VLOOKUP(B395,home!$B$2:$E$405,3,FALSE)</f>
        <v>1.6</v>
      </c>
      <c r="G395">
        <f>VLOOKUP(C395,away!$B$2:$E$405,4,FALSE)</f>
        <v>0.86</v>
      </c>
      <c r="H395">
        <f>VLOOKUP(A395,away!$A$2:$E$405,3,FALSE)</f>
        <v>1.0965517241379299</v>
      </c>
      <c r="I395">
        <f>VLOOKUP(C395,away!$B$2:$E$405,3,FALSE)</f>
        <v>0.8</v>
      </c>
      <c r="J395">
        <f>VLOOKUP(B395,home!$B$2:$E$405,4,FALSE)</f>
        <v>1.28</v>
      </c>
      <c r="K395" s="3">
        <f t="shared" si="560"/>
        <v>1.7176275862069028</v>
      </c>
      <c r="L395" s="3">
        <f t="shared" si="561"/>
        <v>1.1228689655172404</v>
      </c>
      <c r="M395" s="5">
        <f t="shared" si="562"/>
        <v>5.8396661800961591E-2</v>
      </c>
      <c r="N395" s="5">
        <f t="shared" si="563"/>
        <v>0.1003037172517265</v>
      </c>
      <c r="O395" s="5">
        <f t="shared" si="564"/>
        <v>6.5571799226105884E-2</v>
      </c>
      <c r="P395" s="5">
        <f t="shared" si="565"/>
        <v>0.11262793122797991</v>
      </c>
      <c r="Q395" s="5">
        <f t="shared" si="566"/>
        <v>8.6142215875331357E-2</v>
      </c>
      <c r="R395" s="5">
        <f t="shared" si="567"/>
        <v>3.6814269182060856E-2</v>
      </c>
      <c r="S395" s="5">
        <f t="shared" si="568"/>
        <v>5.4305548046265632E-2</v>
      </c>
      <c r="T395" s="5">
        <f t="shared" si="569"/>
        <v>9.6726420827296114E-2</v>
      </c>
      <c r="U395" s="5">
        <f t="shared" si="570"/>
        <v>6.3233204313154365E-2</v>
      </c>
      <c r="V395" s="5">
        <f t="shared" si="571"/>
        <v>1.1637502217163162E-2</v>
      </c>
      <c r="W395" s="5">
        <f t="shared" si="572"/>
        <v>4.9320082108153113E-2</v>
      </c>
      <c r="X395" s="5">
        <f t="shared" si="573"/>
        <v>5.5379989576007239E-2</v>
      </c>
      <c r="Y395" s="5">
        <f t="shared" si="574"/>
        <v>3.1092235802783412E-2</v>
      </c>
      <c r="Z395" s="5">
        <f t="shared" si="575"/>
        <v>1.3779200117577954E-2</v>
      </c>
      <c r="AA395" s="5">
        <f t="shared" si="576"/>
        <v>2.3667534237817298E-2</v>
      </c>
      <c r="AB395" s="5">
        <f t="shared" si="577"/>
        <v>2.0326004852185678E-2</v>
      </c>
      <c r="AC395" s="5">
        <f t="shared" si="578"/>
        <v>1.4028068546190157E-3</v>
      </c>
      <c r="AD395" s="5">
        <f t="shared" si="579"/>
        <v>2.1178383395738319E-2</v>
      </c>
      <c r="AE395" s="5">
        <f t="shared" si="580"/>
        <v>2.3780549454900188E-2</v>
      </c>
      <c r="AF395" s="5">
        <f t="shared" si="581"/>
        <v>1.3351220482927677E-2</v>
      </c>
      <c r="AG395" s="5">
        <f t="shared" si="582"/>
        <v>4.9972237106858603E-3</v>
      </c>
      <c r="AH395" s="5">
        <f t="shared" si="583"/>
        <v>3.8680590454199526E-3</v>
      </c>
      <c r="AI395" s="5">
        <f t="shared" si="584"/>
        <v>6.6438849214904509E-3</v>
      </c>
      <c r="AJ395" s="5">
        <f t="shared" si="585"/>
        <v>5.7058600103680416E-3</v>
      </c>
      <c r="AK395" s="5">
        <f t="shared" si="586"/>
        <v>3.2668475189476507E-3</v>
      </c>
      <c r="AL395" s="5">
        <f t="shared" si="587"/>
        <v>1.0822209974034354E-4</v>
      </c>
      <c r="AM395" s="5">
        <f t="shared" si="588"/>
        <v>7.2753151103572755E-3</v>
      </c>
      <c r="AN395" s="5">
        <f t="shared" si="589"/>
        <v>8.169225551778821E-3</v>
      </c>
      <c r="AO395" s="5">
        <f t="shared" si="590"/>
        <v>4.5864849222014472E-3</v>
      </c>
      <c r="AP395" s="5">
        <f t="shared" si="591"/>
        <v>1.7166738599842517E-3</v>
      </c>
      <c r="AQ395" s="5">
        <f t="shared" si="592"/>
        <v>4.8189995032275169E-4</v>
      </c>
      <c r="AR395" s="5">
        <f t="shared" si="593"/>
        <v>8.6866469177806138E-4</v>
      </c>
      <c r="AS395" s="5">
        <f t="shared" si="594"/>
        <v>1.4920424377619149E-3</v>
      </c>
      <c r="AT395" s="5">
        <f t="shared" si="595"/>
        <v>1.2813866254456306E-3</v>
      </c>
      <c r="AU395" s="5">
        <f t="shared" si="596"/>
        <v>7.3364833882066244E-4</v>
      </c>
      <c r="AV395" s="5">
        <f t="shared" si="597"/>
        <v>3.1503365633330958E-4</v>
      </c>
      <c r="AW395" s="5">
        <f t="shared" si="598"/>
        <v>5.7979109454954865E-6</v>
      </c>
      <c r="AX395" s="5">
        <f t="shared" si="599"/>
        <v>2.0827136553162604E-3</v>
      </c>
      <c r="AY395" s="5">
        <f t="shared" si="600"/>
        <v>2.3386145276135992E-3</v>
      </c>
      <c r="AZ395" s="5">
        <f t="shared" si="601"/>
        <v>1.3129788376825364E-3</v>
      </c>
      <c r="BA395" s="5">
        <f t="shared" si="602"/>
        <v>4.9143439640487237E-4</v>
      </c>
      <c r="BB395" s="5">
        <f t="shared" si="603"/>
        <v>1.3795410807768225E-4</v>
      </c>
      <c r="BC395" s="5">
        <f t="shared" si="604"/>
        <v>3.0980877325208133E-5</v>
      </c>
      <c r="BD395" s="5">
        <f t="shared" si="605"/>
        <v>1.6256610397303038E-4</v>
      </c>
      <c r="BE395" s="5">
        <f t="shared" si="606"/>
        <v>2.7922802476625661E-4</v>
      </c>
      <c r="BF395" s="5">
        <f t="shared" si="607"/>
        <v>2.3980487909029335E-4</v>
      </c>
      <c r="BG395" s="5">
        <f t="shared" si="608"/>
        <v>1.3729849187749959E-4</v>
      </c>
      <c r="BH395" s="5">
        <f t="shared" si="609"/>
        <v>5.8956919298349415E-5</v>
      </c>
      <c r="BI395" s="5">
        <f t="shared" si="610"/>
        <v>2.0253206196923821E-5</v>
      </c>
      <c r="BJ395" s="8">
        <f t="shared" si="611"/>
        <v>0.51089631428261473</v>
      </c>
      <c r="BK395" s="8">
        <f t="shared" si="612"/>
        <v>0.2408172867743433</v>
      </c>
      <c r="BL395" s="8">
        <f t="shared" si="613"/>
        <v>0.23468634668289212</v>
      </c>
      <c r="BM395" s="8">
        <f t="shared" si="614"/>
        <v>0.53798973667659367</v>
      </c>
      <c r="BN395" s="8">
        <f t="shared" si="615"/>
        <v>0.45985659456416617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1.24827586206897</v>
      </c>
      <c r="F396">
        <f>VLOOKUP(B396,home!$B$2:$E$405,3,FALSE)</f>
        <v>0.97</v>
      </c>
      <c r="G396">
        <f>VLOOKUP(C396,away!$B$2:$E$405,4,FALSE)</f>
        <v>1.26</v>
      </c>
      <c r="H396">
        <f>VLOOKUP(A396,away!$A$2:$E$405,3,FALSE)</f>
        <v>1.0965517241379299</v>
      </c>
      <c r="I396">
        <f>VLOOKUP(C396,away!$B$2:$E$405,3,FALSE)</f>
        <v>0.51</v>
      </c>
      <c r="J396">
        <f>VLOOKUP(B396,home!$B$2:$E$405,4,FALSE)</f>
        <v>0.98</v>
      </c>
      <c r="K396" s="3">
        <f t="shared" si="560"/>
        <v>1.5256427586206951</v>
      </c>
      <c r="L396" s="3">
        <f t="shared" si="561"/>
        <v>0.54805655172413736</v>
      </c>
      <c r="M396" s="5">
        <f t="shared" si="562"/>
        <v>0.1257198436934191</v>
      </c>
      <c r="N396" s="5">
        <f t="shared" si="563"/>
        <v>0.19180356914579053</v>
      </c>
      <c r="O396" s="5">
        <f t="shared" si="564"/>
        <v>6.8901584017912812E-2</v>
      </c>
      <c r="P396" s="5">
        <f t="shared" si="565"/>
        <v>0.1051192027144241</v>
      </c>
      <c r="Q396" s="5">
        <f t="shared" si="566"/>
        <v>0.14631186317243958</v>
      </c>
      <c r="R396" s="5">
        <f t="shared" si="567"/>
        <v>1.8880982272594115E-2</v>
      </c>
      <c r="S396" s="5">
        <f t="shared" si="568"/>
        <v>2.1973553368119986E-2</v>
      </c>
      <c r="T396" s="5">
        <f t="shared" si="569"/>
        <v>8.0187175206621039E-2</v>
      </c>
      <c r="U396" s="5">
        <f t="shared" si="570"/>
        <v>2.8805633879828926E-2</v>
      </c>
      <c r="V396" s="5">
        <f t="shared" si="571"/>
        <v>2.041437128955121E-3</v>
      </c>
      <c r="W396" s="5">
        <f t="shared" si="572"/>
        <v>7.4406544849778114E-2</v>
      </c>
      <c r="X396" s="5">
        <f t="shared" si="573"/>
        <v>4.0778994396076761E-2</v>
      </c>
      <c r="Y396" s="5">
        <f t="shared" si="574"/>
        <v>1.1174597525745877E-2</v>
      </c>
      <c r="Z396" s="5">
        <f t="shared" si="575"/>
        <v>3.4492820124941664E-3</v>
      </c>
      <c r="AA396" s="5">
        <f t="shared" si="576"/>
        <v>5.2623721248023425E-3</v>
      </c>
      <c r="AB396" s="5">
        <f t="shared" si="577"/>
        <v>4.0142499626860482E-3</v>
      </c>
      <c r="AC396" s="5">
        <f t="shared" si="578"/>
        <v>1.0668276238410285E-4</v>
      </c>
      <c r="AD396" s="5">
        <f t="shared" si="579"/>
        <v>2.8379451586012495E-2</v>
      </c>
      <c r="AE396" s="5">
        <f t="shared" si="580"/>
        <v>1.5553544376052109E-2</v>
      </c>
      <c r="AF396" s="5">
        <f t="shared" si="581"/>
        <v>4.2621109489137344E-3</v>
      </c>
      <c r="AG396" s="5">
        <f t="shared" si="582"/>
        <v>7.7862594324245085E-4</v>
      </c>
      <c r="AH396" s="5">
        <f t="shared" si="583"/>
        <v>4.7260040142291129E-4</v>
      </c>
      <c r="AI396" s="5">
        <f t="shared" si="584"/>
        <v>7.2101938015209821E-4</v>
      </c>
      <c r="AJ396" s="5">
        <f t="shared" si="585"/>
        <v>5.5000899807711558E-4</v>
      </c>
      <c r="AK396" s="5">
        <f t="shared" si="586"/>
        <v>2.7970574836419163E-4</v>
      </c>
      <c r="AL396" s="5">
        <f t="shared" si="587"/>
        <v>3.5680626369650113E-6</v>
      </c>
      <c r="AM396" s="5">
        <f t="shared" si="588"/>
        <v>8.6593809611653118E-3</v>
      </c>
      <c r="AN396" s="5">
        <f t="shared" si="589"/>
        <v>4.7458304696419065E-3</v>
      </c>
      <c r="AO396" s="5">
        <f t="shared" si="590"/>
        <v>1.3004917411296435E-3</v>
      </c>
      <c r="AP396" s="5">
        <f t="shared" si="591"/>
        <v>2.3758100639641066E-4</v>
      </c>
      <c r="AQ396" s="5">
        <f t="shared" si="592"/>
        <v>3.255195678019175E-5</v>
      </c>
      <c r="AR396" s="5">
        <f t="shared" si="593"/>
        <v>5.1802349269456804E-5</v>
      </c>
      <c r="AS396" s="5">
        <f t="shared" si="594"/>
        <v>7.9031879042486828E-5</v>
      </c>
      <c r="AT396" s="5">
        <f t="shared" si="595"/>
        <v>6.0287206980678366E-5</v>
      </c>
      <c r="AU396" s="5">
        <f t="shared" si="596"/>
        <v>3.0658913589179646E-5</v>
      </c>
      <c r="AV396" s="5">
        <f t="shared" si="597"/>
        <v>1.1693637376127391E-5</v>
      </c>
      <c r="AW396" s="5">
        <f t="shared" si="598"/>
        <v>8.2872071525146844E-8</v>
      </c>
      <c r="AX396" s="5">
        <f t="shared" si="599"/>
        <v>2.2018536429232937E-3</v>
      </c>
      <c r="AY396" s="5">
        <f t="shared" si="600"/>
        <v>1.2067403149417703E-3</v>
      </c>
      <c r="AZ396" s="5">
        <f t="shared" si="601"/>
        <v>3.3068096791674309E-4</v>
      </c>
      <c r="BA396" s="5">
        <f t="shared" si="602"/>
        <v>6.0410623665750119E-5</v>
      </c>
      <c r="BB396" s="5">
        <f t="shared" si="603"/>
        <v>8.2771095234388925E-6</v>
      </c>
      <c r="BC396" s="5">
        <f t="shared" si="604"/>
        <v>9.0726482073178803E-7</v>
      </c>
      <c r="BD396" s="5">
        <f t="shared" si="605"/>
        <v>4.7317694853046442E-6</v>
      </c>
      <c r="BE396" s="5">
        <f t="shared" si="606"/>
        <v>7.2189898507174048E-6</v>
      </c>
      <c r="BF396" s="5">
        <f t="shared" si="607"/>
        <v>5.5067997951516517E-6</v>
      </c>
      <c r="BG396" s="5">
        <f t="shared" si="608"/>
        <v>2.8004697435490139E-6</v>
      </c>
      <c r="BH396" s="5">
        <f t="shared" si="609"/>
        <v>1.0681290962454774E-6</v>
      </c>
      <c r="BI396" s="5">
        <f t="shared" si="610"/>
        <v>3.2591668419179593E-7</v>
      </c>
      <c r="BJ396" s="8">
        <f t="shared" si="611"/>
        <v>0.61242118320957784</v>
      </c>
      <c r="BK396" s="8">
        <f t="shared" si="612"/>
        <v>0.25617102804488112</v>
      </c>
      <c r="BL396" s="8">
        <f t="shared" si="613"/>
        <v>0.12814328284675369</v>
      </c>
      <c r="BM396" s="8">
        <f t="shared" si="614"/>
        <v>0.34224107365425638</v>
      </c>
      <c r="BN396" s="8">
        <f t="shared" si="615"/>
        <v>0.65673704501658026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1.24827586206897</v>
      </c>
      <c r="F397">
        <f>VLOOKUP(B397,home!$B$2:$E$405,3,FALSE)</f>
        <v>0.69</v>
      </c>
      <c r="G397">
        <f>VLOOKUP(C397,away!$B$2:$E$405,4,FALSE)</f>
        <v>0.75</v>
      </c>
      <c r="H397">
        <f>VLOOKUP(A397,away!$A$2:$E$405,3,FALSE)</f>
        <v>1.0965517241379299</v>
      </c>
      <c r="I397">
        <f>VLOOKUP(C397,away!$B$2:$E$405,3,FALSE)</f>
        <v>0.91</v>
      </c>
      <c r="J397">
        <f>VLOOKUP(B397,home!$B$2:$E$405,4,FALSE)</f>
        <v>0.91</v>
      </c>
      <c r="K397" s="3">
        <f t="shared" si="560"/>
        <v>0.64598275862069199</v>
      </c>
      <c r="L397" s="3">
        <f t="shared" si="561"/>
        <v>0.90805448275861977</v>
      </c>
      <c r="M397" s="5">
        <f t="shared" si="562"/>
        <v>0.21139280494728335</v>
      </c>
      <c r="N397" s="5">
        <f t="shared" si="563"/>
        <v>0.13655610729241197</v>
      </c>
      <c r="O397" s="5">
        <f t="shared" si="564"/>
        <v>0.19195618415529916</v>
      </c>
      <c r="P397" s="5">
        <f t="shared" si="565"/>
        <v>0.12400038537494172</v>
      </c>
      <c r="Q397" s="5">
        <f t="shared" si="566"/>
        <v>4.4106445447627735E-2</v>
      </c>
      <c r="R397" s="5">
        <f t="shared" si="567"/>
        <v>8.7153336757729266E-2</v>
      </c>
      <c r="S397" s="5">
        <f t="shared" si="568"/>
        <v>1.8184270246293998E-2</v>
      </c>
      <c r="T397" s="5">
        <f t="shared" si="569"/>
        <v>4.0051055507266876E-2</v>
      </c>
      <c r="U397" s="5">
        <f t="shared" si="570"/>
        <v>5.6299552901756117E-2</v>
      </c>
      <c r="V397" s="5">
        <f t="shared" si="571"/>
        <v>1.1851851495475732E-3</v>
      </c>
      <c r="W397" s="5">
        <f t="shared" si="572"/>
        <v>9.4973344344038771E-3</v>
      </c>
      <c r="X397" s="5">
        <f t="shared" si="573"/>
        <v>8.6240971074182399E-3</v>
      </c>
      <c r="Y397" s="5">
        <f t="shared" si="574"/>
        <v>3.9155750190683894E-3</v>
      </c>
      <c r="Z397" s="5">
        <f t="shared" si="575"/>
        <v>2.6379992710075892E-2</v>
      </c>
      <c r="AA397" s="5">
        <f t="shared" si="576"/>
        <v>1.7041020463248568E-2</v>
      </c>
      <c r="AB397" s="5">
        <f t="shared" si="577"/>
        <v>5.5041027042804858E-3</v>
      </c>
      <c r="AC397" s="5">
        <f t="shared" si="578"/>
        <v>4.3450927563856289E-5</v>
      </c>
      <c r="AD397" s="5">
        <f t="shared" si="579"/>
        <v>1.5337785743698761E-3</v>
      </c>
      <c r="AE397" s="5">
        <f t="shared" si="580"/>
        <v>1.3927545100156909E-3</v>
      </c>
      <c r="AF397" s="5">
        <f t="shared" si="581"/>
        <v>6.3234848810101666E-4</v>
      </c>
      <c r="AG397" s="5">
        <f t="shared" si="582"/>
        <v>1.9140229309525466E-4</v>
      </c>
      <c r="AH397" s="5">
        <f t="shared" si="583"/>
        <v>5.9886176588810286E-3</v>
      </c>
      <c r="AI397" s="5">
        <f t="shared" si="584"/>
        <v>3.8685437556085574E-3</v>
      </c>
      <c r="AJ397" s="5">
        <f t="shared" si="585"/>
        <v>1.2495062835464338E-3</v>
      </c>
      <c r="AK397" s="5">
        <f t="shared" si="586"/>
        <v>2.6905317198640466E-4</v>
      </c>
      <c r="AL397" s="5">
        <f t="shared" si="587"/>
        <v>1.0195109079820367E-6</v>
      </c>
      <c r="AM397" s="5">
        <f t="shared" si="588"/>
        <v>1.9815890291695299E-4</v>
      </c>
      <c r="AN397" s="5">
        <f t="shared" si="589"/>
        <v>1.799390800922693E-4</v>
      </c>
      <c r="AO397" s="5">
        <f t="shared" si="590"/>
        <v>8.1697244150623723E-5</v>
      </c>
      <c r="AP397" s="5">
        <f t="shared" si="591"/>
        <v>2.4728516259999771E-5</v>
      </c>
      <c r="AQ397" s="5">
        <f t="shared" si="592"/>
        <v>5.6137100104655511E-6</v>
      </c>
      <c r="AR397" s="5">
        <f t="shared" si="593"/>
        <v>1.0875982221348701E-3</v>
      </c>
      <c r="AS397" s="5">
        <f t="shared" si="594"/>
        <v>7.0256969980564367E-4</v>
      </c>
      <c r="AT397" s="5">
        <f t="shared" si="595"/>
        <v>2.2692395640188054E-4</v>
      </c>
      <c r="AU397" s="5">
        <f t="shared" si="596"/>
        <v>4.8862987784536147E-5</v>
      </c>
      <c r="AV397" s="5">
        <f t="shared" si="597"/>
        <v>7.8911619108759583E-6</v>
      </c>
      <c r="AW397" s="5">
        <f t="shared" si="598"/>
        <v>1.6612010979493769E-8</v>
      </c>
      <c r="AX397" s="5">
        <f t="shared" si="599"/>
        <v>2.133453912525719E-5</v>
      </c>
      <c r="AY397" s="5">
        <f t="shared" si="600"/>
        <v>1.9372923890278951E-5</v>
      </c>
      <c r="AZ397" s="5">
        <f t="shared" si="601"/>
        <v>8.7958351913546806E-6</v>
      </c>
      <c r="BA397" s="5">
        <f t="shared" si="602"/>
        <v>2.6623658583718807E-6</v>
      </c>
      <c r="BB397" s="5">
        <f t="shared" si="603"/>
        <v>6.0439331310952155E-7</v>
      </c>
      <c r="BC397" s="5">
        <f t="shared" si="604"/>
        <v>1.0976441146368705E-7</v>
      </c>
      <c r="BD397" s="5">
        <f t="shared" si="605"/>
        <v>1.6459974017497895E-4</v>
      </c>
      <c r="BE397" s="5">
        <f t="shared" si="606"/>
        <v>1.0632859422648204E-4</v>
      </c>
      <c r="BF397" s="5">
        <f t="shared" si="607"/>
        <v>3.434321930934152E-5</v>
      </c>
      <c r="BG397" s="5">
        <f t="shared" si="608"/>
        <v>7.3950425164546187E-6</v>
      </c>
      <c r="BH397" s="5">
        <f t="shared" si="609"/>
        <v>1.1942674912241646E-6</v>
      </c>
      <c r="BI397" s="5">
        <f t="shared" si="610"/>
        <v>1.5429524170239982E-7</v>
      </c>
      <c r="BJ397" s="8">
        <f t="shared" si="611"/>
        <v>0.24704391594899908</v>
      </c>
      <c r="BK397" s="8">
        <f t="shared" si="612"/>
        <v>0.35482648908042874</v>
      </c>
      <c r="BL397" s="8">
        <f t="shared" si="613"/>
        <v>0.37171777903933406</v>
      </c>
      <c r="BM397" s="8">
        <f t="shared" si="614"/>
        <v>0.2047835564916653</v>
      </c>
      <c r="BN397" s="8">
        <f t="shared" si="615"/>
        <v>0.7951652639752933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1.24827586206897</v>
      </c>
      <c r="F398">
        <f>VLOOKUP(B398,home!$B$2:$E$405,3,FALSE)</f>
        <v>1.0900000000000001</v>
      </c>
      <c r="G398">
        <f>VLOOKUP(C398,away!$B$2:$E$405,4,FALSE)</f>
        <v>0.8</v>
      </c>
      <c r="H398">
        <f>VLOOKUP(A398,away!$A$2:$E$405,3,FALSE)</f>
        <v>1.0965517241379299</v>
      </c>
      <c r="I398">
        <f>VLOOKUP(C398,away!$B$2:$E$405,3,FALSE)</f>
        <v>0.74</v>
      </c>
      <c r="J398">
        <f>VLOOKUP(B398,home!$B$2:$E$405,4,FALSE)</f>
        <v>0.59</v>
      </c>
      <c r="K398" s="3">
        <f t="shared" si="560"/>
        <v>1.0884965517241418</v>
      </c>
      <c r="L398" s="3">
        <f t="shared" si="561"/>
        <v>0.47875448275862015</v>
      </c>
      <c r="M398" s="5">
        <f t="shared" si="562"/>
        <v>0.20861787818924857</v>
      </c>
      <c r="N398" s="5">
        <f t="shared" si="563"/>
        <v>0.2270798410370041</v>
      </c>
      <c r="O398" s="5">
        <f t="shared" si="564"/>
        <v>9.9876744366694539E-2</v>
      </c>
      <c r="P398" s="5">
        <f t="shared" si="565"/>
        <v>0.1087154918405806</v>
      </c>
      <c r="Q398" s="5">
        <f t="shared" si="566"/>
        <v>0.12358781196742262</v>
      </c>
      <c r="R398" s="5">
        <f t="shared" si="567"/>
        <v>2.3908219544445886E-2</v>
      </c>
      <c r="S398" s="5">
        <f t="shared" si="568"/>
        <v>1.4163525040046709E-2</v>
      </c>
      <c r="T398" s="5">
        <f t="shared" si="569"/>
        <v>5.9168218993733028E-2</v>
      </c>
      <c r="U398" s="5">
        <f t="shared" si="570"/>
        <v>2.6024014531993076E-2</v>
      </c>
      <c r="V398" s="5">
        <f t="shared" si="571"/>
        <v>8.2010367167745083E-4</v>
      </c>
      <c r="W398" s="5">
        <f t="shared" si="572"/>
        <v>4.4841635720557056E-2</v>
      </c>
      <c r="X398" s="5">
        <f t="shared" si="573"/>
        <v>2.1468134115445764E-2</v>
      </c>
      <c r="Y398" s="5">
        <f t="shared" si="574"/>
        <v>5.1389827221164615E-3</v>
      </c>
      <c r="Z398" s="5">
        <f t="shared" si="575"/>
        <v>3.8153890938935745E-3</v>
      </c>
      <c r="AA398" s="5">
        <f t="shared" si="576"/>
        <v>4.1530378721890537E-3</v>
      </c>
      <c r="AB398" s="5">
        <f t="shared" si="577"/>
        <v>2.2602837015287757E-3</v>
      </c>
      <c r="AC398" s="5">
        <f t="shared" si="578"/>
        <v>2.6710910038172776E-5</v>
      </c>
      <c r="AD398" s="5">
        <f t="shared" si="579"/>
        <v>1.2202491463874114E-2</v>
      </c>
      <c r="AE398" s="5">
        <f t="shared" si="580"/>
        <v>5.84199748915353E-3</v>
      </c>
      <c r="AF398" s="5">
        <f t="shared" si="581"/>
        <v>1.3984412430984277E-3</v>
      </c>
      <c r="AG398" s="5">
        <f t="shared" si="582"/>
        <v>2.2317000466930321E-4</v>
      </c>
      <c r="AH398" s="5">
        <f t="shared" si="583"/>
        <v>4.5665865804247465E-4</v>
      </c>
      <c r="AI398" s="5">
        <f t="shared" si="584"/>
        <v>4.9707137459420762E-4</v>
      </c>
      <c r="AJ398" s="5">
        <f t="shared" si="585"/>
        <v>2.7053023860328708E-4</v>
      </c>
      <c r="AK398" s="5">
        <f t="shared" si="586"/>
        <v>9.8157077285595799E-5</v>
      </c>
      <c r="AL398" s="5">
        <f t="shared" si="587"/>
        <v>5.5678635935031056E-7</v>
      </c>
      <c r="AM398" s="5">
        <f t="shared" si="588"/>
        <v>2.6564739761740504E-3</v>
      </c>
      <c r="AN398" s="5">
        <f t="shared" si="589"/>
        <v>1.2717988244249426E-3</v>
      </c>
      <c r="AO398" s="5">
        <f t="shared" si="590"/>
        <v>3.0443969418029229E-4</v>
      </c>
      <c r="AP398" s="5">
        <f t="shared" si="591"/>
        <v>4.8583956106159446E-5</v>
      </c>
      <c r="AQ398" s="5">
        <f t="shared" si="592"/>
        <v>5.8149466939929673E-6</v>
      </c>
      <c r="AR398" s="5">
        <f t="shared" si="593"/>
        <v>4.3725475925674134E-5</v>
      </c>
      <c r="AS398" s="5">
        <f t="shared" si="594"/>
        <v>4.7595029767593265E-5</v>
      </c>
      <c r="AT398" s="5">
        <f t="shared" si="595"/>
        <v>2.5903512890616577E-5</v>
      </c>
      <c r="AU398" s="5">
        <f t="shared" si="596"/>
        <v>9.3986281529926698E-6</v>
      </c>
      <c r="AV398" s="5">
        <f t="shared" si="597"/>
        <v>2.5575935838674896E-6</v>
      </c>
      <c r="AW398" s="5">
        <f t="shared" si="598"/>
        <v>8.0598321454586801E-9</v>
      </c>
      <c r="AX398" s="5">
        <f t="shared" si="599"/>
        <v>4.8192712713506218E-4</v>
      </c>
      <c r="AY398" s="5">
        <f t="shared" si="600"/>
        <v>2.3072477247889451E-4</v>
      </c>
      <c r="AZ398" s="5">
        <f t="shared" si="601"/>
        <v>5.5230259553866726E-5</v>
      </c>
      <c r="BA398" s="5">
        <f t="shared" si="602"/>
        <v>8.8139114484452687E-6</v>
      </c>
      <c r="BB398" s="5">
        <f t="shared" si="603"/>
        <v>1.0549249041451738E-6</v>
      </c>
      <c r="BC398" s="5">
        <f t="shared" si="604"/>
        <v>1.0101000536664198E-7</v>
      </c>
      <c r="BD398" s="5">
        <f t="shared" si="605"/>
        <v>3.4889612683617662E-6</v>
      </c>
      <c r="BE398" s="5">
        <f t="shared" si="606"/>
        <v>3.7977223097108703E-6</v>
      </c>
      <c r="BF398" s="5">
        <f t="shared" si="607"/>
        <v>2.0669038192630626E-6</v>
      </c>
      <c r="BG398" s="5">
        <f t="shared" si="608"/>
        <v>7.4993922667110103E-7</v>
      </c>
      <c r="BH398" s="5">
        <f t="shared" si="609"/>
        <v>2.0407656555854074E-7</v>
      </c>
      <c r="BI398" s="5">
        <f t="shared" si="610"/>
        <v>4.4427327579635485E-8</v>
      </c>
      <c r="BJ398" s="8">
        <f t="shared" si="611"/>
        <v>0.5060156881601795</v>
      </c>
      <c r="BK398" s="8">
        <f t="shared" si="612"/>
        <v>0.33257499121042977</v>
      </c>
      <c r="BL398" s="8">
        <f t="shared" si="613"/>
        <v>0.15768424963621477</v>
      </c>
      <c r="BM398" s="8">
        <f t="shared" si="614"/>
        <v>0.20807361444267464</v>
      </c>
      <c r="BN398" s="8">
        <f t="shared" si="615"/>
        <v>0.79178598694539637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1.24827586206897</v>
      </c>
      <c r="F399">
        <f>VLOOKUP(B399,home!$B$2:$E$405,3,FALSE)</f>
        <v>0.97</v>
      </c>
      <c r="G399">
        <f>VLOOKUP(C399,away!$B$2:$E$405,4,FALSE)</f>
        <v>0.75</v>
      </c>
      <c r="H399">
        <f>VLOOKUP(A399,away!$A$2:$E$405,3,FALSE)</f>
        <v>1.0965517241379299</v>
      </c>
      <c r="I399">
        <f>VLOOKUP(C399,away!$B$2:$E$405,3,FALSE)</f>
        <v>1.44</v>
      </c>
      <c r="J399">
        <f>VLOOKUP(B399,home!$B$2:$E$405,4,FALSE)</f>
        <v>1.17</v>
      </c>
      <c r="K399" s="3">
        <f t="shared" si="560"/>
        <v>0.90812068965517567</v>
      </c>
      <c r="L399" s="3">
        <f t="shared" si="561"/>
        <v>1.847470344827584</v>
      </c>
      <c r="M399" s="5">
        <f t="shared" si="562"/>
        <v>6.3571435652551897E-2</v>
      </c>
      <c r="N399" s="5">
        <f t="shared" si="563"/>
        <v>5.7730535987165044E-2</v>
      </c>
      <c r="O399" s="5">
        <f t="shared" si="564"/>
        <v>0.1174463421462046</v>
      </c>
      <c r="P399" s="5">
        <f t="shared" si="565"/>
        <v>0.10665545322728905</v>
      </c>
      <c r="Q399" s="5">
        <f t="shared" si="566"/>
        <v>2.6213147077413623E-2</v>
      </c>
      <c r="R399" s="5">
        <f t="shared" si="567"/>
        <v>0.10848931711179353</v>
      </c>
      <c r="S399" s="5">
        <f t="shared" si="568"/>
        <v>4.4734657894507576E-2</v>
      </c>
      <c r="T399" s="5">
        <f t="shared" si="569"/>
        <v>4.842801187012552E-2</v>
      </c>
      <c r="U399" s="5">
        <f t="shared" si="570"/>
        <v>9.8521393475780997E-2</v>
      </c>
      <c r="V399" s="5">
        <f t="shared" si="571"/>
        <v>8.3391667337710165E-3</v>
      </c>
      <c r="W399" s="5">
        <f t="shared" si="572"/>
        <v>7.9349004006578055E-3</v>
      </c>
      <c r="X399" s="5">
        <f t="shared" si="573"/>
        <v>1.4659493179375808E-2</v>
      </c>
      <c r="Y399" s="5">
        <f t="shared" si="574"/>
        <v>1.3541489459549524E-2</v>
      </c>
      <c r="Z399" s="5">
        <f t="shared" si="575"/>
        <v>6.6810265364878108E-2</v>
      </c>
      <c r="AA399" s="5">
        <f t="shared" si="576"/>
        <v>6.0671784259198398E-2</v>
      </c>
      <c r="AB399" s="5">
        <f t="shared" si="577"/>
        <v>2.7548651282036637E-2</v>
      </c>
      <c r="AC399" s="5">
        <f t="shared" si="578"/>
        <v>8.7442732573062563E-4</v>
      </c>
      <c r="AD399" s="5">
        <f t="shared" si="579"/>
        <v>1.8014618060476237E-3</v>
      </c>
      <c r="AE399" s="5">
        <f t="shared" si="580"/>
        <v>3.3281472640125254E-3</v>
      </c>
      <c r="AF399" s="5">
        <f t="shared" si="581"/>
        <v>3.0743266867411007E-3</v>
      </c>
      <c r="AG399" s="5">
        <f t="shared" si="582"/>
        <v>1.8932424613554084E-3</v>
      </c>
      <c r="AH399" s="5">
        <f t="shared" si="583"/>
        <v>3.0857495997918455E-2</v>
      </c>
      <c r="AI399" s="5">
        <f t="shared" si="584"/>
        <v>2.802233054666153E-2</v>
      </c>
      <c r="AJ399" s="5">
        <f t="shared" si="585"/>
        <v>1.2723829070889781E-2</v>
      </c>
      <c r="AK399" s="5">
        <f t="shared" si="586"/>
        <v>3.8515908103036668E-3</v>
      </c>
      <c r="AL399" s="5">
        <f t="shared" si="587"/>
        <v>5.8681979906730272E-5</v>
      </c>
      <c r="AM399" s="5">
        <f t="shared" si="588"/>
        <v>3.2718894753908535E-4</v>
      </c>
      <c r="AN399" s="5">
        <f t="shared" si="589"/>
        <v>6.0447187773380825E-4</v>
      </c>
      <c r="AO399" s="5">
        <f t="shared" si="590"/>
        <v>5.5837193419772818E-4</v>
      </c>
      <c r="AP399" s="5">
        <f t="shared" si="591"/>
        <v>3.4385852993810729E-4</v>
      </c>
      <c r="AQ399" s="5">
        <f t="shared" si="592"/>
        <v>1.588171092191654E-4</v>
      </c>
      <c r="AR399" s="5">
        <f t="shared" si="593"/>
        <v>1.1401661754358033E-2</v>
      </c>
      <c r="AS399" s="5">
        <f t="shared" si="594"/>
        <v>1.0354084935582656E-2</v>
      </c>
      <c r="AT399" s="5">
        <f t="shared" si="595"/>
        <v>4.701379376224793E-3</v>
      </c>
      <c r="AU399" s="5">
        <f t="shared" si="596"/>
        <v>1.4231399604892928E-3</v>
      </c>
      <c r="AV399" s="5">
        <f t="shared" si="597"/>
        <v>3.23095710598844E-4</v>
      </c>
      <c r="AW399" s="5">
        <f t="shared" si="598"/>
        <v>2.7347857217552712E-6</v>
      </c>
      <c r="AX399" s="5">
        <f t="shared" si="599"/>
        <v>4.9521175447790867E-5</v>
      </c>
      <c r="AY399" s="5">
        <f t="shared" si="600"/>
        <v>9.1488903080797469E-5</v>
      </c>
      <c r="AZ399" s="5">
        <f t="shared" si="601"/>
        <v>8.4511517661289178E-5</v>
      </c>
      <c r="BA399" s="5">
        <f t="shared" si="602"/>
        <v>5.2044174225201457E-5</v>
      </c>
      <c r="BB399" s="5">
        <f t="shared" si="603"/>
        <v>2.4037517125524965E-5</v>
      </c>
      <c r="BC399" s="5">
        <f t="shared" si="604"/>
        <v>8.8817200105385058E-6</v>
      </c>
      <c r="BD399" s="5">
        <f t="shared" si="605"/>
        <v>3.5107053288218849E-3</v>
      </c>
      <c r="BE399" s="5">
        <f t="shared" si="606"/>
        <v>3.1881441443858305E-3</v>
      </c>
      <c r="BF399" s="5">
        <f t="shared" si="607"/>
        <v>1.4476098295598849E-3</v>
      </c>
      <c r="BG399" s="5">
        <f t="shared" si="608"/>
        <v>4.3820147892384469E-4</v>
      </c>
      <c r="BH399" s="5">
        <f t="shared" si="609"/>
        <v>9.9484957312059917E-5</v>
      </c>
      <c r="BI399" s="5">
        <f t="shared" si="610"/>
        <v>1.806886960890872E-5</v>
      </c>
      <c r="BJ399" s="8">
        <f t="shared" si="611"/>
        <v>0.180907949598623</v>
      </c>
      <c r="BK399" s="8">
        <f t="shared" si="612"/>
        <v>0.22432531171683773</v>
      </c>
      <c r="BL399" s="8">
        <f t="shared" si="613"/>
        <v>0.52503831104665366</v>
      </c>
      <c r="BM399" s="8">
        <f t="shared" si="614"/>
        <v>0.51688685240721577</v>
      </c>
      <c r="BN399" s="8">
        <f t="shared" si="615"/>
        <v>0.48010623120241774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1.6266094420600901</v>
      </c>
      <c r="F400">
        <f>VLOOKUP(B400,home!$B$2:$E$405,3,FALSE)</f>
        <v>0.9</v>
      </c>
      <c r="G400">
        <f>VLOOKUP(C400,away!$B$2:$E$405,4,FALSE)</f>
        <v>1.1399999999999999</v>
      </c>
      <c r="H400">
        <f>VLOOKUP(A400,away!$A$2:$E$405,3,FALSE)</f>
        <v>1.4549356223176</v>
      </c>
      <c r="I400">
        <f>VLOOKUP(C400,away!$B$2:$E$405,3,FALSE)</f>
        <v>0.7</v>
      </c>
      <c r="J400">
        <f>VLOOKUP(B400,home!$B$2:$E$405,4,FALSE)</f>
        <v>1.53</v>
      </c>
      <c r="K400" s="3">
        <f t="shared" si="560"/>
        <v>1.6689012875536524</v>
      </c>
      <c r="L400" s="3">
        <f t="shared" si="561"/>
        <v>1.5582360515021496</v>
      </c>
      <c r="M400" s="5">
        <f t="shared" si="562"/>
        <v>3.9670900733447541E-2</v>
      </c>
      <c r="N400" s="5">
        <f t="shared" si="563"/>
        <v>6.6206817312463723E-2</v>
      </c>
      <c r="O400" s="5">
        <f t="shared" si="564"/>
        <v>6.1816627718421023E-2</v>
      </c>
      <c r="P400" s="5">
        <f t="shared" si="565"/>
        <v>0.10316584959149763</v>
      </c>
      <c r="Q400" s="5">
        <f t="shared" si="566"/>
        <v>5.5246321328800092E-2</v>
      </c>
      <c r="R400" s="5">
        <f t="shared" si="567"/>
        <v>4.8162448946565364E-2</v>
      </c>
      <c r="S400" s="5">
        <f t="shared" si="568"/>
        <v>6.7071785144532742E-2</v>
      </c>
      <c r="T400" s="5">
        <f t="shared" si="569"/>
        <v>8.6086809607408443E-2</v>
      </c>
      <c r="U400" s="5">
        <f t="shared" si="570"/>
        <v>8.0378373058659983E-2</v>
      </c>
      <c r="V400" s="5">
        <f t="shared" si="571"/>
        <v>1.9380333835867909E-2</v>
      </c>
      <c r="W400" s="5">
        <f t="shared" si="572"/>
        <v>3.0733552266079104E-2</v>
      </c>
      <c r="X400" s="5">
        <f t="shared" si="573"/>
        <v>4.789012913173004E-2</v>
      </c>
      <c r="Y400" s="5">
        <f t="shared" si="574"/>
        <v>3.7312062862077548E-2</v>
      </c>
      <c r="Z400" s="5">
        <f t="shared" si="575"/>
        <v>2.5016154759056629E-2</v>
      </c>
      <c r="AA400" s="5">
        <f t="shared" si="576"/>
        <v>4.1749492887031031E-2</v>
      </c>
      <c r="AB400" s="5">
        <f t="shared" si="577"/>
        <v>3.4837891216939081E-2</v>
      </c>
      <c r="AC400" s="5">
        <f t="shared" si="578"/>
        <v>3.1499609420552327E-3</v>
      </c>
      <c r="AD400" s="5">
        <f t="shared" si="579"/>
        <v>1.2822816236989219E-2</v>
      </c>
      <c r="AE400" s="5">
        <f t="shared" si="580"/>
        <v>1.9980974542263732E-2</v>
      </c>
      <c r="AF400" s="5">
        <f t="shared" si="581"/>
        <v>1.5567537437951008E-2</v>
      </c>
      <c r="AG400" s="5">
        <f t="shared" si="582"/>
        <v>8.0859660229748911E-3</v>
      </c>
      <c r="AH400" s="5">
        <f t="shared" si="583"/>
        <v>9.745268553879775E-3</v>
      </c>
      <c r="AI400" s="5">
        <f t="shared" si="584"/>
        <v>1.6263891237126078E-2</v>
      </c>
      <c r="AJ400" s="5">
        <f t="shared" si="585"/>
        <v>1.357141451313614E-2</v>
      </c>
      <c r="AK400" s="5">
        <f t="shared" si="586"/>
        <v>7.5497837182990782E-3</v>
      </c>
      <c r="AL400" s="5">
        <f t="shared" si="587"/>
        <v>3.2766424836245091E-4</v>
      </c>
      <c r="AM400" s="5">
        <f t="shared" si="588"/>
        <v>4.2800029055950388E-3</v>
      </c>
      <c r="AN400" s="5">
        <f t="shared" si="589"/>
        <v>6.6692548280321406E-3</v>
      </c>
      <c r="AO400" s="5">
        <f t="shared" si="590"/>
        <v>5.1961366548472256E-3</v>
      </c>
      <c r="AP400" s="5">
        <f t="shared" si="591"/>
        <v>2.6989358213715766E-3</v>
      </c>
      <c r="AQ400" s="5">
        <f t="shared" si="592"/>
        <v>1.051394774387939E-3</v>
      </c>
      <c r="AR400" s="5">
        <f t="shared" si="593"/>
        <v>3.037085758445135E-3</v>
      </c>
      <c r="AS400" s="5">
        <f t="shared" si="594"/>
        <v>5.0685963326799468E-3</v>
      </c>
      <c r="AT400" s="5">
        <f t="shared" si="595"/>
        <v>4.2294934728496422E-3</v>
      </c>
      <c r="AU400" s="5">
        <f t="shared" si="596"/>
        <v>2.352869034179513E-3</v>
      </c>
      <c r="AV400" s="5">
        <f t="shared" si="597"/>
        <v>9.8167654014682691E-4</v>
      </c>
      <c r="AW400" s="5">
        <f t="shared" si="598"/>
        <v>2.3669574716324142E-5</v>
      </c>
      <c r="AX400" s="5">
        <f t="shared" si="599"/>
        <v>1.1904837266468215E-3</v>
      </c>
      <c r="AY400" s="5">
        <f t="shared" si="600"/>
        <v>1.8550546615877074E-3</v>
      </c>
      <c r="AZ400" s="5">
        <f t="shared" si="601"/>
        <v>1.445306525596543E-3</v>
      </c>
      <c r="BA400" s="5">
        <f t="shared" si="602"/>
        <v>7.5070957788528272E-4</v>
      </c>
      <c r="BB400" s="5">
        <f t="shared" si="603"/>
        <v>2.9244568211720203E-4</v>
      </c>
      <c r="BC400" s="5">
        <f t="shared" si="604"/>
        <v>9.1139880996232288E-5</v>
      </c>
      <c r="BD400" s="5">
        <f t="shared" si="605"/>
        <v>7.8874942005216009E-4</v>
      </c>
      <c r="BE400" s="5">
        <f t="shared" si="606"/>
        <v>1.3163449226822465E-3</v>
      </c>
      <c r="BF400" s="5">
        <f t="shared" si="607"/>
        <v>1.0984248681645574E-3</v>
      </c>
      <c r="BG400" s="5">
        <f t="shared" si="608"/>
        <v>6.1105422558692705E-4</v>
      </c>
      <c r="BH400" s="5">
        <f t="shared" si="609"/>
        <v>2.5494729596178058E-4</v>
      </c>
      <c r="BI400" s="5">
        <f t="shared" si="610"/>
        <v>8.5096374097787565E-5</v>
      </c>
      <c r="BJ400" s="8">
        <f t="shared" si="611"/>
        <v>0.40545385178780158</v>
      </c>
      <c r="BK400" s="8">
        <f t="shared" si="612"/>
        <v>0.23462154915735117</v>
      </c>
      <c r="BL400" s="8">
        <f t="shared" si="613"/>
        <v>0.33389953009490397</v>
      </c>
      <c r="BM400" s="8">
        <f t="shared" si="614"/>
        <v>0.62289073508104675</v>
      </c>
      <c r="BN400" s="8">
        <f t="shared" si="615"/>
        <v>0.37426896563119538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1.6266094420600901</v>
      </c>
      <c r="F401">
        <f>VLOOKUP(B401,home!$B$2:$E$405,3,FALSE)</f>
        <v>0.56999999999999995</v>
      </c>
      <c r="G401">
        <f>VLOOKUP(C401,away!$B$2:$E$405,4,FALSE)</f>
        <v>1.18</v>
      </c>
      <c r="H401">
        <f>VLOOKUP(A401,away!$A$2:$E$405,3,FALSE)</f>
        <v>1.4549356223176</v>
      </c>
      <c r="I401">
        <f>VLOOKUP(C401,away!$B$2:$E$405,3,FALSE)</f>
        <v>0.52</v>
      </c>
      <c r="J401">
        <f>VLOOKUP(B401,home!$B$2:$E$405,4,FALSE)</f>
        <v>1.32</v>
      </c>
      <c r="K401" s="3">
        <f t="shared" si="560"/>
        <v>1.0940575107296164</v>
      </c>
      <c r="L401" s="3">
        <f t="shared" si="561"/>
        <v>0.99866781115880066</v>
      </c>
      <c r="M401" s="5">
        <f t="shared" si="562"/>
        <v>0.12335050747754292</v>
      </c>
      <c r="N401" s="5">
        <f t="shared" si="563"/>
        <v>0.13495254915811553</v>
      </c>
      <c r="O401" s="5">
        <f t="shared" si="564"/>
        <v>0.12318618130792505</v>
      </c>
      <c r="P401" s="5">
        <f t="shared" si="565"/>
        <v>0.13477276687803566</v>
      </c>
      <c r="Q401" s="5">
        <f t="shared" si="566"/>
        <v>7.3822924999272038E-2</v>
      </c>
      <c r="R401" s="5">
        <f t="shared" si="567"/>
        <v>6.151103702589833E-2</v>
      </c>
      <c r="S401" s="5">
        <f t="shared" si="568"/>
        <v>3.6813181930500406E-2</v>
      </c>
      <c r="T401" s="5">
        <f t="shared" si="569"/>
        <v>7.372457892236331E-2</v>
      </c>
      <c r="U401" s="5">
        <f t="shared" si="570"/>
        <v>6.7296612050951582E-2</v>
      </c>
      <c r="V401" s="5">
        <f t="shared" si="571"/>
        <v>4.4691203662154174E-3</v>
      </c>
      <c r="W401" s="5">
        <f t="shared" si="572"/>
        <v>2.6922175186494243E-2</v>
      </c>
      <c r="X401" s="5">
        <f t="shared" si="573"/>
        <v>2.6886309765129981E-2</v>
      </c>
      <c r="Y401" s="5">
        <f t="shared" si="574"/>
        <v>1.3425246061639922E-2</v>
      </c>
      <c r="Z401" s="5">
        <f t="shared" si="575"/>
        <v>2.0476364236253947E-2</v>
      </c>
      <c r="AA401" s="5">
        <f t="shared" si="576"/>
        <v>2.2402320085108934E-2</v>
      </c>
      <c r="AB401" s="5">
        <f t="shared" si="577"/>
        <v>1.2254713273441185E-2</v>
      </c>
      <c r="AC401" s="5">
        <f t="shared" si="578"/>
        <v>3.0518506246087434E-4</v>
      </c>
      <c r="AD401" s="5">
        <f t="shared" si="579"/>
        <v>7.3636019919906329E-3</v>
      </c>
      <c r="AE401" s="5">
        <f t="shared" si="580"/>
        <v>7.3537922835858697E-3</v>
      </c>
      <c r="AF401" s="5">
        <f t="shared" si="581"/>
        <v>3.6719978217825892E-3</v>
      </c>
      <c r="AG401" s="5">
        <f t="shared" si="582"/>
        <v>1.2223686757531676E-3</v>
      </c>
      <c r="AH401" s="5">
        <f t="shared" si="583"/>
        <v>5.112271463077518E-3</v>
      </c>
      <c r="AI401" s="5">
        <f t="shared" si="584"/>
        <v>5.5931189910686423E-3</v>
      </c>
      <c r="AJ401" s="5">
        <f t="shared" si="585"/>
        <v>3.0595969202915517E-3</v>
      </c>
      <c r="AK401" s="5">
        <f t="shared" si="586"/>
        <v>1.1157916634833918E-3</v>
      </c>
      <c r="AL401" s="5">
        <f t="shared" si="587"/>
        <v>1.3337808208105319E-5</v>
      </c>
      <c r="AM401" s="5">
        <f t="shared" si="588"/>
        <v>1.6112408130721841E-3</v>
      </c>
      <c r="AN401" s="5">
        <f t="shared" si="589"/>
        <v>1.6090943360405243E-3</v>
      </c>
      <c r="AO401" s="5">
        <f t="shared" si="590"/>
        <v>8.0347535926080698E-4</v>
      </c>
      <c r="AP401" s="5">
        <f t="shared" si="591"/>
        <v>2.6746832611767375E-4</v>
      </c>
      <c r="AQ401" s="5">
        <f t="shared" si="592"/>
        <v>6.6778001949561365E-5</v>
      </c>
      <c r="AR401" s="5">
        <f t="shared" si="593"/>
        <v>1.0210921904162452E-3</v>
      </c>
      <c r="AS401" s="5">
        <f t="shared" si="594"/>
        <v>1.1171335800722485E-3</v>
      </c>
      <c r="AT401" s="5">
        <f t="shared" si="595"/>
        <v>6.1110419188315456E-4</v>
      </c>
      <c r="AU401" s="5">
        <f t="shared" si="596"/>
        <v>2.2286104365603929E-4</v>
      </c>
      <c r="AV401" s="5">
        <f t="shared" si="597"/>
        <v>6.0955699665232667E-5</v>
      </c>
      <c r="AW401" s="5">
        <f t="shared" si="598"/>
        <v>4.0480248634886422E-7</v>
      </c>
      <c r="AX401" s="5">
        <f t="shared" si="599"/>
        <v>2.9379835218928604E-4</v>
      </c>
      <c r="AY401" s="5">
        <f t="shared" si="600"/>
        <v>2.934069573029367E-4</v>
      </c>
      <c r="AZ401" s="5">
        <f t="shared" si="601"/>
        <v>1.4650804191424372E-4</v>
      </c>
      <c r="BA401" s="5">
        <f t="shared" si="602"/>
        <v>4.8770955178553212E-5</v>
      </c>
      <c r="BB401" s="5">
        <f t="shared" si="603"/>
        <v>1.2176495764072424E-5</v>
      </c>
      <c r="BC401" s="5">
        <f t="shared" si="604"/>
        <v>2.4320548744581241E-6</v>
      </c>
      <c r="BD401" s="5">
        <f t="shared" si="605"/>
        <v>1.699553171323894E-4</v>
      </c>
      <c r="BE401" s="5">
        <f t="shared" si="606"/>
        <v>1.8594089119712445E-4</v>
      </c>
      <c r="BF401" s="5">
        <f t="shared" si="607"/>
        <v>1.0171501428298622E-4</v>
      </c>
      <c r="BG401" s="5">
        <f t="shared" si="608"/>
        <v>3.7094025110090427E-5</v>
      </c>
      <c r="BH401" s="5">
        <f t="shared" si="609"/>
        <v>1.0145749193721853E-5</v>
      </c>
      <c r="BI401" s="5">
        <f t="shared" si="610"/>
        <v>2.2200066214740696E-6</v>
      </c>
      <c r="BJ401" s="8">
        <f t="shared" si="611"/>
        <v>0.37450069455979151</v>
      </c>
      <c r="BK401" s="8">
        <f t="shared" si="612"/>
        <v>0.30001750648026637</v>
      </c>
      <c r="BL401" s="8">
        <f t="shared" si="613"/>
        <v>0.30507186049047691</v>
      </c>
      <c r="BM401" s="8">
        <f t="shared" si="614"/>
        <v>0.34817745676518258</v>
      </c>
      <c r="BN401" s="8">
        <f t="shared" si="615"/>
        <v>0.65159596684678944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1.6266094420600901</v>
      </c>
      <c r="F402">
        <f>VLOOKUP(B402,home!$B$2:$E$405,3,FALSE)</f>
        <v>1.37</v>
      </c>
      <c r="G402">
        <f>VLOOKUP(C402,away!$B$2:$E$405,4,FALSE)</f>
        <v>0.9</v>
      </c>
      <c r="H402">
        <f>VLOOKUP(A402,away!$A$2:$E$405,3,FALSE)</f>
        <v>1.4549356223176</v>
      </c>
      <c r="I402">
        <f>VLOOKUP(C402,away!$B$2:$E$405,3,FALSE)</f>
        <v>1.1299999999999999</v>
      </c>
      <c r="J402">
        <f>VLOOKUP(B402,home!$B$2:$E$405,4,FALSE)</f>
        <v>0.95</v>
      </c>
      <c r="K402" s="3">
        <f t="shared" si="560"/>
        <v>2.0056094420600914</v>
      </c>
      <c r="L402" s="3">
        <f t="shared" si="561"/>
        <v>1.5618733905579434</v>
      </c>
      <c r="M402" s="5">
        <f t="shared" si="562"/>
        <v>2.8226815951283624E-2</v>
      </c>
      <c r="N402" s="5">
        <f t="shared" si="563"/>
        <v>5.6611968591186834E-2</v>
      </c>
      <c r="O402" s="5">
        <f t="shared" si="564"/>
        <v>4.4086712734486388E-2</v>
      </c>
      <c r="P402" s="5">
        <f t="shared" si="565"/>
        <v>8.8420727329676777E-2</v>
      </c>
      <c r="Q402" s="5">
        <f t="shared" si="566"/>
        <v>5.6770749370046829E-2</v>
      </c>
      <c r="R402" s="5">
        <f t="shared" si="567"/>
        <v>3.4428931748583157E-2</v>
      </c>
      <c r="S402" s="5">
        <f t="shared" si="568"/>
        <v>6.9244659360468128E-2</v>
      </c>
      <c r="T402" s="5">
        <f t="shared" si="569"/>
        <v>8.8668722803110264E-2</v>
      </c>
      <c r="U402" s="5">
        <f t="shared" si="570"/>
        <v>6.9050990595000833E-2</v>
      </c>
      <c r="V402" s="5">
        <f t="shared" si="571"/>
        <v>2.4101050083073661E-2</v>
      </c>
      <c r="W402" s="5">
        <f t="shared" si="572"/>
        <v>3.7953316989797634E-2</v>
      </c>
      <c r="X402" s="5">
        <f t="shared" si="573"/>
        <v>5.927827588977562E-2</v>
      </c>
      <c r="Y402" s="5">
        <f t="shared" si="574"/>
        <v>4.6292580875196519E-2</v>
      </c>
      <c r="Z402" s="5">
        <f t="shared" si="575"/>
        <v>1.7924544121149199E-2</v>
      </c>
      <c r="AA402" s="5">
        <f t="shared" si="576"/>
        <v>3.5949634933999532E-2</v>
      </c>
      <c r="AB402" s="5">
        <f t="shared" si="577"/>
        <v>3.6050463631121396E-2</v>
      </c>
      <c r="AC402" s="5">
        <f t="shared" si="578"/>
        <v>4.718545791332498E-3</v>
      </c>
      <c r="AD402" s="5">
        <f t="shared" si="579"/>
        <v>1.9029882728059458E-2</v>
      </c>
      <c r="AE402" s="5">
        <f t="shared" si="580"/>
        <v>2.9722267458394271E-2</v>
      </c>
      <c r="AF402" s="5">
        <f t="shared" si="581"/>
        <v>2.3211209325156142E-2</v>
      </c>
      <c r="AG402" s="5">
        <f t="shared" si="582"/>
        <v>1.2084323402543925E-2</v>
      </c>
      <c r="AH402" s="5">
        <f t="shared" si="583"/>
        <v>6.9989671251761906E-3</v>
      </c>
      <c r="AI402" s="5">
        <f t="shared" si="584"/>
        <v>1.4037194550921542E-2</v>
      </c>
      <c r="AJ402" s="5">
        <f t="shared" si="585"/>
        <v>1.4076564965681356E-2</v>
      </c>
      <c r="AK402" s="5">
        <f t="shared" si="586"/>
        <v>9.4106972023142704E-3</v>
      </c>
      <c r="AL402" s="5">
        <f t="shared" si="587"/>
        <v>5.91235301251229E-4</v>
      </c>
      <c r="AM402" s="5">
        <f t="shared" si="588"/>
        <v>7.6333024961384608E-3</v>
      </c>
      <c r="AN402" s="5">
        <f t="shared" si="589"/>
        <v>1.192225205079819E-2</v>
      </c>
      <c r="AO402" s="5">
        <f t="shared" si="590"/>
        <v>9.3105241168332815E-3</v>
      </c>
      <c r="AP402" s="5">
        <f t="shared" si="591"/>
        <v>4.8472866234099661E-3</v>
      </c>
      <c r="AQ402" s="5">
        <f t="shared" si="592"/>
        <v>1.8927119983778728E-3</v>
      </c>
      <c r="AR402" s="5">
        <f t="shared" si="593"/>
        <v>2.1863001028405008E-3</v>
      </c>
      <c r="AS402" s="5">
        <f t="shared" si="594"/>
        <v>4.3848641294338573E-3</v>
      </c>
      <c r="AT402" s="5">
        <f t="shared" si="595"/>
        <v>4.3971624500715742E-3</v>
      </c>
      <c r="AU402" s="5">
        <f t="shared" si="596"/>
        <v>2.9396635093785445E-3</v>
      </c>
      <c r="AV402" s="5">
        <f t="shared" si="597"/>
        <v>1.4739542227222785E-3</v>
      </c>
      <c r="AW402" s="5">
        <f t="shared" si="598"/>
        <v>5.1445814514584875E-5</v>
      </c>
      <c r="AX402" s="5">
        <f t="shared" si="599"/>
        <v>2.5515705933926926E-3</v>
      </c>
      <c r="AY402" s="5">
        <f t="shared" si="600"/>
        <v>3.9852302139501876E-3</v>
      </c>
      <c r="AZ402" s="5">
        <f t="shared" si="601"/>
        <v>3.1122125132081692E-3</v>
      </c>
      <c r="BA402" s="5">
        <f t="shared" si="602"/>
        <v>1.6202939700471002E-3</v>
      </c>
      <c r="BB402" s="5">
        <f t="shared" si="603"/>
        <v>6.3267350917451412E-4</v>
      </c>
      <c r="BC402" s="5">
        <f t="shared" si="604"/>
        <v>1.9763118377811781E-4</v>
      </c>
      <c r="BD402" s="5">
        <f t="shared" si="605"/>
        <v>5.6912065906677956E-4</v>
      </c>
      <c r="BE402" s="5">
        <f t="shared" si="606"/>
        <v>1.1414337674957951E-3</v>
      </c>
      <c r="BF402" s="5">
        <f t="shared" si="607"/>
        <v>1.1446351707878951E-3</v>
      </c>
      <c r="BG402" s="5">
        <f t="shared" si="608"/>
        <v>7.652303687487558E-4</v>
      </c>
      <c r="BH402" s="5">
        <f t="shared" si="609"/>
        <v>3.836883132284076E-4</v>
      </c>
      <c r="BI402" s="5">
        <f t="shared" si="610"/>
        <v>1.5390578076380086E-4</v>
      </c>
      <c r="BJ402" s="8">
        <f t="shared" si="611"/>
        <v>0.47732898670237606</v>
      </c>
      <c r="BK402" s="8">
        <f t="shared" si="612"/>
        <v>0.21928826403103613</v>
      </c>
      <c r="BL402" s="8">
        <f t="shared" si="613"/>
        <v>0.2836301159618228</v>
      </c>
      <c r="BM402" s="8">
        <f t="shared" si="614"/>
        <v>0.68569222069168523</v>
      </c>
      <c r="BN402" s="8">
        <f t="shared" si="615"/>
        <v>0.30854590572526358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1.6266094420600901</v>
      </c>
      <c r="F403">
        <f>VLOOKUP(B403,home!$B$2:$E$405,3,FALSE)</f>
        <v>0.7</v>
      </c>
      <c r="G403">
        <f>VLOOKUP(C403,away!$B$2:$E$405,4,FALSE)</f>
        <v>0.99</v>
      </c>
      <c r="H403">
        <f>VLOOKUP(A403,away!$A$2:$E$405,3,FALSE)</f>
        <v>1.4549356223176</v>
      </c>
      <c r="I403">
        <f>VLOOKUP(C403,away!$B$2:$E$405,3,FALSE)</f>
        <v>0.28000000000000003</v>
      </c>
      <c r="J403">
        <f>VLOOKUP(B403,home!$B$2:$E$405,4,FALSE)</f>
        <v>0.44</v>
      </c>
      <c r="K403" s="3">
        <f t="shared" si="560"/>
        <v>1.1272403433476423</v>
      </c>
      <c r="L403" s="3">
        <f t="shared" si="561"/>
        <v>0.17924806866952833</v>
      </c>
      <c r="M403" s="5">
        <f t="shared" si="562"/>
        <v>0.27076921881053478</v>
      </c>
      <c r="N403" s="5">
        <f t="shared" si="563"/>
        <v>0.30522198717996013</v>
      </c>
      <c r="O403" s="5">
        <f t="shared" si="564"/>
        <v>4.8534859526945279E-2</v>
      </c>
      <c r="P403" s="5">
        <f t="shared" si="565"/>
        <v>5.4710451717483385E-2</v>
      </c>
      <c r="Q403" s="5">
        <f t="shared" si="566"/>
        <v>0.17202926881299396</v>
      </c>
      <c r="R403" s="5">
        <f t="shared" si="567"/>
        <v>4.3498899166758993E-3</v>
      </c>
      <c r="S403" s="5">
        <f t="shared" si="568"/>
        <v>2.7636390320510684E-3</v>
      </c>
      <c r="T403" s="5">
        <f t="shared" si="569"/>
        <v>3.083591418936029E-2</v>
      </c>
      <c r="U403" s="5">
        <f t="shared" si="570"/>
        <v>4.9033714031981876E-3</v>
      </c>
      <c r="V403" s="5">
        <f t="shared" si="571"/>
        <v>6.2045432593766479E-5</v>
      </c>
      <c r="W403" s="5">
        <f t="shared" si="572"/>
        <v>6.4639444014201075E-2</v>
      </c>
      <c r="X403" s="5">
        <f t="shared" si="573"/>
        <v>1.1586495499417647E-2</v>
      </c>
      <c r="Y403" s="5">
        <f t="shared" si="574"/>
        <v>1.0384284704593977E-3</v>
      </c>
      <c r="Z403" s="5">
        <f t="shared" si="575"/>
        <v>2.5990312216307021E-4</v>
      </c>
      <c r="AA403" s="5">
        <f t="shared" si="576"/>
        <v>2.9297328466422348E-4</v>
      </c>
      <c r="AB403" s="5">
        <f t="shared" si="577"/>
        <v>1.6512565299829293E-4</v>
      </c>
      <c r="AC403" s="5">
        <f t="shared" si="578"/>
        <v>7.8353940560607177E-7</v>
      </c>
      <c r="AD403" s="5">
        <f t="shared" si="579"/>
        <v>1.8216047266092172E-2</v>
      </c>
      <c r="AE403" s="5">
        <f t="shared" si="580"/>
        <v>3.2651912912398636E-3</v>
      </c>
      <c r="AF403" s="5">
        <f t="shared" si="581"/>
        <v>2.9263961639565449E-4</v>
      </c>
      <c r="AG403" s="5">
        <f t="shared" si="582"/>
        <v>1.7485028685037574E-5</v>
      </c>
      <c r="AH403" s="5">
        <f t="shared" si="583"/>
        <v>1.1646783172227704E-5</v>
      </c>
      <c r="AI403" s="5">
        <f t="shared" si="584"/>
        <v>1.31287238619575E-5</v>
      </c>
      <c r="AJ403" s="5">
        <f t="shared" si="585"/>
        <v>7.3996135969346797E-6</v>
      </c>
      <c r="AK403" s="5">
        <f t="shared" si="586"/>
        <v>2.7803809905495109E-6</v>
      </c>
      <c r="AL403" s="5">
        <f t="shared" si="587"/>
        <v>6.3327426961559447E-9</v>
      </c>
      <c r="AM403" s="5">
        <f t="shared" si="588"/>
        <v>4.1067726749333226E-3</v>
      </c>
      <c r="AN403" s="5">
        <f t="shared" si="589"/>
        <v>7.3613107044659073E-4</v>
      </c>
      <c r="AO403" s="5">
        <f t="shared" si="590"/>
        <v>6.5975036332591942E-5</v>
      </c>
      <c r="AP403" s="5">
        <f t="shared" si="591"/>
        <v>3.9419659476730235E-6</v>
      </c>
      <c r="AQ403" s="5">
        <f t="shared" si="592"/>
        <v>1.766474457203591E-7</v>
      </c>
      <c r="AR403" s="5">
        <f t="shared" si="593"/>
        <v>4.1753267796691599E-7</v>
      </c>
      <c r="AS403" s="5">
        <f t="shared" si="594"/>
        <v>4.706596792702869E-7</v>
      </c>
      <c r="AT403" s="5">
        <f t="shared" si="595"/>
        <v>2.6527328923026475E-7</v>
      </c>
      <c r="AU403" s="5">
        <f t="shared" si="596"/>
        <v>9.9675584544294053E-8</v>
      </c>
      <c r="AV403" s="5">
        <f t="shared" si="597"/>
        <v>2.808958503627173E-8</v>
      </c>
      <c r="AW403" s="5">
        <f t="shared" si="598"/>
        <v>3.5543513057528524E-11</v>
      </c>
      <c r="AX403" s="5">
        <f t="shared" si="599"/>
        <v>7.7155330669042611E-4</v>
      </c>
      <c r="AY403" s="5">
        <f t="shared" si="600"/>
        <v>1.3829944009984715E-4</v>
      </c>
      <c r="AZ403" s="5">
        <f t="shared" si="601"/>
        <v>1.239495376798736E-5</v>
      </c>
      <c r="BA403" s="5">
        <f t="shared" si="602"/>
        <v>7.4059050805327597E-7</v>
      </c>
      <c r="BB403" s="5">
        <f t="shared" si="603"/>
        <v>3.3187354560883623E-8</v>
      </c>
      <c r="BC403" s="5">
        <f t="shared" si="604"/>
        <v>1.1897538418578509E-9</v>
      </c>
      <c r="BD403" s="5">
        <f t="shared" si="605"/>
        <v>1.2473654355330964E-8</v>
      </c>
      <c r="BE403" s="5">
        <f t="shared" si="606"/>
        <v>1.4060806418303089E-8</v>
      </c>
      <c r="BF403" s="5">
        <f t="shared" si="607"/>
        <v>7.9249541273563535E-9</v>
      </c>
      <c r="BG403" s="5">
        <f t="shared" si="608"/>
        <v>2.9777760038451648E-9</v>
      </c>
      <c r="BH403" s="5">
        <f t="shared" si="609"/>
        <v>8.39167311246698E-10</v>
      </c>
      <c r="BI403" s="5">
        <f t="shared" si="610"/>
        <v>1.8918864961116905E-10</v>
      </c>
      <c r="BJ403" s="8">
        <f t="shared" si="611"/>
        <v>0.61297892143208565</v>
      </c>
      <c r="BK403" s="8">
        <f t="shared" si="612"/>
        <v>0.32844444430491115</v>
      </c>
      <c r="BL403" s="8">
        <f t="shared" si="613"/>
        <v>5.8282494982466466E-2</v>
      </c>
      <c r="BM403" s="8">
        <f t="shared" si="614"/>
        <v>0.14421178847247676</v>
      </c>
      <c r="BN403" s="8">
        <f t="shared" si="615"/>
        <v>0.85561567596459343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1.6266094420600901</v>
      </c>
      <c r="F404">
        <f>VLOOKUP(B404,home!$B$2:$E$405,3,FALSE)</f>
        <v>1.04</v>
      </c>
      <c r="G404">
        <f>VLOOKUP(C404,away!$B$2:$E$405,4,FALSE)</f>
        <v>0.95</v>
      </c>
      <c r="H404">
        <f>VLOOKUP(A404,away!$A$2:$E$405,3,FALSE)</f>
        <v>1.4549356223176</v>
      </c>
      <c r="I404">
        <f>VLOOKUP(C404,away!$B$2:$E$405,3,FALSE)</f>
        <v>0.38</v>
      </c>
      <c r="J404">
        <f>VLOOKUP(B404,home!$B$2:$E$405,4,FALSE)</f>
        <v>1.32</v>
      </c>
      <c r="K404" s="3">
        <f t="shared" si="560"/>
        <v>1.6070901287553689</v>
      </c>
      <c r="L404" s="3">
        <f t="shared" si="561"/>
        <v>0.72979570815450823</v>
      </c>
      <c r="M404" s="5">
        <f t="shared" si="562"/>
        <v>9.6628085784558879E-2</v>
      </c>
      <c r="N404" s="5">
        <f t="shared" si="563"/>
        <v>0.15529004282489153</v>
      </c>
      <c r="O404" s="5">
        <f t="shared" si="564"/>
        <v>7.0518762292756706E-2</v>
      </c>
      <c r="P404" s="5">
        <f t="shared" si="565"/>
        <v>0.11333000677273564</v>
      </c>
      <c r="Q404" s="5">
        <f t="shared" si="566"/>
        <v>0.12478254745894089</v>
      </c>
      <c r="R404" s="5">
        <f t="shared" si="567"/>
        <v>2.5732145032810905E-2</v>
      </c>
      <c r="S404" s="5">
        <f t="shared" si="568"/>
        <v>3.3229703172803417E-2</v>
      </c>
      <c r="T404" s="5">
        <f t="shared" si="569"/>
        <v>9.1065767588121294E-2</v>
      </c>
      <c r="U404" s="5">
        <f t="shared" si="570"/>
        <v>4.1353876273931903E-2</v>
      </c>
      <c r="V404" s="5">
        <f t="shared" si="571"/>
        <v>4.330374842254312E-3</v>
      </c>
      <c r="W404" s="5">
        <f t="shared" si="572"/>
        <v>6.6845600087404089E-2</v>
      </c>
      <c r="X404" s="5">
        <f t="shared" si="573"/>
        <v>4.8783632052800126E-2</v>
      </c>
      <c r="Y404" s="5">
        <f t="shared" si="574"/>
        <v>1.7801042650161112E-2</v>
      </c>
      <c r="Z404" s="5">
        <f t="shared" si="575"/>
        <v>6.2597363355182487E-3</v>
      </c>
      <c r="AA404" s="5">
        <f t="shared" si="576"/>
        <v>1.0059960473422683E-2</v>
      </c>
      <c r="AB404" s="5">
        <f t="shared" si="577"/>
        <v>8.0836315862533939E-3</v>
      </c>
      <c r="AC404" s="5">
        <f t="shared" si="578"/>
        <v>3.174293259411155E-4</v>
      </c>
      <c r="AD404" s="5">
        <f t="shared" si="579"/>
        <v>2.685672601279903E-2</v>
      </c>
      <c r="AE404" s="5">
        <f t="shared" si="580"/>
        <v>1.959992337922227E-2</v>
      </c>
      <c r="AF404" s="5">
        <f t="shared" si="581"/>
        <v>7.1519699811568071E-3</v>
      </c>
      <c r="AG404" s="5">
        <f t="shared" si="582"/>
        <v>1.7398256656993725E-3</v>
      </c>
      <c r="AH404" s="5">
        <f t="shared" si="583"/>
        <v>1.1420821779600113E-3</v>
      </c>
      <c r="AI404" s="5">
        <f t="shared" si="584"/>
        <v>1.8354289944269666E-3</v>
      </c>
      <c r="AJ404" s="5">
        <f t="shared" si="585"/>
        <v>1.4748499094874861E-3</v>
      </c>
      <c r="AK404" s="5">
        <f t="shared" si="586"/>
        <v>7.9007224364436278E-4</v>
      </c>
      <c r="AL404" s="5">
        <f t="shared" si="587"/>
        <v>1.4891847382335382E-5</v>
      </c>
      <c r="AM404" s="5">
        <f t="shared" si="588"/>
        <v>8.6322358531713741E-3</v>
      </c>
      <c r="AN404" s="5">
        <f t="shared" si="589"/>
        <v>6.2997686774219378E-3</v>
      </c>
      <c r="AO404" s="5">
        <f t="shared" si="590"/>
        <v>2.2987720715743659E-3</v>
      </c>
      <c r="AP404" s="5">
        <f t="shared" si="591"/>
        <v>5.592113306201402E-4</v>
      </c>
      <c r="AQ404" s="5">
        <f t="shared" si="592"/>
        <v>1.0202750725948748E-4</v>
      </c>
      <c r="AR404" s="5">
        <f t="shared" si="593"/>
        <v>1.6669733436699394E-4</v>
      </c>
      <c r="AS404" s="5">
        <f t="shared" si="594"/>
        <v>2.6789764055102906E-4</v>
      </c>
      <c r="AT404" s="5">
        <f t="shared" si="595"/>
        <v>2.152678268232065E-4</v>
      </c>
      <c r="AU404" s="5">
        <f t="shared" si="596"/>
        <v>1.1531826650873181E-4</v>
      </c>
      <c r="AV404" s="5">
        <f t="shared" si="597"/>
        <v>4.6331711942840924E-5</v>
      </c>
      <c r="AW404" s="5">
        <f t="shared" si="598"/>
        <v>4.8516293482825173E-7</v>
      </c>
      <c r="AX404" s="5">
        <f t="shared" si="599"/>
        <v>2.312130171453318E-3</v>
      </c>
      <c r="AY404" s="5">
        <f t="shared" si="600"/>
        <v>1.6873826758211786E-3</v>
      </c>
      <c r="AZ404" s="5">
        <f t="shared" si="601"/>
        <v>6.1572231741428287E-4</v>
      </c>
      <c r="BA404" s="5">
        <f t="shared" si="602"/>
        <v>1.4978383488796384E-4</v>
      </c>
      <c r="BB404" s="5">
        <f t="shared" si="603"/>
        <v>2.732789996303987E-5</v>
      </c>
      <c r="BC404" s="5">
        <f t="shared" si="604"/>
        <v>3.9887568211804491E-6</v>
      </c>
      <c r="BD404" s="5">
        <f t="shared" si="605"/>
        <v>2.0275833196971529E-5</v>
      </c>
      <c r="BE404" s="5">
        <f t="shared" si="606"/>
        <v>3.2585091383143356E-5</v>
      </c>
      <c r="BF404" s="5">
        <f t="shared" si="607"/>
        <v>2.6183589353220668E-5</v>
      </c>
      <c r="BG404" s="5">
        <f t="shared" si="608"/>
        <v>1.4026462661648372E-5</v>
      </c>
      <c r="BH404" s="5">
        <f t="shared" si="609"/>
        <v>5.6354474212227123E-6</v>
      </c>
      <c r="BI404" s="5">
        <f t="shared" si="610"/>
        <v>1.8113343843533848E-6</v>
      </c>
      <c r="BJ404" s="8">
        <f t="shared" si="611"/>
        <v>0.58260542879760469</v>
      </c>
      <c r="BK404" s="8">
        <f t="shared" si="612"/>
        <v>0.24953787442149691</v>
      </c>
      <c r="BL404" s="8">
        <f t="shared" si="613"/>
        <v>0.16190283952328777</v>
      </c>
      <c r="BM404" s="8">
        <f t="shared" si="614"/>
        <v>0.41233739139832681</v>
      </c>
      <c r="BN404" s="8">
        <f t="shared" si="615"/>
        <v>0.58628159016669446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1.2705314009661799</v>
      </c>
      <c r="F405">
        <f>VLOOKUP(B405,home!$B$2:$E$405,3,FALSE)</f>
        <v>0.92</v>
      </c>
      <c r="G405">
        <f>VLOOKUP(C405,away!$B$2:$E$405,4,FALSE)</f>
        <v>0.56999999999999995</v>
      </c>
      <c r="H405">
        <f>VLOOKUP(A405,away!$A$2:$E$405,3,FALSE)</f>
        <v>1.10144927536232</v>
      </c>
      <c r="I405">
        <f>VLOOKUP(C405,away!$B$2:$E$405,3,FALSE)</f>
        <v>0.28999999999999998</v>
      </c>
      <c r="J405">
        <f>VLOOKUP(B405,home!$B$2:$E$405,4,FALSE)</f>
        <v>1.06</v>
      </c>
      <c r="K405" s="3">
        <f t="shared" si="560"/>
        <v>0.66626666666666468</v>
      </c>
      <c r="L405" s="3">
        <f t="shared" si="561"/>
        <v>0.33858550724637715</v>
      </c>
      <c r="M405" s="5">
        <f t="shared" si="562"/>
        <v>0.36609874974973222</v>
      </c>
      <c r="N405" s="5">
        <f t="shared" si="563"/>
        <v>0.24391939366658755</v>
      </c>
      <c r="O405" s="5">
        <f t="shared" si="564"/>
        <v>0.12395573088627758</v>
      </c>
      <c r="P405" s="5">
        <f t="shared" si="565"/>
        <v>8.2587571631830295E-2</v>
      </c>
      <c r="Q405" s="5">
        <f t="shared" si="566"/>
        <v>8.1257680676795618E-2</v>
      </c>
      <c r="R405" s="5">
        <f t="shared" si="567"/>
        <v>2.0984807009112851E-2</v>
      </c>
      <c r="S405" s="5">
        <f t="shared" si="568"/>
        <v>4.6576961767182913E-3</v>
      </c>
      <c r="T405" s="5">
        <f t="shared" si="569"/>
        <v>2.751267302961698E-2</v>
      </c>
      <c r="U405" s="5">
        <f t="shared" si="570"/>
        <v>1.398147741660488E-2</v>
      </c>
      <c r="V405" s="5">
        <f t="shared" si="571"/>
        <v>1.1674683004000843E-4</v>
      </c>
      <c r="W405" s="5">
        <f t="shared" si="572"/>
        <v>1.8046428015197621E-2</v>
      </c>
      <c r="X405" s="5">
        <f t="shared" si="573"/>
        <v>6.110258983510918E-3</v>
      </c>
      <c r="Y405" s="5">
        <f t="shared" si="574"/>
        <v>1.0344225686693882E-3</v>
      </c>
      <c r="Z405" s="5">
        <f t="shared" si="575"/>
        <v>2.3683838418826022E-3</v>
      </c>
      <c r="AA405" s="5">
        <f t="shared" si="576"/>
        <v>1.5779752077183103E-3</v>
      </c>
      <c r="AB405" s="5">
        <f t="shared" si="577"/>
        <v>5.2567614086455818E-4</v>
      </c>
      <c r="AC405" s="5">
        <f t="shared" si="578"/>
        <v>1.6460444749042335E-6</v>
      </c>
      <c r="AD405" s="5">
        <f t="shared" si="579"/>
        <v>3.005933359731408E-3</v>
      </c>
      <c r="AE405" s="5">
        <f t="shared" si="580"/>
        <v>1.0177654713534655E-3</v>
      </c>
      <c r="AF405" s="5">
        <f t="shared" si="581"/>
        <v>1.7230031918803057E-4</v>
      </c>
      <c r="AG405" s="5">
        <f t="shared" si="582"/>
        <v>1.944613032366401E-5</v>
      </c>
      <c r="AH405" s="5">
        <f t="shared" si="583"/>
        <v>2.0047511111448606E-4</v>
      </c>
      <c r="AI405" s="5">
        <f t="shared" si="584"/>
        <v>1.3356988403187783E-4</v>
      </c>
      <c r="AJ405" s="5">
        <f t="shared" si="585"/>
        <v>4.4496580700486099E-5</v>
      </c>
      <c r="AK405" s="5">
        <f t="shared" si="586"/>
        <v>9.8821961671257067E-6</v>
      </c>
      <c r="AL405" s="5">
        <f t="shared" si="587"/>
        <v>1.4853130864092097E-8</v>
      </c>
      <c r="AM405" s="5">
        <f t="shared" si="588"/>
        <v>4.0055063996207477E-4</v>
      </c>
      <c r="AN405" s="5">
        <f t="shared" si="589"/>
        <v>1.3562064160942006E-4</v>
      </c>
      <c r="AO405" s="5">
        <f t="shared" si="590"/>
        <v>2.2959591866202301E-5</v>
      </c>
      <c r="AP405" s="5">
        <f t="shared" si="591"/>
        <v>2.5912616860626341E-6</v>
      </c>
      <c r="AQ405" s="5">
        <f t="shared" si="592"/>
        <v>2.1934091309590484E-7</v>
      </c>
      <c r="AR405" s="5">
        <f t="shared" si="593"/>
        <v>1.3575593437394419E-5</v>
      </c>
      <c r="AS405" s="5">
        <f t="shared" si="594"/>
        <v>9.0449653875546293E-6</v>
      </c>
      <c r="AT405" s="5">
        <f t="shared" si="595"/>
        <v>3.0131794694406894E-6</v>
      </c>
      <c r="AU405" s="5">
        <f t="shared" si="596"/>
        <v>6.691936803908924E-7</v>
      </c>
      <c r="AV405" s="5">
        <f t="shared" si="597"/>
        <v>1.114653606971093E-7</v>
      </c>
      <c r="AW405" s="5">
        <f t="shared" si="598"/>
        <v>9.3074766942717303E-11</v>
      </c>
      <c r="AX405" s="5">
        <f t="shared" si="599"/>
        <v>4.4478923286455133E-5</v>
      </c>
      <c r="AY405" s="5">
        <f t="shared" si="600"/>
        <v>1.5059918802717107E-5</v>
      </c>
      <c r="AZ405" s="5">
        <f t="shared" si="601"/>
        <v>2.5495351234536115E-6</v>
      </c>
      <c r="BA405" s="5">
        <f t="shared" si="602"/>
        <v>2.877452143389987E-7</v>
      </c>
      <c r="BB405" s="5">
        <f t="shared" si="603"/>
        <v>2.4356589838671841E-8</v>
      </c>
      <c r="BC405" s="5">
        <f t="shared" si="604"/>
        <v>1.6493576650637326E-9</v>
      </c>
      <c r="BD405" s="5">
        <f t="shared" si="605"/>
        <v>7.6608319836179604E-7</v>
      </c>
      <c r="BE405" s="5">
        <f t="shared" si="606"/>
        <v>5.1041569896185112E-7</v>
      </c>
      <c r="BF405" s="5">
        <f t="shared" si="607"/>
        <v>1.7003648318082415E-7</v>
      </c>
      <c r="BG405" s="5">
        <f t="shared" si="608"/>
        <v>3.7763213620203364E-8</v>
      </c>
      <c r="BH405" s="5">
        <f t="shared" si="609"/>
        <v>6.2900926153385211E-9</v>
      </c>
      <c r="BI405" s="5">
        <f t="shared" si="610"/>
        <v>8.3817580796924E-10</v>
      </c>
      <c r="BJ405" s="8">
        <f t="shared" si="611"/>
        <v>0.38272064582538601</v>
      </c>
      <c r="BK405" s="8">
        <f t="shared" si="612"/>
        <v>0.45347748520472925</v>
      </c>
      <c r="BL405" s="8">
        <f t="shared" si="613"/>
        <v>0.16144199625679015</v>
      </c>
      <c r="BM405" s="8">
        <f t="shared" si="614"/>
        <v>8.1189517682723991E-2</v>
      </c>
      <c r="BN405" s="8">
        <f t="shared" si="615"/>
        <v>0.91880393362033608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1.2705314009661799</v>
      </c>
      <c r="F406">
        <f>VLOOKUP(B406,home!$B$2:$E$405,3,FALSE)</f>
        <v>1.44</v>
      </c>
      <c r="G406">
        <f>VLOOKUP(C406,away!$B$2:$E$405,4,FALSE)</f>
        <v>1.31</v>
      </c>
      <c r="H406">
        <f>VLOOKUP(A406,away!$A$2:$E$405,3,FALSE)</f>
        <v>1.10144927536232</v>
      </c>
      <c r="I406">
        <f>VLOOKUP(C406,away!$B$2:$E$405,3,FALSE)</f>
        <v>0.92</v>
      </c>
      <c r="J406">
        <f>VLOOKUP(B406,home!$B$2:$E$405,4,FALSE)</f>
        <v>0.61</v>
      </c>
      <c r="K406" s="3">
        <f t="shared" si="560"/>
        <v>2.3967304347826017</v>
      </c>
      <c r="L406" s="3">
        <f t="shared" si="561"/>
        <v>0.61813333333333387</v>
      </c>
      <c r="M406" s="5">
        <f t="shared" si="562"/>
        <v>4.9052517548735242E-2</v>
      </c>
      <c r="N406" s="5">
        <f t="shared" si="563"/>
        <v>0.1175656617117614</v>
      </c>
      <c r="O406" s="5">
        <f t="shared" si="564"/>
        <v>3.0320996180791572E-2</v>
      </c>
      <c r="P406" s="5">
        <f t="shared" si="565"/>
        <v>7.2671254359430185E-2</v>
      </c>
      <c r="Q406" s="5">
        <f t="shared" si="566"/>
        <v>0.14088659975496712</v>
      </c>
      <c r="R406" s="5">
        <f t="shared" si="567"/>
        <v>9.3712092196099883E-3</v>
      </c>
      <c r="S406" s="5">
        <f t="shared" si="568"/>
        <v>2.6915597170553213E-2</v>
      </c>
      <c r="T406" s="5">
        <f t="shared" si="569"/>
        <v>8.7086703528537091E-2</v>
      </c>
      <c r="U406" s="5">
        <f t="shared" si="570"/>
        <v>2.246026234735457E-2</v>
      </c>
      <c r="V406" s="5">
        <f t="shared" si="571"/>
        <v>4.4306032843583155E-3</v>
      </c>
      <c r="W406" s="5">
        <f t="shared" si="572"/>
        <v>0.11255573382858823</v>
      </c>
      <c r="X406" s="5">
        <f t="shared" si="573"/>
        <v>6.957445093724475E-2</v>
      </c>
      <c r="Y406" s="5">
        <f t="shared" si="574"/>
        <v>2.150314363633779E-2</v>
      </c>
      <c r="Z406" s="5">
        <f t="shared" si="575"/>
        <v>1.930885597427198E-3</v>
      </c>
      <c r="AA406" s="5">
        <f t="shared" si="576"/>
        <v>4.6278122774371516E-3</v>
      </c>
      <c r="AB406" s="5">
        <f t="shared" si="577"/>
        <v>5.5458092658971043E-3</v>
      </c>
      <c r="AC406" s="5">
        <f t="shared" si="578"/>
        <v>4.1024588840347877E-4</v>
      </c>
      <c r="AD406" s="5">
        <f t="shared" si="579"/>
        <v>6.7441438219066785E-2</v>
      </c>
      <c r="AE406" s="5">
        <f t="shared" si="580"/>
        <v>4.1687801011145859E-2</v>
      </c>
      <c r="AF406" s="5">
        <f t="shared" si="581"/>
        <v>1.2884309699178155E-2</v>
      </c>
      <c r="AG406" s="5">
        <f t="shared" si="582"/>
        <v>2.6547404340173334E-3</v>
      </c>
      <c r="AH406" s="5">
        <f t="shared" si="583"/>
        <v>2.9838618765574981E-4</v>
      </c>
      <c r="AI406" s="5">
        <f t="shared" si="584"/>
        <v>7.1515125727328809E-4</v>
      </c>
      <c r="AJ406" s="5">
        <f t="shared" si="585"/>
        <v>8.5701239188996621E-4</v>
      </c>
      <c r="AK406" s="5">
        <f t="shared" si="586"/>
        <v>6.8467589420950542E-4</v>
      </c>
      <c r="AL406" s="5">
        <f t="shared" si="587"/>
        <v>2.4311154489846E-5</v>
      </c>
      <c r="AM406" s="5">
        <f t="shared" si="588"/>
        <v>3.2327789509029571E-2</v>
      </c>
      <c r="AN406" s="5">
        <f t="shared" si="589"/>
        <v>1.9982884288514829E-2</v>
      </c>
      <c r="AO406" s="5">
        <f t="shared" si="590"/>
        <v>6.1760434374369877E-3</v>
      </c>
      <c r="AP406" s="5">
        <f t="shared" si="591"/>
        <v>1.2725394389314626E-3</v>
      </c>
      <c r="AQ406" s="5">
        <f t="shared" si="592"/>
        <v>1.9664976129620877E-4</v>
      </c>
      <c r="AR406" s="5">
        <f t="shared" si="593"/>
        <v>3.6888489759254876E-5</v>
      </c>
      <c r="AS406" s="5">
        <f t="shared" si="594"/>
        <v>8.8411766099172481E-5</v>
      </c>
      <c r="AT406" s="5">
        <f t="shared" si="595"/>
        <v>1.0594958530138369E-4</v>
      </c>
      <c r="AU406" s="5">
        <f t="shared" si="596"/>
        <v>8.464419854814056E-5</v>
      </c>
      <c r="AV406" s="5">
        <f t="shared" si="597"/>
        <v>5.0717331697027466E-5</v>
      </c>
      <c r="AW406" s="5">
        <f t="shared" si="598"/>
        <v>1.0004708445322604E-6</v>
      </c>
      <c r="AX406" s="5">
        <f t="shared" si="599"/>
        <v>1.2913499500922803E-2</v>
      </c>
      <c r="AY406" s="5">
        <f t="shared" si="600"/>
        <v>7.9822644915037572E-3</v>
      </c>
      <c r="AZ406" s="5">
        <f t="shared" si="601"/>
        <v>2.4670518788407628E-3</v>
      </c>
      <c r="BA406" s="5">
        <f t="shared" si="602"/>
        <v>5.0832233379136842E-4</v>
      </c>
      <c r="BB406" s="5">
        <f t="shared" si="603"/>
        <v>7.8552744648559505E-5</v>
      </c>
      <c r="BC406" s="5">
        <f t="shared" si="604"/>
        <v>9.7112139784192618E-6</v>
      </c>
      <c r="BD406" s="5">
        <f t="shared" si="605"/>
        <v>3.8003341894201259E-6</v>
      </c>
      <c r="BE406" s="5">
        <f t="shared" si="606"/>
        <v>9.1083766141280841E-6</v>
      </c>
      <c r="BF406" s="5">
        <f t="shared" si="607"/>
        <v>1.0915161721271445E-5</v>
      </c>
      <c r="BG406" s="5">
        <f t="shared" si="608"/>
        <v>8.7202334326484394E-6</v>
      </c>
      <c r="BH406" s="5">
        <f t="shared" si="609"/>
        <v>5.2250122166093201E-6</v>
      </c>
      <c r="BI406" s="5">
        <f t="shared" si="610"/>
        <v>2.5045891603316911E-6</v>
      </c>
      <c r="BJ406" s="8">
        <f t="shared" si="611"/>
        <v>0.7577558913597392</v>
      </c>
      <c r="BK406" s="8">
        <f t="shared" si="612"/>
        <v>0.161486793897474</v>
      </c>
      <c r="BL406" s="8">
        <f t="shared" si="613"/>
        <v>7.5288200100858307E-2</v>
      </c>
      <c r="BM406" s="8">
        <f t="shared" si="614"/>
        <v>0.56861226815954391</v>
      </c>
      <c r="BN406" s="8">
        <f t="shared" si="615"/>
        <v>0.41986823877529555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1.2705314009661799</v>
      </c>
      <c r="F407">
        <f>VLOOKUP(B407,home!$B$2:$E$405,3,FALSE)</f>
        <v>0.86</v>
      </c>
      <c r="G407">
        <f>VLOOKUP(C407,away!$B$2:$E$405,4,FALSE)</f>
        <v>1.31</v>
      </c>
      <c r="H407">
        <f>VLOOKUP(A407,away!$A$2:$E$405,3,FALSE)</f>
        <v>1.10144927536232</v>
      </c>
      <c r="I407">
        <f>VLOOKUP(C407,away!$B$2:$E$405,3,FALSE)</f>
        <v>0.46</v>
      </c>
      <c r="J407">
        <f>VLOOKUP(B407,home!$B$2:$E$405,4,FALSE)</f>
        <v>0.91</v>
      </c>
      <c r="K407" s="3">
        <f t="shared" si="560"/>
        <v>1.4313806763284984</v>
      </c>
      <c r="L407" s="3">
        <f t="shared" si="561"/>
        <v>0.46106666666666712</v>
      </c>
      <c r="M407" s="5">
        <f t="shared" si="562"/>
        <v>0.15070253635577027</v>
      </c>
      <c r="N407" s="5">
        <f t="shared" si="563"/>
        <v>0.21571269841334256</v>
      </c>
      <c r="O407" s="5">
        <f t="shared" si="564"/>
        <v>6.9483916095767206E-2</v>
      </c>
      <c r="P407" s="5">
        <f t="shared" si="565"/>
        <v>9.9457934815111906E-2</v>
      </c>
      <c r="Q407" s="5">
        <f t="shared" si="566"/>
        <v>0.15438349407376786</v>
      </c>
      <c r="R407" s="5">
        <f t="shared" si="567"/>
        <v>1.6018358790610882E-2</v>
      </c>
      <c r="S407" s="5">
        <f t="shared" si="568"/>
        <v>1.6409612334484607E-2</v>
      </c>
      <c r="T407" s="5">
        <f t="shared" si="569"/>
        <v>7.1181083000945305E-2</v>
      </c>
      <c r="U407" s="5">
        <f t="shared" si="570"/>
        <v>2.2928369239377154E-2</v>
      </c>
      <c r="V407" s="5">
        <f t="shared" si="571"/>
        <v>1.2033021351350009E-3</v>
      </c>
      <c r="W407" s="5">
        <f t="shared" si="572"/>
        <v>7.3660516720422176E-2</v>
      </c>
      <c r="X407" s="5">
        <f t="shared" si="573"/>
        <v>3.3962408909229351E-2</v>
      </c>
      <c r="Y407" s="5">
        <f t="shared" si="574"/>
        <v>7.829467333874348E-3</v>
      </c>
      <c r="Z407" s="5">
        <f t="shared" si="575"/>
        <v>2.4618437643525548E-3</v>
      </c>
      <c r="AA407" s="5">
        <f t="shared" si="576"/>
        <v>3.5238355924340566E-3</v>
      </c>
      <c r="AB407" s="5">
        <f t="shared" si="577"/>
        <v>2.5219750867843476E-3</v>
      </c>
      <c r="AC407" s="5">
        <f t="shared" si="578"/>
        <v>4.9633349002091804E-5</v>
      </c>
      <c r="AD407" s="5">
        <f t="shared" si="579"/>
        <v>2.635906006049616E-2</v>
      </c>
      <c r="AE407" s="5">
        <f t="shared" si="580"/>
        <v>1.2153283958559441E-2</v>
      </c>
      <c r="AF407" s="5">
        <f t="shared" si="581"/>
        <v>2.8017370619132392E-3</v>
      </c>
      <c r="AG407" s="5">
        <f t="shared" si="582"/>
        <v>4.305958560042662E-4</v>
      </c>
      <c r="AH407" s="5">
        <f t="shared" si="583"/>
        <v>2.8376852457103814E-4</v>
      </c>
      <c r="AI407" s="5">
        <f t="shared" si="584"/>
        <v>4.061807826212327E-4</v>
      </c>
      <c r="AJ407" s="5">
        <f t="shared" si="585"/>
        <v>2.9069966167000948E-4</v>
      </c>
      <c r="AK407" s="5">
        <f t="shared" si="586"/>
        <v>1.3870062610989457E-4</v>
      </c>
      <c r="AL407" s="5">
        <f t="shared" si="587"/>
        <v>1.310244806511309E-6</v>
      </c>
      <c r="AM407" s="5">
        <f t="shared" si="588"/>
        <v>7.5459698433552906E-3</v>
      </c>
      <c r="AN407" s="5">
        <f t="shared" si="589"/>
        <v>3.4791951624430161E-3</v>
      </c>
      <c r="AO407" s="5">
        <f t="shared" si="590"/>
        <v>8.0207045811519747E-4</v>
      </c>
      <c r="AP407" s="5">
        <f t="shared" si="591"/>
        <v>1.2326931751832689E-4</v>
      </c>
      <c r="AQ407" s="5">
        <f t="shared" si="592"/>
        <v>1.4208843332612496E-5</v>
      </c>
      <c r="AR407" s="5">
        <f t="shared" si="593"/>
        <v>2.616724154577737E-5</v>
      </c>
      <c r="AS407" s="5">
        <f t="shared" si="594"/>
        <v>3.7455283901445992E-5</v>
      </c>
      <c r="AT407" s="5">
        <f t="shared" si="595"/>
        <v>2.6806384801463846E-5</v>
      </c>
      <c r="AU407" s="5">
        <f t="shared" si="596"/>
        <v>1.2790047069013766E-5</v>
      </c>
      <c r="AV407" s="5">
        <f t="shared" si="597"/>
        <v>4.5768565559795659E-6</v>
      </c>
      <c r="AW407" s="5">
        <f t="shared" si="598"/>
        <v>2.4019768735050372E-8</v>
      </c>
      <c r="AX407" s="5">
        <f t="shared" si="599"/>
        <v>1.8001925696560564E-3</v>
      </c>
      <c r="AY407" s="5">
        <f t="shared" si="600"/>
        <v>8.3000878744941993E-4</v>
      </c>
      <c r="AZ407" s="5">
        <f t="shared" si="601"/>
        <v>1.9134469246667312E-4</v>
      </c>
      <c r="BA407" s="5">
        <f t="shared" si="602"/>
        <v>2.9407553179989166E-5</v>
      </c>
      <c r="BB407" s="5">
        <f t="shared" si="603"/>
        <v>3.3897106298800882E-6</v>
      </c>
      <c r="BC407" s="5">
        <f t="shared" si="604"/>
        <v>3.1257651621667635E-7</v>
      </c>
      <c r="BD407" s="5">
        <f t="shared" si="605"/>
        <v>2.0108071392288472E-6</v>
      </c>
      <c r="BE407" s="5">
        <f t="shared" si="606"/>
        <v>2.8782304829155609E-6</v>
      </c>
      <c r="BF407" s="5">
        <f t="shared" si="607"/>
        <v>2.0599217476324882E-6</v>
      </c>
      <c r="BG407" s="5">
        <f t="shared" si="608"/>
        <v>9.8284406143665776E-7</v>
      </c>
      <c r="BH407" s="5">
        <f t="shared" si="609"/>
        <v>3.5170599934616305E-7</v>
      </c>
      <c r="BI407" s="5">
        <f t="shared" si="610"/>
        <v>1.0068503424258013E-7</v>
      </c>
      <c r="BJ407" s="8">
        <f t="shared" si="611"/>
        <v>0.61329371490321727</v>
      </c>
      <c r="BK407" s="8">
        <f t="shared" si="612"/>
        <v>0.26865433802175981</v>
      </c>
      <c r="BL407" s="8">
        <f t="shared" si="613"/>
        <v>0.11571198440828434</v>
      </c>
      <c r="BM407" s="8">
        <f t="shared" si="614"/>
        <v>0.29353295778556249</v>
      </c>
      <c r="BN407" s="8">
        <f t="shared" si="615"/>
        <v>0.70575893854437066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1.2705314009661799</v>
      </c>
      <c r="F408">
        <f>VLOOKUP(B408,home!$B$2:$E$405,3,FALSE)</f>
        <v>0.85</v>
      </c>
      <c r="G408">
        <f>VLOOKUP(C408,away!$B$2:$E$405,4,FALSE)</f>
        <v>0.33</v>
      </c>
      <c r="H408">
        <f>VLOOKUP(A408,away!$A$2:$E$405,3,FALSE)</f>
        <v>1.10144927536232</v>
      </c>
      <c r="I408">
        <f>VLOOKUP(C408,away!$B$2:$E$405,3,FALSE)</f>
        <v>1.51</v>
      </c>
      <c r="J408">
        <f>VLOOKUP(B408,home!$B$2:$E$405,4,FALSE)</f>
        <v>0.76</v>
      </c>
      <c r="K408" s="3">
        <f t="shared" si="560"/>
        <v>0.35638405797101352</v>
      </c>
      <c r="L408" s="3">
        <f t="shared" si="561"/>
        <v>1.2640231884057984</v>
      </c>
      <c r="M408" s="5">
        <f t="shared" si="562"/>
        <v>0.19781812196392076</v>
      </c>
      <c r="N408" s="5">
        <f t="shared" si="563"/>
        <v>7.0499225045706965E-2</v>
      </c>
      <c r="O408" s="5">
        <f t="shared" si="564"/>
        <v>0.25004669324928219</v>
      </c>
      <c r="P408" s="5">
        <f t="shared" si="565"/>
        <v>8.9112655222412421E-2</v>
      </c>
      <c r="Q408" s="5">
        <f t="shared" si="566"/>
        <v>1.2562399952800379E-2</v>
      </c>
      <c r="R408" s="5">
        <f t="shared" si="567"/>
        <v>0.15803240922564221</v>
      </c>
      <c r="S408" s="5">
        <f t="shared" si="568"/>
        <v>1.0035816286635368E-2</v>
      </c>
      <c r="T408" s="5">
        <f t="shared" si="569"/>
        <v>1.5879164842367583E-2</v>
      </c>
      <c r="U408" s="5">
        <f t="shared" si="570"/>
        <v>5.6320231290770205E-2</v>
      </c>
      <c r="V408" s="5">
        <f t="shared" si="571"/>
        <v>5.0232350793732289E-4</v>
      </c>
      <c r="W408" s="5">
        <f t="shared" si="572"/>
        <v>1.4923463576779557E-3</v>
      </c>
      <c r="X408" s="5">
        <f t="shared" si="573"/>
        <v>1.8863604012378694E-3</v>
      </c>
      <c r="Y408" s="5">
        <f t="shared" si="574"/>
        <v>1.192201644427567E-3</v>
      </c>
      <c r="Z408" s="5">
        <f t="shared" si="575"/>
        <v>6.6585543260282043E-2</v>
      </c>
      <c r="AA408" s="5">
        <f t="shared" si="576"/>
        <v>2.3730026109303779E-2</v>
      </c>
      <c r="AB408" s="5">
        <f t="shared" si="577"/>
        <v>4.2285015002958915E-3</v>
      </c>
      <c r="AC408" s="5">
        <f t="shared" si="578"/>
        <v>1.414284657306815E-5</v>
      </c>
      <c r="AD408" s="5">
        <f t="shared" si="579"/>
        <v>1.3296211271188288E-4</v>
      </c>
      <c r="AE408" s="5">
        <f t="shared" si="580"/>
        <v>1.6806719364724534E-4</v>
      </c>
      <c r="AF408" s="5">
        <f t="shared" si="581"/>
        <v>1.0622041499020294E-4</v>
      </c>
      <c r="AG408" s="5">
        <f t="shared" si="582"/>
        <v>4.4755022543234445E-5</v>
      </c>
      <c r="AH408" s="5">
        <f t="shared" si="583"/>
        <v>2.1041417673398486E-2</v>
      </c>
      <c r="AI408" s="5">
        <f t="shared" si="584"/>
        <v>7.4988258159087544E-3</v>
      </c>
      <c r="AJ408" s="5">
        <f t="shared" si="585"/>
        <v>1.3362309871456791E-3</v>
      </c>
      <c r="AK408" s="5">
        <f t="shared" si="586"/>
        <v>1.5873714052853011E-4</v>
      </c>
      <c r="AL408" s="5">
        <f t="shared" si="587"/>
        <v>2.5484148732524362E-7</v>
      </c>
      <c r="AM408" s="5">
        <f t="shared" si="588"/>
        <v>9.4771154569320289E-6</v>
      </c>
      <c r="AN408" s="5">
        <f t="shared" si="589"/>
        <v>1.1979293696761096E-5</v>
      </c>
      <c r="AO408" s="5">
        <f t="shared" si="590"/>
        <v>7.5710525067147252E-6</v>
      </c>
      <c r="AP408" s="5">
        <f t="shared" si="591"/>
        <v>3.1899953097084187E-6</v>
      </c>
      <c r="AQ408" s="5">
        <f t="shared" si="592"/>
        <v>1.0080570105942947E-6</v>
      </c>
      <c r="AR408" s="5">
        <f t="shared" si="593"/>
        <v>5.319367971221455E-3</v>
      </c>
      <c r="AS408" s="5">
        <f t="shared" si="594"/>
        <v>1.8957379434249393E-3</v>
      </c>
      <c r="AT408" s="5">
        <f t="shared" si="595"/>
        <v>3.3780539056370176E-4</v>
      </c>
      <c r="AU408" s="5">
        <f t="shared" si="596"/>
        <v>4.0129485297858385E-5</v>
      </c>
      <c r="AV408" s="5">
        <f t="shared" si="597"/>
        <v>3.5753772036847246E-6</v>
      </c>
      <c r="AW408" s="5">
        <f t="shared" si="598"/>
        <v>3.1889002903444656E-9</v>
      </c>
      <c r="AX408" s="5">
        <f t="shared" si="599"/>
        <v>5.629154774002081E-7</v>
      </c>
      <c r="AY408" s="5">
        <f t="shared" si="600"/>
        <v>7.1153821654638307E-7</v>
      </c>
      <c r="AZ408" s="5">
        <f t="shared" si="601"/>
        <v>4.497004025757674E-7</v>
      </c>
      <c r="BA408" s="5">
        <f t="shared" si="602"/>
        <v>1.8947724556373083E-7</v>
      </c>
      <c r="BB408" s="5">
        <f t="shared" si="603"/>
        <v>5.9875908016953877E-8</v>
      </c>
      <c r="BC408" s="5">
        <f t="shared" si="604"/>
        <v>1.513690723205647E-8</v>
      </c>
      <c r="BD408" s="5">
        <f t="shared" si="605"/>
        <v>1.1206340772145036E-3</v>
      </c>
      <c r="BE408" s="5">
        <f t="shared" si="606"/>
        <v>3.993761199383068E-4</v>
      </c>
      <c r="BF408" s="5">
        <f t="shared" si="607"/>
        <v>7.1165641140165996E-5</v>
      </c>
      <c r="BG408" s="5">
        <f t="shared" si="608"/>
        <v>8.4540999925470868E-6</v>
      </c>
      <c r="BH408" s="5">
        <f t="shared" si="609"/>
        <v>7.5322661545916166E-7</v>
      </c>
      <c r="BI408" s="5">
        <f t="shared" si="610"/>
        <v>5.3687591557821676E-8</v>
      </c>
      <c r="BJ408" s="8">
        <f t="shared" si="611"/>
        <v>0.10399891714624891</v>
      </c>
      <c r="BK408" s="8">
        <f t="shared" si="612"/>
        <v>0.29748402620718284</v>
      </c>
      <c r="BL408" s="8">
        <f t="shared" si="613"/>
        <v>0.53159012601247979</v>
      </c>
      <c r="BM408" s="8">
        <f t="shared" si="614"/>
        <v>0.22158639961711246</v>
      </c>
      <c r="BN408" s="8">
        <f t="shared" si="615"/>
        <v>0.77807150465976493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1.234375</v>
      </c>
      <c r="F409">
        <f>VLOOKUP(B409,home!$B$2:$E$405,3,FALSE)</f>
        <v>0.91</v>
      </c>
      <c r="G409">
        <f>VLOOKUP(C409,away!$B$2:$E$405,4,FALSE)</f>
        <v>1.67</v>
      </c>
      <c r="H409">
        <f>VLOOKUP(A409,away!$A$2:$E$405,3,FALSE)</f>
        <v>1.171875</v>
      </c>
      <c r="I409">
        <f>VLOOKUP(C409,away!$B$2:$E$405,3,FALSE)</f>
        <v>0.86</v>
      </c>
      <c r="J409">
        <f>VLOOKUP(B409,home!$B$2:$E$405,4,FALSE)</f>
        <v>1.01</v>
      </c>
      <c r="K409" s="3">
        <f t="shared" si="560"/>
        <v>1.8758796874999999</v>
      </c>
      <c r="L409" s="3">
        <f t="shared" si="561"/>
        <v>1.0178906249999999</v>
      </c>
      <c r="M409" s="5">
        <f t="shared" si="562"/>
        <v>5.5367067441450077E-2</v>
      </c>
      <c r="N409" s="5">
        <f t="shared" si="563"/>
        <v>0.10386195716985881</v>
      </c>
      <c r="O409" s="5">
        <f t="shared" si="564"/>
        <v>5.6357618882394767E-2</v>
      </c>
      <c r="P409" s="5">
        <f t="shared" si="565"/>
        <v>0.1057201124973508</v>
      </c>
      <c r="Q409" s="5">
        <f t="shared" si="566"/>
        <v>9.741626787946657E-2</v>
      </c>
      <c r="R409" s="5">
        <f t="shared" si="567"/>
        <v>2.8682945953856301E-2</v>
      </c>
      <c r="S409" s="5">
        <f t="shared" si="568"/>
        <v>5.0466562087073515E-2</v>
      </c>
      <c r="T409" s="5">
        <f t="shared" si="569"/>
        <v>9.9159105796997632E-2</v>
      </c>
      <c r="U409" s="5">
        <f t="shared" si="570"/>
        <v>5.3805755692499353E-2</v>
      </c>
      <c r="V409" s="5">
        <f t="shared" si="571"/>
        <v>1.0706987761155209E-2</v>
      </c>
      <c r="W409" s="5">
        <f t="shared" si="572"/>
        <v>6.0913732715716665E-2</v>
      </c>
      <c r="X409" s="5">
        <f t="shared" si="573"/>
        <v>6.2003517465083778E-2</v>
      </c>
      <c r="Y409" s="5">
        <f t="shared" si="574"/>
        <v>3.1556399572366264E-2</v>
      </c>
      <c r="Z409" s="5">
        <f t="shared" si="575"/>
        <v>9.7320339279373357E-3</v>
      </c>
      <c r="AA409" s="5">
        <f t="shared" si="576"/>
        <v>1.8256124763478491E-2</v>
      </c>
      <c r="AB409" s="5">
        <f t="shared" si="577"/>
        <v>1.7123146808137521E-2</v>
      </c>
      <c r="AC409" s="5">
        <f t="shared" si="578"/>
        <v>1.2777721519815258E-3</v>
      </c>
      <c r="AD409" s="5">
        <f t="shared" si="579"/>
        <v>2.8566708472804278E-2</v>
      </c>
      <c r="AE409" s="5">
        <f t="shared" si="580"/>
        <v>2.9077784741575539E-2</v>
      </c>
      <c r="AF409" s="5">
        <f t="shared" si="581"/>
        <v>1.4799002242108892E-2</v>
      </c>
      <c r="AG409" s="5">
        <f t="shared" si="582"/>
        <v>5.0212552138655404E-3</v>
      </c>
      <c r="AH409" s="5">
        <f t="shared" si="583"/>
        <v>2.4765365243573354E-3</v>
      </c>
      <c r="AI409" s="5">
        <f t="shared" si="584"/>
        <v>4.645684561393775E-3</v>
      </c>
      <c r="AJ409" s="5">
        <f t="shared" si="585"/>
        <v>4.3573726516254645E-3</v>
      </c>
      <c r="AK409" s="5">
        <f t="shared" si="586"/>
        <v>2.7246356160174072E-3</v>
      </c>
      <c r="AL409" s="5">
        <f t="shared" si="587"/>
        <v>9.7593188077963982E-5</v>
      </c>
      <c r="AM409" s="5">
        <f t="shared" si="588"/>
        <v>1.0717541632573527E-2</v>
      </c>
      <c r="AN409" s="5">
        <f t="shared" si="589"/>
        <v>1.0909285150843787E-2</v>
      </c>
      <c r="AO409" s="5">
        <f t="shared" si="590"/>
        <v>5.5522295402477993E-3</v>
      </c>
      <c r="AP409" s="5">
        <f t="shared" si="591"/>
        <v>1.8838541322887651E-3</v>
      </c>
      <c r="AQ409" s="5">
        <f t="shared" si="592"/>
        <v>4.7938936503106097E-4</v>
      </c>
      <c r="AR409" s="5">
        <f t="shared" si="593"/>
        <v>5.0416866212268322E-4</v>
      </c>
      <c r="AS409" s="5">
        <f t="shared" si="594"/>
        <v>9.4575975234999221E-4</v>
      </c>
      <c r="AT409" s="5">
        <f t="shared" si="595"/>
        <v>8.8706575434419044E-4</v>
      </c>
      <c r="AU409" s="5">
        <f t="shared" si="596"/>
        <v>5.5467621001704384E-4</v>
      </c>
      <c r="AV409" s="5">
        <f t="shared" si="597"/>
        <v>2.6012645887761414E-4</v>
      </c>
      <c r="AW409" s="5">
        <f t="shared" si="598"/>
        <v>5.1763436377932308E-6</v>
      </c>
      <c r="AX409" s="5">
        <f t="shared" si="599"/>
        <v>3.3508031080800504E-3</v>
      </c>
      <c r="AY409" s="5">
        <f t="shared" si="600"/>
        <v>3.4107510699355444E-3</v>
      </c>
      <c r="AZ409" s="5">
        <f t="shared" si="601"/>
        <v>1.7358857691480547E-3</v>
      </c>
      <c r="BA409" s="5">
        <f t="shared" si="602"/>
        <v>5.8898061682890633E-4</v>
      </c>
      <c r="BB409" s="5">
        <f t="shared" si="603"/>
        <v>1.4987946204421526E-4</v>
      </c>
      <c r="BC409" s="5">
        <f t="shared" si="604"/>
        <v>3.0512179858970018E-5</v>
      </c>
      <c r="BD409" s="5">
        <f t="shared" si="605"/>
        <v>8.5531425765578587E-5</v>
      </c>
      <c r="BE409" s="5">
        <f t="shared" si="606"/>
        <v>1.6044666423656304E-4</v>
      </c>
      <c r="BF409" s="5">
        <f t="shared" si="607"/>
        <v>1.5048931918425063E-4</v>
      </c>
      <c r="BG409" s="5">
        <f t="shared" si="608"/>
        <v>9.4099952347813276E-5</v>
      </c>
      <c r="BH409" s="5">
        <f t="shared" si="609"/>
        <v>4.4130047300995212E-5</v>
      </c>
      <c r="BI409" s="5">
        <f t="shared" si="610"/>
        <v>1.6556531868070208E-5</v>
      </c>
      <c r="BJ409" s="8">
        <f t="shared" si="611"/>
        <v>0.57118484329672459</v>
      </c>
      <c r="BK409" s="8">
        <f t="shared" si="612"/>
        <v>0.22704684619702464</v>
      </c>
      <c r="BL409" s="8">
        <f t="shared" si="613"/>
        <v>0.19213287223217521</v>
      </c>
      <c r="BM409" s="8">
        <f t="shared" si="614"/>
        <v>0.54928505110318671</v>
      </c>
      <c r="BN409" s="8">
        <f t="shared" si="615"/>
        <v>0.4474059698243773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1.234375</v>
      </c>
      <c r="F410">
        <f>VLOOKUP(B410,home!$B$2:$E$405,3,FALSE)</f>
        <v>0.76</v>
      </c>
      <c r="G410">
        <f>VLOOKUP(C410,away!$B$2:$E$405,4,FALSE)</f>
        <v>0.56000000000000005</v>
      </c>
      <c r="H410">
        <f>VLOOKUP(A410,away!$A$2:$E$405,3,FALSE)</f>
        <v>1.171875</v>
      </c>
      <c r="I410">
        <f>VLOOKUP(C410,away!$B$2:$E$405,3,FALSE)</f>
        <v>1.22</v>
      </c>
      <c r="J410">
        <f>VLOOKUP(B410,home!$B$2:$E$405,4,FALSE)</f>
        <v>1.56</v>
      </c>
      <c r="K410" s="3">
        <f t="shared" si="560"/>
        <v>0.52535000000000009</v>
      </c>
      <c r="L410" s="3">
        <f t="shared" si="561"/>
        <v>2.2303125000000001</v>
      </c>
      <c r="M410" s="5">
        <f t="shared" si="562"/>
        <v>6.3566892649357221E-2</v>
      </c>
      <c r="N410" s="5">
        <f t="shared" si="563"/>
        <v>3.339486705333982E-2</v>
      </c>
      <c r="O410" s="5">
        <f t="shared" si="564"/>
        <v>0.14177403526201954</v>
      </c>
      <c r="P410" s="5">
        <f t="shared" si="565"/>
        <v>7.4480989424901972E-2</v>
      </c>
      <c r="Q410" s="5">
        <f t="shared" si="566"/>
        <v>8.7719967032360378E-3</v>
      </c>
      <c r="R410" s="5">
        <f t="shared" si="567"/>
        <v>0.15810020151016152</v>
      </c>
      <c r="S410" s="5">
        <f t="shared" si="568"/>
        <v>2.1817244616283971E-2</v>
      </c>
      <c r="T410" s="5">
        <f t="shared" si="569"/>
        <v>1.9564293897186127E-2</v>
      </c>
      <c r="U410" s="5">
        <f t="shared" si="570"/>
        <v>8.3057940863363364E-2</v>
      </c>
      <c r="V410" s="5">
        <f t="shared" si="571"/>
        <v>2.8403499190992739E-3</v>
      </c>
      <c r="W410" s="5">
        <f t="shared" si="572"/>
        <v>1.5361228226816847E-3</v>
      </c>
      <c r="X410" s="5">
        <f t="shared" si="573"/>
        <v>3.4260339329622454E-3</v>
      </c>
      <c r="Y410" s="5">
        <f t="shared" si="574"/>
        <v>3.8205631530549298E-3</v>
      </c>
      <c r="Z410" s="5">
        <f t="shared" si="575"/>
        <v>0.11753761856021068</v>
      </c>
      <c r="AA410" s="5">
        <f t="shared" si="576"/>
        <v>6.1748387910606696E-2</v>
      </c>
      <c r="AB410" s="5">
        <f t="shared" si="577"/>
        <v>1.6219757794418616E-2</v>
      </c>
      <c r="AC410" s="5">
        <f t="shared" si="578"/>
        <v>2.0800142915432558E-4</v>
      </c>
      <c r="AD410" s="5">
        <f t="shared" si="579"/>
        <v>2.0175053122395583E-4</v>
      </c>
      <c r="AE410" s="5">
        <f t="shared" si="580"/>
        <v>4.4996673167042905E-4</v>
      </c>
      <c r="AF410" s="5">
        <f t="shared" si="581"/>
        <v>5.0178321311435202E-4</v>
      </c>
      <c r="AG410" s="5">
        <f t="shared" si="582"/>
        <v>3.7304445749970099E-4</v>
      </c>
      <c r="AH410" s="5">
        <f t="shared" si="583"/>
        <v>6.5536404973767504E-2</v>
      </c>
      <c r="AI410" s="5">
        <f t="shared" si="584"/>
        <v>3.4429550352968769E-2</v>
      </c>
      <c r="AJ410" s="5">
        <f t="shared" si="585"/>
        <v>9.0437821389660715E-3</v>
      </c>
      <c r="AK410" s="5">
        <f t="shared" si="586"/>
        <v>1.5837169822352757E-3</v>
      </c>
      <c r="AL410" s="5">
        <f t="shared" si="587"/>
        <v>9.7485666513003507E-6</v>
      </c>
      <c r="AM410" s="5">
        <f t="shared" si="588"/>
        <v>2.1197928315701047E-5</v>
      </c>
      <c r="AN410" s="5">
        <f t="shared" si="589"/>
        <v>4.7278004496611996E-5</v>
      </c>
      <c r="AO410" s="5">
        <f t="shared" si="590"/>
        <v>5.2722362201924989E-5</v>
      </c>
      <c r="AP410" s="5">
        <f t="shared" si="591"/>
        <v>3.91957811494936E-5</v>
      </c>
      <c r="AQ410" s="5">
        <f t="shared" si="592"/>
        <v>2.1854710161245E-5</v>
      </c>
      <c r="AR410" s="5">
        <f t="shared" si="593"/>
        <v>2.9233332643611176E-2</v>
      </c>
      <c r="AS410" s="5">
        <f t="shared" si="594"/>
        <v>1.5357731304321135E-2</v>
      </c>
      <c r="AT410" s="5">
        <f t="shared" si="595"/>
        <v>4.0340920703625539E-3</v>
      </c>
      <c r="AU410" s="5">
        <f t="shared" si="596"/>
        <v>7.0643675638832292E-4</v>
      </c>
      <c r="AV410" s="5">
        <f t="shared" si="597"/>
        <v>9.2781637492151385E-5</v>
      </c>
      <c r="AW410" s="5">
        <f t="shared" si="598"/>
        <v>3.1728732232630359E-7</v>
      </c>
      <c r="AX410" s="5">
        <f t="shared" si="599"/>
        <v>1.8560552734422566E-6</v>
      </c>
      <c r="AY410" s="5">
        <f t="shared" si="600"/>
        <v>4.1395832770491833E-6</v>
      </c>
      <c r="AZ410" s="5">
        <f t="shared" si="601"/>
        <v>4.6162821637968792E-6</v>
      </c>
      <c r="BA410" s="5">
        <f t="shared" si="602"/>
        <v>3.4319172711477422E-6</v>
      </c>
      <c r="BB410" s="5">
        <f t="shared" si="603"/>
        <v>1.9135619972016759E-6</v>
      </c>
      <c r="BC410" s="5">
        <f t="shared" si="604"/>
        <v>8.5356824837677273E-7</v>
      </c>
      <c r="BD410" s="5">
        <f t="shared" si="605"/>
        <v>1.0866577868617345E-2</v>
      </c>
      <c r="BE410" s="5">
        <f t="shared" si="606"/>
        <v>5.7087566832781239E-3</v>
      </c>
      <c r="BF410" s="5">
        <f t="shared" si="607"/>
        <v>1.4995476617800812E-3</v>
      </c>
      <c r="BG410" s="5">
        <f t="shared" si="608"/>
        <v>2.6259578803872197E-4</v>
      </c>
      <c r="BH410" s="5">
        <f t="shared" si="609"/>
        <v>3.4488674311535658E-5</v>
      </c>
      <c r="BI410" s="5">
        <f t="shared" si="610"/>
        <v>3.6237250099130529E-6</v>
      </c>
      <c r="BJ410" s="8">
        <f t="shared" si="611"/>
        <v>7.2239482250525289E-2</v>
      </c>
      <c r="BK410" s="8">
        <f t="shared" si="612"/>
        <v>0.16292736618872514</v>
      </c>
      <c r="BL410" s="8">
        <f t="shared" si="613"/>
        <v>0.63929374260171834</v>
      </c>
      <c r="BM410" s="8">
        <f t="shared" si="614"/>
        <v>0.51190540470220858</v>
      </c>
      <c r="BN410" s="8">
        <f t="shared" si="615"/>
        <v>0.48008898260301608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1.59183673469388</v>
      </c>
      <c r="F411">
        <f>VLOOKUP(B411,home!$B$2:$E$405,3,FALSE)</f>
        <v>1.19</v>
      </c>
      <c r="G411">
        <f>VLOOKUP(C411,away!$B$2:$E$405,4,FALSE)</f>
        <v>1.01</v>
      </c>
      <c r="H411">
        <f>VLOOKUP(A411,away!$A$2:$E$405,3,FALSE)</f>
        <v>1.28571428571429</v>
      </c>
      <c r="I411">
        <f>VLOOKUP(C411,away!$B$2:$E$405,3,FALSE)</f>
        <v>0.44</v>
      </c>
      <c r="J411">
        <f>VLOOKUP(B411,home!$B$2:$E$405,4,FALSE)</f>
        <v>1.01</v>
      </c>
      <c r="K411" s="3">
        <f t="shared" si="560"/>
        <v>1.9132285714285742</v>
      </c>
      <c r="L411" s="3">
        <f t="shared" si="561"/>
        <v>0.57137142857143053</v>
      </c>
      <c r="M411" s="5">
        <f t="shared" si="562"/>
        <v>8.3358891400820673E-2</v>
      </c>
      <c r="N411" s="5">
        <f t="shared" si="563"/>
        <v>0.15948461271066181</v>
      </c>
      <c r="O411" s="5">
        <f t="shared" si="564"/>
        <v>4.7628888863817644E-2</v>
      </c>
      <c r="P411" s="5">
        <f t="shared" si="565"/>
        <v>9.1124950999652163E-2</v>
      </c>
      <c r="Q411" s="5">
        <f t="shared" si="566"/>
        <v>0.15256525887062947</v>
      </c>
      <c r="R411" s="5">
        <f t="shared" si="567"/>
        <v>1.3606893135694692E-2</v>
      </c>
      <c r="S411" s="5">
        <f t="shared" si="568"/>
        <v>2.4903632219511668E-2</v>
      </c>
      <c r="T411" s="5">
        <f t="shared" si="569"/>
        <v>8.717142991128167E-2</v>
      </c>
      <c r="U411" s="5">
        <f t="shared" si="570"/>
        <v>2.6033096715586429E-2</v>
      </c>
      <c r="V411" s="5">
        <f t="shared" si="571"/>
        <v>3.0248619721047376E-3</v>
      </c>
      <c r="W411" s="5">
        <f t="shared" si="572"/>
        <v>9.7297404092895015E-2</v>
      </c>
      <c r="X411" s="5">
        <f t="shared" si="573"/>
        <v>5.5592956772849172E-2</v>
      </c>
      <c r="Y411" s="5">
        <f t="shared" si="574"/>
        <v>1.5882113564906306E-2</v>
      </c>
      <c r="Z411" s="5">
        <f t="shared" si="575"/>
        <v>2.5915299897868896E-3</v>
      </c>
      <c r="AA411" s="5">
        <f t="shared" si="576"/>
        <v>4.958189220174279E-3</v>
      </c>
      <c r="AB411" s="5">
        <f t="shared" si="577"/>
        <v>4.7430746392932962E-3</v>
      </c>
      <c r="AC411" s="5">
        <f t="shared" si="578"/>
        <v>2.0666691515798652E-4</v>
      </c>
      <c r="AD411" s="5">
        <f t="shared" si="579"/>
        <v>4.6538043359089572E-2</v>
      </c>
      <c r="AE411" s="5">
        <f t="shared" si="580"/>
        <v>2.6590508317002184E-2</v>
      </c>
      <c r="AF411" s="5">
        <f t="shared" si="581"/>
        <v>7.5965283617630205E-3</v>
      </c>
      <c r="AG411" s="5">
        <f t="shared" si="582"/>
        <v>1.4468130874146421E-3</v>
      </c>
      <c r="AH411" s="5">
        <f t="shared" si="583"/>
        <v>3.7018154811255998E-4</v>
      </c>
      <c r="AI411" s="5">
        <f t="shared" si="584"/>
        <v>7.0824191446461121E-4</v>
      </c>
      <c r="AJ411" s="5">
        <f t="shared" si="585"/>
        <v>6.7751433311848336E-4</v>
      </c>
      <c r="AK411" s="5">
        <f t="shared" si="586"/>
        <v>4.3207992655821967E-4</v>
      </c>
      <c r="AL411" s="5">
        <f t="shared" si="587"/>
        <v>9.0368344398761452E-6</v>
      </c>
      <c r="AM411" s="5">
        <f t="shared" si="588"/>
        <v>1.7807582842598393E-2</v>
      </c>
      <c r="AN411" s="5">
        <f t="shared" si="589"/>
        <v>1.0174744048179538E-2</v>
      </c>
      <c r="AO411" s="5">
        <f t="shared" si="590"/>
        <v>2.9067790210785013E-3</v>
      </c>
      <c r="AP411" s="5">
        <f t="shared" si="591"/>
        <v>5.5361682727169596E-4</v>
      </c>
      <c r="AQ411" s="5">
        <f t="shared" si="592"/>
        <v>7.9080209369852952E-5</v>
      </c>
      <c r="AR411" s="5">
        <f t="shared" si="593"/>
        <v>4.2302231995171449E-5</v>
      </c>
      <c r="AS411" s="5">
        <f t="shared" si="594"/>
        <v>8.0933838888361994E-5</v>
      </c>
      <c r="AT411" s="5">
        <f t="shared" si="595"/>
        <v>7.7422466478305614E-5</v>
      </c>
      <c r="AU411" s="5">
        <f t="shared" si="596"/>
        <v>4.9375624978921772E-5</v>
      </c>
      <c r="AV411" s="5">
        <f t="shared" si="597"/>
        <v>2.3616714110453888E-5</v>
      </c>
      <c r="AW411" s="5">
        <f t="shared" si="598"/>
        <v>2.7440953797867107E-7</v>
      </c>
      <c r="AX411" s="5">
        <f t="shared" si="599"/>
        <v>5.6783293804234221E-3</v>
      </c>
      <c r="AY411" s="5">
        <f t="shared" si="600"/>
        <v>3.2444351699916565E-3</v>
      </c>
      <c r="AZ411" s="5">
        <f t="shared" si="601"/>
        <v>9.2688877899276228E-4</v>
      </c>
      <c r="BA411" s="5">
        <f t="shared" si="602"/>
        <v>1.7653258859330785E-4</v>
      </c>
      <c r="BB411" s="5">
        <f t="shared" si="603"/>
        <v>2.5216419333492735E-5</v>
      </c>
      <c r="BC411" s="5">
        <f t="shared" si="604"/>
        <v>2.881588307606798E-6</v>
      </c>
      <c r="BD411" s="5">
        <f t="shared" si="605"/>
        <v>4.0283811211401957E-6</v>
      </c>
      <c r="BE411" s="5">
        <f t="shared" si="606"/>
        <v>7.7072138575688956E-6</v>
      </c>
      <c r="BF411" s="5">
        <f t="shared" si="607"/>
        <v>7.3728308792055248E-6</v>
      </c>
      <c r="BG411" s="5">
        <f t="shared" si="608"/>
        <v>4.7019702301356217E-6</v>
      </c>
      <c r="BH411" s="5">
        <f t="shared" si="609"/>
        <v>2.2489859465755153E-6</v>
      </c>
      <c r="BI411" s="5">
        <f t="shared" si="610"/>
        <v>8.6056483394592244E-7</v>
      </c>
      <c r="BJ411" s="8">
        <f t="shared" si="611"/>
        <v>0.69174175592263321</v>
      </c>
      <c r="BK411" s="8">
        <f t="shared" si="612"/>
        <v>0.20587247551167875</v>
      </c>
      <c r="BL411" s="8">
        <f t="shared" si="613"/>
        <v>9.9458731120140018E-2</v>
      </c>
      <c r="BM411" s="8">
        <f t="shared" si="614"/>
        <v>0.44865083580250842</v>
      </c>
      <c r="BN411" s="8">
        <f t="shared" si="615"/>
        <v>0.54776949598127656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1.59183673469388</v>
      </c>
      <c r="F412">
        <f>VLOOKUP(B412,home!$B$2:$E$405,3,FALSE)</f>
        <v>1.19</v>
      </c>
      <c r="G412">
        <f>VLOOKUP(C412,away!$B$2:$E$405,4,FALSE)</f>
        <v>0.82</v>
      </c>
      <c r="H412">
        <f>VLOOKUP(A412,away!$A$2:$E$405,3,FALSE)</f>
        <v>1.28571428571429</v>
      </c>
      <c r="I412">
        <f>VLOOKUP(C412,away!$B$2:$E$405,3,FALSE)</f>
        <v>0.44</v>
      </c>
      <c r="J412">
        <f>VLOOKUP(B412,home!$B$2:$E$405,4,FALSE)</f>
        <v>0.69</v>
      </c>
      <c r="K412" s="3">
        <f t="shared" si="560"/>
        <v>1.5533142857142879</v>
      </c>
      <c r="L412" s="3">
        <f t="shared" si="561"/>
        <v>0.39034285714285843</v>
      </c>
      <c r="M412" s="5">
        <f t="shared" si="562"/>
        <v>0.1431793637319661</v>
      </c>
      <c r="N412" s="5">
        <f t="shared" si="563"/>
        <v>0.22240255110434509</v>
      </c>
      <c r="O412" s="5">
        <f t="shared" si="564"/>
        <v>5.5889041923032207E-2</v>
      </c>
      <c r="P412" s="5">
        <f t="shared" si="565"/>
        <v>8.6813247233930649E-2</v>
      </c>
      <c r="Q412" s="5">
        <f t="shared" si="566"/>
        <v>0.17273052990484064</v>
      </c>
      <c r="R412" s="5">
        <f t="shared" si="567"/>
        <v>1.0907944153606693E-2</v>
      </c>
      <c r="S412" s="5">
        <f t="shared" si="568"/>
        <v>1.3159263491015516E-2</v>
      </c>
      <c r="T412" s="5">
        <f t="shared" si="569"/>
        <v>6.7424128558855434E-2</v>
      </c>
      <c r="U412" s="5">
        <f t="shared" si="570"/>
        <v>1.694346548157092E-2</v>
      </c>
      <c r="V412" s="5">
        <f t="shared" si="571"/>
        <v>8.8653247001630646E-4</v>
      </c>
      <c r="W412" s="5">
        <f t="shared" si="572"/>
        <v>8.9434933226729324E-2</v>
      </c>
      <c r="X412" s="5">
        <f t="shared" si="573"/>
        <v>3.4910287364102288E-2</v>
      </c>
      <c r="Y412" s="5">
        <f t="shared" si="574"/>
        <v>6.813490656690957E-3</v>
      </c>
      <c r="Z412" s="5">
        <f t="shared" si="575"/>
        <v>1.4192793621578587E-3</v>
      </c>
      <c r="AA412" s="5">
        <f t="shared" si="576"/>
        <v>2.2045869086592638E-3</v>
      </c>
      <c r="AB412" s="5">
        <f t="shared" si="577"/>
        <v>1.7122081696595676E-3</v>
      </c>
      <c r="AC412" s="5">
        <f t="shared" si="578"/>
        <v>3.3595432546283445E-5</v>
      </c>
      <c r="AD412" s="5">
        <f t="shared" si="579"/>
        <v>3.4730139855745509E-2</v>
      </c>
      <c r="AE412" s="5">
        <f t="shared" si="580"/>
        <v>1.3556662020262763E-2</v>
      </c>
      <c r="AF412" s="5">
        <f t="shared" si="581"/>
        <v>2.6458730931547209E-3</v>
      </c>
      <c r="AG412" s="5">
        <f t="shared" si="582"/>
        <v>3.4426588760647547E-4</v>
      </c>
      <c r="AH412" s="5">
        <f t="shared" si="583"/>
        <v>1.3850139032714801E-4</v>
      </c>
      <c r="AI412" s="5">
        <f t="shared" si="584"/>
        <v>2.1513618818644968E-4</v>
      </c>
      <c r="AJ412" s="5">
        <f t="shared" si="585"/>
        <v>1.6708705724206488E-4</v>
      </c>
      <c r="AK412" s="5">
        <f t="shared" si="586"/>
        <v>8.6512904324020115E-5</v>
      </c>
      <c r="AL412" s="5">
        <f t="shared" si="587"/>
        <v>8.1479020874296613E-7</v>
      </c>
      <c r="AM412" s="5">
        <f t="shared" si="588"/>
        <v>1.0789364476556925E-2</v>
      </c>
      <c r="AN412" s="5">
        <f t="shared" si="589"/>
        <v>4.211551356534891E-3</v>
      </c>
      <c r="AO412" s="5">
        <f t="shared" si="590"/>
        <v>8.2197449475685522E-4</v>
      </c>
      <c r="AP412" s="5">
        <f t="shared" si="591"/>
        <v>1.0695062426064948E-4</v>
      </c>
      <c r="AQ412" s="5">
        <f t="shared" si="592"/>
        <v>1.0436853061778554E-5</v>
      </c>
      <c r="AR412" s="5">
        <f t="shared" si="593"/>
        <v>1.0812605683711443E-5</v>
      </c>
      <c r="AS412" s="5">
        <f t="shared" si="594"/>
        <v>1.6795374874304485E-5</v>
      </c>
      <c r="AT412" s="5">
        <f t="shared" si="595"/>
        <v>1.3044247863091987E-5</v>
      </c>
      <c r="AU412" s="5">
        <f t="shared" si="596"/>
        <v>6.7539388507129527E-6</v>
      </c>
      <c r="AV412" s="5">
        <f t="shared" si="597"/>
        <v>2.622747425413291E-6</v>
      </c>
      <c r="AW412" s="5">
        <f t="shared" si="598"/>
        <v>1.3722994010933456E-8</v>
      </c>
      <c r="AX412" s="5">
        <f t="shared" si="599"/>
        <v>2.7932123292023596E-3</v>
      </c>
      <c r="AY412" s="5">
        <f t="shared" si="600"/>
        <v>1.0903104811875075E-3</v>
      </c>
      <c r="AZ412" s="5">
        <f t="shared" si="601"/>
        <v>2.1279745419976821E-4</v>
      </c>
      <c r="BA412" s="5">
        <f t="shared" si="602"/>
        <v>2.7687988755021368E-5</v>
      </c>
      <c r="BB412" s="5">
        <f t="shared" si="603"/>
        <v>2.7019521597935931E-6</v>
      </c>
      <c r="BC412" s="5">
        <f t="shared" si="604"/>
        <v>2.1093754518342967E-7</v>
      </c>
      <c r="BD412" s="5">
        <f t="shared" si="605"/>
        <v>7.0343723262317248E-7</v>
      </c>
      <c r="BE412" s="5">
        <f t="shared" si="606"/>
        <v>1.0926591025368984E-6</v>
      </c>
      <c r="BF412" s="5">
        <f t="shared" si="607"/>
        <v>8.4862149669315878E-7</v>
      </c>
      <c r="BG412" s="5">
        <f t="shared" si="608"/>
        <v>4.3939196465924129E-7</v>
      </c>
      <c r="BH412" s="5">
        <f t="shared" si="609"/>
        <v>1.7062845393331669E-7</v>
      </c>
      <c r="BI412" s="5">
        <f t="shared" si="610"/>
        <v>5.3007923008792578E-8</v>
      </c>
      <c r="BJ412" s="8">
        <f t="shared" si="611"/>
        <v>0.66506006062055389</v>
      </c>
      <c r="BK412" s="8">
        <f t="shared" si="612"/>
        <v>0.24516312763087109</v>
      </c>
      <c r="BL412" s="8">
        <f t="shared" si="613"/>
        <v>8.8317820837479008E-2</v>
      </c>
      <c r="BM412" s="8">
        <f t="shared" si="614"/>
        <v>0.30694731364114713</v>
      </c>
      <c r="BN412" s="8">
        <f t="shared" si="615"/>
        <v>0.69192267805172147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1.59183673469388</v>
      </c>
      <c r="F413">
        <f>VLOOKUP(B413,home!$B$2:$E$405,3,FALSE)</f>
        <v>1.88</v>
      </c>
      <c r="G413">
        <f>VLOOKUP(C413,away!$B$2:$E$405,4,FALSE)</f>
        <v>0.97</v>
      </c>
      <c r="H413">
        <f>VLOOKUP(A413,away!$A$2:$E$405,3,FALSE)</f>
        <v>1.28571428571429</v>
      </c>
      <c r="I413">
        <f>VLOOKUP(C413,away!$B$2:$E$405,3,FALSE)</f>
        <v>0.91</v>
      </c>
      <c r="J413">
        <f>VLOOKUP(B413,home!$B$2:$E$405,4,FALSE)</f>
        <v>0.92</v>
      </c>
      <c r="K413" s="3">
        <f t="shared" si="560"/>
        <v>2.9028734693877594</v>
      </c>
      <c r="L413" s="3">
        <f t="shared" si="561"/>
        <v>1.0764000000000036</v>
      </c>
      <c r="M413" s="5">
        <f t="shared" si="562"/>
        <v>1.8699219959492201E-2</v>
      </c>
      <c r="N413" s="5">
        <f t="shared" si="563"/>
        <v>5.4281469518655964E-2</v>
      </c>
      <c r="O413" s="5">
        <f t="shared" si="564"/>
        <v>2.0127840364397472E-2</v>
      </c>
      <c r="P413" s="5">
        <f t="shared" si="565"/>
        <v>5.8428573789881477E-2</v>
      </c>
      <c r="Q413" s="5">
        <f t="shared" si="566"/>
        <v>7.8786118872543387E-2</v>
      </c>
      <c r="R413" s="5">
        <f t="shared" si="567"/>
        <v>1.0832803684118753E-2</v>
      </c>
      <c r="S413" s="5">
        <f t="shared" si="568"/>
        <v>4.5642254630341446E-2</v>
      </c>
      <c r="T413" s="5">
        <f t="shared" si="569"/>
        <v>8.4805378354405977E-2</v>
      </c>
      <c r="U413" s="5">
        <f t="shared" si="570"/>
        <v>3.1446258413714311E-2</v>
      </c>
      <c r="V413" s="5">
        <f t="shared" si="571"/>
        <v>1.584624532991533E-2</v>
      </c>
      <c r="W413" s="5">
        <f t="shared" si="572"/>
        <v>7.6235378077045474E-2</v>
      </c>
      <c r="X413" s="5">
        <f t="shared" si="573"/>
        <v>8.2059760962132022E-2</v>
      </c>
      <c r="Y413" s="5">
        <f t="shared" si="574"/>
        <v>4.4164563349819594E-2</v>
      </c>
      <c r="Z413" s="5">
        <f t="shared" si="575"/>
        <v>3.886809961861823E-3</v>
      </c>
      <c r="AA413" s="5">
        <f t="shared" si="576"/>
        <v>1.1282917518840736E-2</v>
      </c>
      <c r="AB413" s="5">
        <f t="shared" si="577"/>
        <v>1.6376440961366569E-2</v>
      </c>
      <c r="AC413" s="5">
        <f t="shared" si="578"/>
        <v>3.0946261279789539E-3</v>
      </c>
      <c r="AD413" s="5">
        <f t="shared" si="579"/>
        <v>5.5325414112150126E-2</v>
      </c>
      <c r="AE413" s="5">
        <f t="shared" si="580"/>
        <v>5.9552275750318601E-2</v>
      </c>
      <c r="AF413" s="5">
        <f t="shared" si="581"/>
        <v>3.2051034808821571E-2</v>
      </c>
      <c r="AG413" s="5">
        <f t="shared" si="582"/>
        <v>1.1499911289405222E-2</v>
      </c>
      <c r="AH413" s="5">
        <f t="shared" si="583"/>
        <v>1.0459405607370195E-3</v>
      </c>
      <c r="AI413" s="5">
        <f t="shared" si="584"/>
        <v>3.036233104320051E-3</v>
      </c>
      <c r="AJ413" s="5">
        <f t="shared" si="585"/>
        <v>4.4069002627037564E-3</v>
      </c>
      <c r="AK413" s="5">
        <f t="shared" si="586"/>
        <v>4.264224618280227E-3</v>
      </c>
      <c r="AL413" s="5">
        <f t="shared" si="587"/>
        <v>3.8678531288986186E-4</v>
      </c>
      <c r="AM413" s="5">
        <f t="shared" si="588"/>
        <v>3.2120535361810344E-2</v>
      </c>
      <c r="AN413" s="5">
        <f t="shared" si="589"/>
        <v>3.4574544263452765E-2</v>
      </c>
      <c r="AO413" s="5">
        <f t="shared" si="590"/>
        <v>1.8608019722590338E-2</v>
      </c>
      <c r="AP413" s="5">
        <f t="shared" si="591"/>
        <v>6.6765574764654379E-3</v>
      </c>
      <c r="AQ413" s="5">
        <f t="shared" si="592"/>
        <v>1.7966616169168546E-3</v>
      </c>
      <c r="AR413" s="5">
        <f t="shared" si="593"/>
        <v>2.2517008391546639E-4</v>
      </c>
      <c r="AS413" s="5">
        <f t="shared" si="594"/>
        <v>6.5364026269802288E-4</v>
      </c>
      <c r="AT413" s="5">
        <f t="shared" si="595"/>
        <v>9.4871748855486818E-4</v>
      </c>
      <c r="AU413" s="5">
        <f t="shared" si="596"/>
        <v>9.1800227582337066E-4</v>
      </c>
      <c r="AV413" s="5">
        <f t="shared" si="597"/>
        <v>6.6621111283131167E-4</v>
      </c>
      <c r="AW413" s="5">
        <f t="shared" si="598"/>
        <v>3.3571385811791112E-5</v>
      </c>
      <c r="AX413" s="5">
        <f t="shared" si="599"/>
        <v>1.5540308320721763E-2</v>
      </c>
      <c r="AY413" s="5">
        <f t="shared" si="600"/>
        <v>1.6727587876424959E-2</v>
      </c>
      <c r="AZ413" s="5">
        <f t="shared" si="601"/>
        <v>9.0027877950919419E-3</v>
      </c>
      <c r="BA413" s="5">
        <f t="shared" si="602"/>
        <v>3.2302002608790006E-3</v>
      </c>
      <c r="BB413" s="5">
        <f t="shared" si="603"/>
        <v>8.6924689020254162E-4</v>
      </c>
      <c r="BC413" s="5">
        <f t="shared" si="604"/>
        <v>1.8713147052280385E-4</v>
      </c>
      <c r="BD413" s="5">
        <f t="shared" si="605"/>
        <v>4.0395513054434801E-5</v>
      </c>
      <c r="BE413" s="5">
        <f t="shared" si="606"/>
        <v>1.1726306312802568E-4</v>
      </c>
      <c r="BF413" s="5">
        <f t="shared" si="607"/>
        <v>1.701999174467439E-4</v>
      </c>
      <c r="BG413" s="5">
        <f t="shared" si="608"/>
        <v>1.6468960828271322E-4</v>
      </c>
      <c r="BH413" s="5">
        <f t="shared" si="609"/>
        <v>1.1951827364193769E-4</v>
      </c>
      <c r="BI413" s="5">
        <f t="shared" si="610"/>
        <v>6.938928513244143E-5</v>
      </c>
      <c r="BJ413" s="8">
        <f t="shared" si="611"/>
        <v>0.71809488615037642</v>
      </c>
      <c r="BK413" s="8">
        <f t="shared" si="612"/>
        <v>0.15882529302692419</v>
      </c>
      <c r="BL413" s="8">
        <f t="shared" si="613"/>
        <v>0.10691275637298821</v>
      </c>
      <c r="BM413" s="8">
        <f t="shared" si="614"/>
        <v>0.72986970283244823</v>
      </c>
      <c r="BN413" s="8">
        <f t="shared" si="615"/>
        <v>0.24115602618908927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1.59183673469388</v>
      </c>
      <c r="F414">
        <f>VLOOKUP(B414,home!$B$2:$E$405,3,FALSE)</f>
        <v>1.01</v>
      </c>
      <c r="G414">
        <f>VLOOKUP(C414,away!$B$2:$E$405,4,FALSE)</f>
        <v>1.38</v>
      </c>
      <c r="H414">
        <f>VLOOKUP(A414,away!$A$2:$E$405,3,FALSE)</f>
        <v>1.28571428571429</v>
      </c>
      <c r="I414">
        <f>VLOOKUP(C414,away!$B$2:$E$405,3,FALSE)</f>
        <v>0.63</v>
      </c>
      <c r="J414">
        <f>VLOOKUP(B414,home!$B$2:$E$405,4,FALSE)</f>
        <v>1.56</v>
      </c>
      <c r="K414" s="3">
        <f t="shared" si="560"/>
        <v>2.2187020408163298</v>
      </c>
      <c r="L414" s="3">
        <f t="shared" si="561"/>
        <v>1.2636000000000043</v>
      </c>
      <c r="M414" s="5">
        <f t="shared" si="562"/>
        <v>3.0736572682777952E-2</v>
      </c>
      <c r="N414" s="5">
        <f t="shared" si="563"/>
        <v>6.8195296538978892E-2</v>
      </c>
      <c r="O414" s="5">
        <f t="shared" si="564"/>
        <v>3.8838733241958343E-2</v>
      </c>
      <c r="P414" s="5">
        <f t="shared" si="565"/>
        <v>8.6171576706653999E-2</v>
      </c>
      <c r="Q414" s="5">
        <f t="shared" si="566"/>
        <v>7.5652521802553649E-2</v>
      </c>
      <c r="R414" s="5">
        <f t="shared" si="567"/>
        <v>2.4538311662269371E-2</v>
      </c>
      <c r="S414" s="5">
        <f t="shared" si="568"/>
        <v>6.0396621874105168E-2</v>
      </c>
      <c r="T414" s="5">
        <f t="shared" si="569"/>
        <v>9.5594526549707085E-2</v>
      </c>
      <c r="U414" s="5">
        <f t="shared" si="570"/>
        <v>5.4443202163264204E-2</v>
      </c>
      <c r="V414" s="5">
        <f t="shared" si="571"/>
        <v>1.8813895992752759E-2</v>
      </c>
      <c r="W414" s="5">
        <f t="shared" si="572"/>
        <v>5.5950134838742553E-2</v>
      </c>
      <c r="X414" s="5">
        <f t="shared" si="573"/>
        <v>7.0698590382235305E-2</v>
      </c>
      <c r="Y414" s="5">
        <f t="shared" si="574"/>
        <v>4.4667369403496436E-2</v>
      </c>
      <c r="Z414" s="5">
        <f t="shared" si="575"/>
        <v>1.0335536872147893E-2</v>
      </c>
      <c r="AA414" s="5">
        <f t="shared" si="576"/>
        <v>2.2931476751166954E-2</v>
      </c>
      <c r="AB414" s="5">
        <f t="shared" si="577"/>
        <v>2.5439057133373175E-2</v>
      </c>
      <c r="AC414" s="5">
        <f t="shared" si="578"/>
        <v>3.2966083646154523E-3</v>
      </c>
      <c r="AD414" s="5">
        <f t="shared" si="579"/>
        <v>3.1034169587666745E-2</v>
      </c>
      <c r="AE414" s="5">
        <f t="shared" si="580"/>
        <v>3.9214776690975825E-2</v>
      </c>
      <c r="AF414" s="5">
        <f t="shared" si="581"/>
        <v>2.4775895913358617E-2</v>
      </c>
      <c r="AG414" s="5">
        <f t="shared" si="582"/>
        <v>1.0435607358706684E-2</v>
      </c>
      <c r="AH414" s="5">
        <f t="shared" si="583"/>
        <v>3.2649960979115305E-3</v>
      </c>
      <c r="AI414" s="5">
        <f t="shared" si="584"/>
        <v>7.2440535056936661E-3</v>
      </c>
      <c r="AJ414" s="5">
        <f t="shared" si="585"/>
        <v>8.0361981484326148E-3</v>
      </c>
      <c r="AK414" s="5">
        <f t="shared" si="586"/>
        <v>5.9433097441106168E-3</v>
      </c>
      <c r="AL414" s="5">
        <f t="shared" si="587"/>
        <v>3.6968850560547683E-4</v>
      </c>
      <c r="AM414" s="5">
        <f t="shared" si="588"/>
        <v>1.3771115079839243E-2</v>
      </c>
      <c r="AN414" s="5">
        <f t="shared" si="589"/>
        <v>1.7401181014884925E-2</v>
      </c>
      <c r="AO414" s="5">
        <f t="shared" si="590"/>
        <v>1.0994066165204337E-2</v>
      </c>
      <c r="AP414" s="5">
        <f t="shared" si="591"/>
        <v>4.6307006687840808E-3</v>
      </c>
      <c r="AQ414" s="5">
        <f t="shared" si="592"/>
        <v>1.4628383412688961E-3</v>
      </c>
      <c r="AR414" s="5">
        <f t="shared" si="593"/>
        <v>8.2512981386420505E-4</v>
      </c>
      <c r="AS414" s="5">
        <f t="shared" si="594"/>
        <v>1.8307172019589103E-3</v>
      </c>
      <c r="AT414" s="5">
        <f t="shared" si="595"/>
        <v>2.0309079960718979E-3</v>
      </c>
      <c r="AU414" s="5">
        <f t="shared" si="596"/>
        <v>1.5019932385316409E-3</v>
      </c>
      <c r="AV414" s="5">
        <f t="shared" si="597"/>
        <v>8.3311886590562031E-4</v>
      </c>
      <c r="AW414" s="5">
        <f t="shared" si="598"/>
        <v>2.8790025329047786E-5</v>
      </c>
      <c r="AX414" s="5">
        <f t="shared" si="599"/>
        <v>5.092333521992648E-3</v>
      </c>
      <c r="AY414" s="5">
        <f t="shared" si="600"/>
        <v>6.4346726383899301E-3</v>
      </c>
      <c r="AZ414" s="5">
        <f t="shared" si="601"/>
        <v>4.0654261729347729E-3</v>
      </c>
      <c r="BA414" s="5">
        <f t="shared" si="602"/>
        <v>1.7123575040401318E-3</v>
      </c>
      <c r="BB414" s="5">
        <f t="shared" si="603"/>
        <v>5.4093373552627948E-4</v>
      </c>
      <c r="BC414" s="5">
        <f t="shared" si="604"/>
        <v>1.3670477364220187E-4</v>
      </c>
      <c r="BD414" s="5">
        <f t="shared" si="605"/>
        <v>1.7377233879980203E-4</v>
      </c>
      <c r="BE414" s="5">
        <f t="shared" si="606"/>
        <v>3.8554904273254743E-4</v>
      </c>
      <c r="BF414" s="5">
        <f t="shared" si="607"/>
        <v>4.2770922397274277E-4</v>
      </c>
      <c r="BG414" s="5">
        <f t="shared" si="608"/>
        <v>3.1631977603476435E-4</v>
      </c>
      <c r="BH414" s="5">
        <f t="shared" si="609"/>
        <v>1.7545483315972409E-4</v>
      </c>
      <c r="BI414" s="5">
        <f t="shared" si="610"/>
        <v>7.7856399280513622E-5</v>
      </c>
      <c r="BJ414" s="8">
        <f t="shared" si="611"/>
        <v>0.58246121868292944</v>
      </c>
      <c r="BK414" s="8">
        <f t="shared" si="612"/>
        <v>0.20621963676490074</v>
      </c>
      <c r="BL414" s="8">
        <f t="shared" si="613"/>
        <v>0.19925786717849286</v>
      </c>
      <c r="BM414" s="8">
        <f t="shared" si="614"/>
        <v>0.66773536425021773</v>
      </c>
      <c r="BN414" s="8">
        <f t="shared" si="615"/>
        <v>0.32413301263519223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1.3592592592592601</v>
      </c>
      <c r="F415">
        <f>VLOOKUP(B415,home!$B$2:$E$405,3,FALSE)</f>
        <v>0.57999999999999996</v>
      </c>
      <c r="G415">
        <f>VLOOKUP(C415,away!$B$2:$E$405,4,FALSE)</f>
        <v>1.1299999999999999</v>
      </c>
      <c r="H415">
        <f>VLOOKUP(A415,away!$A$2:$E$405,3,FALSE)</f>
        <v>1.11851851851852</v>
      </c>
      <c r="I415">
        <f>VLOOKUP(C415,away!$B$2:$E$405,3,FALSE)</f>
        <v>0.62</v>
      </c>
      <c r="J415">
        <f>VLOOKUP(B415,home!$B$2:$E$405,4,FALSE)</f>
        <v>1.0900000000000001</v>
      </c>
      <c r="K415" s="3">
        <f t="shared" si="560"/>
        <v>0.89085851851851894</v>
      </c>
      <c r="L415" s="3">
        <f t="shared" si="561"/>
        <v>0.7558948148148158</v>
      </c>
      <c r="M415" s="5">
        <f t="shared" si="562"/>
        <v>0.19267444393781319</v>
      </c>
      <c r="N415" s="5">
        <f t="shared" si="563"/>
        <v>0.17164566968281972</v>
      </c>
      <c r="O415" s="5">
        <f t="shared" si="564"/>
        <v>0.14564161311992091</v>
      </c>
      <c r="P415" s="5">
        <f t="shared" si="565"/>
        <v>0.12974607169866004</v>
      </c>
      <c r="Q415" s="5">
        <f t="shared" si="566"/>
        <v>7.6456003501877909E-2</v>
      </c>
      <c r="R415" s="5">
        <f t="shared" si="567"/>
        <v>5.5044870089306822E-2</v>
      </c>
      <c r="S415" s="5">
        <f t="shared" si="568"/>
        <v>2.1842599850277904E-2</v>
      </c>
      <c r="T415" s="5">
        <f t="shared" si="569"/>
        <v>5.7792696608532909E-2</v>
      </c>
      <c r="U415" s="5">
        <f t="shared" si="570"/>
        <v>4.9037191419804213E-2</v>
      </c>
      <c r="V415" s="5">
        <f t="shared" si="571"/>
        <v>1.6343005378740118E-3</v>
      </c>
      <c r="W415" s="5">
        <f t="shared" si="572"/>
        <v>2.2703827337176546E-2</v>
      </c>
      <c r="X415" s="5">
        <f t="shared" si="573"/>
        <v>1.7161705360622618E-2</v>
      </c>
      <c r="Y415" s="5">
        <f t="shared" si="574"/>
        <v>6.4862220477371318E-3</v>
      </c>
      <c r="Z415" s="5">
        <f t="shared" si="575"/>
        <v>1.3869377294220726E-2</v>
      </c>
      <c r="AA415" s="5">
        <f t="shared" si="576"/>
        <v>1.2355652909103862E-2</v>
      </c>
      <c r="AB415" s="5">
        <f t="shared" si="577"/>
        <v>5.5035693229666472E-3</v>
      </c>
      <c r="AC415" s="5">
        <f t="shared" si="578"/>
        <v>6.8783147374944098E-5</v>
      </c>
      <c r="AD415" s="5">
        <f t="shared" si="579"/>
        <v>5.0564744965743381E-3</v>
      </c>
      <c r="AE415" s="5">
        <f t="shared" si="580"/>
        <v>3.8221628532038982E-3</v>
      </c>
      <c r="AF415" s="5">
        <f t="shared" si="581"/>
        <v>1.4445765410573139E-3</v>
      </c>
      <c r="AG415" s="5">
        <f t="shared" si="582"/>
        <v>3.6398263899611519E-4</v>
      </c>
      <c r="AH415" s="5">
        <f t="shared" si="583"/>
        <v>2.6209475953529464E-3</v>
      </c>
      <c r="AI415" s="5">
        <f t="shared" si="584"/>
        <v>2.3348934919108005E-3</v>
      </c>
      <c r="AJ415" s="5">
        <f t="shared" si="585"/>
        <v>1.0400298785510935E-3</v>
      </c>
      <c r="AK415" s="5">
        <f t="shared" si="586"/>
        <v>3.0883982560700744E-4</v>
      </c>
      <c r="AL415" s="5">
        <f t="shared" si="587"/>
        <v>1.8527300224308701E-6</v>
      </c>
      <c r="AM415" s="5">
        <f t="shared" si="588"/>
        <v>9.0092067578897799E-4</v>
      </c>
      <c r="AN415" s="5">
        <f t="shared" si="589"/>
        <v>6.8100126738834821E-4</v>
      </c>
      <c r="AO415" s="5">
        <f t="shared" si="590"/>
        <v>2.5738266345058512E-4</v>
      </c>
      <c r="AP415" s="5">
        <f t="shared" si="591"/>
        <v>6.4851406908508034E-5</v>
      </c>
      <c r="AQ415" s="5">
        <f t="shared" si="592"/>
        <v>1.2255210553896735E-5</v>
      </c>
      <c r="AR415" s="5">
        <f t="shared" si="593"/>
        <v>3.9623213944573051E-4</v>
      </c>
      <c r="AS415" s="5">
        <f t="shared" si="594"/>
        <v>3.529867767360467E-4</v>
      </c>
      <c r="AT415" s="5">
        <f t="shared" si="595"/>
        <v>1.572306384898509E-4</v>
      </c>
      <c r="AU415" s="5">
        <f t="shared" si="596"/>
        <v>4.6690084556929792E-5</v>
      </c>
      <c r="AV415" s="5">
        <f t="shared" si="597"/>
        <v>1.0398564889472714E-5</v>
      </c>
      <c r="AW415" s="5">
        <f t="shared" si="598"/>
        <v>3.4656104275008896E-8</v>
      </c>
      <c r="AX415" s="5">
        <f t="shared" si="599"/>
        <v>1.3376547642267859E-4</v>
      </c>
      <c r="AY415" s="5">
        <f t="shared" si="600"/>
        <v>1.0111263002913623E-4</v>
      </c>
      <c r="AZ415" s="5">
        <f t="shared" si="601"/>
        <v>3.8215256375656455E-5</v>
      </c>
      <c r="BA415" s="5">
        <f t="shared" si="602"/>
        <v>9.6289047137258495E-6</v>
      </c>
      <c r="BB415" s="5">
        <f t="shared" si="603"/>
        <v>1.8196097863628266E-6</v>
      </c>
      <c r="BC415" s="5">
        <f t="shared" si="604"/>
        <v>2.7508672049959112E-7</v>
      </c>
      <c r="BD415" s="5">
        <f t="shared" si="605"/>
        <v>4.9918303278334777E-5</v>
      </c>
      <c r="BE415" s="5">
        <f t="shared" si="606"/>
        <v>4.4470145705495452E-5</v>
      </c>
      <c r="BF415" s="5">
        <f t="shared" si="607"/>
        <v>1.9808304060750178E-5</v>
      </c>
      <c r="BG415" s="5">
        <f t="shared" si="608"/>
        <v>5.8821321366414213E-6</v>
      </c>
      <c r="BH415" s="5">
        <f t="shared" si="609"/>
        <v>1.3100368802446368E-6</v>
      </c>
      <c r="BI415" s="5">
        <f t="shared" si="610"/>
        <v>2.3341150286787199E-7</v>
      </c>
      <c r="BJ415" s="8">
        <f t="shared" si="611"/>
        <v>0.36513454925673688</v>
      </c>
      <c r="BK415" s="8">
        <f t="shared" si="612"/>
        <v>0.34606916453205172</v>
      </c>
      <c r="BL415" s="8">
        <f t="shared" si="613"/>
        <v>0.27497276819020672</v>
      </c>
      <c r="BM415" s="8">
        <f t="shared" si="614"/>
        <v>0.2287361092688924</v>
      </c>
      <c r="BN415" s="8">
        <f t="shared" si="615"/>
        <v>0.77120867203039856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1.3592592592592601</v>
      </c>
      <c r="F416">
        <f>VLOOKUP(B416,home!$B$2:$E$405,3,FALSE)</f>
        <v>1.3</v>
      </c>
      <c r="G416">
        <f>VLOOKUP(C416,away!$B$2:$E$405,4,FALSE)</f>
        <v>1.21</v>
      </c>
      <c r="H416">
        <f>VLOOKUP(A416,away!$A$2:$E$405,3,FALSE)</f>
        <v>1.11851851851852</v>
      </c>
      <c r="I416">
        <f>VLOOKUP(C416,away!$B$2:$E$405,3,FALSE)</f>
        <v>0.57999999999999996</v>
      </c>
      <c r="J416">
        <f>VLOOKUP(B416,home!$B$2:$E$405,4,FALSE)</f>
        <v>0.62</v>
      </c>
      <c r="K416" s="3">
        <f t="shared" si="560"/>
        <v>2.1381148148148159</v>
      </c>
      <c r="L416" s="3">
        <f t="shared" si="561"/>
        <v>0.40221925925925978</v>
      </c>
      <c r="M416" s="5">
        <f t="shared" si="562"/>
        <v>7.8840056971660633E-2</v>
      </c>
      <c r="N416" s="5">
        <f t="shared" si="563"/>
        <v>0.16856909381195168</v>
      </c>
      <c r="O416" s="5">
        <f t="shared" si="564"/>
        <v>3.1710989315099178E-2</v>
      </c>
      <c r="P416" s="5">
        <f t="shared" si="565"/>
        <v>6.7801736047047881E-2</v>
      </c>
      <c r="Q416" s="5">
        <f t="shared" si="566"/>
        <v>0.18021003839962124</v>
      </c>
      <c r="R416" s="5">
        <f t="shared" si="567"/>
        <v>6.3773853163487468E-3</v>
      </c>
      <c r="S416" s="5">
        <f t="shared" si="568"/>
        <v>1.4577219967782338E-2</v>
      </c>
      <c r="T416" s="5">
        <f t="shared" si="569"/>
        <v>7.2483948156178424E-2</v>
      </c>
      <c r="U416" s="5">
        <f t="shared" si="570"/>
        <v>1.3635582024667726E-2</v>
      </c>
      <c r="V416" s="5">
        <f t="shared" si="571"/>
        <v>1.3929197056525104E-3</v>
      </c>
      <c r="W416" s="5">
        <f t="shared" si="572"/>
        <v>0.1284365842935257</v>
      </c>
      <c r="X416" s="5">
        <f t="shared" si="573"/>
        <v>5.1659667796331389E-2</v>
      </c>
      <c r="Y416" s="5">
        <f t="shared" si="574"/>
        <v>1.0389256657309925E-2</v>
      </c>
      <c r="Z416" s="5">
        <f t="shared" si="575"/>
        <v>8.550357326508911E-4</v>
      </c>
      <c r="AA416" s="5">
        <f t="shared" si="576"/>
        <v>1.8281645671769102E-3</v>
      </c>
      <c r="AB416" s="5">
        <f t="shared" si="577"/>
        <v>1.9544128725002339E-3</v>
      </c>
      <c r="AC416" s="5">
        <f t="shared" si="578"/>
        <v>7.4868646920285423E-5</v>
      </c>
      <c r="AD416" s="5">
        <f t="shared" si="579"/>
        <v>6.8653040910549801E-2</v>
      </c>
      <c r="AE416" s="5">
        <f t="shared" si="580"/>
        <v>2.7613575260936999E-2</v>
      </c>
      <c r="AF416" s="5">
        <f t="shared" si="581"/>
        <v>5.5533558934769507E-3</v>
      </c>
      <c r="AG416" s="5">
        <f t="shared" si="582"/>
        <v>7.4455556462578139E-4</v>
      </c>
      <c r="AH416" s="5">
        <f t="shared" si="583"/>
        <v>8.5977959756759967E-5</v>
      </c>
      <c r="AI416" s="5">
        <f t="shared" si="584"/>
        <v>1.8383074950348053E-4</v>
      </c>
      <c r="AJ416" s="5">
        <f t="shared" si="585"/>
        <v>1.9652562446595157E-4</v>
      </c>
      <c r="AK416" s="5">
        <f t="shared" si="586"/>
        <v>1.4006478305379473E-4</v>
      </c>
      <c r="AL416" s="5">
        <f t="shared" si="587"/>
        <v>2.5754543726489118E-6</v>
      </c>
      <c r="AM416" s="5">
        <f t="shared" si="588"/>
        <v>2.9357616770586837E-2</v>
      </c>
      <c r="AN416" s="5">
        <f t="shared" si="589"/>
        <v>1.180819887108266E-2</v>
      </c>
      <c r="AO416" s="5">
        <f t="shared" si="590"/>
        <v>2.3747425015564474E-3</v>
      </c>
      <c r="AP416" s="5">
        <f t="shared" si="591"/>
        <v>3.1838905663583863E-4</v>
      </c>
      <c r="AQ416" s="5">
        <f t="shared" si="592"/>
        <v>3.201555262908038E-5</v>
      </c>
      <c r="AR416" s="5">
        <f t="shared" si="593"/>
        <v>6.9163982571972887E-6</v>
      </c>
      <c r="AS416" s="5">
        <f t="shared" si="594"/>
        <v>1.4788053578872895E-5</v>
      </c>
      <c r="AT416" s="5">
        <f t="shared" si="595"/>
        <v>1.5809278219631701E-5</v>
      </c>
      <c r="AU416" s="5">
        <f t="shared" si="596"/>
        <v>1.1267350657641249E-5</v>
      </c>
      <c r="AV416" s="5">
        <f t="shared" si="597"/>
        <v>6.0227223412040532E-6</v>
      </c>
      <c r="AW416" s="5">
        <f t="shared" si="598"/>
        <v>6.1524096408647253E-8</v>
      </c>
      <c r="AX416" s="5">
        <f t="shared" si="599"/>
        <v>1.0461659224141273E-2</v>
      </c>
      <c r="AY416" s="5">
        <f t="shared" si="600"/>
        <v>4.2078808237569054E-3</v>
      </c>
      <c r="AZ416" s="5">
        <f t="shared" si="601"/>
        <v>8.4624535399137324E-4</v>
      </c>
      <c r="BA416" s="5">
        <f t="shared" si="602"/>
        <v>1.1345872647800007E-4</v>
      </c>
      <c r="BB416" s="5">
        <f t="shared" si="603"/>
        <v>1.1408821230120038E-5</v>
      </c>
      <c r="BC416" s="5">
        <f t="shared" si="604"/>
        <v>9.1776952484003986E-7</v>
      </c>
      <c r="BD416" s="5">
        <f t="shared" si="605"/>
        <v>4.6365143062532133E-7</v>
      </c>
      <c r="BE416" s="5">
        <f t="shared" si="606"/>
        <v>9.9133999273008327E-7</v>
      </c>
      <c r="BF416" s="5">
        <f t="shared" si="607"/>
        <v>1.0597993624873017E-6</v>
      </c>
      <c r="BG416" s="5">
        <f t="shared" si="608"/>
        <v>7.5532423922179911E-7</v>
      </c>
      <c r="BH416" s="5">
        <f t="shared" si="609"/>
        <v>4.037424864672147E-7</v>
      </c>
      <c r="BI416" s="5">
        <f t="shared" si="610"/>
        <v>1.7264955833714443E-7</v>
      </c>
      <c r="BJ416" s="8">
        <f t="shared" si="611"/>
        <v>0.77384565021612117</v>
      </c>
      <c r="BK416" s="8">
        <f t="shared" si="612"/>
        <v>0.16689725761719315</v>
      </c>
      <c r="BL416" s="8">
        <f t="shared" si="613"/>
        <v>5.6171583522697209E-2</v>
      </c>
      <c r="BM416" s="8">
        <f t="shared" si="614"/>
        <v>0.46005240792727259</v>
      </c>
      <c r="BN416" s="8">
        <f t="shared" si="615"/>
        <v>0.53350929986172935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1.3592592592592601</v>
      </c>
      <c r="F417">
        <f>VLOOKUP(B417,home!$B$2:$E$405,3,FALSE)</f>
        <v>0.68</v>
      </c>
      <c r="G417">
        <f>VLOOKUP(C417,away!$B$2:$E$405,4,FALSE)</f>
        <v>0.84</v>
      </c>
      <c r="H417">
        <f>VLOOKUP(A417,away!$A$2:$E$405,3,FALSE)</f>
        <v>1.11851851851852</v>
      </c>
      <c r="I417">
        <f>VLOOKUP(C417,away!$B$2:$E$405,3,FALSE)</f>
        <v>0.57999999999999996</v>
      </c>
      <c r="J417">
        <f>VLOOKUP(B417,home!$B$2:$E$405,4,FALSE)</f>
        <v>1.21</v>
      </c>
      <c r="K417" s="3">
        <f t="shared" si="560"/>
        <v>0.77640888888888937</v>
      </c>
      <c r="L417" s="3">
        <f t="shared" si="561"/>
        <v>0.78497629629629728</v>
      </c>
      <c r="M417" s="5">
        <f t="shared" si="562"/>
        <v>0.20984519533304499</v>
      </c>
      <c r="N417" s="5">
        <f t="shared" si="563"/>
        <v>0.16292567494720142</v>
      </c>
      <c r="O417" s="5">
        <f t="shared" si="564"/>
        <v>0.16472350422810672</v>
      </c>
      <c r="P417" s="5">
        <f t="shared" si="565"/>
        <v>0.12789279289162861</v>
      </c>
      <c r="Q417" s="5">
        <f t="shared" si="566"/>
        <v>6.3248471128614495E-2</v>
      </c>
      <c r="R417" s="5">
        <f t="shared" si="567"/>
        <v>6.4652023130963326E-2</v>
      </c>
      <c r="S417" s="5">
        <f t="shared" si="568"/>
        <v>1.9486467688313663E-2</v>
      </c>
      <c r="T417" s="5">
        <f t="shared" si="569"/>
        <v>4.9648550612943099E-2</v>
      </c>
      <c r="U417" s="5">
        <f t="shared" si="570"/>
        <v>5.0196405443530011E-2</v>
      </c>
      <c r="V417" s="5">
        <f t="shared" si="571"/>
        <v>1.319585861745782E-3</v>
      </c>
      <c r="W417" s="5">
        <f t="shared" si="572"/>
        <v>1.6368891730962867E-2</v>
      </c>
      <c r="X417" s="5">
        <f t="shared" si="573"/>
        <v>1.2849192005446318E-2</v>
      </c>
      <c r="Y417" s="5">
        <f t="shared" si="574"/>
        <v>5.0431555754176204E-3</v>
      </c>
      <c r="Z417" s="5">
        <f t="shared" si="575"/>
        <v>1.6916768555135381E-2</v>
      </c>
      <c r="AA417" s="5">
        <f t="shared" si="576"/>
        <v>1.3134329477483163E-2</v>
      </c>
      <c r="AB417" s="5">
        <f t="shared" si="577"/>
        <v>5.0988050779566443E-3</v>
      </c>
      <c r="AC417" s="5">
        <f t="shared" si="578"/>
        <v>5.0264887245549923E-5</v>
      </c>
      <c r="AD417" s="5">
        <f t="shared" si="579"/>
        <v>3.1772382602948514E-3</v>
      </c>
      <c r="AE417" s="5">
        <f t="shared" si="580"/>
        <v>2.4940567220171433E-3</v>
      </c>
      <c r="AF417" s="5">
        <f t="shared" si="581"/>
        <v>9.7888770420095049E-4</v>
      </c>
      <c r="AG417" s="5">
        <f t="shared" si="582"/>
        <v>2.5613454817788252E-4</v>
      </c>
      <c r="AH417" s="5">
        <f t="shared" si="583"/>
        <v>3.3198155814279581E-3</v>
      </c>
      <c r="AI417" s="5">
        <f t="shared" si="584"/>
        <v>2.5775343268925033E-3</v>
      </c>
      <c r="AJ417" s="5">
        <f t="shared" si="585"/>
        <v>1.0006102814077897E-3</v>
      </c>
      <c r="AK417" s="5">
        <f t="shared" si="586"/>
        <v>2.5896090559954043E-4</v>
      </c>
      <c r="AL417" s="5">
        <f t="shared" si="587"/>
        <v>1.2253827025228754E-6</v>
      </c>
      <c r="AM417" s="5">
        <f t="shared" si="588"/>
        <v>4.9336720548215883E-4</v>
      </c>
      <c r="AN417" s="5">
        <f t="shared" si="589"/>
        <v>3.8728156167343932E-4</v>
      </c>
      <c r="AO417" s="5">
        <f t="shared" si="590"/>
        <v>1.5200342295313118E-4</v>
      </c>
      <c r="AP417" s="5">
        <f t="shared" si="591"/>
        <v>3.9773027991369503E-5</v>
      </c>
      <c r="AQ417" s="5">
        <f t="shared" si="592"/>
        <v>7.8052210512885482E-6</v>
      </c>
      <c r="AR417" s="5">
        <f t="shared" si="593"/>
        <v>5.2119530789921157E-4</v>
      </c>
      <c r="AS417" s="5">
        <f t="shared" si="594"/>
        <v>4.046606699001295E-4</v>
      </c>
      <c r="AT417" s="5">
        <f t="shared" si="595"/>
        <v>1.5709107054709656E-4</v>
      </c>
      <c r="AU417" s="5">
        <f t="shared" si="596"/>
        <v>4.0655634512612472E-5</v>
      </c>
      <c r="AV417" s="5">
        <f t="shared" si="597"/>
        <v>7.891349004752557E-6</v>
      </c>
      <c r="AW417" s="5">
        <f t="shared" si="598"/>
        <v>2.074513600079968E-8</v>
      </c>
      <c r="AX417" s="5">
        <f t="shared" si="599"/>
        <v>6.3842447303769873E-5</v>
      </c>
      <c r="AY417" s="5">
        <f t="shared" si="600"/>
        <v>5.0114807831004803E-5</v>
      </c>
      <c r="AZ417" s="5">
        <f t="shared" si="601"/>
        <v>1.966946812039141E-5</v>
      </c>
      <c r="BA417" s="5">
        <f t="shared" si="602"/>
        <v>5.1466887450876479E-6</v>
      </c>
      <c r="BB417" s="5">
        <f t="shared" si="603"/>
        <v>1.0100071673271848E-6</v>
      </c>
      <c r="BC417" s="5">
        <f t="shared" si="604"/>
        <v>1.5856633708824167E-7</v>
      </c>
      <c r="BD417" s="5">
        <f t="shared" si="605"/>
        <v>6.8187660406955213E-5</v>
      </c>
      <c r="BE417" s="5">
        <f t="shared" si="606"/>
        <v>5.2941505652497006E-5</v>
      </c>
      <c r="BF417" s="5">
        <f t="shared" si="607"/>
        <v>2.0552127789880026E-5</v>
      </c>
      <c r="BG417" s="5">
        <f t="shared" si="608"/>
        <v>5.3189515672144073E-6</v>
      </c>
      <c r="BH417" s="5">
        <f t="shared" si="609"/>
        <v>1.0324203190886886E-6</v>
      </c>
      <c r="BI417" s="5">
        <f t="shared" si="610"/>
        <v>1.6031606256199231E-7</v>
      </c>
      <c r="BJ417" s="8">
        <f t="shared" si="611"/>
        <v>0.31821042565993268</v>
      </c>
      <c r="BK417" s="8">
        <f t="shared" si="612"/>
        <v>0.35864564685251216</v>
      </c>
      <c r="BL417" s="8">
        <f t="shared" si="613"/>
        <v>0.30624167546702963</v>
      </c>
      <c r="BM417" s="8">
        <f t="shared" si="614"/>
        <v>0.20667676081235534</v>
      </c>
      <c r="BN417" s="8">
        <f t="shared" si="615"/>
        <v>0.79328766165955955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1.3592592592592601</v>
      </c>
      <c r="F418">
        <f>VLOOKUP(B418,home!$B$2:$E$405,3,FALSE)</f>
        <v>0.63</v>
      </c>
      <c r="G418">
        <f>VLOOKUP(C418,away!$B$2:$E$405,4,FALSE)</f>
        <v>0.51</v>
      </c>
      <c r="H418">
        <f>VLOOKUP(A418,away!$A$2:$E$405,3,FALSE)</f>
        <v>1.11851851851852</v>
      </c>
      <c r="I418">
        <f>VLOOKUP(C418,away!$B$2:$E$405,3,FALSE)</f>
        <v>1.19</v>
      </c>
      <c r="J418">
        <f>VLOOKUP(B418,home!$B$2:$E$405,4,FALSE)</f>
        <v>0.56999999999999995</v>
      </c>
      <c r="K418" s="3">
        <f t="shared" si="560"/>
        <v>0.43673000000000028</v>
      </c>
      <c r="L418" s="3">
        <f t="shared" si="561"/>
        <v>0.75869111111111209</v>
      </c>
      <c r="M418" s="5">
        <f t="shared" si="562"/>
        <v>0.30257650901982946</v>
      </c>
      <c r="N418" s="5">
        <f t="shared" si="563"/>
        <v>0.13214423878423021</v>
      </c>
      <c r="O418" s="5">
        <f t="shared" si="564"/>
        <v>0.22956210782437583</v>
      </c>
      <c r="P418" s="5">
        <f t="shared" si="565"/>
        <v>0.10025665935013972</v>
      </c>
      <c r="Q418" s="5">
        <f t="shared" si="566"/>
        <v>2.8855676702118443E-2</v>
      </c>
      <c r="R418" s="5">
        <f t="shared" si="567"/>
        <v>8.7083365327142295E-2</v>
      </c>
      <c r="S418" s="5">
        <f t="shared" si="568"/>
        <v>8.3048398044932459E-3</v>
      </c>
      <c r="T418" s="5">
        <f t="shared" si="569"/>
        <v>2.189254541899327E-2</v>
      </c>
      <c r="U418" s="5">
        <f t="shared" si="570"/>
        <v>3.8031918139322884E-2</v>
      </c>
      <c r="V418" s="5">
        <f t="shared" si="571"/>
        <v>3.0575021538767062E-4</v>
      </c>
      <c r="W418" s="5">
        <f t="shared" si="572"/>
        <v>4.2007132287054001E-3</v>
      </c>
      <c r="X418" s="5">
        <f t="shared" si="573"/>
        <v>3.1870437869456467E-3</v>
      </c>
      <c r="Y418" s="5">
        <f t="shared" si="574"/>
        <v>1.2089908959387796E-3</v>
      </c>
      <c r="Z418" s="5">
        <f t="shared" si="575"/>
        <v>2.2023125066448167E-2</v>
      </c>
      <c r="AA418" s="5">
        <f t="shared" si="576"/>
        <v>9.6181594102699147E-3</v>
      </c>
      <c r="AB418" s="5">
        <f t="shared" si="577"/>
        <v>2.1002693796235909E-3</v>
      </c>
      <c r="AC418" s="5">
        <f t="shared" si="578"/>
        <v>6.3317653297121616E-6</v>
      </c>
      <c r="AD418" s="5">
        <f t="shared" si="579"/>
        <v>4.5864437209312749E-4</v>
      </c>
      <c r="AE418" s="5">
        <f t="shared" si="580"/>
        <v>3.4796940826819318E-4</v>
      </c>
      <c r="AF418" s="5">
        <f t="shared" si="581"/>
        <v>1.3200064849583584E-4</v>
      </c>
      <c r="AG418" s="5">
        <f t="shared" si="582"/>
        <v>3.3382572891564354E-5</v>
      </c>
      <c r="AH418" s="5">
        <f t="shared" si="583"/>
        <v>4.1771873067006351E-3</v>
      </c>
      <c r="AI418" s="5">
        <f t="shared" si="584"/>
        <v>1.8243030124553698E-3</v>
      </c>
      <c r="AJ418" s="5">
        <f t="shared" si="585"/>
        <v>3.98363927314817E-4</v>
      </c>
      <c r="AK418" s="5">
        <f t="shared" si="586"/>
        <v>5.7992492658733405E-5</v>
      </c>
      <c r="AL418" s="5">
        <f t="shared" si="587"/>
        <v>8.3919487577190013E-8</v>
      </c>
      <c r="AM418" s="5">
        <f t="shared" si="588"/>
        <v>4.0060751324846338E-5</v>
      </c>
      <c r="AN418" s="5">
        <f t="shared" si="589"/>
        <v>3.0393735934593625E-5</v>
      </c>
      <c r="AO418" s="5">
        <f t="shared" si="590"/>
        <v>1.1529728643517285E-5</v>
      </c>
      <c r="AP418" s="5">
        <f t="shared" si="591"/>
        <v>2.9158342117865821E-6</v>
      </c>
      <c r="AQ418" s="5">
        <f t="shared" si="592"/>
        <v>5.5305437448903884E-7</v>
      </c>
      <c r="AR418" s="5">
        <f t="shared" si="593"/>
        <v>6.3383897580798786E-4</v>
      </c>
      <c r="AS418" s="5">
        <f t="shared" si="594"/>
        <v>2.7681649590462275E-4</v>
      </c>
      <c r="AT418" s="5">
        <f t="shared" si="595"/>
        <v>6.0447034128212977E-5</v>
      </c>
      <c r="AU418" s="5">
        <f t="shared" si="596"/>
        <v>8.7996777382714928E-6</v>
      </c>
      <c r="AV418" s="5">
        <f t="shared" si="597"/>
        <v>9.607708146588275E-7</v>
      </c>
      <c r="AW418" s="5">
        <f t="shared" si="598"/>
        <v>7.7239302641534924E-10</v>
      </c>
      <c r="AX418" s="5">
        <f t="shared" si="599"/>
        <v>2.915955321016693E-6</v>
      </c>
      <c r="AY418" s="5">
        <f t="shared" si="600"/>
        <v>2.2123093824525141E-6</v>
      </c>
      <c r="AZ418" s="5">
        <f t="shared" si="601"/>
        <v>8.3922973174721806E-7</v>
      </c>
      <c r="BA418" s="5">
        <f t="shared" si="602"/>
        <v>2.1223871255225919E-7</v>
      </c>
      <c r="BB418" s="5">
        <f t="shared" si="603"/>
        <v>4.0255906161766355E-8</v>
      </c>
      <c r="BC418" s="5">
        <f t="shared" si="604"/>
        <v>6.1083596349310379E-9</v>
      </c>
      <c r="BD418" s="5">
        <f t="shared" si="605"/>
        <v>8.0147999470215253E-5</v>
      </c>
      <c r="BE418" s="5">
        <f t="shared" si="606"/>
        <v>3.5003035808627138E-5</v>
      </c>
      <c r="BF418" s="5">
        <f t="shared" si="607"/>
        <v>7.6434379143508686E-6</v>
      </c>
      <c r="BG418" s="5">
        <f t="shared" si="608"/>
        <v>1.1127062134448193E-6</v>
      </c>
      <c r="BH418" s="5">
        <f t="shared" si="609"/>
        <v>1.2148804614943902E-7</v>
      </c>
      <c r="BI418" s="5">
        <f t="shared" si="610"/>
        <v>1.0611494878968909E-8</v>
      </c>
      <c r="BJ418" s="8">
        <f t="shared" si="611"/>
        <v>0.19255288502058324</v>
      </c>
      <c r="BK418" s="8">
        <f t="shared" si="612"/>
        <v>0.41145238638404985</v>
      </c>
      <c r="BL418" s="8">
        <f t="shared" si="613"/>
        <v>0.37395856905320551</v>
      </c>
      <c r="BM418" s="8">
        <f t="shared" si="614"/>
        <v>0.1195061969794614</v>
      </c>
      <c r="BN418" s="8">
        <f t="shared" si="615"/>
        <v>0.88047855700783595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1.1786833855799399</v>
      </c>
      <c r="F419">
        <f>VLOOKUP(B419,home!$B$2:$E$405,3,FALSE)</f>
        <v>0.68</v>
      </c>
      <c r="G419">
        <f>VLOOKUP(C419,away!$B$2:$E$405,4,FALSE)</f>
        <v>1.36</v>
      </c>
      <c r="H419">
        <f>VLOOKUP(A419,away!$A$2:$E$405,3,FALSE)</f>
        <v>0.84639498432601901</v>
      </c>
      <c r="I419">
        <f>VLOOKUP(C419,away!$B$2:$E$405,3,FALSE)</f>
        <v>0.56999999999999995</v>
      </c>
      <c r="J419">
        <f>VLOOKUP(B419,home!$B$2:$E$405,4,FALSE)</f>
        <v>1.02</v>
      </c>
      <c r="K419" s="3">
        <f t="shared" si="560"/>
        <v>1.0900463949843286</v>
      </c>
      <c r="L419" s="3">
        <f t="shared" si="561"/>
        <v>0.49209404388714745</v>
      </c>
      <c r="M419" s="5">
        <f t="shared" si="562"/>
        <v>0.20553469259691326</v>
      </c>
      <c r="N419" s="5">
        <f t="shared" si="563"/>
        <v>0.22404235070947748</v>
      </c>
      <c r="O419" s="5">
        <f t="shared" si="564"/>
        <v>0.10114239803911679</v>
      </c>
      <c r="P419" s="5">
        <f t="shared" si="565"/>
        <v>0.11024990636260927</v>
      </c>
      <c r="Q419" s="5">
        <f t="shared" si="566"/>
        <v>0.12210827835734028</v>
      </c>
      <c r="R419" s="5">
        <f t="shared" si="567"/>
        <v>2.4885785829756236E-2</v>
      </c>
      <c r="S419" s="5">
        <f t="shared" si="568"/>
        <v>1.4784659586401449E-2</v>
      </c>
      <c r="T419" s="5">
        <f t="shared" si="569"/>
        <v>6.0088756488961018E-2</v>
      </c>
      <c r="U419" s="5">
        <f t="shared" si="570"/>
        <v>2.7126661130077872E-2</v>
      </c>
      <c r="V419" s="5">
        <f t="shared" si="571"/>
        <v>8.8117448117007002E-4</v>
      </c>
      <c r="W419" s="5">
        <f t="shared" si="572"/>
        <v>4.4367896207053906E-2</v>
      </c>
      <c r="X419" s="5">
        <f t="shared" si="573"/>
        <v>2.1833177463294384E-2</v>
      </c>
      <c r="Y419" s="5">
        <f t="shared" si="574"/>
        <v>5.3719882944091328E-3</v>
      </c>
      <c r="Z419" s="5">
        <f t="shared" si="575"/>
        <v>4.0820489947580724E-3</v>
      </c>
      <c r="AA419" s="5">
        <f t="shared" si="576"/>
        <v>4.449622790885439E-3</v>
      </c>
      <c r="AB419" s="5">
        <f t="shared" si="577"/>
        <v>2.4251476411223899E-3</v>
      </c>
      <c r="AC419" s="5">
        <f t="shared" si="578"/>
        <v>2.954166849238643E-5</v>
      </c>
      <c r="AD419" s="5">
        <f t="shared" si="579"/>
        <v>1.2090766328384493E-2</v>
      </c>
      <c r="AE419" s="5">
        <f t="shared" si="580"/>
        <v>5.9497940962292819E-3</v>
      </c>
      <c r="AF419" s="5">
        <f t="shared" si="581"/>
        <v>1.4639291185546716E-3</v>
      </c>
      <c r="AG419" s="5">
        <f t="shared" si="582"/>
        <v>2.4013026663790519E-4</v>
      </c>
      <c r="AH419" s="5">
        <f t="shared" si="583"/>
        <v>5.0218799929399116E-4</v>
      </c>
      <c r="AI419" s="5">
        <f t="shared" si="584"/>
        <v>5.474082182348076E-4</v>
      </c>
      <c r="AJ419" s="5">
        <f t="shared" si="585"/>
        <v>2.9835017743582332E-4</v>
      </c>
      <c r="AK419" s="5">
        <f t="shared" si="586"/>
        <v>1.0840517845228469E-4</v>
      </c>
      <c r="AL419" s="5">
        <f t="shared" si="587"/>
        <v>6.3385234753887264E-7</v>
      </c>
      <c r="AM419" s="5">
        <f t="shared" si="588"/>
        <v>2.6358992497706852E-3</v>
      </c>
      <c r="AN419" s="5">
        <f t="shared" si="589"/>
        <v>1.2971103210987543E-3</v>
      </c>
      <c r="AO419" s="5">
        <f t="shared" si="590"/>
        <v>3.1915013163862115E-4</v>
      </c>
      <c r="AP419" s="5">
        <f t="shared" si="591"/>
        <v>5.2350626295054845E-5</v>
      </c>
      <c r="AQ419" s="5">
        <f t="shared" si="592"/>
        <v>6.4403578483895926E-6</v>
      </c>
      <c r="AR419" s="5">
        <f t="shared" si="593"/>
        <v>4.9424744672835223E-5</v>
      </c>
      <c r="AS419" s="5">
        <f t="shared" si="594"/>
        <v>5.3875264753644933E-5</v>
      </c>
      <c r="AT419" s="5">
        <f t="shared" si="595"/>
        <v>2.9363269061768461E-5</v>
      </c>
      <c r="AU419" s="5">
        <f t="shared" si="596"/>
        <v>1.0669108528578528E-5</v>
      </c>
      <c r="AV419" s="5">
        <f t="shared" si="597"/>
        <v>2.9074558223183948E-6</v>
      </c>
      <c r="AW419" s="5">
        <f t="shared" si="598"/>
        <v>9.4444939739214971E-9</v>
      </c>
      <c r="AX419" s="5">
        <f t="shared" si="599"/>
        <v>4.7887541245907186E-4</v>
      </c>
      <c r="AY419" s="5">
        <f t="shared" si="600"/>
        <v>2.3565173823511033E-4</v>
      </c>
      <c r="AZ419" s="5">
        <f t="shared" si="601"/>
        <v>5.7981408408575479E-5</v>
      </c>
      <c r="BA419" s="5">
        <f t="shared" si="602"/>
        <v>9.5107685780160536E-6</v>
      </c>
      <c r="BB419" s="5">
        <f t="shared" si="603"/>
        <v>1.1700481425076836E-6</v>
      </c>
      <c r="BC419" s="5">
        <f t="shared" si="604"/>
        <v>1.1515474439785032E-7</v>
      </c>
      <c r="BD419" s="5">
        <f t="shared" si="605"/>
        <v>4.0536037456908714E-6</v>
      </c>
      <c r="BE419" s="5">
        <f t="shared" si="606"/>
        <v>4.4186161496853051E-6</v>
      </c>
      <c r="BF419" s="5">
        <f t="shared" si="607"/>
        <v>2.4082483023920007E-6</v>
      </c>
      <c r="BG419" s="5">
        <f t="shared" si="608"/>
        <v>8.7503412674984333E-7</v>
      </c>
      <c r="BH419" s="5">
        <f t="shared" si="609"/>
        <v>2.3845694883798168E-7</v>
      </c>
      <c r="BI419" s="5">
        <f t="shared" si="610"/>
        <v>5.1985827487960892E-8</v>
      </c>
      <c r="BJ419" s="8">
        <f t="shared" si="611"/>
        <v>0.50265132254756184</v>
      </c>
      <c r="BK419" s="8">
        <f t="shared" si="612"/>
        <v>0.33171626028616913</v>
      </c>
      <c r="BL419" s="8">
        <f t="shared" si="613"/>
        <v>0.16164425279231559</v>
      </c>
      <c r="BM419" s="8">
        <f t="shared" si="614"/>
        <v>0.21189483043185009</v>
      </c>
      <c r="BN419" s="8">
        <f t="shared" si="615"/>
        <v>0.78796341189521324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1.1786833855799399</v>
      </c>
      <c r="F420">
        <f>VLOOKUP(B420,home!$B$2:$E$405,3,FALSE)</f>
        <v>0.62</v>
      </c>
      <c r="G420">
        <f>VLOOKUP(C420,away!$B$2:$E$405,4,FALSE)</f>
        <v>1.41</v>
      </c>
      <c r="H420">
        <f>VLOOKUP(A420,away!$A$2:$E$405,3,FALSE)</f>
        <v>0.84639498432601901</v>
      </c>
      <c r="I420">
        <f>VLOOKUP(C420,away!$B$2:$E$405,3,FALSE)</f>
        <v>0.85</v>
      </c>
      <c r="J420">
        <f>VLOOKUP(B420,home!$B$2:$E$405,4,FALSE)</f>
        <v>0.79</v>
      </c>
      <c r="K420" s="3">
        <f t="shared" si="560"/>
        <v>1.0304050156739835</v>
      </c>
      <c r="L420" s="3">
        <f t="shared" si="561"/>
        <v>0.56835423197492174</v>
      </c>
      <c r="M420" s="5">
        <f t="shared" si="562"/>
        <v>0.20214717704478125</v>
      </c>
      <c r="N420" s="5">
        <f t="shared" si="563"/>
        <v>0.20829346513127933</v>
      </c>
      <c r="O420" s="5">
        <f t="shared" si="564"/>
        <v>0.11489120355518517</v>
      </c>
      <c r="P420" s="5">
        <f t="shared" si="565"/>
        <v>0.11838447240008339</v>
      </c>
      <c r="Q420" s="5">
        <f t="shared" si="566"/>
        <v>0.10731331560169208</v>
      </c>
      <c r="R420" s="5">
        <f t="shared" si="567"/>
        <v>3.264945087864083E-2</v>
      </c>
      <c r="S420" s="5">
        <f t="shared" si="568"/>
        <v>1.7332524141978761E-2</v>
      </c>
      <c r="T420" s="5">
        <f t="shared" si="569"/>
        <v>6.0991977069482083E-2</v>
      </c>
      <c r="U420" s="5">
        <f t="shared" si="570"/>
        <v>3.3642157944352852E-2</v>
      </c>
      <c r="V420" s="5">
        <f t="shared" si="571"/>
        <v>1.1278370739065313E-3</v>
      </c>
      <c r="W420" s="5">
        <f t="shared" si="572"/>
        <v>3.6858726214862893E-2</v>
      </c>
      <c r="X420" s="5">
        <f t="shared" si="573"/>
        <v>2.0948813029422312E-2</v>
      </c>
      <c r="Y420" s="5">
        <f t="shared" si="574"/>
        <v>5.953173270061775E-3</v>
      </c>
      <c r="Z420" s="5">
        <f t="shared" si="575"/>
        <v>6.1854845261776134E-3</v>
      </c>
      <c r="AA420" s="5">
        <f t="shared" si="576"/>
        <v>6.3735542801472258E-3</v>
      </c>
      <c r="AB420" s="5">
        <f t="shared" si="577"/>
        <v>3.2836711489670429E-3</v>
      </c>
      <c r="AC420" s="5">
        <f t="shared" si="578"/>
        <v>4.1281307665163589E-5</v>
      </c>
      <c r="AD420" s="5">
        <f t="shared" si="579"/>
        <v>9.494854090787215E-3</v>
      </c>
      <c r="AE420" s="5">
        <f t="shared" si="580"/>
        <v>5.3964405044833108E-3</v>
      </c>
      <c r="AF420" s="5">
        <f t="shared" si="581"/>
        <v>1.5335448991619855E-3</v>
      </c>
      <c r="AG420" s="5">
        <f t="shared" si="582"/>
        <v>2.905322444540897E-4</v>
      </c>
      <c r="AH420" s="5">
        <f t="shared" si="583"/>
        <v>8.7888657681710997E-4</v>
      </c>
      <c r="AI420" s="5">
        <f t="shared" si="584"/>
        <v>9.0560913696088787E-4</v>
      </c>
      <c r="AJ420" s="5">
        <f t="shared" si="585"/>
        <v>4.6657209848234305E-4</v>
      </c>
      <c r="AK420" s="5">
        <f t="shared" si="586"/>
        <v>1.6025274348324738E-4</v>
      </c>
      <c r="AL420" s="5">
        <f t="shared" si="587"/>
        <v>9.6703122929949042E-7</v>
      </c>
      <c r="AM420" s="5">
        <f t="shared" si="588"/>
        <v>1.9567090556479581E-3</v>
      </c>
      <c r="AN420" s="5">
        <f t="shared" si="589"/>
        <v>1.1121038725211694E-3</v>
      </c>
      <c r="AO420" s="5">
        <f t="shared" si="590"/>
        <v>3.1603447117155271E-4</v>
      </c>
      <c r="AP420" s="5">
        <f t="shared" si="591"/>
        <v>5.9873176380102792E-5</v>
      </c>
      <c r="AQ420" s="5">
        <f t="shared" si="592"/>
        <v>8.5072932943530868E-6</v>
      </c>
      <c r="AR420" s="5">
        <f t="shared" si="593"/>
        <v>9.9903781071991355E-5</v>
      </c>
      <c r="AS420" s="5">
        <f t="shared" si="594"/>
        <v>1.0294135710137546E-4</v>
      </c>
      <c r="AT420" s="5">
        <f t="shared" si="595"/>
        <v>5.3035645338771946E-5</v>
      </c>
      <c r="AU420" s="5">
        <f t="shared" si="596"/>
        <v>1.8216064988859048E-5</v>
      </c>
      <c r="AV420" s="5">
        <f t="shared" si="597"/>
        <v>4.6924811825909013E-6</v>
      </c>
      <c r="AW420" s="5">
        <f t="shared" si="598"/>
        <v>1.5731316210716342E-8</v>
      </c>
      <c r="AX420" s="5">
        <f t="shared" si="599"/>
        <v>3.3603380419239308E-4</v>
      </c>
      <c r="AY420" s="5">
        <f t="shared" si="600"/>
        <v>1.9098623469937878E-4</v>
      </c>
      <c r="AZ420" s="5">
        <f t="shared" si="601"/>
        <v>5.4273917370173776E-5</v>
      </c>
      <c r="BA420" s="5">
        <f t="shared" si="602"/>
        <v>1.0282270207731828E-5</v>
      </c>
      <c r="BB420" s="5">
        <f t="shared" si="603"/>
        <v>1.4609929467185104E-6</v>
      </c>
      <c r="BC420" s="5">
        <f t="shared" si="604"/>
        <v>1.660723048305954E-7</v>
      </c>
      <c r="BD420" s="5">
        <f t="shared" si="605"/>
        <v>9.4634561270937207E-6</v>
      </c>
      <c r="BE420" s="5">
        <f t="shared" si="606"/>
        <v>9.7511926589680606E-6</v>
      </c>
      <c r="BF420" s="5">
        <f t="shared" si="607"/>
        <v>5.0238389123020077E-6</v>
      </c>
      <c r="BG420" s="5">
        <f t="shared" si="608"/>
        <v>1.7255296043913729E-6</v>
      </c>
      <c r="BH420" s="5">
        <f t="shared" si="609"/>
        <v>4.4449858976470373E-7</v>
      </c>
      <c r="BI420" s="5">
        <f t="shared" si="610"/>
        <v>9.1602715270712645E-8</v>
      </c>
      <c r="BJ420" s="8">
        <f t="shared" si="611"/>
        <v>0.46112127321642343</v>
      </c>
      <c r="BK420" s="8">
        <f t="shared" si="612"/>
        <v>0.33922524523434378</v>
      </c>
      <c r="BL420" s="8">
        <f t="shared" si="613"/>
        <v>0.19355664781132809</v>
      </c>
      <c r="BM420" s="8">
        <f t="shared" si="614"/>
        <v>0.21621859567322768</v>
      </c>
      <c r="BN420" s="8">
        <f t="shared" si="615"/>
        <v>0.78367908461166202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1.1786833855799399</v>
      </c>
      <c r="F421">
        <f>VLOOKUP(B421,home!$B$2:$E$405,3,FALSE)</f>
        <v>1.02</v>
      </c>
      <c r="G421">
        <f>VLOOKUP(C421,away!$B$2:$E$405,4,FALSE)</f>
        <v>1.07</v>
      </c>
      <c r="H421">
        <f>VLOOKUP(A421,away!$A$2:$E$405,3,FALSE)</f>
        <v>0.84639498432601901</v>
      </c>
      <c r="I421">
        <f>VLOOKUP(C421,away!$B$2:$E$405,3,FALSE)</f>
        <v>0.74</v>
      </c>
      <c r="J421">
        <f>VLOOKUP(B421,home!$B$2:$E$405,4,FALSE)</f>
        <v>1.02</v>
      </c>
      <c r="K421" s="3">
        <f t="shared" si="560"/>
        <v>1.2864150470219464</v>
      </c>
      <c r="L421" s="3">
        <f t="shared" si="561"/>
        <v>0.63885893416927919</v>
      </c>
      <c r="M421" s="5">
        <f t="shared" si="562"/>
        <v>0.14583579511722539</v>
      </c>
      <c r="N421" s="5">
        <f t="shared" si="563"/>
        <v>0.18760536123320845</v>
      </c>
      <c r="O421" s="5">
        <f t="shared" si="564"/>
        <v>9.3168500632319962E-2</v>
      </c>
      <c r="P421" s="5">
        <f t="shared" si="565"/>
        <v>0.11985336112189016</v>
      </c>
      <c r="Q421" s="5">
        <f t="shared" si="566"/>
        <v>0.12066917979619354</v>
      </c>
      <c r="R421" s="5">
        <f t="shared" si="567"/>
        <v>2.9760764506056876E-2</v>
      </c>
      <c r="S421" s="5">
        <f t="shared" si="568"/>
        <v>2.4625004033933348E-2</v>
      </c>
      <c r="T421" s="5">
        <f t="shared" si="569"/>
        <v>7.7090583591677322E-2</v>
      </c>
      <c r="U421" s="5">
        <f t="shared" si="570"/>
        <v>3.828469527146823E-2</v>
      </c>
      <c r="V421" s="5">
        <f t="shared" si="571"/>
        <v>2.248639756282542E-3</v>
      </c>
      <c r="W421" s="5">
        <f t="shared" si="572"/>
        <v>5.1743549533873348E-2</v>
      </c>
      <c r="X421" s="5">
        <f t="shared" si="573"/>
        <v>3.3056828905345628E-2</v>
      </c>
      <c r="Y421" s="5">
        <f t="shared" si="574"/>
        <v>1.0559325240742663E-2</v>
      </c>
      <c r="Z421" s="5">
        <f t="shared" si="575"/>
        <v>6.3376434308008035E-3</v>
      </c>
      <c r="AA421" s="5">
        <f t="shared" si="576"/>
        <v>8.1528398720419459E-3</v>
      </c>
      <c r="AB421" s="5">
        <f t="shared" si="577"/>
        <v>5.24396794367762E-3</v>
      </c>
      <c r="AC421" s="5">
        <f t="shared" si="578"/>
        <v>1.1550106428180756E-4</v>
      </c>
      <c r="AD421" s="5">
        <f t="shared" si="579"/>
        <v>1.6640920176675032E-2</v>
      </c>
      <c r="AE421" s="5">
        <f t="shared" si="580"/>
        <v>1.0631200527666662E-2</v>
      </c>
      <c r="AF421" s="5">
        <f t="shared" si="581"/>
        <v>3.3959187190225012E-3</v>
      </c>
      <c r="AG421" s="5">
        <f t="shared" si="582"/>
        <v>7.2317100445340639E-4</v>
      </c>
      <c r="AH421" s="5">
        <f t="shared" si="583"/>
        <v>1.0122150318365836E-3</v>
      </c>
      <c r="AI421" s="5">
        <f t="shared" si="584"/>
        <v>1.3021286477763799E-3</v>
      </c>
      <c r="AJ421" s="5">
        <f t="shared" si="585"/>
        <v>8.3753894282893762E-4</v>
      </c>
      <c r="AK421" s="5">
        <f t="shared" si="586"/>
        <v>3.5914089950733307E-4</v>
      </c>
      <c r="AL421" s="5">
        <f t="shared" si="587"/>
        <v>3.7969253724581751E-6</v>
      </c>
      <c r="AM421" s="5">
        <f t="shared" si="588"/>
        <v>4.2814260223131718E-3</v>
      </c>
      <c r="AN421" s="5">
        <f t="shared" si="589"/>
        <v>2.735227265339609E-3</v>
      </c>
      <c r="AO421" s="5">
        <f t="shared" si="590"/>
        <v>8.7371218772280736E-4</v>
      </c>
      <c r="AP421" s="5">
        <f t="shared" si="591"/>
        <v>1.860596123397673E-4</v>
      </c>
      <c r="AQ421" s="5">
        <f t="shared" si="592"/>
        <v>2.9716461407833251E-5</v>
      </c>
      <c r="AR421" s="5">
        <f t="shared" si="593"/>
        <v>1.2933252327784864E-4</v>
      </c>
      <c r="AS421" s="5">
        <f t="shared" si="594"/>
        <v>1.6637530401394064E-4</v>
      </c>
      <c r="AT421" s="5">
        <f t="shared" si="595"/>
        <v>1.0701384726819205E-4</v>
      </c>
      <c r="AU421" s="5">
        <f t="shared" si="596"/>
        <v>4.5888074455170224E-5</v>
      </c>
      <c r="AV421" s="5">
        <f t="shared" si="597"/>
        <v>1.4757777364498603E-5</v>
      </c>
      <c r="AW421" s="5">
        <f t="shared" si="598"/>
        <v>8.6679349700634115E-8</v>
      </c>
      <c r="AX421" s="5">
        <f t="shared" si="599"/>
        <v>9.1794847630249639E-4</v>
      </c>
      <c r="AY421" s="5">
        <f t="shared" si="600"/>
        <v>5.8643958519292668E-4</v>
      </c>
      <c r="AZ421" s="5">
        <f t="shared" si="601"/>
        <v>1.8732608417551365E-4</v>
      </c>
      <c r="BA421" s="5">
        <f t="shared" si="602"/>
        <v>3.9891647492824448E-5</v>
      </c>
      <c r="BB421" s="5">
        <f t="shared" si="603"/>
        <v>6.3712838498806056E-6</v>
      </c>
      <c r="BC421" s="5">
        <f t="shared" si="604"/>
        <v>8.1407032192493339E-7</v>
      </c>
      <c r="BD421" s="5">
        <f t="shared" si="605"/>
        <v>1.3770872995784971E-5</v>
      </c>
      <c r="BE421" s="5">
        <f t="shared" si="606"/>
        <v>1.7715058232405977E-5</v>
      </c>
      <c r="BF421" s="5">
        <f t="shared" si="607"/>
        <v>1.1394458734518528E-5</v>
      </c>
      <c r="BG421" s="5">
        <f t="shared" si="608"/>
        <v>4.8860010562517601E-6</v>
      </c>
      <c r="BH421" s="5">
        <f t="shared" si="609"/>
        <v>1.5713563196318478E-6</v>
      </c>
      <c r="BI421" s="5">
        <f t="shared" si="610"/>
        <v>4.0428328276148703E-7</v>
      </c>
      <c r="BJ421" s="8">
        <f t="shared" si="611"/>
        <v>0.52196097142531706</v>
      </c>
      <c r="BK421" s="8">
        <f t="shared" si="612"/>
        <v>0.29326853760417865</v>
      </c>
      <c r="BL421" s="8">
        <f t="shared" si="613"/>
        <v>0.17863490130451481</v>
      </c>
      <c r="BM421" s="8">
        <f t="shared" si="614"/>
        <v>0.30272273845207381</v>
      </c>
      <c r="BN421" s="8">
        <f t="shared" si="615"/>
        <v>0.69689296240689436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1.1786833855799399</v>
      </c>
      <c r="F422">
        <f>VLOOKUP(B422,home!$B$2:$E$405,3,FALSE)</f>
        <v>0.9</v>
      </c>
      <c r="G422">
        <f>VLOOKUP(C422,away!$B$2:$E$405,4,FALSE)</f>
        <v>0.68</v>
      </c>
      <c r="H422">
        <f>VLOOKUP(A422,away!$A$2:$E$405,3,FALSE)</f>
        <v>0.84639498432601901</v>
      </c>
      <c r="I422">
        <f>VLOOKUP(C422,away!$B$2:$E$405,3,FALSE)</f>
        <v>1.07</v>
      </c>
      <c r="J422">
        <f>VLOOKUP(B422,home!$B$2:$E$405,4,FALSE)</f>
        <v>1.02</v>
      </c>
      <c r="K422" s="3">
        <f t="shared" si="560"/>
        <v>0.72135423197492332</v>
      </c>
      <c r="L422" s="3">
        <f t="shared" si="561"/>
        <v>0.92375548589341727</v>
      </c>
      <c r="M422" s="5">
        <f t="shared" si="562"/>
        <v>0.19299138702851021</v>
      </c>
      <c r="N422" s="5">
        <f t="shared" si="563"/>
        <v>0.13921515376772614</v>
      </c>
      <c r="O422" s="5">
        <f t="shared" si="564"/>
        <v>0.17827685249776595</v>
      </c>
      <c r="P422" s="5">
        <f t="shared" si="565"/>
        <v>0.12860076201243265</v>
      </c>
      <c r="Q422" s="5">
        <f t="shared" si="566"/>
        <v>5.0211720162694463E-2</v>
      </c>
      <c r="R422" s="5">
        <f t="shared" si="567"/>
        <v>8.234211025131144E-2</v>
      </c>
      <c r="S422" s="5">
        <f t="shared" si="568"/>
        <v>2.1423437911940593E-2</v>
      </c>
      <c r="T422" s="5">
        <f t="shared" si="569"/>
        <v>4.6383351956434116E-2</v>
      </c>
      <c r="U422" s="5">
        <f t="shared" si="570"/>
        <v>5.9397829699529218E-2</v>
      </c>
      <c r="V422" s="5">
        <f t="shared" si="571"/>
        <v>1.5861792722240903E-3</v>
      </c>
      <c r="W422" s="5">
        <f t="shared" si="572"/>
        <v>1.2073478944700081E-2</v>
      </c>
      <c r="X422" s="5">
        <f t="shared" si="573"/>
        <v>1.1152942408985365E-2</v>
      </c>
      <c r="Y422" s="5">
        <f t="shared" si="574"/>
        <v>5.1512958670767873E-3</v>
      </c>
      <c r="Z422" s="5">
        <f t="shared" si="575"/>
        <v>2.535465868822985E-2</v>
      </c>
      <c r="AA422" s="5">
        <f t="shared" si="576"/>
        <v>1.828969034503436E-2</v>
      </c>
      <c r="AB422" s="5">
        <f t="shared" si="577"/>
        <v>6.5966727659507139E-3</v>
      </c>
      <c r="AC422" s="5">
        <f t="shared" si="578"/>
        <v>6.6059898526135317E-5</v>
      </c>
      <c r="AD422" s="5">
        <f t="shared" si="579"/>
        <v>2.1773137828548831E-3</v>
      </c>
      <c r="AE422" s="5">
        <f t="shared" si="580"/>
        <v>2.0113055514235467E-3</v>
      </c>
      <c r="AF422" s="5">
        <f t="shared" si="581"/>
        <v>9.2897726846769306E-4</v>
      </c>
      <c r="AG422" s="5">
        <f t="shared" si="582"/>
        <v>2.8604928267243784E-4</v>
      </c>
      <c r="AH422" s="5">
        <f t="shared" si="583"/>
        <v>5.8553762640518791E-3</v>
      </c>
      <c r="AI422" s="5">
        <f t="shared" si="584"/>
        <v>4.2238004478793384E-3</v>
      </c>
      <c r="AJ422" s="5">
        <f t="shared" si="585"/>
        <v>1.5234281640476685E-3</v>
      </c>
      <c r="AK422" s="5">
        <f t="shared" si="586"/>
        <v>3.6631045108185786E-4</v>
      </c>
      <c r="AL422" s="5">
        <f t="shared" si="587"/>
        <v>1.7607735598418149E-6</v>
      </c>
      <c r="AM422" s="5">
        <f t="shared" si="588"/>
        <v>3.1412290231993997E-4</v>
      </c>
      <c r="AN422" s="5">
        <f t="shared" si="589"/>
        <v>2.9017275426280656E-4</v>
      </c>
      <c r="AO422" s="5">
        <f t="shared" si="590"/>
        <v>1.3402433680353502E-4</v>
      </c>
      <c r="AP422" s="5">
        <f t="shared" si="591"/>
        <v>4.1268572121830846E-5</v>
      </c>
      <c r="AQ422" s="5">
        <f t="shared" si="592"/>
        <v>9.5305174731323462E-6</v>
      </c>
      <c r="AR422" s="5">
        <f t="shared" si="593"/>
        <v>1.0817871891776053E-3</v>
      </c>
      <c r="AS422" s="5">
        <f t="shared" si="594"/>
        <v>7.803517670095225E-4</v>
      </c>
      <c r="AT422" s="5">
        <f t="shared" si="595"/>
        <v>2.8145502478071416E-4</v>
      </c>
      <c r="AU422" s="5">
        <f t="shared" si="596"/>
        <v>6.7676257745391701E-5</v>
      </c>
      <c r="AV422" s="5">
        <f t="shared" si="597"/>
        <v>1.2204638732215995E-5</v>
      </c>
      <c r="AW422" s="5">
        <f t="shared" si="598"/>
        <v>3.2591670571050739E-8</v>
      </c>
      <c r="AX422" s="5">
        <f t="shared" si="599"/>
        <v>3.7765647491455677E-5</v>
      </c>
      <c r="AY422" s="5">
        <f t="shared" si="600"/>
        <v>3.4886224048549154E-5</v>
      </c>
      <c r="AZ422" s="5">
        <f t="shared" si="601"/>
        <v>1.6113170423477068E-5</v>
      </c>
      <c r="BA422" s="5">
        <f t="shared" si="602"/>
        <v>4.961543191274168E-6</v>
      </c>
      <c r="BB422" s="5">
        <f t="shared" si="603"/>
        <v>1.1458131853591612E-6</v>
      </c>
      <c r="BC422" s="5">
        <f t="shared" si="604"/>
        <v>2.1169024315690726E-7</v>
      </c>
      <c r="BD422" s="5">
        <f t="shared" si="605"/>
        <v>1.6655114176200543E-4</v>
      </c>
      <c r="BE422" s="5">
        <f t="shared" si="606"/>
        <v>1.2014237095027798E-4</v>
      </c>
      <c r="BF422" s="5">
        <f t="shared" si="607"/>
        <v>4.3332603862242048E-5</v>
      </c>
      <c r="BG422" s="5">
        <f t="shared" si="608"/>
        <v>1.0419385726173739E-5</v>
      </c>
      <c r="BH422" s="5">
        <f t="shared" si="609"/>
        <v>1.8790169970386337E-6</v>
      </c>
      <c r="BI422" s="5">
        <f t="shared" si="610"/>
        <v>2.7108737255332615E-7</v>
      </c>
      <c r="BJ422" s="8">
        <f t="shared" si="611"/>
        <v>0.2704757921646001</v>
      </c>
      <c r="BK422" s="8">
        <f t="shared" si="612"/>
        <v>0.34470447312124208</v>
      </c>
      <c r="BL422" s="8">
        <f t="shared" si="613"/>
        <v>0.35943814137076813</v>
      </c>
      <c r="BM422" s="8">
        <f t="shared" si="614"/>
        <v>0.22830022599202135</v>
      </c>
      <c r="BN422" s="8">
        <f t="shared" si="615"/>
        <v>0.77163798572044084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1.45333333333333</v>
      </c>
      <c r="F423">
        <f>VLOOKUP(B423,home!$B$2:$E$405,3,FALSE)</f>
        <v>0.64</v>
      </c>
      <c r="G423">
        <f>VLOOKUP(C423,away!$B$2:$E$405,4,FALSE)</f>
        <v>1.06</v>
      </c>
      <c r="H423">
        <f>VLOOKUP(A423,away!$A$2:$E$405,3,FALSE)</f>
        <v>1.16333333333333</v>
      </c>
      <c r="I423">
        <f>VLOOKUP(C423,away!$B$2:$E$405,3,FALSE)</f>
        <v>0.83</v>
      </c>
      <c r="J423">
        <f>VLOOKUP(B423,home!$B$2:$E$405,4,FALSE)</f>
        <v>0.8</v>
      </c>
      <c r="K423" s="3">
        <f t="shared" si="560"/>
        <v>0.98594133333333123</v>
      </c>
      <c r="L423" s="3">
        <f t="shared" si="561"/>
        <v>0.77245333333333122</v>
      </c>
      <c r="M423" s="5">
        <f t="shared" si="562"/>
        <v>0.17232127498443922</v>
      </c>
      <c r="N423" s="5">
        <f t="shared" si="563"/>
        <v>0.16989866761985764</v>
      </c>
      <c r="O423" s="5">
        <f t="shared" si="564"/>
        <v>0.1331101432659797</v>
      </c>
      <c r="P423" s="5">
        <f t="shared" si="565"/>
        <v>0.13123879213185075</v>
      </c>
      <c r="Q423" s="5">
        <f t="shared" si="566"/>
        <v>8.3755059442339463E-2</v>
      </c>
      <c r="R423" s="5">
        <f t="shared" si="567"/>
        <v>5.1410686933141631E-2</v>
      </c>
      <c r="S423" s="5">
        <f t="shared" si="568"/>
        <v>2.4987658316975712E-2</v>
      </c>
      <c r="T423" s="5">
        <f t="shared" si="569"/>
        <v>6.4696874849766425E-2</v>
      </c>
      <c r="U423" s="5">
        <f t="shared" si="570"/>
        <v>5.0687921222444123E-2</v>
      </c>
      <c r="V423" s="5">
        <f t="shared" si="571"/>
        <v>2.1144935986055474E-3</v>
      </c>
      <c r="W423" s="5">
        <f t="shared" si="572"/>
        <v>2.7525858326664189E-2</v>
      </c>
      <c r="X423" s="5">
        <f t="shared" si="573"/>
        <v>2.1262441017292785E-2</v>
      </c>
      <c r="Y423" s="5">
        <f t="shared" si="574"/>
        <v>8.212121719305578E-3</v>
      </c>
      <c r="Z423" s="5">
        <f t="shared" si="575"/>
        <v>1.3237452163487198E-2</v>
      </c>
      <c r="AA423" s="5">
        <f t="shared" si="576"/>
        <v>1.3051351236004757E-2</v>
      </c>
      <c r="AB423" s="5">
        <f t="shared" si="577"/>
        <v>6.4339333197140766E-3</v>
      </c>
      <c r="AC423" s="5">
        <f t="shared" si="578"/>
        <v>1.0064905866838743E-4</v>
      </c>
      <c r="AD423" s="5">
        <f t="shared" si="579"/>
        <v>6.7847203649339174E-3</v>
      </c>
      <c r="AE423" s="5">
        <f t="shared" si="580"/>
        <v>5.24087986162774E-3</v>
      </c>
      <c r="AF423" s="5">
        <f t="shared" si="581"/>
        <v>2.0241675593569374E-3</v>
      </c>
      <c r="AG423" s="5">
        <f t="shared" si="582"/>
        <v>5.2119165948348676E-4</v>
      </c>
      <c r="AH423" s="5">
        <f t="shared" si="583"/>
        <v>2.5563285121315499E-3</v>
      </c>
      <c r="AI423" s="5">
        <f t="shared" si="584"/>
        <v>2.5203899416889912E-3</v>
      </c>
      <c r="AJ423" s="5">
        <f t="shared" si="585"/>
        <v>1.2424783098143805E-3</v>
      </c>
      <c r="AK423" s="5">
        <f t="shared" si="586"/>
        <v>4.0833690713871134E-4</v>
      </c>
      <c r="AL423" s="5">
        <f t="shared" si="587"/>
        <v>3.0661474365344027E-6</v>
      </c>
      <c r="AM423" s="5">
        <f t="shared" si="588"/>
        <v>1.3378672485793506E-3</v>
      </c>
      <c r="AN423" s="5">
        <f t="shared" si="589"/>
        <v>1.0334400157226121E-3</v>
      </c>
      <c r="AO423" s="5">
        <f t="shared" si="590"/>
        <v>3.9914209247249083E-4</v>
      </c>
      <c r="AP423" s="5">
        <f t="shared" si="591"/>
        <v>1.0277287993467212E-4</v>
      </c>
      <c r="AQ423" s="5">
        <f t="shared" si="592"/>
        <v>1.9846813420450922E-5</v>
      </c>
      <c r="AR423" s="5">
        <f t="shared" si="593"/>
        <v>3.9492889605821034E-4</v>
      </c>
      <c r="AS423" s="5">
        <f t="shared" si="594"/>
        <v>3.8937672235149246E-4</v>
      </c>
      <c r="AT423" s="5">
        <f t="shared" si="595"/>
        <v>1.9195130240209641E-4</v>
      </c>
      <c r="AU423" s="5">
        <f t="shared" si="596"/>
        <v>6.308424100846413E-5</v>
      </c>
      <c r="AV423" s="5">
        <f t="shared" si="597"/>
        <v>1.5549340173051582E-5</v>
      </c>
      <c r="AW423" s="5">
        <f t="shared" si="598"/>
        <v>6.4865513253479268E-8</v>
      </c>
      <c r="AX423" s="5">
        <f t="shared" si="599"/>
        <v>2.1984310314788664E-4</v>
      </c>
      <c r="AY423" s="5">
        <f t="shared" si="600"/>
        <v>1.6981853783692842E-4</v>
      </c>
      <c r="AZ423" s="5">
        <f t="shared" si="601"/>
        <v>6.5588447806963883E-5</v>
      </c>
      <c r="BA423" s="5">
        <f t="shared" si="602"/>
        <v>1.688800504554949E-5</v>
      </c>
      <c r="BB423" s="5">
        <f t="shared" si="603"/>
        <v>3.2612989476962044E-6</v>
      </c>
      <c r="BC423" s="5">
        <f t="shared" si="604"/>
        <v>5.0384024862888389E-7</v>
      </c>
      <c r="BD423" s="5">
        <f t="shared" si="605"/>
        <v>5.0844023698302858E-5</v>
      </c>
      <c r="BE423" s="5">
        <f t="shared" si="606"/>
        <v>5.0129224517136213E-5</v>
      </c>
      <c r="BF423" s="5">
        <f t="shared" si="607"/>
        <v>2.4712237229695598E-5</v>
      </c>
      <c r="BG423" s="5">
        <f t="shared" si="608"/>
        <v>8.1216053746318888E-6</v>
      </c>
      <c r="BH423" s="5">
        <f t="shared" si="609"/>
        <v>2.0018566079679279E-6</v>
      </c>
      <c r="BI423" s="5">
        <f t="shared" si="610"/>
        <v>3.9474263464040786E-7</v>
      </c>
      <c r="BJ423" s="8">
        <f t="shared" si="611"/>
        <v>0.39329095470379144</v>
      </c>
      <c r="BK423" s="8">
        <f t="shared" si="612"/>
        <v>0.33093575277581311</v>
      </c>
      <c r="BL423" s="8">
        <f t="shared" si="613"/>
        <v>0.26261266384011367</v>
      </c>
      <c r="BM423" s="8">
        <f t="shared" si="614"/>
        <v>0.25817244543327322</v>
      </c>
      <c r="BN423" s="8">
        <f t="shared" si="615"/>
        <v>0.7417346243776084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1.45333333333333</v>
      </c>
      <c r="F424">
        <f>VLOOKUP(B424,home!$B$2:$E$405,3,FALSE)</f>
        <v>1.51</v>
      </c>
      <c r="G424">
        <f>VLOOKUP(C424,away!$B$2:$E$405,4,FALSE)</f>
        <v>0.87</v>
      </c>
      <c r="H424">
        <f>VLOOKUP(A424,away!$A$2:$E$405,3,FALSE)</f>
        <v>1.16333333333333</v>
      </c>
      <c r="I424">
        <f>VLOOKUP(C424,away!$B$2:$E$405,3,FALSE)</f>
        <v>0.5</v>
      </c>
      <c r="J424">
        <f>VLOOKUP(B424,home!$B$2:$E$405,4,FALSE)</f>
        <v>0.69</v>
      </c>
      <c r="K424" s="3">
        <f t="shared" si="560"/>
        <v>1.9092439999999957</v>
      </c>
      <c r="L424" s="3">
        <f t="shared" si="561"/>
        <v>0.40134999999999882</v>
      </c>
      <c r="M424" s="5">
        <f t="shared" si="562"/>
        <v>9.9202307884224503E-2</v>
      </c>
      <c r="N424" s="5">
        <f t="shared" si="563"/>
        <v>0.18940141111410791</v>
      </c>
      <c r="O424" s="5">
        <f t="shared" si="564"/>
        <v>3.981484626933339E-2</v>
      </c>
      <c r="P424" s="5">
        <f t="shared" si="565"/>
        <v>7.6016256350646988E-2</v>
      </c>
      <c r="Q424" s="5">
        <f t="shared" si="566"/>
        <v>0.18080675388057152</v>
      </c>
      <c r="R424" s="5">
        <f t="shared" si="567"/>
        <v>7.9898442750984539E-3</v>
      </c>
      <c r="S424" s="5">
        <f t="shared" si="568"/>
        <v>1.4562340717695618E-2</v>
      </c>
      <c r="T424" s="5">
        <f t="shared" si="569"/>
        <v>7.2566790669967171E-2</v>
      </c>
      <c r="U424" s="5">
        <f t="shared" si="570"/>
        <v>1.5254562243166039E-2</v>
      </c>
      <c r="V424" s="5">
        <f t="shared" si="571"/>
        <v>1.2398620877446674E-3</v>
      </c>
      <c r="W424" s="5">
        <f t="shared" si="572"/>
        <v>0.11506807000198571</v>
      </c>
      <c r="X424" s="5">
        <f t="shared" si="573"/>
        <v>4.6182569895296829E-2</v>
      </c>
      <c r="Y424" s="5">
        <f t="shared" si="574"/>
        <v>9.2676872137386641E-3</v>
      </c>
      <c r="Z424" s="5">
        <f t="shared" si="575"/>
        <v>1.0689079999369184E-3</v>
      </c>
      <c r="AA424" s="5">
        <f t="shared" si="576"/>
        <v>2.0408061854315573E-3</v>
      </c>
      <c r="AB424" s="5">
        <f t="shared" si="577"/>
        <v>1.9481984823490398E-3</v>
      </c>
      <c r="AC424" s="5">
        <f t="shared" si="578"/>
        <v>5.9379713733224353E-5</v>
      </c>
      <c r="AD424" s="5">
        <f t="shared" si="579"/>
        <v>5.4923255560717678E-2</v>
      </c>
      <c r="AE424" s="5">
        <f t="shared" si="580"/>
        <v>2.2043448619293974E-2</v>
      </c>
      <c r="AF424" s="5">
        <f t="shared" si="581"/>
        <v>4.4235690516768057E-3</v>
      </c>
      <c r="AG424" s="5">
        <f t="shared" si="582"/>
        <v>5.9179981296349357E-4</v>
      </c>
      <c r="AH424" s="5">
        <f t="shared" si="583"/>
        <v>1.0725155644367023E-4</v>
      </c>
      <c r="AI424" s="5">
        <f t="shared" si="584"/>
        <v>2.0476939063073828E-4</v>
      </c>
      <c r="AJ424" s="5">
        <f t="shared" si="585"/>
        <v>1.9547736522269619E-4</v>
      </c>
      <c r="AK424" s="5">
        <f t="shared" si="586"/>
        <v>1.2440466222908019E-4</v>
      </c>
      <c r="AL424" s="5">
        <f t="shared" si="587"/>
        <v>1.8200477942270204E-6</v>
      </c>
      <c r="AM424" s="5">
        <f t="shared" si="588"/>
        <v>2.0972379227953308E-2</v>
      </c>
      <c r="AN424" s="5">
        <f t="shared" si="589"/>
        <v>8.417264403139035E-3</v>
      </c>
      <c r="AO424" s="5">
        <f t="shared" si="590"/>
        <v>1.6891345340999211E-3</v>
      </c>
      <c r="AP424" s="5">
        <f t="shared" si="591"/>
        <v>2.2597804842033379E-4</v>
      </c>
      <c r="AQ424" s="5">
        <f t="shared" si="592"/>
        <v>2.2674072433375172E-5</v>
      </c>
      <c r="AR424" s="5">
        <f t="shared" si="593"/>
        <v>8.6090824357333867E-6</v>
      </c>
      <c r="AS424" s="5">
        <f t="shared" si="594"/>
        <v>1.6436838985929321E-5</v>
      </c>
      <c r="AT424" s="5">
        <f t="shared" si="595"/>
        <v>1.5690968106425785E-5</v>
      </c>
      <c r="AU424" s="5">
        <f t="shared" si="596"/>
        <v>9.9859622371282407E-6</v>
      </c>
      <c r="AV424" s="5">
        <f t="shared" si="597"/>
        <v>4.7664096213659071E-6</v>
      </c>
      <c r="AW424" s="5">
        <f t="shared" si="598"/>
        <v>3.8740479667586084E-8</v>
      </c>
      <c r="AX424" s="5">
        <f t="shared" si="599"/>
        <v>6.6735648677824083E-3</v>
      </c>
      <c r="AY424" s="5">
        <f t="shared" si="600"/>
        <v>2.6784352596844617E-3</v>
      </c>
      <c r="AZ424" s="5">
        <f t="shared" si="601"/>
        <v>5.3749499573717773E-4</v>
      </c>
      <c r="BA424" s="5">
        <f t="shared" si="602"/>
        <v>7.1907872179705222E-5</v>
      </c>
      <c r="BB424" s="5">
        <f t="shared" si="603"/>
        <v>7.2150561248311513E-6</v>
      </c>
      <c r="BC424" s="5">
        <f t="shared" si="604"/>
        <v>5.7915255514019502E-7</v>
      </c>
      <c r="BD424" s="5">
        <f t="shared" si="605"/>
        <v>5.7587587259693059E-7</v>
      </c>
      <c r="BE424" s="5">
        <f t="shared" si="606"/>
        <v>1.0994875545004518E-6</v>
      </c>
      <c r="BF424" s="5">
        <f t="shared" si="607"/>
        <v>1.0495950082523279E-6</v>
      </c>
      <c r="BG424" s="5">
        <f t="shared" si="608"/>
        <v>6.6797765731190109E-7</v>
      </c>
      <c r="BH424" s="5">
        <f t="shared" si="609"/>
        <v>3.1883308358920005E-7</v>
      </c>
      <c r="BI424" s="5">
        <f t="shared" si="610"/>
        <v>1.2174603036883538E-7</v>
      </c>
      <c r="BJ424" s="8">
        <f t="shared" si="611"/>
        <v>0.7365719833104295</v>
      </c>
      <c r="BK424" s="8">
        <f t="shared" si="612"/>
        <v>0.19376040206152373</v>
      </c>
      <c r="BL424" s="8">
        <f t="shared" si="613"/>
        <v>6.7739483206497877E-2</v>
      </c>
      <c r="BM424" s="8">
        <f t="shared" si="614"/>
        <v>0.40323096028520045</v>
      </c>
      <c r="BN424" s="8">
        <f t="shared" si="615"/>
        <v>0.59323141977398275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1.45333333333333</v>
      </c>
      <c r="F425">
        <f>VLOOKUP(B425,home!$B$2:$E$405,3,FALSE)</f>
        <v>0.98</v>
      </c>
      <c r="G425">
        <f>VLOOKUP(C425,away!$B$2:$E$405,4,FALSE)</f>
        <v>0.92</v>
      </c>
      <c r="H425">
        <f>VLOOKUP(A425,away!$A$2:$E$405,3,FALSE)</f>
        <v>1.16333333333333</v>
      </c>
      <c r="I425">
        <f>VLOOKUP(C425,away!$B$2:$E$405,3,FALSE)</f>
        <v>1.1499999999999999</v>
      </c>
      <c r="J425">
        <f>VLOOKUP(B425,home!$B$2:$E$405,4,FALSE)</f>
        <v>1.1100000000000001</v>
      </c>
      <c r="K425" s="3">
        <f t="shared" si="560"/>
        <v>1.3103253333333305</v>
      </c>
      <c r="L425" s="3">
        <f t="shared" si="561"/>
        <v>1.4849949999999958</v>
      </c>
      <c r="M425" s="5">
        <f t="shared" si="562"/>
        <v>6.1095300336446681E-2</v>
      </c>
      <c r="N425" s="5">
        <f t="shared" si="563"/>
        <v>8.0054719778454422E-2</v>
      </c>
      <c r="O425" s="5">
        <f t="shared" si="564"/>
        <v>9.0726215523121378E-2</v>
      </c>
      <c r="P425" s="5">
        <f t="shared" si="565"/>
        <v>0.11888085859740559</v>
      </c>
      <c r="Q425" s="5">
        <f t="shared" si="566"/>
        <v>5.2448863689304834E-2</v>
      </c>
      <c r="R425" s="5">
        <f t="shared" si="567"/>
        <v>6.7363988210378645E-2</v>
      </c>
      <c r="S425" s="5">
        <f t="shared" si="568"/>
        <v>5.7830383282466029E-2</v>
      </c>
      <c r="T425" s="5">
        <f t="shared" si="569"/>
        <v>7.7886300334299011E-2</v>
      </c>
      <c r="U425" s="5">
        <f t="shared" si="570"/>
        <v>8.8268740306426924E-2</v>
      </c>
      <c r="V425" s="5">
        <f t="shared" si="571"/>
        <v>1.2503099583359434E-2</v>
      </c>
      <c r="W425" s="5">
        <f t="shared" si="572"/>
        <v>2.2908358265547595E-2</v>
      </c>
      <c r="X425" s="5">
        <f t="shared" si="573"/>
        <v>3.4018797482546756E-2</v>
      </c>
      <c r="Y425" s="5">
        <f t="shared" si="574"/>
        <v>2.5258872083797193E-2</v>
      </c>
      <c r="Z425" s="5">
        <f t="shared" si="575"/>
        <v>3.3345061890823646E-2</v>
      </c>
      <c r="AA425" s="5">
        <f t="shared" si="576"/>
        <v>4.3692879337114021E-2</v>
      </c>
      <c r="AB425" s="5">
        <f t="shared" si="577"/>
        <v>2.8625943340848465E-2</v>
      </c>
      <c r="AC425" s="5">
        <f t="shared" si="578"/>
        <v>1.520553959769889E-3</v>
      </c>
      <c r="AD425" s="5">
        <f t="shared" si="579"/>
        <v>7.5043505451057512E-3</v>
      </c>
      <c r="AE425" s="5">
        <f t="shared" si="580"/>
        <v>1.1143923037729285E-2</v>
      </c>
      <c r="AF425" s="5">
        <f t="shared" si="581"/>
        <v>8.274334995706378E-3</v>
      </c>
      <c r="AG425" s="5">
        <f t="shared" si="582"/>
        <v>4.095782032316319E-3</v>
      </c>
      <c r="AH425" s="5">
        <f t="shared" si="583"/>
        <v>1.2379312545640883E-2</v>
      </c>
      <c r="AI425" s="5">
        <f t="shared" si="584"/>
        <v>1.6220926837804368E-2</v>
      </c>
      <c r="AJ425" s="5">
        <f t="shared" si="585"/>
        <v>1.062734568286079E-2</v>
      </c>
      <c r="AK425" s="5">
        <f t="shared" si="586"/>
        <v>4.6417600914476984E-3</v>
      </c>
      <c r="AL425" s="5">
        <f t="shared" si="587"/>
        <v>1.183493717426203E-4</v>
      </c>
      <c r="AM425" s="5">
        <f t="shared" si="588"/>
        <v>1.9666281258931702E-3</v>
      </c>
      <c r="AN425" s="5">
        <f t="shared" si="589"/>
        <v>2.9204329338107203E-3</v>
      </c>
      <c r="AO425" s="5">
        <f t="shared" si="590"/>
        <v>2.1684141522721198E-3</v>
      </c>
      <c r="AP425" s="5">
        <f t="shared" si="591"/>
        <v>1.073361391351109E-3</v>
      </c>
      <c r="AQ425" s="5">
        <f t="shared" si="592"/>
        <v>3.9848407483735902E-4</v>
      </c>
      <c r="AR425" s="5">
        <f t="shared" si="593"/>
        <v>3.6766434467427819E-3</v>
      </c>
      <c r="AS425" s="5">
        <f t="shared" si="594"/>
        <v>4.8175990499010396E-3</v>
      </c>
      <c r="AT425" s="5">
        <f t="shared" si="595"/>
        <v>3.1563110404639588E-3</v>
      </c>
      <c r="AU425" s="5">
        <f t="shared" si="596"/>
        <v>1.3785981053998696E-3</v>
      </c>
      <c r="AV425" s="5">
        <f t="shared" si="597"/>
        <v>4.5160300549769542E-4</v>
      </c>
      <c r="AW425" s="5">
        <f t="shared" si="598"/>
        <v>6.396870885752271E-6</v>
      </c>
      <c r="AX425" s="5">
        <f t="shared" si="599"/>
        <v>4.2948710910061194E-4</v>
      </c>
      <c r="AY425" s="5">
        <f t="shared" si="600"/>
        <v>6.3778620957886142E-4</v>
      </c>
      <c r="AZ425" s="5">
        <f t="shared" si="601"/>
        <v>4.7355466614677939E-4</v>
      </c>
      <c r="BA425" s="5">
        <f t="shared" si="602"/>
        <v>2.3440877048487821E-4</v>
      </c>
      <c r="BB425" s="5">
        <f t="shared" si="603"/>
        <v>8.7023963031547706E-5</v>
      </c>
      <c r="BC425" s="5">
        <f t="shared" si="604"/>
        <v>2.5846029996406532E-5</v>
      </c>
      <c r="BD425" s="5">
        <f t="shared" si="605"/>
        <v>9.099661891992973E-4</v>
      </c>
      <c r="BE425" s="5">
        <f t="shared" si="606"/>
        <v>1.1923517501846294E-3</v>
      </c>
      <c r="BF425" s="5">
        <f t="shared" si="607"/>
        <v>7.8118435225562753E-4</v>
      </c>
      <c r="BG425" s="5">
        <f t="shared" si="608"/>
        <v>3.4120188225471234E-4</v>
      </c>
      <c r="BH425" s="5">
        <f t="shared" si="609"/>
        <v>1.1177136752484144E-4</v>
      </c>
      <c r="BI425" s="5">
        <f t="shared" si="610"/>
        <v>2.9291370881822003E-5</v>
      </c>
      <c r="BJ425" s="8">
        <f t="shared" si="611"/>
        <v>0.3340097296713111</v>
      </c>
      <c r="BK425" s="8">
        <f t="shared" si="612"/>
        <v>0.25258633134076913</v>
      </c>
      <c r="BL425" s="8">
        <f t="shared" si="613"/>
        <v>0.37939363343594928</v>
      </c>
      <c r="BM425" s="8">
        <f t="shared" si="614"/>
        <v>0.52813342086504855</v>
      </c>
      <c r="BN425" s="8">
        <f t="shared" si="615"/>
        <v>0.47056994613511155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1.45333333333333</v>
      </c>
      <c r="F426">
        <f>VLOOKUP(B426,home!$B$2:$E$405,3,FALSE)</f>
        <v>0.49</v>
      </c>
      <c r="G426">
        <f>VLOOKUP(C426,away!$B$2:$E$405,4,FALSE)</f>
        <v>0.64</v>
      </c>
      <c r="H426">
        <f>VLOOKUP(A426,away!$A$2:$E$405,3,FALSE)</f>
        <v>1.16333333333333</v>
      </c>
      <c r="I426">
        <f>VLOOKUP(C426,away!$B$2:$E$405,3,FALSE)</f>
        <v>1.1499999999999999</v>
      </c>
      <c r="J426">
        <f>VLOOKUP(B426,home!$B$2:$E$405,4,FALSE)</f>
        <v>0.98</v>
      </c>
      <c r="K426" s="3">
        <f t="shared" si="560"/>
        <v>0.4557653333333323</v>
      </c>
      <c r="L426" s="3">
        <f t="shared" si="561"/>
        <v>1.3110766666666629</v>
      </c>
      <c r="M426" s="5">
        <f t="shared" si="562"/>
        <v>0.1708717506613055</v>
      </c>
      <c r="N426" s="5">
        <f t="shared" si="563"/>
        <v>7.7877420397399935E-2</v>
      </c>
      <c r="O426" s="5">
        <f t="shared" si="564"/>
        <v>0.22402596528452159</v>
      </c>
      <c r="P426" s="5">
        <f t="shared" si="565"/>
        <v>0.1021032687432215</v>
      </c>
      <c r="Q426" s="5">
        <f t="shared" si="566"/>
        <v>1.7746914233280515E-2</v>
      </c>
      <c r="R426" s="5">
        <f t="shared" si="567"/>
        <v>0.1468576079060061</v>
      </c>
      <c r="S426" s="5">
        <f t="shared" si="568"/>
        <v>1.5252780883474775E-2</v>
      </c>
      <c r="T426" s="5">
        <f t="shared" si="569"/>
        <v>2.3267565156588576E-2</v>
      </c>
      <c r="U426" s="5">
        <f t="shared" si="570"/>
        <v>6.6932606619816676E-2</v>
      </c>
      <c r="V426" s="5">
        <f t="shared" si="571"/>
        <v>1.0126885479896978E-3</v>
      </c>
      <c r="W426" s="5">
        <f t="shared" si="572"/>
        <v>2.6961427603897177E-3</v>
      </c>
      <c r="X426" s="5">
        <f t="shared" si="573"/>
        <v>3.5348498631492063E-3</v>
      </c>
      <c r="Y426" s="5">
        <f t="shared" si="574"/>
        <v>2.3172295878723863E-3</v>
      </c>
      <c r="Z426" s="5">
        <f t="shared" si="575"/>
        <v>6.4180527682682079E-2</v>
      </c>
      <c r="AA426" s="5">
        <f t="shared" si="576"/>
        <v>2.9251259592806753E-2</v>
      </c>
      <c r="AB426" s="5">
        <f t="shared" si="577"/>
        <v>6.6658550393677027E-3</v>
      </c>
      <c r="AC426" s="5">
        <f t="shared" si="578"/>
        <v>3.7820328173177469E-5</v>
      </c>
      <c r="AD426" s="5">
        <f t="shared" si="579"/>
        <v>3.0720210097581757E-4</v>
      </c>
      <c r="AE426" s="5">
        <f t="shared" si="580"/>
        <v>4.0276550654037049E-4</v>
      </c>
      <c r="AF426" s="5">
        <f t="shared" si="581"/>
        <v>2.6402822888162955E-4</v>
      </c>
      <c r="AG426" s="5">
        <f t="shared" si="582"/>
        <v>1.1538708340934322E-4</v>
      </c>
      <c r="AH426" s="5">
        <f t="shared" si="583"/>
        <v>2.1036398074779573E-2</v>
      </c>
      <c r="AI426" s="5">
        <f t="shared" si="584"/>
        <v>9.58766098068458E-3</v>
      </c>
      <c r="AJ426" s="5">
        <f t="shared" si="585"/>
        <v>2.1848617513743457E-3</v>
      </c>
      <c r="AK426" s="5">
        <f t="shared" si="586"/>
        <v>3.3192808146745892E-4</v>
      </c>
      <c r="AL426" s="5">
        <f t="shared" si="587"/>
        <v>9.0397133908390227E-7</v>
      </c>
      <c r="AM426" s="5">
        <f t="shared" si="588"/>
        <v>2.800241359038871E-5</v>
      </c>
      <c r="AN426" s="5">
        <f t="shared" si="589"/>
        <v>3.6713311068708097E-5</v>
      </c>
      <c r="AO426" s="5">
        <f t="shared" si="590"/>
        <v>2.406698274912906E-5</v>
      </c>
      <c r="AP426" s="5">
        <f t="shared" si="591"/>
        <v>1.0517886506484071E-5</v>
      </c>
      <c r="AQ426" s="5">
        <f t="shared" si="592"/>
        <v>3.4474388953248511E-6</v>
      </c>
      <c r="AR426" s="5">
        <f t="shared" si="593"/>
        <v>5.5160661333110046E-3</v>
      </c>
      <c r="AS426" s="5">
        <f t="shared" si="594"/>
        <v>2.5140317199371948E-3</v>
      </c>
      <c r="AT426" s="5">
        <f t="shared" si="595"/>
        <v>5.729042524238732E-4</v>
      </c>
      <c r="AU426" s="5">
        <f t="shared" si="596"/>
        <v>8.7036632524683358E-5</v>
      </c>
      <c r="AV426" s="5">
        <f t="shared" si="597"/>
        <v>9.9170699587057648E-6</v>
      </c>
      <c r="AW426" s="5">
        <f t="shared" si="598"/>
        <v>1.5004500323494926E-8</v>
      </c>
      <c r="AX426" s="5">
        <f t="shared" si="599"/>
        <v>2.1270882273602229E-6</v>
      </c>
      <c r="AY426" s="5">
        <f t="shared" si="600"/>
        <v>2.7887757428333417E-6</v>
      </c>
      <c r="AZ426" s="5">
        <f t="shared" si="601"/>
        <v>1.8281494024973928E-6</v>
      </c>
      <c r="BA426" s="5">
        <f t="shared" si="602"/>
        <v>7.9894800826497781E-7</v>
      </c>
      <c r="BB426" s="5">
        <f t="shared" si="603"/>
        <v>2.6187052287900409E-7</v>
      </c>
      <c r="BC426" s="5">
        <f t="shared" si="604"/>
        <v>6.8666466446892198E-8</v>
      </c>
      <c r="BD426" s="5">
        <f t="shared" si="605"/>
        <v>1.2053309331957083E-3</v>
      </c>
      <c r="BE426" s="5">
        <f t="shared" si="606"/>
        <v>5.4934805454491845E-4</v>
      </c>
      <c r="BF426" s="5">
        <f t="shared" si="607"/>
        <v>1.2518689959784118E-4</v>
      </c>
      <c r="BG426" s="5">
        <f t="shared" si="608"/>
        <v>1.9018616341392162E-5</v>
      </c>
      <c r="BH426" s="5">
        <f t="shared" si="609"/>
        <v>2.1670065040933397E-6</v>
      </c>
      <c r="BI426" s="5">
        <f t="shared" si="610"/>
        <v>1.9752928833472008E-7</v>
      </c>
      <c r="BJ426" s="8">
        <f t="shared" si="611"/>
        <v>0.12864012644966782</v>
      </c>
      <c r="BK426" s="8">
        <f t="shared" si="612"/>
        <v>0.28928200191124653</v>
      </c>
      <c r="BL426" s="8">
        <f t="shared" si="613"/>
        <v>0.51747534817845253</v>
      </c>
      <c r="BM426" s="8">
        <f t="shared" si="614"/>
        <v>0.26009230322507126</v>
      </c>
      <c r="BN426" s="8">
        <f t="shared" si="615"/>
        <v>0.73948292722573516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1.6044444444444399</v>
      </c>
      <c r="F427">
        <f>VLOOKUP(B427,home!$B$2:$E$405,3,FALSE)</f>
        <v>1.2</v>
      </c>
      <c r="G427">
        <f>VLOOKUP(C427,away!$B$2:$E$405,4,FALSE)</f>
        <v>1.19</v>
      </c>
      <c r="H427">
        <f>VLOOKUP(A427,away!$A$2:$E$405,3,FALSE)</f>
        <v>1.4044444444444399</v>
      </c>
      <c r="I427">
        <f>VLOOKUP(C427,away!$B$2:$E$405,3,FALSE)</f>
        <v>0.52</v>
      </c>
      <c r="J427">
        <f>VLOOKUP(B427,home!$B$2:$E$405,4,FALSE)</f>
        <v>1.04</v>
      </c>
      <c r="K427" s="3">
        <f t="shared" si="560"/>
        <v>2.29114666666666</v>
      </c>
      <c r="L427" s="3">
        <f t="shared" si="561"/>
        <v>0.75952355555555318</v>
      </c>
      <c r="M427" s="5">
        <f t="shared" si="562"/>
        <v>4.7327194021980899E-2</v>
      </c>
      <c r="N427" s="5">
        <f t="shared" si="563"/>
        <v>0.10843354282614781</v>
      </c>
      <c r="O427" s="5">
        <f t="shared" si="564"/>
        <v>3.5946118678042455E-2</v>
      </c>
      <c r="P427" s="5">
        <f t="shared" si="565"/>
        <v>8.2357829988801132E-2</v>
      </c>
      <c r="Q427" s="5">
        <f t="shared" si="566"/>
        <v>0.12421857510049256</v>
      </c>
      <c r="R427" s="5">
        <f t="shared" si="567"/>
        <v>1.365096193338434E-2</v>
      </c>
      <c r="S427" s="5">
        <f t="shared" si="568"/>
        <v>3.5829359317784741E-2</v>
      </c>
      <c r="T427" s="5">
        <f t="shared" si="569"/>
        <v>9.4346933826370619E-2</v>
      </c>
      <c r="U427" s="5">
        <f t="shared" si="570"/>
        <v>3.1276355930466994E-2</v>
      </c>
      <c r="V427" s="5">
        <f t="shared" si="571"/>
        <v>6.9277255081608285E-3</v>
      </c>
      <c r="W427" s="5">
        <f t="shared" si="572"/>
        <v>9.4867658093191878E-2</v>
      </c>
      <c r="X427" s="5">
        <f t="shared" si="573"/>
        <v>7.2054220982169653E-2</v>
      </c>
      <c r="Y427" s="5">
        <f t="shared" si="574"/>
        <v>2.736343905658151E-2</v>
      </c>
      <c r="Z427" s="5">
        <f t="shared" si="575"/>
        <v>3.4560757147991945E-3</v>
      </c>
      <c r="AA427" s="5">
        <f t="shared" si="576"/>
        <v>7.9183763537097693E-3</v>
      </c>
      <c r="AB427" s="5">
        <f t="shared" si="577"/>
        <v>9.0710807941071208E-3</v>
      </c>
      <c r="AC427" s="5">
        <f t="shared" si="578"/>
        <v>7.5346802641785605E-4</v>
      </c>
      <c r="AD427" s="5">
        <f t="shared" si="579"/>
        <v>5.4338929653672256E-2</v>
      </c>
      <c r="AE427" s="5">
        <f t="shared" si="580"/>
        <v>4.1271697055640232E-2</v>
      </c>
      <c r="AF427" s="5">
        <f t="shared" si="581"/>
        <v>1.5673413045755761E-2</v>
      </c>
      <c r="AG427" s="5">
        <f t="shared" si="582"/>
        <v>3.9681088014010693E-3</v>
      </c>
      <c r="AH427" s="5">
        <f t="shared" si="583"/>
        <v>6.5624272879337094E-4</v>
      </c>
      <c r="AI427" s="5">
        <f t="shared" si="584"/>
        <v>1.5035483405991647E-3</v>
      </c>
      <c r="AJ427" s="5">
        <f t="shared" si="585"/>
        <v>1.7224248843679825E-3</v>
      </c>
      <c r="AK427" s="5">
        <f t="shared" si="586"/>
        <v>1.3154426774678032E-3</v>
      </c>
      <c r="AL427" s="5">
        <f t="shared" si="587"/>
        <v>5.2446795466385455E-5</v>
      </c>
      <c r="AM427" s="5">
        <f t="shared" si="588"/>
        <v>2.4899691509249054E-2</v>
      </c>
      <c r="AN427" s="5">
        <f t="shared" si="589"/>
        <v>1.8911902227341262E-2</v>
      </c>
      <c r="AO427" s="5">
        <f t="shared" si="590"/>
        <v>7.1820176110146084E-3</v>
      </c>
      <c r="AP427" s="5">
        <f t="shared" si="591"/>
        <v>1.8183038506601387E-3</v>
      </c>
      <c r="AQ427" s="5">
        <f t="shared" si="592"/>
        <v>3.4526115143343543E-4</v>
      </c>
      <c r="AR427" s="5">
        <f t="shared" si="593"/>
        <v>9.9686362136123979E-5</v>
      </c>
      <c r="AS427" s="5">
        <f t="shared" si="594"/>
        <v>2.2839607632030599E-4</v>
      </c>
      <c r="AT427" s="5">
        <f t="shared" si="595"/>
        <v>2.6164445447050664E-4</v>
      </c>
      <c r="AU427" s="5">
        <f t="shared" si="596"/>
        <v>1.9982193990397261E-4</v>
      </c>
      <c r="AV427" s="5">
        <f t="shared" si="597"/>
        <v>1.1445534288446315E-4</v>
      </c>
      <c r="AW427" s="5">
        <f t="shared" si="598"/>
        <v>2.5351904812977037E-6</v>
      </c>
      <c r="AX427" s="5">
        <f t="shared" si="599"/>
        <v>9.5081408670740254E-3</v>
      </c>
      <c r="AY427" s="5">
        <f t="shared" si="600"/>
        <v>7.221656958083124E-3</v>
      </c>
      <c r="AZ427" s="5">
        <f t="shared" si="601"/>
        <v>2.742509284902897E-3</v>
      </c>
      <c r="BA427" s="5">
        <f t="shared" si="602"/>
        <v>6.9433346773785539E-4</v>
      </c>
      <c r="BB427" s="5">
        <f t="shared" si="603"/>
        <v>1.3184065603936819E-4</v>
      </c>
      <c r="BC427" s="5">
        <f t="shared" si="604"/>
        <v>2.0027216768359539E-5</v>
      </c>
      <c r="BD427" s="5">
        <f t="shared" si="605"/>
        <v>1.2619023368337885E-5</v>
      </c>
      <c r="BE427" s="5">
        <f t="shared" si="606"/>
        <v>2.8912033326956033E-5</v>
      </c>
      <c r="BF427" s="5">
        <f t="shared" si="607"/>
        <v>3.3120854391805353E-5</v>
      </c>
      <c r="BG427" s="5">
        <f t="shared" si="608"/>
        <v>2.5294911712312209E-5</v>
      </c>
      <c r="BH427" s="5">
        <f t="shared" si="609"/>
        <v>1.4488588163322897E-5</v>
      </c>
      <c r="BI427" s="5">
        <f t="shared" si="610"/>
        <v>6.6390960950206545E-6</v>
      </c>
      <c r="BJ427" s="8">
        <f t="shared" si="611"/>
        <v>0.71001220324172765</v>
      </c>
      <c r="BK427" s="8">
        <f t="shared" si="612"/>
        <v>0.18046968061669499</v>
      </c>
      <c r="BL427" s="8">
        <f t="shared" si="613"/>
        <v>0.10408563100371214</v>
      </c>
      <c r="BM427" s="8">
        <f t="shared" si="614"/>
        <v>0.57887024626048278</v>
      </c>
      <c r="BN427" s="8">
        <f t="shared" si="615"/>
        <v>0.4119342225488492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1.6044444444444399</v>
      </c>
      <c r="F428">
        <f>VLOOKUP(B428,home!$B$2:$E$405,3,FALSE)</f>
        <v>1.2</v>
      </c>
      <c r="G428">
        <f>VLOOKUP(C428,away!$B$2:$E$405,4,FALSE)</f>
        <v>1.01</v>
      </c>
      <c r="H428">
        <f>VLOOKUP(A428,away!$A$2:$E$405,3,FALSE)</f>
        <v>1.4044444444444399</v>
      </c>
      <c r="I428">
        <f>VLOOKUP(C428,away!$B$2:$E$405,3,FALSE)</f>
        <v>1.25</v>
      </c>
      <c r="J428">
        <f>VLOOKUP(B428,home!$B$2:$E$405,4,FALSE)</f>
        <v>0.55000000000000004</v>
      </c>
      <c r="K428" s="3">
        <f t="shared" si="560"/>
        <v>1.9445866666666611</v>
      </c>
      <c r="L428" s="3">
        <f t="shared" si="561"/>
        <v>0.96555555555555261</v>
      </c>
      <c r="M428" s="5">
        <f t="shared" si="562"/>
        <v>5.4467982760749704E-2</v>
      </c>
      <c r="N428" s="5">
        <f t="shared" si="563"/>
        <v>0.10591771303678341</v>
      </c>
      <c r="O428" s="5">
        <f t="shared" si="564"/>
        <v>5.2591863354545937E-2</v>
      </c>
      <c r="P428" s="5">
        <f t="shared" si="565"/>
        <v>0.10226943625440499</v>
      </c>
      <c r="Q428" s="5">
        <f t="shared" si="566"/>
        <v>0.10298308626757734</v>
      </c>
      <c r="R428" s="5">
        <f t="shared" si="567"/>
        <v>2.5390182919500154E-2</v>
      </c>
      <c r="S428" s="5">
        <f t="shared" si="568"/>
        <v>4.8005438524018201E-2</v>
      </c>
      <c r="T428" s="5">
        <f t="shared" si="569"/>
        <v>9.9435891073916025E-2</v>
      </c>
      <c r="U428" s="5">
        <f t="shared" si="570"/>
        <v>4.937341116948759E-2</v>
      </c>
      <c r="V428" s="5">
        <f t="shared" si="571"/>
        <v>1.0015035716918815E-2</v>
      </c>
      <c r="W428" s="5">
        <f t="shared" si="572"/>
        <v>6.6753178816037803E-2</v>
      </c>
      <c r="X428" s="5">
        <f t="shared" si="573"/>
        <v>6.445390265681851E-2</v>
      </c>
      <c r="Y428" s="5">
        <f t="shared" si="574"/>
        <v>3.1116911893763956E-2</v>
      </c>
      <c r="Z428" s="5">
        <f t="shared" si="575"/>
        <v>8.171877391498359E-3</v>
      </c>
      <c r="AA428" s="5">
        <f t="shared" si="576"/>
        <v>1.5890923817142442E-2</v>
      </c>
      <c r="AB428" s="5">
        <f t="shared" si="577"/>
        <v>1.5450639287915442E-2</v>
      </c>
      <c r="AC428" s="5">
        <f t="shared" si="578"/>
        <v>1.1752684844874273E-3</v>
      </c>
      <c r="AD428" s="5">
        <f t="shared" si="579"/>
        <v>3.2451835370820629E-2</v>
      </c>
      <c r="AE428" s="5">
        <f t="shared" si="580"/>
        <v>3.1334049930270037E-2</v>
      </c>
      <c r="AF428" s="5">
        <f t="shared" si="581"/>
        <v>1.5127382994113656E-2</v>
      </c>
      <c r="AG428" s="5">
        <f t="shared" si="582"/>
        <v>4.8687762303276771E-3</v>
      </c>
      <c r="AH428" s="5">
        <f t="shared" si="583"/>
        <v>1.9726004036700147E-3</v>
      </c>
      <c r="AI428" s="5">
        <f t="shared" si="584"/>
        <v>3.8358924436379832E-3</v>
      </c>
      <c r="AJ428" s="5">
        <f t="shared" si="585"/>
        <v>3.7296126503329106E-3</v>
      </c>
      <c r="AK428" s="5">
        <f t="shared" si="586"/>
        <v>2.4175183438895618E-3</v>
      </c>
      <c r="AL428" s="5">
        <f t="shared" si="587"/>
        <v>8.8267667913496904E-5</v>
      </c>
      <c r="AM428" s="5">
        <f t="shared" si="588"/>
        <v>1.2621081274191873E-2</v>
      </c>
      <c r="AN428" s="5">
        <f t="shared" si="589"/>
        <v>1.2186355141414114E-2</v>
      </c>
      <c r="AO428" s="5">
        <f t="shared" si="590"/>
        <v>5.8833014543826848E-3</v>
      </c>
      <c r="AP428" s="5">
        <f t="shared" si="591"/>
        <v>1.8935514680957549E-3</v>
      </c>
      <c r="AQ428" s="5">
        <f t="shared" si="592"/>
        <v>4.5708228493755726E-4</v>
      </c>
      <c r="AR428" s="5">
        <f t="shared" si="593"/>
        <v>3.8093105573094166E-4</v>
      </c>
      <c r="AS428" s="5">
        <f t="shared" si="594"/>
        <v>7.4075345189364384E-4</v>
      </c>
      <c r="AT428" s="5">
        <f t="shared" si="595"/>
        <v>7.2022964291984211E-4</v>
      </c>
      <c r="AU428" s="5">
        <f t="shared" si="596"/>
        <v>4.6684965352000507E-4</v>
      </c>
      <c r="AV428" s="5">
        <f t="shared" si="597"/>
        <v>2.2695740289323807E-4</v>
      </c>
      <c r="AW428" s="5">
        <f t="shared" si="598"/>
        <v>4.6036650949481088E-6</v>
      </c>
      <c r="AX428" s="5">
        <f t="shared" si="599"/>
        <v>4.0904643941182964E-3</v>
      </c>
      <c r="AY428" s="5">
        <f t="shared" si="600"/>
        <v>3.9495706205430973E-3</v>
      </c>
      <c r="AZ428" s="5">
        <f t="shared" si="601"/>
        <v>1.9067649273621897E-3</v>
      </c>
      <c r="BA428" s="5">
        <f t="shared" si="602"/>
        <v>6.1369582291768076E-4</v>
      </c>
      <c r="BB428" s="5">
        <f t="shared" si="603"/>
        <v>1.4813935280985082E-4</v>
      </c>
      <c r="BC428" s="5">
        <f t="shared" si="604"/>
        <v>2.8607355020391105E-5</v>
      </c>
      <c r="BD428" s="5">
        <f t="shared" si="605"/>
        <v>6.1301682857442075E-5</v>
      </c>
      <c r="BE428" s="5">
        <f t="shared" si="606"/>
        <v>1.1920643512881007E-4</v>
      </c>
      <c r="BF428" s="5">
        <f t="shared" si="607"/>
        <v>1.159036221661742E-4</v>
      </c>
      <c r="BG428" s="5">
        <f t="shared" si="608"/>
        <v>7.5128212760904275E-5</v>
      </c>
      <c r="BH428" s="5">
        <f t="shared" si="609"/>
        <v>3.6523330206337638E-5</v>
      </c>
      <c r="BI428" s="5">
        <f t="shared" si="610"/>
        <v>1.4204556188301583E-5</v>
      </c>
      <c r="BJ428" s="8">
        <f t="shared" si="611"/>
        <v>0.5982213423662226</v>
      </c>
      <c r="BK428" s="8">
        <f t="shared" si="612"/>
        <v>0.21997100002903575</v>
      </c>
      <c r="BL428" s="8">
        <f t="shared" si="613"/>
        <v>0.17361063343638772</v>
      </c>
      <c r="BM428" s="8">
        <f t="shared" si="614"/>
        <v>0.55240962167413465</v>
      </c>
      <c r="BN428" s="8">
        <f t="shared" si="615"/>
        <v>0.44362026459356152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1.6044444444444399</v>
      </c>
      <c r="F429">
        <f>VLOOKUP(B429,home!$B$2:$E$405,3,FALSE)</f>
        <v>1.0900000000000001</v>
      </c>
      <c r="G429">
        <f>VLOOKUP(C429,away!$B$2:$E$405,4,FALSE)</f>
        <v>1.25</v>
      </c>
      <c r="H429">
        <f>VLOOKUP(A429,away!$A$2:$E$405,3,FALSE)</f>
        <v>1.4044444444444399</v>
      </c>
      <c r="I429">
        <f>VLOOKUP(C429,away!$B$2:$E$405,3,FALSE)</f>
        <v>0.82</v>
      </c>
      <c r="J429">
        <f>VLOOKUP(B429,home!$B$2:$E$405,4,FALSE)</f>
        <v>1.01</v>
      </c>
      <c r="K429" s="3">
        <f t="shared" si="560"/>
        <v>2.1860555555555496</v>
      </c>
      <c r="L429" s="3">
        <f t="shared" si="561"/>
        <v>1.1631608888888851</v>
      </c>
      <c r="M429" s="5">
        <f t="shared" si="562"/>
        <v>3.5111855414410621E-2</v>
      </c>
      <c r="N429" s="5">
        <f t="shared" si="563"/>
        <v>7.6756466594535541E-2</v>
      </c>
      <c r="O429" s="5">
        <f t="shared" si="564"/>
        <v>4.0840736954363861E-2</v>
      </c>
      <c r="P429" s="5">
        <f t="shared" si="565"/>
        <v>8.9280119912069966E-2</v>
      </c>
      <c r="Q429" s="5">
        <f t="shared" si="566"/>
        <v>8.3896950111899196E-2</v>
      </c>
      <c r="R429" s="5">
        <f t="shared" si="567"/>
        <v>2.3752173949357514E-2</v>
      </c>
      <c r="S429" s="5">
        <f t="shared" si="568"/>
        <v>5.6753906319075925E-2</v>
      </c>
      <c r="T429" s="5">
        <f t="shared" si="569"/>
        <v>9.7585651067223111E-2</v>
      </c>
      <c r="U429" s="5">
        <f t="shared" si="570"/>
        <v>5.1923571818514792E-2</v>
      </c>
      <c r="V429" s="5">
        <f t="shared" si="571"/>
        <v>1.6034456174549863E-2</v>
      </c>
      <c r="W429" s="5">
        <f t="shared" si="572"/>
        <v>6.1134464628761348E-2</v>
      </c>
      <c r="X429" s="5">
        <f t="shared" si="573"/>
        <v>7.1109218219336148E-2</v>
      </c>
      <c r="Y429" s="5">
        <f t="shared" si="574"/>
        <v>4.1355730736098384E-2</v>
      </c>
      <c r="Z429" s="5">
        <f t="shared" si="575"/>
        <v>9.2091999213260358E-3</v>
      </c>
      <c r="AA429" s="5">
        <f t="shared" si="576"/>
        <v>2.0131822650236511E-2</v>
      </c>
      <c r="AB429" s="5">
        <f t="shared" si="577"/>
        <v>2.2004641374004291E-2</v>
      </c>
      <c r="AC429" s="5">
        <f t="shared" si="578"/>
        <v>2.548210129265024E-3</v>
      </c>
      <c r="AD429" s="5">
        <f t="shared" si="579"/>
        <v>3.3410834009404491E-2</v>
      </c>
      <c r="AE429" s="5">
        <f t="shared" si="580"/>
        <v>3.8862175384897918E-2</v>
      </c>
      <c r="AF429" s="5">
        <f t="shared" si="581"/>
        <v>2.2601481232426814E-2</v>
      </c>
      <c r="AG429" s="5">
        <f t="shared" si="582"/>
        <v>8.7630530001716767E-3</v>
      </c>
      <c r="AH429" s="5">
        <f t="shared" si="583"/>
        <v>2.67794529161126E-3</v>
      </c>
      <c r="AI429" s="5">
        <f t="shared" si="584"/>
        <v>5.8541371822006215E-3</v>
      </c>
      <c r="AJ429" s="5">
        <f t="shared" si="585"/>
        <v>6.3987345550669903E-3</v>
      </c>
      <c r="AK429" s="5">
        <f t="shared" si="586"/>
        <v>4.6626630742098215E-3</v>
      </c>
      <c r="AL429" s="5">
        <f t="shared" si="587"/>
        <v>2.5917685433229513E-4</v>
      </c>
      <c r="AM429" s="5">
        <f t="shared" si="588"/>
        <v>1.4607587860400601E-2</v>
      </c>
      <c r="AN429" s="5">
        <f t="shared" si="589"/>
        <v>1.6990974880226047E-2</v>
      </c>
      <c r="AO429" s="5">
        <f t="shared" si="590"/>
        <v>9.8816187223862272E-3</v>
      </c>
      <c r="AP429" s="5">
        <f t="shared" si="591"/>
        <v>3.8313041389306047E-3</v>
      </c>
      <c r="AQ429" s="5">
        <f t="shared" si="592"/>
        <v>1.1141057819605464E-3</v>
      </c>
      <c r="AR429" s="5">
        <f t="shared" si="593"/>
        <v>6.2297624515727157E-4</v>
      </c>
      <c r="AS429" s="5">
        <f t="shared" si="594"/>
        <v>1.3618606817051896E-3</v>
      </c>
      <c r="AT429" s="5">
        <f t="shared" si="595"/>
        <v>1.4885515545671492E-3</v>
      </c>
      <c r="AU429" s="5">
        <f t="shared" si="596"/>
        <v>1.0846854651974556E-3</v>
      </c>
      <c r="AV429" s="5">
        <f t="shared" si="597"/>
        <v>5.9279567180631329E-4</v>
      </c>
      <c r="AW429" s="5">
        <f t="shared" si="598"/>
        <v>1.8306052313319154E-5</v>
      </c>
      <c r="AX429" s="5">
        <f t="shared" si="599"/>
        <v>5.3221664325824227E-3</v>
      </c>
      <c r="AY429" s="5">
        <f t="shared" si="600"/>
        <v>6.190535838537156E-3</v>
      </c>
      <c r="AZ429" s="5">
        <f t="shared" si="601"/>
        <v>3.6002945843256907E-3</v>
      </c>
      <c r="BA429" s="5">
        <f t="shared" si="602"/>
        <v>1.3959072829887033E-3</v>
      </c>
      <c r="BB429" s="5">
        <f t="shared" si="603"/>
        <v>4.0591618902190201E-4</v>
      </c>
      <c r="BC429" s="5">
        <f t="shared" si="604"/>
        <v>9.4429167047420859E-5</v>
      </c>
      <c r="BD429" s="5">
        <f t="shared" si="605"/>
        <v>1.207702671789652E-4</v>
      </c>
      <c r="BE429" s="5">
        <f t="shared" si="606"/>
        <v>2.6401051351250494E-4</v>
      </c>
      <c r="BF429" s="5">
        <f t="shared" si="607"/>
        <v>2.8857082489454247E-4</v>
      </c>
      <c r="BG429" s="5">
        <f t="shared" si="608"/>
        <v>2.1027728497732077E-4</v>
      </c>
      <c r="BH429" s="5">
        <f t="shared" si="609"/>
        <v>1.1491945675795239E-4</v>
      </c>
      <c r="BI429" s="5">
        <f t="shared" si="610"/>
        <v>5.024406337742952E-5</v>
      </c>
      <c r="BJ429" s="8">
        <f t="shared" si="611"/>
        <v>0.59891086586316178</v>
      </c>
      <c r="BK429" s="8">
        <f t="shared" si="612"/>
        <v>0.20617826064224082</v>
      </c>
      <c r="BL429" s="8">
        <f t="shared" si="613"/>
        <v>0.18444608887869773</v>
      </c>
      <c r="BM429" s="8">
        <f t="shared" si="614"/>
        <v>0.6429338825825659</v>
      </c>
      <c r="BN429" s="8">
        <f t="shared" si="615"/>
        <v>0.34963830293663672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1.56756756756757</v>
      </c>
      <c r="F430">
        <f>VLOOKUP(B430,home!$B$2:$E$405,3,FALSE)</f>
        <v>1.1599999999999999</v>
      </c>
      <c r="G430">
        <f>VLOOKUP(C430,away!$B$2:$E$405,4,FALSE)</f>
        <v>1.44</v>
      </c>
      <c r="H430">
        <f>VLOOKUP(A430,away!$A$2:$E$405,3,FALSE)</f>
        <v>1.2612612612612599</v>
      </c>
      <c r="I430">
        <f>VLOOKUP(C430,away!$B$2:$E$405,3,FALSE)</f>
        <v>0.48</v>
      </c>
      <c r="J430">
        <f>VLOOKUP(B430,home!$B$2:$E$405,4,FALSE)</f>
        <v>0.65</v>
      </c>
      <c r="K430" s="3">
        <f t="shared" si="560"/>
        <v>2.6184648648648685</v>
      </c>
      <c r="L430" s="3">
        <f t="shared" si="561"/>
        <v>0.3935135135135131</v>
      </c>
      <c r="M430" s="5">
        <f t="shared" si="562"/>
        <v>4.9194257568733371E-2</v>
      </c>
      <c r="N430" s="5">
        <f t="shared" si="563"/>
        <v>0.12881343499684095</v>
      </c>
      <c r="O430" s="5">
        <f t="shared" si="564"/>
        <v>1.9358605140561001E-2</v>
      </c>
      <c r="P430" s="5">
        <f t="shared" si="565"/>
        <v>5.0689827393351414E-2</v>
      </c>
      <c r="Q430" s="5">
        <f t="shared" si="566"/>
        <v>0.16864672683089138</v>
      </c>
      <c r="R430" s="5">
        <f t="shared" si="567"/>
        <v>3.8089363627914585E-3</v>
      </c>
      <c r="S430" s="5">
        <f t="shared" si="568"/>
        <v>1.3057716124578957E-2</v>
      </c>
      <c r="T430" s="5">
        <f t="shared" si="569"/>
        <v>6.6364766017777729E-2</v>
      </c>
      <c r="U430" s="5">
        <f t="shared" si="570"/>
        <v>9.9735660384756199E-3</v>
      </c>
      <c r="V430" s="5">
        <f t="shared" si="571"/>
        <v>1.4949653096795856E-3</v>
      </c>
      <c r="W430" s="5">
        <f t="shared" si="572"/>
        <v>0.14719850959371747</v>
      </c>
      <c r="X430" s="5">
        <f t="shared" si="573"/>
        <v>5.7924602694176326E-2</v>
      </c>
      <c r="Y430" s="5">
        <f t="shared" si="574"/>
        <v>1.1397056962529817E-2</v>
      </c>
      <c r="Z430" s="5">
        <f t="shared" si="575"/>
        <v>4.9962264362381605E-4</v>
      </c>
      <c r="AA430" s="5">
        <f t="shared" si="576"/>
        <v>1.3082443380198639E-3</v>
      </c>
      <c r="AB430" s="5">
        <f t="shared" si="577"/>
        <v>1.7127959168817067E-3</v>
      </c>
      <c r="AC430" s="5">
        <f t="shared" si="578"/>
        <v>9.6275888248781435E-5</v>
      </c>
      <c r="AD430" s="5">
        <f t="shared" si="579"/>
        <v>9.6358531382905843E-2</v>
      </c>
      <c r="AE430" s="5">
        <f t="shared" si="580"/>
        <v>3.7918384241489397E-2</v>
      </c>
      <c r="AF430" s="5">
        <f t="shared" si="581"/>
        <v>7.4606983048119604E-3</v>
      </c>
      <c r="AG430" s="5">
        <f t="shared" si="582"/>
        <v>9.7862853439695534E-4</v>
      </c>
      <c r="AH430" s="5">
        <f t="shared" si="583"/>
        <v>4.915206548082941E-5</v>
      </c>
      <c r="AI430" s="5">
        <f t="shared" si="584"/>
        <v>1.2870295649708915E-4</v>
      </c>
      <c r="AJ430" s="5">
        <f t="shared" si="585"/>
        <v>1.6850208479592986E-4</v>
      </c>
      <c r="AK430" s="5">
        <f t="shared" si="586"/>
        <v>1.470722628982077E-4</v>
      </c>
      <c r="AL430" s="5">
        <f t="shared" si="587"/>
        <v>3.9681120510082128E-6</v>
      </c>
      <c r="AM430" s="5">
        <f t="shared" si="588"/>
        <v>5.0462285771223546E-2</v>
      </c>
      <c r="AN430" s="5">
        <f t="shared" si="589"/>
        <v>1.9857591373757137E-2</v>
      </c>
      <c r="AO430" s="5">
        <f t="shared" si="590"/>
        <v>3.9071152757014001E-3</v>
      </c>
      <c r="AP430" s="5">
        <f t="shared" si="591"/>
        <v>5.1250088661452555E-4</v>
      </c>
      <c r="AQ430" s="5">
        <f t="shared" si="592"/>
        <v>5.0419006142618125E-5</v>
      </c>
      <c r="AR430" s="5">
        <f t="shared" si="593"/>
        <v>3.8684003967614897E-6</v>
      </c>
      <c r="AS430" s="5">
        <f t="shared" si="594"/>
        <v>1.0129270522149279E-5</v>
      </c>
      <c r="AT430" s="5">
        <f t="shared" si="595"/>
        <v>1.3261569484479656E-5</v>
      </c>
      <c r="AU430" s="5">
        <f t="shared" si="596"/>
        <v>1.1574984582691362E-5</v>
      </c>
      <c r="AV430" s="5">
        <f t="shared" si="597"/>
        <v>7.5771726102824673E-6</v>
      </c>
      <c r="AW430" s="5">
        <f t="shared" si="598"/>
        <v>1.1357632920990754E-7</v>
      </c>
      <c r="AX430" s="5">
        <f t="shared" si="599"/>
        <v>2.202228704878656E-2</v>
      </c>
      <c r="AY430" s="5">
        <f t="shared" si="600"/>
        <v>8.666067552171133E-3</v>
      </c>
      <c r="AZ430" s="5">
        <f t="shared" si="601"/>
        <v>1.7051073454001564E-3</v>
      </c>
      <c r="BA430" s="5">
        <f t="shared" si="602"/>
        <v>2.2366092746870501E-4</v>
      </c>
      <c r="BB430" s="5">
        <f t="shared" si="603"/>
        <v>2.2003399350975275E-5</v>
      </c>
      <c r="BC430" s="5">
        <f t="shared" si="604"/>
        <v>1.7317269975686472E-6</v>
      </c>
      <c r="BD430" s="5">
        <f t="shared" si="605"/>
        <v>2.5371130530111363E-7</v>
      </c>
      <c r="BE430" s="5">
        <f t="shared" si="606"/>
        <v>6.6433413874996985E-7</v>
      </c>
      <c r="BF430" s="5">
        <f t="shared" si="607"/>
        <v>8.697678004235296E-7</v>
      </c>
      <c r="BG430" s="5">
        <f t="shared" si="608"/>
        <v>7.5915214199993711E-7</v>
      </c>
      <c r="BH430" s="5">
        <f t="shared" si="609"/>
        <v>4.9695330272843507E-7</v>
      </c>
      <c r="BI430" s="5">
        <f t="shared" si="610"/>
        <v>2.6025095253459238E-7</v>
      </c>
      <c r="BJ430" s="8">
        <f t="shared" si="611"/>
        <v>0.83049210987315236</v>
      </c>
      <c r="BK430" s="8">
        <f t="shared" si="612"/>
        <v>0.12320307794881426</v>
      </c>
      <c r="BL430" s="8">
        <f t="shared" si="613"/>
        <v>3.6705292733639809E-2</v>
      </c>
      <c r="BM430" s="8">
        <f t="shared" si="614"/>
        <v>0.56172236093021854</v>
      </c>
      <c r="BN430" s="8">
        <f t="shared" si="615"/>
        <v>0.42051178829316954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1.56756756756757</v>
      </c>
      <c r="F431">
        <f>VLOOKUP(B431,home!$B$2:$E$405,3,FALSE)</f>
        <v>0.69</v>
      </c>
      <c r="G431">
        <f>VLOOKUP(C431,away!$B$2:$E$405,4,FALSE)</f>
        <v>1.33</v>
      </c>
      <c r="H431">
        <f>VLOOKUP(A431,away!$A$2:$E$405,3,FALSE)</f>
        <v>1.2612612612612599</v>
      </c>
      <c r="I431">
        <f>VLOOKUP(C431,away!$B$2:$E$405,3,FALSE)</f>
        <v>0.37</v>
      </c>
      <c r="J431">
        <f>VLOOKUP(B431,home!$B$2:$E$405,4,FALSE)</f>
        <v>0.79</v>
      </c>
      <c r="K431" s="3">
        <f t="shared" si="560"/>
        <v>1.438556756756759</v>
      </c>
      <c r="L431" s="3">
        <f t="shared" si="561"/>
        <v>0.36866666666666631</v>
      </c>
      <c r="M431" s="5">
        <f t="shared" si="562"/>
        <v>0.16410916646562895</v>
      </c>
      <c r="N431" s="5">
        <f t="shared" si="563"/>
        <v>0.23608035026485025</v>
      </c>
      <c r="O431" s="5">
        <f t="shared" si="564"/>
        <v>6.050157937032849E-2</v>
      </c>
      <c r="P431" s="5">
        <f t="shared" si="565"/>
        <v>8.7034955797641381E-2</v>
      </c>
      <c r="Q431" s="5">
        <f t="shared" si="566"/>
        <v>0.16980749150550137</v>
      </c>
      <c r="R431" s="5">
        <f t="shared" si="567"/>
        <v>1.1152457797263874E-2</v>
      </c>
      <c r="S431" s="5">
        <f t="shared" si="568"/>
        <v>1.1539702037734616E-2</v>
      </c>
      <c r="T431" s="5">
        <f t="shared" si="569"/>
        <v>6.2602361868361447E-2</v>
      </c>
      <c r="U431" s="5">
        <f t="shared" si="570"/>
        <v>1.6043443518698543E-2</v>
      </c>
      <c r="V431" s="5">
        <f t="shared" si="571"/>
        <v>6.8000633589263666E-4</v>
      </c>
      <c r="W431" s="5">
        <f t="shared" si="572"/>
        <v>8.1425904751051631E-2</v>
      </c>
      <c r="X431" s="5">
        <f t="shared" si="573"/>
        <v>3.0019016884887673E-2</v>
      </c>
      <c r="Y431" s="5">
        <f t="shared" si="574"/>
        <v>5.5335054457809557E-3</v>
      </c>
      <c r="Z431" s="5">
        <f t="shared" si="575"/>
        <v>1.3705131470859811E-3</v>
      </c>
      <c r="AA431" s="5">
        <f t="shared" si="576"/>
        <v>1.9715609479645079E-3</v>
      </c>
      <c r="AB431" s="5">
        <f t="shared" si="577"/>
        <v>1.4181011615260523E-3</v>
      </c>
      <c r="AC431" s="5">
        <f t="shared" si="578"/>
        <v>2.2539996798003092E-5</v>
      </c>
      <c r="AD431" s="5">
        <f t="shared" si="579"/>
        <v>2.9283946363664406E-2</v>
      </c>
      <c r="AE431" s="5">
        <f t="shared" si="580"/>
        <v>1.0796014892737602E-2</v>
      </c>
      <c r="AF431" s="5">
        <f t="shared" si="581"/>
        <v>1.9900654118946296E-3</v>
      </c>
      <c r="AG431" s="5">
        <f t="shared" si="582"/>
        <v>2.4455692728393973E-4</v>
      </c>
      <c r="AH431" s="5">
        <f t="shared" si="583"/>
        <v>1.2631562838975782E-4</v>
      </c>
      <c r="AI431" s="5">
        <f t="shared" si="584"/>
        <v>1.8171220070406198E-4</v>
      </c>
      <c r="AJ431" s="5">
        <f t="shared" si="585"/>
        <v>1.3070165705398438E-4</v>
      </c>
      <c r="AK431" s="5">
        <f t="shared" si="586"/>
        <v>6.2673917291437958E-5</v>
      </c>
      <c r="AL431" s="5">
        <f t="shared" si="587"/>
        <v>4.781616206439147E-7</v>
      </c>
      <c r="AM431" s="5">
        <f t="shared" si="588"/>
        <v>8.4253237811903886E-3</v>
      </c>
      <c r="AN431" s="5">
        <f t="shared" si="589"/>
        <v>3.1061360339988539E-3</v>
      </c>
      <c r="AO431" s="5">
        <f t="shared" si="590"/>
        <v>5.7256440893378821E-4</v>
      </c>
      <c r="AP431" s="5">
        <f t="shared" si="591"/>
        <v>7.0361804031196561E-5</v>
      </c>
      <c r="AQ431" s="5">
        <f t="shared" si="592"/>
        <v>6.4850129382086114E-6</v>
      </c>
      <c r="AR431" s="5">
        <f t="shared" si="593"/>
        <v>9.313672333271473E-6</v>
      </c>
      <c r="AS431" s="5">
        <f t="shared" si="594"/>
        <v>1.3398246265246164E-5</v>
      </c>
      <c r="AT431" s="5">
        <f t="shared" si="595"/>
        <v>9.6370688467804438E-6</v>
      </c>
      <c r="AU431" s="5">
        <f t="shared" si="596"/>
        <v>4.6211568349553564E-6</v>
      </c>
      <c r="AV431" s="5">
        <f t="shared" si="597"/>
        <v>1.6619490972394272E-6</v>
      </c>
      <c r="AW431" s="5">
        <f t="shared" si="598"/>
        <v>7.0442228611126314E-9</v>
      </c>
      <c r="AX431" s="5">
        <f t="shared" si="599"/>
        <v>2.0200510755491374E-3</v>
      </c>
      <c r="AY431" s="5">
        <f t="shared" si="600"/>
        <v>7.4472549651911468E-4</v>
      </c>
      <c r="AZ431" s="5">
        <f t="shared" si="601"/>
        <v>1.3727773319169E-4</v>
      </c>
      <c r="BA431" s="5">
        <f t="shared" si="602"/>
        <v>1.6869908101112106E-5</v>
      </c>
      <c r="BB431" s="5">
        <f t="shared" si="603"/>
        <v>1.554843196652498E-6</v>
      </c>
      <c r="BC431" s="5">
        <f t="shared" si="604"/>
        <v>1.1464377169984413E-7</v>
      </c>
      <c r="BD431" s="5">
        <f t="shared" si="605"/>
        <v>5.7227342225545714E-7</v>
      </c>
      <c r="BE431" s="5">
        <f t="shared" si="606"/>
        <v>8.2324779829790156E-7</v>
      </c>
      <c r="BF431" s="5">
        <f t="shared" si="607"/>
        <v>5.9214434136328611E-7</v>
      </c>
      <c r="BG431" s="5">
        <f t="shared" si="608"/>
        <v>2.8394441441447859E-7</v>
      </c>
      <c r="BH431" s="5">
        <f t="shared" si="609"/>
        <v>1.0211753897482239E-7</v>
      </c>
      <c r="BI431" s="5">
        <f t="shared" si="610"/>
        <v>2.9380375135120479E-8</v>
      </c>
      <c r="BJ431" s="8">
        <f t="shared" si="611"/>
        <v>0.64288467905743585</v>
      </c>
      <c r="BK431" s="8">
        <f t="shared" si="612"/>
        <v>0.26413157429183537</v>
      </c>
      <c r="BL431" s="8">
        <f t="shared" si="613"/>
        <v>9.1629581400488644E-2</v>
      </c>
      <c r="BM431" s="8">
        <f t="shared" si="614"/>
        <v>0.27058562824333499</v>
      </c>
      <c r="BN431" s="8">
        <f t="shared" si="615"/>
        <v>0.72868600120121441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1.56756756756757</v>
      </c>
      <c r="F432">
        <f>VLOOKUP(B432,home!$B$2:$E$405,3,FALSE)</f>
        <v>0.74</v>
      </c>
      <c r="G432">
        <f>VLOOKUP(C432,away!$B$2:$E$405,4,FALSE)</f>
        <v>0.93</v>
      </c>
      <c r="H432">
        <f>VLOOKUP(A432,away!$A$2:$E$405,3,FALSE)</f>
        <v>1.2612612612612599</v>
      </c>
      <c r="I432">
        <f>VLOOKUP(C432,away!$B$2:$E$405,3,FALSE)</f>
        <v>0.59</v>
      </c>
      <c r="J432">
        <f>VLOOKUP(B432,home!$B$2:$E$405,4,FALSE)</f>
        <v>1.1599999999999999</v>
      </c>
      <c r="K432" s="3">
        <f t="shared" si="560"/>
        <v>1.0788000000000015</v>
      </c>
      <c r="L432" s="3">
        <f t="shared" si="561"/>
        <v>0.86320720720720623</v>
      </c>
      <c r="M432" s="5">
        <f t="shared" si="562"/>
        <v>0.14341579546345801</v>
      </c>
      <c r="N432" s="5">
        <f t="shared" si="563"/>
        <v>0.15471696014597872</v>
      </c>
      <c r="O432" s="5">
        <f t="shared" si="564"/>
        <v>0.12379754827141151</v>
      </c>
      <c r="P432" s="5">
        <f t="shared" si="565"/>
        <v>0.13355279507519893</v>
      </c>
      <c r="Q432" s="5">
        <f t="shared" si="566"/>
        <v>8.3454328302741035E-2</v>
      </c>
      <c r="R432" s="5">
        <f t="shared" si="567"/>
        <v>5.3431467951232207E-2</v>
      </c>
      <c r="S432" s="5">
        <f t="shared" si="568"/>
        <v>3.1092023397350836E-2</v>
      </c>
      <c r="T432" s="5">
        <f t="shared" si="569"/>
        <v>7.20383776635624E-2</v>
      </c>
      <c r="U432" s="5">
        <f t="shared" si="570"/>
        <v>5.7641867625789378E-2</v>
      </c>
      <c r="V432" s="5">
        <f t="shared" si="571"/>
        <v>3.2170845274987047E-3</v>
      </c>
      <c r="W432" s="5">
        <f t="shared" si="572"/>
        <v>3.0010176457665721E-2</v>
      </c>
      <c r="X432" s="5">
        <f t="shared" si="573"/>
        <v>2.5905000607817079E-2</v>
      </c>
      <c r="Y432" s="5">
        <f t="shared" si="574"/>
        <v>1.1180691613687378E-2</v>
      </c>
      <c r="Z432" s="5">
        <f t="shared" si="575"/>
        <v>1.5374142742388167E-2</v>
      </c>
      <c r="AA432" s="5">
        <f t="shared" si="576"/>
        <v>1.6585625190488378E-2</v>
      </c>
      <c r="AB432" s="5">
        <f t="shared" si="577"/>
        <v>8.9462862277494438E-3</v>
      </c>
      <c r="AC432" s="5">
        <f t="shared" si="578"/>
        <v>1.8723993635611316E-4</v>
      </c>
      <c r="AD432" s="5">
        <f t="shared" si="579"/>
        <v>8.0937445906324561E-3</v>
      </c>
      <c r="AE432" s="5">
        <f t="shared" si="580"/>
        <v>6.9865786639282754E-3</v>
      </c>
      <c r="AF432" s="5">
        <f t="shared" si="581"/>
        <v>3.0154325282114899E-3</v>
      </c>
      <c r="AG432" s="5">
        <f t="shared" si="582"/>
        <v>8.6764769706640182E-4</v>
      </c>
      <c r="AH432" s="5">
        <f t="shared" si="583"/>
        <v>3.3177677049654563E-3</v>
      </c>
      <c r="AI432" s="5">
        <f t="shared" si="584"/>
        <v>3.579207800116739E-3</v>
      </c>
      <c r="AJ432" s="5">
        <f t="shared" si="585"/>
        <v>1.9306246873829716E-3</v>
      </c>
      <c r="AK432" s="5">
        <f t="shared" si="586"/>
        <v>6.9425263758291769E-4</v>
      </c>
      <c r="AL432" s="5">
        <f t="shared" si="587"/>
        <v>6.9745223723095018E-6</v>
      </c>
      <c r="AM432" s="5">
        <f t="shared" si="588"/>
        <v>1.7463063328748618E-3</v>
      </c>
      <c r="AN432" s="5">
        <f t="shared" si="589"/>
        <v>1.5074242125291673E-3</v>
      </c>
      <c r="AO432" s="5">
        <f t="shared" si="590"/>
        <v>6.5060972228691216E-4</v>
      </c>
      <c r="AP432" s="5">
        <f t="shared" si="591"/>
        <v>1.8720366711904717E-4</v>
      </c>
      <c r="AQ432" s="5">
        <f t="shared" si="592"/>
        <v>4.0398888668195043E-5</v>
      </c>
      <c r="AR432" s="5">
        <f t="shared" si="593"/>
        <v>5.7278419895309901E-4</v>
      </c>
      <c r="AS432" s="5">
        <f t="shared" si="594"/>
        <v>6.1791959383060402E-4</v>
      </c>
      <c r="AT432" s="5">
        <f t="shared" si="595"/>
        <v>3.3330582891222824E-4</v>
      </c>
      <c r="AU432" s="5">
        <f t="shared" si="596"/>
        <v>1.1985677607683746E-4</v>
      </c>
      <c r="AV432" s="5">
        <f t="shared" si="597"/>
        <v>3.2325372507923108E-5</v>
      </c>
      <c r="AW432" s="5">
        <f t="shared" si="598"/>
        <v>1.8041305742554383E-7</v>
      </c>
      <c r="AX432" s="5">
        <f t="shared" si="599"/>
        <v>3.1398587865090043E-4</v>
      </c>
      <c r="AY432" s="5">
        <f t="shared" si="600"/>
        <v>2.7103487341274455E-4</v>
      </c>
      <c r="AZ432" s="5">
        <f t="shared" si="601"/>
        <v>1.1697962806718691E-4</v>
      </c>
      <c r="BA432" s="5">
        <f t="shared" si="602"/>
        <v>3.3659219348004716E-5</v>
      </c>
      <c r="BB432" s="5">
        <f t="shared" si="603"/>
        <v>7.2637201825414761E-6</v>
      </c>
      <c r="BC432" s="5">
        <f t="shared" si="604"/>
        <v>1.2540191225412495E-6</v>
      </c>
      <c r="BD432" s="5">
        <f t="shared" si="605"/>
        <v>8.2405241451786863E-5</v>
      </c>
      <c r="BE432" s="5">
        <f t="shared" si="606"/>
        <v>8.8898774478187787E-5</v>
      </c>
      <c r="BF432" s="5">
        <f t="shared" si="607"/>
        <v>4.7951998953534559E-5</v>
      </c>
      <c r="BG432" s="5">
        <f t="shared" si="608"/>
        <v>1.7243538823691053E-5</v>
      </c>
      <c r="BH432" s="5">
        <f t="shared" si="609"/>
        <v>4.6505824207494837E-6</v>
      </c>
      <c r="BI432" s="5">
        <f t="shared" si="610"/>
        <v>1.0034096631009102E-6</v>
      </c>
      <c r="BJ432" s="8">
        <f t="shared" si="611"/>
        <v>0.40114505843355308</v>
      </c>
      <c r="BK432" s="8">
        <f t="shared" si="612"/>
        <v>0.31174294779564765</v>
      </c>
      <c r="BL432" s="8">
        <f t="shared" si="613"/>
        <v>0.27184299341279083</v>
      </c>
      <c r="BM432" s="8">
        <f t="shared" si="614"/>
        <v>0.30746539271400392</v>
      </c>
      <c r="BN432" s="8">
        <f t="shared" si="615"/>
        <v>0.69236889521002043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1.3216783216783199</v>
      </c>
      <c r="F433">
        <f>VLOOKUP(B433,home!$B$2:$E$405,3,FALSE)</f>
        <v>0.97</v>
      </c>
      <c r="G433">
        <f>VLOOKUP(C433,away!$B$2:$E$405,4,FALSE)</f>
        <v>0.92</v>
      </c>
      <c r="H433">
        <f>VLOOKUP(A433,away!$A$2:$E$405,3,FALSE)</f>
        <v>1.28321678321678</v>
      </c>
      <c r="I433">
        <f>VLOOKUP(C433,away!$B$2:$E$405,3,FALSE)</f>
        <v>0.86</v>
      </c>
      <c r="J433">
        <f>VLOOKUP(B433,home!$B$2:$E$405,4,FALSE)</f>
        <v>1</v>
      </c>
      <c r="K433" s="3">
        <f t="shared" si="560"/>
        <v>1.1794657342657329</v>
      </c>
      <c r="L433" s="3">
        <f t="shared" si="561"/>
        <v>1.1035664335664308</v>
      </c>
      <c r="M433" s="5">
        <f t="shared" si="562"/>
        <v>0.10197453356194593</v>
      </c>
      <c r="N433" s="5">
        <f t="shared" si="563"/>
        <v>0.12027546810404616</v>
      </c>
      <c r="O433" s="5">
        <f t="shared" si="564"/>
        <v>0.11253567231755697</v>
      </c>
      <c r="P433" s="5">
        <f t="shared" si="565"/>
        <v>0.13273196938111523</v>
      </c>
      <c r="Q433" s="5">
        <f t="shared" si="566"/>
        <v>7.0930396650746783E-2</v>
      </c>
      <c r="R433" s="5">
        <f t="shared" si="567"/>
        <v>6.2095295274243456E-2</v>
      </c>
      <c r="S433" s="5">
        <f t="shared" si="568"/>
        <v>4.3191606473706366E-2</v>
      </c>
      <c r="T433" s="5">
        <f t="shared" si="569"/>
        <v>7.827640486331694E-2</v>
      </c>
      <c r="U433" s="5">
        <f t="shared" si="570"/>
        <v>7.3239273035083041E-2</v>
      </c>
      <c r="V433" s="5">
        <f t="shared" si="571"/>
        <v>6.2465563026594395E-3</v>
      </c>
      <c r="W433" s="5">
        <f t="shared" si="572"/>
        <v>2.7886657455810916E-2</v>
      </c>
      <c r="X433" s="5">
        <f t="shared" si="573"/>
        <v>3.0774779112597971E-2</v>
      </c>
      <c r="Y433" s="5">
        <f t="shared" si="574"/>
        <v>1.6981006614542223E-2</v>
      </c>
      <c r="Z433" s="5">
        <f t="shared" si="575"/>
        <v>2.2842094515683746E-2</v>
      </c>
      <c r="AA433" s="5">
        <f t="shared" si="576"/>
        <v>2.6941467780108197E-2</v>
      </c>
      <c r="AB433" s="5">
        <f t="shared" si="577"/>
        <v>1.5888269038730956E-2</v>
      </c>
      <c r="AC433" s="5">
        <f t="shared" si="578"/>
        <v>5.0816469253469709E-4</v>
      </c>
      <c r="AD433" s="5">
        <f t="shared" si="579"/>
        <v>8.2228392280837524E-3</v>
      </c>
      <c r="AE433" s="5">
        <f t="shared" si="580"/>
        <v>9.0744493607265286E-3</v>
      </c>
      <c r="AF433" s="5">
        <f t="shared" si="581"/>
        <v>5.0071288587980791E-3</v>
      </c>
      <c r="AG433" s="5">
        <f t="shared" si="582"/>
        <v>1.8418997790371149E-3</v>
      </c>
      <c r="AH433" s="5">
        <f t="shared" si="583"/>
        <v>6.3019421949651192E-3</v>
      </c>
      <c r="AI433" s="5">
        <f t="shared" si="584"/>
        <v>7.4329248782847371E-3</v>
      </c>
      <c r="AJ433" s="5">
        <f t="shared" si="585"/>
        <v>4.3834400996540721E-3</v>
      </c>
      <c r="AK433" s="5">
        <f t="shared" si="586"/>
        <v>1.7233724652494491E-3</v>
      </c>
      <c r="AL433" s="5">
        <f t="shared" si="587"/>
        <v>2.6457468567524588E-5</v>
      </c>
      <c r="AM433" s="5">
        <f t="shared" si="588"/>
        <v>1.9397114215801727E-3</v>
      </c>
      <c r="AN433" s="5">
        <f t="shared" si="589"/>
        <v>2.1406004156613026E-3</v>
      </c>
      <c r="AO433" s="5">
        <f t="shared" si="590"/>
        <v>1.1811473832010822E-3</v>
      </c>
      <c r="AP433" s="5">
        <f t="shared" si="591"/>
        <v>4.3449153506517989E-4</v>
      </c>
      <c r="AQ433" s="5">
        <f t="shared" si="592"/>
        <v>1.1987256844167125E-4</v>
      </c>
      <c r="AR433" s="5">
        <f t="shared" si="593"/>
        <v>1.3909223745278913E-3</v>
      </c>
      <c r="AS433" s="5">
        <f t="shared" si="594"/>
        <v>1.6405452797791757E-3</v>
      </c>
      <c r="AT433" s="5">
        <f t="shared" si="595"/>
        <v>9.6748347150546411E-4</v>
      </c>
      <c r="AU433" s="5">
        <f t="shared" si="596"/>
        <v>3.8037120103638422E-4</v>
      </c>
      <c r="AV433" s="5">
        <f t="shared" si="597"/>
        <v>1.1215869948097944E-4</v>
      </c>
      <c r="AW433" s="5">
        <f t="shared" si="598"/>
        <v>9.5659828683088321E-7</v>
      </c>
      <c r="AX433" s="5">
        <f t="shared" si="599"/>
        <v>3.8130385935294844E-4</v>
      </c>
      <c r="AY433" s="5">
        <f t="shared" si="600"/>
        <v>4.2079414017124928E-4</v>
      </c>
      <c r="AZ433" s="5">
        <f t="shared" si="601"/>
        <v>2.3218714426721926E-4</v>
      </c>
      <c r="BA433" s="5">
        <f t="shared" si="602"/>
        <v>8.5411312906316444E-5</v>
      </c>
      <c r="BB433" s="5">
        <f t="shared" si="603"/>
        <v>2.3564264492562556E-5</v>
      </c>
      <c r="BC433" s="5">
        <f t="shared" si="604"/>
        <v>5.2009462651346639E-6</v>
      </c>
      <c r="BD433" s="5">
        <f t="shared" si="605"/>
        <v>2.5582920737091558E-4</v>
      </c>
      <c r="BE433" s="5">
        <f t="shared" si="606"/>
        <v>3.0174178391835738E-4</v>
      </c>
      <c r="BF433" s="5">
        <f t="shared" si="607"/>
        <v>1.7794704736395881E-4</v>
      </c>
      <c r="BG433" s="5">
        <f t="shared" si="608"/>
        <v>6.9960814959850283E-5</v>
      </c>
      <c r="BH433" s="5">
        <f t="shared" si="609"/>
        <v>2.0629095996612225E-5</v>
      </c>
      <c r="BI433" s="5">
        <f t="shared" si="610"/>
        <v>4.8662623713765005E-6</v>
      </c>
      <c r="BJ433" s="8">
        <f t="shared" si="611"/>
        <v>0.37623531501911123</v>
      </c>
      <c r="BK433" s="8">
        <f t="shared" si="612"/>
        <v>0.28510008202070042</v>
      </c>
      <c r="BL433" s="8">
        <f t="shared" si="613"/>
        <v>0.31586411232218697</v>
      </c>
      <c r="BM433" s="8">
        <f t="shared" si="614"/>
        <v>0.39907843104614338</v>
      </c>
      <c r="BN433" s="8">
        <f t="shared" si="615"/>
        <v>0.60054333528965453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1.3216783216783199</v>
      </c>
      <c r="F434">
        <f>VLOOKUP(B434,home!$B$2:$E$405,3,FALSE)</f>
        <v>1.35</v>
      </c>
      <c r="G434">
        <f>VLOOKUP(C434,away!$B$2:$E$405,4,FALSE)</f>
        <v>1.51</v>
      </c>
      <c r="H434">
        <f>VLOOKUP(A434,away!$A$2:$E$405,3,FALSE)</f>
        <v>1.28321678321678</v>
      </c>
      <c r="I434">
        <f>VLOOKUP(C434,away!$B$2:$E$405,3,FALSE)</f>
        <v>0.32</v>
      </c>
      <c r="J434">
        <f>VLOOKUP(B434,home!$B$2:$E$405,4,FALSE)</f>
        <v>1.06</v>
      </c>
      <c r="K434" s="3">
        <f t="shared" si="560"/>
        <v>2.6942412587412554</v>
      </c>
      <c r="L434" s="3">
        <f t="shared" si="561"/>
        <v>0.43526713286713181</v>
      </c>
      <c r="M434" s="5">
        <f t="shared" si="562"/>
        <v>4.3739294572441641E-2</v>
      </c>
      <c r="N434" s="5">
        <f t="shared" si="563"/>
        <v>0.11784421206530972</v>
      </c>
      <c r="O434" s="5">
        <f t="shared" si="564"/>
        <v>1.9038277342177574E-2</v>
      </c>
      <c r="P434" s="5">
        <f t="shared" si="565"/>
        <v>5.1293712310653626E-2</v>
      </c>
      <c r="Q434" s="5">
        <f t="shared" si="566"/>
        <v>0.15875036912510576</v>
      </c>
      <c r="R434" s="5">
        <f t="shared" si="567"/>
        <v>4.1433681967294553E-3</v>
      </c>
      <c r="S434" s="5">
        <f t="shared" si="568"/>
        <v>1.5038222200008998E-2</v>
      </c>
      <c r="T434" s="5">
        <f t="shared" si="569"/>
        <v>6.9098818010683641E-2</v>
      </c>
      <c r="U434" s="5">
        <f t="shared" si="570"/>
        <v>1.1163233545784853E-2</v>
      </c>
      <c r="V434" s="5">
        <f t="shared" si="571"/>
        <v>1.9595048615290269E-3</v>
      </c>
      <c r="W434" s="5">
        <f t="shared" si="572"/>
        <v>0.14257059811242129</v>
      </c>
      <c r="X434" s="5">
        <f t="shared" si="573"/>
        <v>6.2056295471545737E-2</v>
      </c>
      <c r="Y434" s="5">
        <f t="shared" si="574"/>
        <v>1.3505532903127644E-2</v>
      </c>
      <c r="Z434" s="5">
        <f t="shared" si="575"/>
        <v>6.011573318010961E-4</v>
      </c>
      <c r="AA434" s="5">
        <f t="shared" si="576"/>
        <v>1.6196628863333197E-3</v>
      </c>
      <c r="AB434" s="5">
        <f t="shared" si="577"/>
        <v>2.1818812868055894E-3</v>
      </c>
      <c r="AC434" s="5">
        <f t="shared" si="578"/>
        <v>1.4362125581399485E-4</v>
      </c>
      <c r="AD434" s="5">
        <f t="shared" si="579"/>
        <v>9.6029896929475916E-2</v>
      </c>
      <c r="AE434" s="5">
        <f t="shared" si="580"/>
        <v>4.1798657906019165E-2</v>
      </c>
      <c r="AF434" s="5">
        <f t="shared" si="581"/>
        <v>9.0967909922235173E-3</v>
      </c>
      <c r="AG434" s="5">
        <f t="shared" si="582"/>
        <v>1.3198447111588938E-3</v>
      </c>
      <c r="AH434" s="5">
        <f t="shared" si="583"/>
        <v>6.5416007053779529E-5</v>
      </c>
      <c r="AI434" s="5">
        <f t="shared" si="584"/>
        <v>1.7624650518640179E-4</v>
      </c>
      <c r="AJ434" s="5">
        <f t="shared" si="585"/>
        <v>2.3742530299107923E-4</v>
      </c>
      <c r="AK434" s="5">
        <f t="shared" si="586"/>
        <v>2.1322701572923643E-4</v>
      </c>
      <c r="AL434" s="5">
        <f t="shared" si="587"/>
        <v>6.7370701328680393E-6</v>
      </c>
      <c r="AM434" s="5">
        <f t="shared" si="588"/>
        <v>5.174554207601282E-2</v>
      </c>
      <c r="AN434" s="5">
        <f t="shared" si="589"/>
        <v>2.2523133738081635E-2</v>
      </c>
      <c r="AO434" s="5">
        <f t="shared" si="590"/>
        <v>4.9017899226788788E-3</v>
      </c>
      <c r="AP434" s="5">
        <f t="shared" si="591"/>
        <v>7.1119601518714515E-4</v>
      </c>
      <c r="AQ434" s="5">
        <f t="shared" si="592"/>
        <v>7.7390062609259454E-5</v>
      </c>
      <c r="AR434" s="5">
        <f t="shared" si="593"/>
        <v>5.6946875667829404E-6</v>
      </c>
      <c r="AS434" s="5">
        <f t="shared" si="594"/>
        <v>1.5342862198067445E-5</v>
      </c>
      <c r="AT434" s="5">
        <f t="shared" si="595"/>
        <v>2.066868618060743E-5</v>
      </c>
      <c r="AU434" s="5">
        <f t="shared" si="596"/>
        <v>1.856214235725592E-5</v>
      </c>
      <c r="AV434" s="5">
        <f t="shared" si="597"/>
        <v>1.2502722447386892E-5</v>
      </c>
      <c r="AW434" s="5">
        <f t="shared" si="598"/>
        <v>2.1946280454961341E-7</v>
      </c>
      <c r="AX434" s="5">
        <f t="shared" si="599"/>
        <v>2.3235829069520906E-2</v>
      </c>
      <c r="AY434" s="5">
        <f t="shared" si="600"/>
        <v>1.011379269888112E-2</v>
      </c>
      <c r="AZ434" s="5">
        <f t="shared" si="601"/>
        <v>2.2011007752272579E-3</v>
      </c>
      <c r="BA434" s="5">
        <f t="shared" si="602"/>
        <v>3.1935560786159662E-4</v>
      </c>
      <c r="BB434" s="5">
        <f t="shared" si="603"/>
        <v>3.4751249949739298E-5</v>
      </c>
      <c r="BC434" s="5">
        <f t="shared" si="604"/>
        <v>3.0252153858344182E-6</v>
      </c>
      <c r="BD434" s="5">
        <f t="shared" si="605"/>
        <v>4.1311838829461872E-7</v>
      </c>
      <c r="BE434" s="5">
        <f t="shared" si="606"/>
        <v>1.1130406064880522E-6</v>
      </c>
      <c r="BF434" s="5">
        <f t="shared" si="607"/>
        <v>1.4993999623272502E-6</v>
      </c>
      <c r="BG434" s="5">
        <f t="shared" si="608"/>
        <v>1.3465817472857206E-6</v>
      </c>
      <c r="BH434" s="5">
        <f t="shared" si="609"/>
        <v>9.0700402545126977E-7</v>
      </c>
      <c r="BI434" s="5">
        <f t="shared" si="610"/>
        <v>4.8873753344304277E-7</v>
      </c>
      <c r="BJ434" s="8">
        <f t="shared" si="611"/>
        <v>0.82793792265846733</v>
      </c>
      <c r="BK434" s="8">
        <f t="shared" si="612"/>
        <v>0.12229488496946127</v>
      </c>
      <c r="BL434" s="8">
        <f t="shared" si="613"/>
        <v>3.891727707180468E-2</v>
      </c>
      <c r="BM434" s="8">
        <f t="shared" si="614"/>
        <v>0.58482843518304017</v>
      </c>
      <c r="BN434" s="8">
        <f t="shared" si="615"/>
        <v>0.39480923361241782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1.3216783216783199</v>
      </c>
      <c r="F435">
        <f>VLOOKUP(B435,home!$B$2:$E$405,3,FALSE)</f>
        <v>0.97</v>
      </c>
      <c r="G435">
        <f>VLOOKUP(C435,away!$B$2:$E$405,4,FALSE)</f>
        <v>0.86</v>
      </c>
      <c r="H435">
        <f>VLOOKUP(A435,away!$A$2:$E$405,3,FALSE)</f>
        <v>1.28321678321678</v>
      </c>
      <c r="I435">
        <f>VLOOKUP(C435,away!$B$2:$E$405,3,FALSE)</f>
        <v>1.19</v>
      </c>
      <c r="J435">
        <f>VLOOKUP(B435,home!$B$2:$E$405,4,FALSE)</f>
        <v>0.83</v>
      </c>
      <c r="K435" s="3">
        <f t="shared" si="560"/>
        <v>1.1025440559440545</v>
      </c>
      <c r="L435" s="3">
        <f t="shared" si="561"/>
        <v>1.2674332167832136</v>
      </c>
      <c r="M435" s="5">
        <f t="shared" si="562"/>
        <v>9.3482850864162706E-2</v>
      </c>
      <c r="N435" s="5">
        <f t="shared" si="563"/>
        <v>0.10306896155298709</v>
      </c>
      <c r="O435" s="5">
        <f t="shared" si="564"/>
        <v>0.11848327038483114</v>
      </c>
      <c r="P435" s="5">
        <f t="shared" si="565"/>
        <v>0.13063302549160777</v>
      </c>
      <c r="Q435" s="5">
        <f t="shared" si="566"/>
        <v>5.681903545628611E-2</v>
      </c>
      <c r="R435" s="5">
        <f t="shared" si="567"/>
        <v>7.5084816259420928E-2</v>
      </c>
      <c r="S435" s="5">
        <f t="shared" si="568"/>
        <v>4.5636678790123002E-2</v>
      </c>
      <c r="T435" s="5">
        <f t="shared" si="569"/>
        <v>7.2014332882880158E-2</v>
      </c>
      <c r="U435" s="5">
        <f t="shared" si="570"/>
        <v>8.2784317858476023E-2</v>
      </c>
      <c r="V435" s="5">
        <f t="shared" si="571"/>
        <v>7.0858598587066222E-3</v>
      </c>
      <c r="W435" s="5">
        <f t="shared" si="572"/>
        <v>2.0881829935600907E-2</v>
      </c>
      <c r="X435" s="5">
        <f t="shared" si="573"/>
        <v>2.6466324887598661E-2</v>
      </c>
      <c r="Y435" s="5">
        <f t="shared" si="574"/>
        <v>1.6772149644359403E-2</v>
      </c>
      <c r="Z435" s="5">
        <f t="shared" si="575"/>
        <v>3.1721663401084801E-2</v>
      </c>
      <c r="AA435" s="5">
        <f t="shared" si="576"/>
        <v>3.4974531427524096E-2</v>
      </c>
      <c r="AB435" s="5">
        <f t="shared" si="577"/>
        <v>1.9280480867422616E-2</v>
      </c>
      <c r="AC435" s="5">
        <f t="shared" si="578"/>
        <v>6.1886171032683225E-4</v>
      </c>
      <c r="AD435" s="5">
        <f t="shared" si="579"/>
        <v>5.7557843681828487E-3</v>
      </c>
      <c r="AE435" s="5">
        <f t="shared" si="580"/>
        <v>7.2950722968765239E-3</v>
      </c>
      <c r="AF435" s="5">
        <f t="shared" si="581"/>
        <v>4.6230084739481616E-3</v>
      </c>
      <c r="AG435" s="5">
        <f t="shared" si="582"/>
        <v>1.9531181671173911E-3</v>
      </c>
      <c r="AH435" s="5">
        <f t="shared" si="583"/>
        <v>1.0051272471537811E-2</v>
      </c>
      <c r="AI435" s="5">
        <f t="shared" si="584"/>
        <v>1.1081970718168117E-2</v>
      </c>
      <c r="AJ435" s="5">
        <f t="shared" si="585"/>
        <v>6.1091804717311625E-3</v>
      </c>
      <c r="AK435" s="5">
        <f t="shared" si="586"/>
        <v>2.2452135385988958E-3</v>
      </c>
      <c r="AL435" s="5">
        <f t="shared" si="587"/>
        <v>3.4591917911607917E-5</v>
      </c>
      <c r="AM435" s="5">
        <f t="shared" si="588"/>
        <v>1.2692011684871402E-3</v>
      </c>
      <c r="AN435" s="5">
        <f t="shared" si="589"/>
        <v>1.6086277197206694E-3</v>
      </c>
      <c r="AO435" s="5">
        <f t="shared" si="590"/>
        <v>1.0194141027061072E-3</v>
      </c>
      <c r="AP435" s="5">
        <f t="shared" si="591"/>
        <v>4.3067976514232488E-4</v>
      </c>
      <c r="AQ435" s="5">
        <f t="shared" si="592"/>
        <v>1.3646446003444396E-4</v>
      </c>
      <c r="AR435" s="5">
        <f t="shared" si="593"/>
        <v>2.5478633202731457E-3</v>
      </c>
      <c r="AS435" s="5">
        <f t="shared" si="594"/>
        <v>2.8091315591250391E-3</v>
      </c>
      <c r="AT435" s="5">
        <f t="shared" si="595"/>
        <v>1.5485956514390833E-3</v>
      </c>
      <c r="AU435" s="5">
        <f t="shared" si="596"/>
        <v>5.6913164351832398E-4</v>
      </c>
      <c r="AV435" s="5">
        <f t="shared" si="597"/>
        <v>1.5687317765269965E-4</v>
      </c>
      <c r="AW435" s="5">
        <f t="shared" si="598"/>
        <v>1.3427438688778228E-6</v>
      </c>
      <c r="AX435" s="5">
        <f t="shared" si="599"/>
        <v>2.332250340187907E-4</v>
      </c>
      <c r="AY435" s="5">
        <f t="shared" si="600"/>
        <v>2.9559715510081027E-4</v>
      </c>
      <c r="AZ435" s="5">
        <f t="shared" si="601"/>
        <v>1.8732482658069332E-4</v>
      </c>
      <c r="BA435" s="5">
        <f t="shared" si="602"/>
        <v>7.9140569178841907E-5</v>
      </c>
      <c r="BB435" s="5">
        <f t="shared" si="603"/>
        <v>2.5076346543098513E-5</v>
      </c>
      <c r="BC435" s="5">
        <f t="shared" si="604"/>
        <v>6.3565189128579936E-6</v>
      </c>
      <c r="BD435" s="5">
        <f t="shared" si="605"/>
        <v>5.3820776732295839E-4</v>
      </c>
      <c r="BE435" s="5">
        <f t="shared" si="606"/>
        <v>5.9339777472484836E-4</v>
      </c>
      <c r="BF435" s="5">
        <f t="shared" si="607"/>
        <v>3.271235946666554E-4</v>
      </c>
      <c r="BG435" s="5">
        <f t="shared" si="608"/>
        <v>1.2022272495292435E-4</v>
      </c>
      <c r="BH435" s="5">
        <f t="shared" si="609"/>
        <v>3.3137712696560925E-5</v>
      </c>
      <c r="BI435" s="5">
        <f t="shared" si="610"/>
        <v>7.3071576322350099E-6</v>
      </c>
      <c r="BJ435" s="8">
        <f t="shared" si="611"/>
        <v>0.32094072533226303</v>
      </c>
      <c r="BK435" s="8">
        <f t="shared" si="612"/>
        <v>0.27778746578793934</v>
      </c>
      <c r="BL435" s="8">
        <f t="shared" si="613"/>
        <v>0.36934604608171528</v>
      </c>
      <c r="BM435" s="8">
        <f t="shared" si="614"/>
        <v>0.42192968618247478</v>
      </c>
      <c r="BN435" s="8">
        <f t="shared" si="615"/>
        <v>0.57757196000929567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1.3216783216783199</v>
      </c>
      <c r="F436">
        <f>VLOOKUP(B436,home!$B$2:$E$405,3,FALSE)</f>
        <v>1.57</v>
      </c>
      <c r="G436">
        <f>VLOOKUP(C436,away!$B$2:$E$405,4,FALSE)</f>
        <v>0.92</v>
      </c>
      <c r="H436">
        <f>VLOOKUP(A436,away!$A$2:$E$405,3,FALSE)</f>
        <v>1.28321678321678</v>
      </c>
      <c r="I436">
        <f>VLOOKUP(C436,away!$B$2:$E$405,3,FALSE)</f>
        <v>1.03</v>
      </c>
      <c r="J436">
        <f>VLOOKUP(B436,home!$B$2:$E$405,4,FALSE)</f>
        <v>1.06</v>
      </c>
      <c r="K436" s="3">
        <f t="shared" si="560"/>
        <v>1.9090321678321653</v>
      </c>
      <c r="L436" s="3">
        <f t="shared" si="561"/>
        <v>1.4010160839160806</v>
      </c>
      <c r="M436" s="5">
        <f t="shared" si="562"/>
        <v>3.6514411827025896E-2</v>
      </c>
      <c r="N436" s="5">
        <f t="shared" si="563"/>
        <v>6.9707186767263701E-2</v>
      </c>
      <c r="O436" s="5">
        <f t="shared" si="564"/>
        <v>5.115727826439883E-2</v>
      </c>
      <c r="P436" s="5">
        <f t="shared" si="565"/>
        <v>9.7660889825478617E-2</v>
      </c>
      <c r="Q436" s="5">
        <f t="shared" si="566"/>
        <v>6.6536630933895544E-2</v>
      </c>
      <c r="R436" s="5">
        <f t="shared" si="567"/>
        <v>3.5836084828896643E-2</v>
      </c>
      <c r="S436" s="5">
        <f t="shared" si="568"/>
        <v>6.5300582183039926E-2</v>
      </c>
      <c r="T436" s="5">
        <f t="shared" si="569"/>
        <v>9.3218890107975877E-2</v>
      </c>
      <c r="U436" s="5">
        <f t="shared" si="570"/>
        <v>6.8412238707525941E-2</v>
      </c>
      <c r="V436" s="5">
        <f t="shared" si="571"/>
        <v>1.9405771411048867E-2</v>
      </c>
      <c r="W436" s="5">
        <f t="shared" si="572"/>
        <v>4.2340189597327764E-2</v>
      </c>
      <c r="X436" s="5">
        <f t="shared" si="573"/>
        <v>5.9319286621912513E-2</v>
      </c>
      <c r="Y436" s="5">
        <f t="shared" si="574"/>
        <v>4.1553637321863714E-2</v>
      </c>
      <c r="Z436" s="5">
        <f t="shared" si="575"/>
        <v>1.6735643743288418E-2</v>
      </c>
      <c r="AA436" s="5">
        <f t="shared" si="576"/>
        <v>3.1948882255316703E-2</v>
      </c>
      <c r="AB436" s="5">
        <f t="shared" si="577"/>
        <v>3.0495721975840932E-2</v>
      </c>
      <c r="AC436" s="5">
        <f t="shared" si="578"/>
        <v>3.2438987938697931E-3</v>
      </c>
      <c r="AD436" s="5">
        <f t="shared" si="579"/>
        <v>2.0207195983352886E-2</v>
      </c>
      <c r="AE436" s="5">
        <f t="shared" si="580"/>
        <v>2.8310606583521813E-2</v>
      </c>
      <c r="AF436" s="5">
        <f t="shared" si="581"/>
        <v>1.9831807584467273E-2</v>
      </c>
      <c r="AG436" s="5">
        <f t="shared" si="582"/>
        <v>9.2615604663225243E-3</v>
      </c>
      <c r="AH436" s="5">
        <f t="shared" si="583"/>
        <v>5.8617265147591496E-3</v>
      </c>
      <c r="AI436" s="5">
        <f t="shared" si="584"/>
        <v>1.1190224475709942E-2</v>
      </c>
      <c r="AJ436" s="5">
        <f t="shared" si="585"/>
        <v>1.0681249244696557E-2</v>
      </c>
      <c r="AK436" s="5">
        <f t="shared" si="586"/>
        <v>6.7969494669195803E-3</v>
      </c>
      <c r="AL436" s="5">
        <f t="shared" si="587"/>
        <v>3.470432926197559E-4</v>
      </c>
      <c r="AM436" s="5">
        <f t="shared" si="588"/>
        <v>7.7152374307819125E-3</v>
      </c>
      <c r="AN436" s="5">
        <f t="shared" si="589"/>
        <v>1.0809171731756837E-2</v>
      </c>
      <c r="AO436" s="5">
        <f t="shared" si="590"/>
        <v>7.5719117250011821E-3</v>
      </c>
      <c r="AP436" s="5">
        <f t="shared" si="591"/>
        <v>3.5361233709064713E-3</v>
      </c>
      <c r="AQ436" s="5">
        <f t="shared" si="592"/>
        <v>1.2385414293378787E-3</v>
      </c>
      <c r="AR436" s="5">
        <f t="shared" si="593"/>
        <v>1.6424746253389836E-3</v>
      </c>
      <c r="AS436" s="5">
        <f t="shared" si="594"/>
        <v>3.1355368946202034E-3</v>
      </c>
      <c r="AT436" s="5">
        <f t="shared" si="595"/>
        <v>2.9929203976272723E-3</v>
      </c>
      <c r="AU436" s="5">
        <f t="shared" si="596"/>
        <v>1.9045271049438321E-3</v>
      </c>
      <c r="AV436" s="5">
        <f t="shared" si="597"/>
        <v>9.0895087696151085E-4</v>
      </c>
      <c r="AW436" s="5">
        <f t="shared" si="598"/>
        <v>2.5783241822558611E-5</v>
      </c>
      <c r="AX436" s="5">
        <f t="shared" si="599"/>
        <v>2.4547727396375752E-3</v>
      </c>
      <c r="AY436" s="5">
        <f t="shared" si="600"/>
        <v>3.4391760905909839E-3</v>
      </c>
      <c r="AZ436" s="5">
        <f t="shared" si="601"/>
        <v>2.4091705091687982E-3</v>
      </c>
      <c r="BA436" s="5">
        <f t="shared" si="602"/>
        <v>1.1250955440805935E-3</v>
      </c>
      <c r="BB436" s="5">
        <f t="shared" si="603"/>
        <v>3.940692382998063E-4</v>
      </c>
      <c r="BC436" s="5">
        <f t="shared" si="604"/>
        <v>1.1041946820691747E-4</v>
      </c>
      <c r="BD436" s="5">
        <f t="shared" si="605"/>
        <v>3.8352222792065909E-4</v>
      </c>
      <c r="BE436" s="5">
        <f t="shared" si="606"/>
        <v>7.3215627017919767E-4</v>
      </c>
      <c r="BF436" s="5">
        <f t="shared" si="607"/>
        <v>6.9885493582605332E-4</v>
      </c>
      <c r="BG436" s="5">
        <f t="shared" si="608"/>
        <v>4.44712184380073E-4</v>
      </c>
      <c r="BH436" s="5">
        <f t="shared" si="609"/>
        <v>2.1224246635211718E-4</v>
      </c>
      <c r="BI436" s="5">
        <f t="shared" si="610"/>
        <v>8.1035539129245478E-5</v>
      </c>
      <c r="BJ436" s="8">
        <f t="shared" si="611"/>
        <v>0.49109068124567246</v>
      </c>
      <c r="BK436" s="8">
        <f t="shared" si="612"/>
        <v>0.22591177342367386</v>
      </c>
      <c r="BL436" s="8">
        <f t="shared" si="613"/>
        <v>0.26551728925734341</v>
      </c>
      <c r="BM436" s="8">
        <f t="shared" si="614"/>
        <v>0.63842951237425039</v>
      </c>
      <c r="BN436" s="8">
        <f t="shared" si="615"/>
        <v>0.35741248244695928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1.2186788154897501</v>
      </c>
      <c r="F437">
        <f>VLOOKUP(B437,home!$B$2:$E$405,3,FALSE)</f>
        <v>0.68</v>
      </c>
      <c r="G437">
        <f>VLOOKUP(C437,away!$B$2:$E$405,4,FALSE)</f>
        <v>0.73</v>
      </c>
      <c r="H437">
        <f>VLOOKUP(A437,away!$A$2:$E$405,3,FALSE)</f>
        <v>1.0296127562642401</v>
      </c>
      <c r="I437">
        <f>VLOOKUP(C437,away!$B$2:$E$405,3,FALSE)</f>
        <v>1.25</v>
      </c>
      <c r="J437">
        <f>VLOOKUP(B437,home!$B$2:$E$405,4,FALSE)</f>
        <v>0.76</v>
      </c>
      <c r="K437" s="3">
        <f t="shared" si="560"/>
        <v>0.604952164009112</v>
      </c>
      <c r="L437" s="3">
        <f t="shared" si="561"/>
        <v>0.9781321184510281</v>
      </c>
      <c r="M437" s="5">
        <f t="shared" si="562"/>
        <v>0.20534079151559845</v>
      </c>
      <c r="N437" s="5">
        <f t="shared" si="563"/>
        <v>0.12422135618670518</v>
      </c>
      <c r="O437" s="5">
        <f t="shared" si="564"/>
        <v>0.20085042340956322</v>
      </c>
      <c r="P437" s="5">
        <f t="shared" si="565"/>
        <v>0.12150489828376167</v>
      </c>
      <c r="Q437" s="5">
        <f t="shared" si="566"/>
        <v>3.7573989120646994E-2</v>
      </c>
      <c r="R437" s="5">
        <f t="shared" si="567"/>
        <v>9.8229125070691009E-2</v>
      </c>
      <c r="S437" s="5">
        <f t="shared" si="568"/>
        <v>1.7974315037431059E-2</v>
      </c>
      <c r="T437" s="5">
        <f t="shared" si="569"/>
        <v>3.6752325577234332E-2</v>
      </c>
      <c r="U437" s="5">
        <f t="shared" si="570"/>
        <v>5.9423921780236241E-2</v>
      </c>
      <c r="V437" s="5">
        <f t="shared" si="571"/>
        <v>1.1817575738489929E-3</v>
      </c>
      <c r="W437" s="5">
        <f t="shared" si="572"/>
        <v>7.5768220096634128E-3</v>
      </c>
      <c r="X437" s="5">
        <f t="shared" si="573"/>
        <v>7.4111329634384505E-3</v>
      </c>
      <c r="Y437" s="5">
        <f t="shared" si="574"/>
        <v>3.6245335928251484E-3</v>
      </c>
      <c r="Z437" s="5">
        <f t="shared" si="575"/>
        <v>3.2027020732995334E-2</v>
      </c>
      <c r="AA437" s="5">
        <f t="shared" si="576"/>
        <v>1.9374815499190224E-2</v>
      </c>
      <c r="AB437" s="5">
        <f t="shared" si="577"/>
        <v>5.8604182817562052E-3</v>
      </c>
      <c r="AC437" s="5">
        <f t="shared" si="578"/>
        <v>4.3704581523588561E-5</v>
      </c>
      <c r="AD437" s="5">
        <f t="shared" si="579"/>
        <v>1.1459037177644373E-3</v>
      </c>
      <c r="AE437" s="5">
        <f t="shared" si="580"/>
        <v>1.1208452309978381E-3</v>
      </c>
      <c r="AF437" s="5">
        <f t="shared" si="581"/>
        <v>5.481673601258237E-4</v>
      </c>
      <c r="AG437" s="5">
        <f t="shared" si="582"/>
        <v>1.7872670040852654E-4</v>
      </c>
      <c r="AH437" s="5">
        <f t="shared" si="583"/>
        <v>7.8316644093099283E-3</v>
      </c>
      <c r="AI437" s="5">
        <f t="shared" si="584"/>
        <v>4.7377823322051855E-3</v>
      </c>
      <c r="AJ437" s="5">
        <f t="shared" si="585"/>
        <v>1.4330658372358324E-3</v>
      </c>
      <c r="AK437" s="5">
        <f t="shared" si="586"/>
        <v>2.8897875980111564E-4</v>
      </c>
      <c r="AL437" s="5">
        <f t="shared" si="587"/>
        <v>1.0344404915093764E-6</v>
      </c>
      <c r="AM437" s="5">
        <f t="shared" si="588"/>
        <v>1.3864338676153665E-4</v>
      </c>
      <c r="AN437" s="5">
        <f t="shared" si="589"/>
        <v>1.3561154960228707E-4</v>
      </c>
      <c r="AO437" s="5">
        <f t="shared" si="590"/>
        <v>6.6323006149455858E-5</v>
      </c>
      <c r="AP437" s="5">
        <f t="shared" si="591"/>
        <v>2.1624220835669279E-5</v>
      </c>
      <c r="AQ437" s="5">
        <f t="shared" si="592"/>
        <v>5.2878362339615112E-6</v>
      </c>
      <c r="AR437" s="5">
        <f t="shared" si="593"/>
        <v>1.5320804999351687E-3</v>
      </c>
      <c r="AS437" s="5">
        <f t="shared" si="594"/>
        <v>9.2683541387194245E-4</v>
      </c>
      <c r="AT437" s="5">
        <f t="shared" si="595"/>
        <v>2.8034554465105628E-4</v>
      </c>
      <c r="AU437" s="5">
        <f t="shared" si="596"/>
        <v>5.6531881302323224E-5</v>
      </c>
      <c r="AV437" s="5">
        <f t="shared" si="597"/>
        <v>8.5497709823366709E-6</v>
      </c>
      <c r="AW437" s="5">
        <f t="shared" si="598"/>
        <v>1.7002843821747051E-8</v>
      </c>
      <c r="AX437" s="5">
        <f t="shared" si="599"/>
        <v>1.3978769474490645E-5</v>
      </c>
      <c r="AY437" s="5">
        <f t="shared" si="600"/>
        <v>1.3673083399422099E-5</v>
      </c>
      <c r="AZ437" s="5">
        <f t="shared" si="601"/>
        <v>6.6870410156171608E-6</v>
      </c>
      <c r="BA437" s="5">
        <f t="shared" si="602"/>
        <v>2.1802698649248432E-6</v>
      </c>
      <c r="BB437" s="5">
        <f t="shared" si="603"/>
        <v>5.3314799544346819E-7</v>
      </c>
      <c r="BC437" s="5">
        <f t="shared" si="604"/>
        <v>1.0429783564620777E-7</v>
      </c>
      <c r="BD437" s="5">
        <f t="shared" si="605"/>
        <v>2.4976285750651599E-4</v>
      </c>
      <c r="BE437" s="5">
        <f t="shared" si="606"/>
        <v>1.5109458113766634E-4</v>
      </c>
      <c r="BF437" s="5">
        <f t="shared" si="607"/>
        <v>4.5702496914640807E-5</v>
      </c>
      <c r="BG437" s="5">
        <f t="shared" si="608"/>
        <v>9.2159414697105756E-6</v>
      </c>
      <c r="BH437" s="5">
        <f t="shared" si="609"/>
        <v>1.3938009338706819E-6</v>
      </c>
      <c r="BI437" s="5">
        <f t="shared" si="610"/>
        <v>1.6863657822859808E-7</v>
      </c>
      <c r="BJ437" s="8">
        <f t="shared" si="611"/>
        <v>0.22055844906897862</v>
      </c>
      <c r="BK437" s="8">
        <f t="shared" si="612"/>
        <v>0.3460601745160547</v>
      </c>
      <c r="BL437" s="8">
        <f t="shared" si="613"/>
        <v>0.40129187680527245</v>
      </c>
      <c r="BM437" s="8">
        <f t="shared" si="614"/>
        <v>0.21220328145577891</v>
      </c>
      <c r="BN437" s="8">
        <f t="shared" si="615"/>
        <v>0.78772058358696651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1.36551724137931</v>
      </c>
      <c r="F438">
        <f>VLOOKUP(B438,home!$B$2:$E$405,3,FALSE)</f>
        <v>0.83</v>
      </c>
      <c r="G438">
        <f>VLOOKUP(C438,away!$B$2:$E$405,4,FALSE)</f>
        <v>0.99</v>
      </c>
      <c r="H438">
        <f>VLOOKUP(A438,away!$A$2:$E$405,3,FALSE)</f>
        <v>1.3172413793103399</v>
      </c>
      <c r="I438">
        <f>VLOOKUP(C438,away!$B$2:$E$405,3,FALSE)</f>
        <v>0.94</v>
      </c>
      <c r="J438">
        <f>VLOOKUP(B438,home!$B$2:$E$405,4,FALSE)</f>
        <v>1.47</v>
      </c>
      <c r="K438" s="3">
        <f t="shared" si="560"/>
        <v>1.122045517241379</v>
      </c>
      <c r="L438" s="3">
        <f t="shared" si="561"/>
        <v>1.8201641379310276</v>
      </c>
      <c r="M438" s="5">
        <f t="shared" si="562"/>
        <v>5.2749042672862081E-2</v>
      </c>
      <c r="N438" s="5">
        <f t="shared" si="563"/>
        <v>5.9186826869859106E-2</v>
      </c>
      <c r="O438" s="5">
        <f t="shared" si="564"/>
        <v>9.6011915783336982E-2</v>
      </c>
      <c r="P438" s="5">
        <f t="shared" si="565"/>
        <v>0.10772973970645007</v>
      </c>
      <c r="Q438" s="5">
        <f t="shared" si="566"/>
        <v>3.3205156884533515E-2</v>
      </c>
      <c r="R438" s="5">
        <f t="shared" si="567"/>
        <v>8.7378722961442001E-2</v>
      </c>
      <c r="S438" s="5">
        <f t="shared" si="568"/>
        <v>5.5004300690324665E-2</v>
      </c>
      <c r="T438" s="5">
        <f t="shared" si="569"/>
        <v>6.0438835755601467E-2</v>
      </c>
      <c r="U438" s="5">
        <f t="shared" si="570"/>
        <v>9.8042904401162354E-2</v>
      </c>
      <c r="V438" s="5">
        <f t="shared" si="571"/>
        <v>1.2481740996500153E-2</v>
      </c>
      <c r="W438" s="5">
        <f t="shared" si="572"/>
        <v>1.2419232477195848E-2</v>
      </c>
      <c r="X438" s="5">
        <f t="shared" si="573"/>
        <v>2.26050415756202E-2</v>
      </c>
      <c r="Y438" s="5">
        <f t="shared" si="574"/>
        <v>2.057244300619189E-2</v>
      </c>
      <c r="Z438" s="5">
        <f t="shared" si="575"/>
        <v>5.3014539317542388E-2</v>
      </c>
      <c r="AA438" s="5">
        <f t="shared" si="576"/>
        <v>5.9484726189865278E-2</v>
      </c>
      <c r="AB438" s="5">
        <f t="shared" si="577"/>
        <v>3.3372285182834603E-2</v>
      </c>
      <c r="AC438" s="5">
        <f t="shared" si="578"/>
        <v>1.593221697140008E-3</v>
      </c>
      <c r="AD438" s="5">
        <f t="shared" si="579"/>
        <v>3.4837360321540375E-3</v>
      </c>
      <c r="AE438" s="5">
        <f t="shared" si="580"/>
        <v>6.3409713917449116E-3</v>
      </c>
      <c r="AF438" s="5">
        <f t="shared" si="581"/>
        <v>5.7708043634503436E-3</v>
      </c>
      <c r="AG438" s="5">
        <f t="shared" si="582"/>
        <v>3.5012703831227357E-3</v>
      </c>
      <c r="AH438" s="5">
        <f t="shared" si="583"/>
        <v>2.4123790813681274E-2</v>
      </c>
      <c r="AI438" s="5">
        <f t="shared" si="584"/>
        <v>2.7067991341359836E-2</v>
      </c>
      <c r="AJ438" s="5">
        <f t="shared" si="585"/>
        <v>1.5185759172650637E-2</v>
      </c>
      <c r="AK438" s="5">
        <f t="shared" si="586"/>
        <v>5.6797043351932662E-3</v>
      </c>
      <c r="AL438" s="5">
        <f t="shared" si="587"/>
        <v>1.301539137246668E-4</v>
      </c>
      <c r="AM438" s="5">
        <f t="shared" si="588"/>
        <v>7.8178207962614006E-4</v>
      </c>
      <c r="AN438" s="5">
        <f t="shared" si="589"/>
        <v>1.4229717050126391E-3</v>
      </c>
      <c r="AO438" s="5">
        <f t="shared" si="590"/>
        <v>1.2950210333772876E-3</v>
      </c>
      <c r="AP438" s="5">
        <f t="shared" si="591"/>
        <v>7.8571694760657307E-4</v>
      </c>
      <c r="AQ438" s="5">
        <f t="shared" si="592"/>
        <v>3.5753345264952907E-4</v>
      </c>
      <c r="AR438" s="5">
        <f t="shared" si="593"/>
        <v>8.7818517820025237E-3</v>
      </c>
      <c r="AS438" s="5">
        <f t="shared" si="594"/>
        <v>9.8536374250741479E-3</v>
      </c>
      <c r="AT438" s="5">
        <f t="shared" si="595"/>
        <v>5.5281148506631681E-3</v>
      </c>
      <c r="AU438" s="5">
        <f t="shared" si="596"/>
        <v>2.0675988289940344E-3</v>
      </c>
      <c r="AV438" s="5">
        <f t="shared" si="597"/>
        <v>5.7998499938157031E-4</v>
      </c>
      <c r="AW438" s="5">
        <f t="shared" si="598"/>
        <v>7.3837291830067727E-6</v>
      </c>
      <c r="AX438" s="5">
        <f t="shared" si="599"/>
        <v>1.4619917965069234E-4</v>
      </c>
      <c r="AY438" s="5">
        <f t="shared" si="600"/>
        <v>2.6610650379512585E-4</v>
      </c>
      <c r="AZ438" s="5">
        <f t="shared" si="601"/>
        <v>2.4217875753904751E-4</v>
      </c>
      <c r="BA438" s="5">
        <f t="shared" si="602"/>
        <v>1.469350298137559E-4</v>
      </c>
      <c r="BB438" s="5">
        <f t="shared" si="603"/>
        <v>6.6861467968206214E-5</v>
      </c>
      <c r="BC438" s="5">
        <f t="shared" si="604"/>
        <v>2.4339769241030613E-5</v>
      </c>
      <c r="BD438" s="5">
        <f t="shared" si="605"/>
        <v>2.664068613037781E-3</v>
      </c>
      <c r="BE438" s="5">
        <f t="shared" si="606"/>
        <v>2.9892062448825005E-3</v>
      </c>
      <c r="BF438" s="5">
        <f t="shared" si="607"/>
        <v>1.6770127335901731E-3</v>
      </c>
      <c r="BG438" s="5">
        <f t="shared" si="608"/>
        <v>6.2722820669385492E-4</v>
      </c>
      <c r="BH438" s="5">
        <f t="shared" si="609"/>
        <v>1.7594464940204728E-4</v>
      </c>
      <c r="BI438" s="5">
        <f t="shared" si="610"/>
        <v>3.9483581028834584E-5</v>
      </c>
      <c r="BJ438" s="8">
        <f t="shared" si="611"/>
        <v>0.23305996466575407</v>
      </c>
      <c r="BK438" s="8">
        <f t="shared" si="612"/>
        <v>0.22995430618079679</v>
      </c>
      <c r="BL438" s="8">
        <f t="shared" si="613"/>
        <v>0.48133193209627695</v>
      </c>
      <c r="BM438" s="8">
        <f t="shared" si="614"/>
        <v>0.56084061460727397</v>
      </c>
      <c r="BN438" s="8">
        <f t="shared" si="615"/>
        <v>0.43626140487848375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1.36551724137931</v>
      </c>
      <c r="F439">
        <f>VLOOKUP(B439,home!$B$2:$E$405,3,FALSE)</f>
        <v>0.24</v>
      </c>
      <c r="G439">
        <f>VLOOKUP(C439,away!$B$2:$E$405,4,FALSE)</f>
        <v>1.05</v>
      </c>
      <c r="H439">
        <f>VLOOKUP(A439,away!$A$2:$E$405,3,FALSE)</f>
        <v>1.3172413793103399</v>
      </c>
      <c r="I439">
        <f>VLOOKUP(C439,away!$B$2:$E$405,3,FALSE)</f>
        <v>0.94</v>
      </c>
      <c r="J439">
        <f>VLOOKUP(B439,home!$B$2:$E$405,4,FALSE)</f>
        <v>1.06</v>
      </c>
      <c r="K439" s="3">
        <f t="shared" si="560"/>
        <v>0.34411034482758612</v>
      </c>
      <c r="L439" s="3">
        <f t="shared" si="561"/>
        <v>1.3124993103448226</v>
      </c>
      <c r="M439" s="5">
        <f t="shared" si="562"/>
        <v>0.19078471081559856</v>
      </c>
      <c r="N439" s="5">
        <f t="shared" si="563"/>
        <v>6.5650992626586926E-2</v>
      </c>
      <c r="O439" s="5">
        <f t="shared" si="564"/>
        <v>0.25040480136980953</v>
      </c>
      <c r="P439" s="5">
        <f t="shared" si="565"/>
        <v>8.6166882545848381E-2</v>
      </c>
      <c r="Q439" s="5">
        <f t="shared" si="566"/>
        <v>1.1295592855504069E-2</v>
      </c>
      <c r="R439" s="5">
        <f t="shared" si="567"/>
        <v>0.16432806455245369</v>
      </c>
      <c r="S439" s="5">
        <f t="shared" si="568"/>
        <v>9.7292015905382796E-3</v>
      </c>
      <c r="T439" s="5">
        <f t="shared" si="569"/>
        <v>1.4825457832784996E-2</v>
      </c>
      <c r="U439" s="5">
        <f t="shared" si="570"/>
        <v>5.654698695799467E-2</v>
      </c>
      <c r="V439" s="5">
        <f t="shared" si="571"/>
        <v>4.8823791844450018E-4</v>
      </c>
      <c r="W439" s="5">
        <f t="shared" si="572"/>
        <v>1.2956434508465083E-3</v>
      </c>
      <c r="X439" s="5">
        <f t="shared" si="573"/>
        <v>1.7005311356888284E-3</v>
      </c>
      <c r="Y439" s="5">
        <f t="shared" si="574"/>
        <v>1.1159729714057428E-3</v>
      </c>
      <c r="Z439" s="5">
        <f t="shared" si="575"/>
        <v>7.1893490465131688E-2</v>
      </c>
      <c r="AA439" s="5">
        <f t="shared" si="576"/>
        <v>2.473929379481524E-2</v>
      </c>
      <c r="AB439" s="5">
        <f t="shared" si="577"/>
        <v>4.2565234592624162E-3</v>
      </c>
      <c r="AC439" s="5">
        <f t="shared" si="578"/>
        <v>1.3781875914345108E-5</v>
      </c>
      <c r="AD439" s="5">
        <f t="shared" si="579"/>
        <v>1.1146107866109886E-4</v>
      </c>
      <c r="AE439" s="5">
        <f t="shared" si="580"/>
        <v>1.4629258887298229E-4</v>
      </c>
      <c r="AF439" s="5">
        <f t="shared" si="581"/>
        <v>9.6004461002173973E-5</v>
      </c>
      <c r="AG439" s="5">
        <f t="shared" si="582"/>
        <v>4.2001929618459942E-5</v>
      </c>
      <c r="AH439" s="5">
        <f t="shared" si="583"/>
        <v>2.3590039163441847E-2</v>
      </c>
      <c r="AI439" s="5">
        <f t="shared" si="584"/>
        <v>8.117576511028235E-3</v>
      </c>
      <c r="AJ439" s="5">
        <f t="shared" si="585"/>
        <v>1.3966710261871197E-3</v>
      </c>
      <c r="AK439" s="5">
        <f t="shared" si="586"/>
        <v>1.6020298281064951E-4</v>
      </c>
      <c r="AL439" s="5">
        <f t="shared" si="587"/>
        <v>2.489803880187527E-7</v>
      </c>
      <c r="AM439" s="5">
        <f t="shared" si="588"/>
        <v>7.6709820425850869E-6</v>
      </c>
      <c r="AN439" s="5">
        <f t="shared" si="589"/>
        <v>1.0068158640560445E-5</v>
      </c>
      <c r="AO439" s="5">
        <f t="shared" si="590"/>
        <v>6.6072256360889269E-6</v>
      </c>
      <c r="AP439" s="5">
        <f t="shared" si="591"/>
        <v>2.8906596968864509E-6</v>
      </c>
      <c r="AQ439" s="5">
        <f t="shared" si="592"/>
        <v>9.4849721465125987E-7</v>
      </c>
      <c r="AR439" s="5">
        <f t="shared" si="593"/>
        <v>6.1923820266049558E-3</v>
      </c>
      <c r="AS439" s="5">
        <f t="shared" si="594"/>
        <v>2.1308627144791779E-3</v>
      </c>
      <c r="AT439" s="5">
        <f t="shared" si="595"/>
        <v>3.6662595172983799E-4</v>
      </c>
      <c r="AU439" s="5">
        <f t="shared" si="596"/>
        <v>4.2053260890832184E-5</v>
      </c>
      <c r="AV439" s="5">
        <f t="shared" si="597"/>
        <v>3.6177405265671749E-6</v>
      </c>
      <c r="AW439" s="5">
        <f t="shared" si="598"/>
        <v>3.123629036991055E-9</v>
      </c>
      <c r="AX439" s="5">
        <f t="shared" si="599"/>
        <v>4.3994404597336269E-7</v>
      </c>
      <c r="AY439" s="5">
        <f t="shared" si="600"/>
        <v>5.7742625693034946E-7</v>
      </c>
      <c r="AZ439" s="5">
        <f t="shared" si="601"/>
        <v>3.7893578199803809E-7</v>
      </c>
      <c r="BA439" s="5">
        <f t="shared" si="602"/>
        <v>1.6578431751246709E-7</v>
      </c>
      <c r="BB439" s="5">
        <f t="shared" si="603"/>
        <v>5.4397950600275024E-8</v>
      </c>
      <c r="BC439" s="5">
        <f t="shared" si="604"/>
        <v>1.4279454529406536E-8</v>
      </c>
      <c r="BD439" s="5">
        <f t="shared" si="605"/>
        <v>1.3545828565517796E-3</v>
      </c>
      <c r="BE439" s="5">
        <f t="shared" si="606"/>
        <v>4.6612597386556953E-4</v>
      </c>
      <c r="BF439" s="5">
        <f t="shared" si="607"/>
        <v>8.0199384799987754E-5</v>
      </c>
      <c r="BG439" s="5">
        <f t="shared" si="608"/>
        <v>9.1991459861613559E-6</v>
      </c>
      <c r="BH439" s="5">
        <f t="shared" si="609"/>
        <v>7.9138032435432187E-7</v>
      </c>
      <c r="BI439" s="5">
        <f t="shared" si="610"/>
        <v>5.446443126066654E-8</v>
      </c>
      <c r="BJ439" s="8">
        <f t="shared" si="611"/>
        <v>9.6309767222010109E-2</v>
      </c>
      <c r="BK439" s="8">
        <f t="shared" si="612"/>
        <v>0.287183641152989</v>
      </c>
      <c r="BL439" s="8">
        <f t="shared" si="613"/>
        <v>0.54418665471799388</v>
      </c>
      <c r="BM439" s="8">
        <f t="shared" si="614"/>
        <v>0.23094193448969563</v>
      </c>
      <c r="BN439" s="8">
        <f t="shared" si="615"/>
        <v>0.76863104476580113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1.36551724137931</v>
      </c>
      <c r="F440">
        <f>VLOOKUP(B440,home!$B$2:$E$405,3,FALSE)</f>
        <v>1.1000000000000001</v>
      </c>
      <c r="G440">
        <f>VLOOKUP(C440,away!$B$2:$E$405,4,FALSE)</f>
        <v>0.73</v>
      </c>
      <c r="H440">
        <f>VLOOKUP(A440,away!$A$2:$E$405,3,FALSE)</f>
        <v>1.3172413793103399</v>
      </c>
      <c r="I440">
        <f>VLOOKUP(C440,away!$B$2:$E$405,3,FALSE)</f>
        <v>0.93</v>
      </c>
      <c r="J440">
        <f>VLOOKUP(B440,home!$B$2:$E$405,4,FALSE)</f>
        <v>1.08</v>
      </c>
      <c r="K440" s="3">
        <f t="shared" si="560"/>
        <v>1.0965103448275859</v>
      </c>
      <c r="L440" s="3">
        <f t="shared" si="561"/>
        <v>1.3230372413793055</v>
      </c>
      <c r="M440" s="5">
        <f t="shared" si="562"/>
        <v>8.8961855927163075E-2</v>
      </c>
      <c r="N440" s="5">
        <f t="shared" si="563"/>
        <v>9.7547595319195587E-2</v>
      </c>
      <c r="O440" s="5">
        <f t="shared" si="564"/>
        <v>0.11769984845385704</v>
      </c>
      <c r="P440" s="5">
        <f t="shared" si="565"/>
        <v>0.12905910141429339</v>
      </c>
      <c r="Q440" s="5">
        <f t="shared" si="566"/>
        <v>5.3480973690276476E-2</v>
      </c>
      <c r="R440" s="5">
        <f t="shared" si="567"/>
        <v>7.7860641404576672E-2</v>
      </c>
      <c r="S440" s="5">
        <f t="shared" si="568"/>
        <v>4.680728466226599E-2</v>
      </c>
      <c r="T440" s="5">
        <f t="shared" si="569"/>
        <v>7.0757319897462603E-2</v>
      </c>
      <c r="U440" s="5">
        <f t="shared" si="570"/>
        <v>8.537499875502938E-2</v>
      </c>
      <c r="V440" s="5">
        <f t="shared" si="571"/>
        <v>7.5449391392356843E-3</v>
      </c>
      <c r="W440" s="5">
        <f t="shared" si="572"/>
        <v>1.9547480300946708E-2</v>
      </c>
      <c r="X440" s="5">
        <f t="shared" si="573"/>
        <v>2.5862044413280848E-2</v>
      </c>
      <c r="Y440" s="5">
        <f t="shared" si="574"/>
        <v>1.7108223948488089E-2</v>
      </c>
      <c r="Z440" s="5">
        <f t="shared" si="575"/>
        <v>3.4337509405311488E-2</v>
      </c>
      <c r="AA440" s="5">
        <f t="shared" si="576"/>
        <v>3.7651434278538572E-2</v>
      </c>
      <c r="AB440" s="5">
        <f t="shared" si="577"/>
        <v>2.064259359200676E-2</v>
      </c>
      <c r="AC440" s="5">
        <f t="shared" si="578"/>
        <v>6.8410152825255151E-4</v>
      </c>
      <c r="AD440" s="5">
        <f t="shared" si="579"/>
        <v>5.3585035913253781E-3</v>
      </c>
      <c r="AE440" s="5">
        <f t="shared" si="580"/>
        <v>7.0894998093882292E-3</v>
      </c>
      <c r="AF440" s="5">
        <f t="shared" si="581"/>
        <v>4.6898361352860577E-3</v>
      </c>
      <c r="AG440" s="5">
        <f t="shared" si="582"/>
        <v>2.0682759543166167E-3</v>
      </c>
      <c r="AH440" s="5">
        <f t="shared" si="583"/>
        <v>1.1357450929859814E-2</v>
      </c>
      <c r="AI440" s="5">
        <f t="shared" si="584"/>
        <v>1.2453562435462971E-2</v>
      </c>
      <c r="AJ440" s="5">
        <f t="shared" si="585"/>
        <v>6.8277300202206851E-3</v>
      </c>
      <c r="AK440" s="5">
        <f t="shared" si="586"/>
        <v>2.4955588662872821E-3</v>
      </c>
      <c r="AL440" s="5">
        <f t="shared" si="587"/>
        <v>3.9697700814472978E-5</v>
      </c>
      <c r="AM440" s="5">
        <f t="shared" si="588"/>
        <v>1.17513092413681E-3</v>
      </c>
      <c r="AN440" s="5">
        <f t="shared" si="589"/>
        <v>1.554741976129479E-3</v>
      </c>
      <c r="AO440" s="5">
        <f t="shared" si="590"/>
        <v>1.0284907675774779E-3</v>
      </c>
      <c r="AP440" s="5">
        <f t="shared" si="591"/>
        <v>4.535771959732637E-4</v>
      </c>
      <c r="AQ440" s="5">
        <f t="shared" si="592"/>
        <v>1.5002488052825682E-4</v>
      </c>
      <c r="AR440" s="5">
        <f t="shared" si="593"/>
        <v>3.0052661094685132E-3</v>
      </c>
      <c r="AS440" s="5">
        <f t="shared" si="594"/>
        <v>3.2953053779919768E-3</v>
      </c>
      <c r="AT440" s="5">
        <f t="shared" si="595"/>
        <v>1.8066682181670903E-3</v>
      </c>
      <c r="AU440" s="5">
        <f t="shared" si="596"/>
        <v>6.6034346363047893E-4</v>
      </c>
      <c r="AV440" s="5">
        <f t="shared" si="597"/>
        <v>1.8101835975252467E-4</v>
      </c>
      <c r="AW440" s="5">
        <f t="shared" si="598"/>
        <v>1.5997335605660671E-6</v>
      </c>
      <c r="AX440" s="5">
        <f t="shared" si="599"/>
        <v>2.1475720247380215E-4</v>
      </c>
      <c r="AY440" s="5">
        <f t="shared" si="600"/>
        <v>2.8413177672727616E-4</v>
      </c>
      <c r="AZ440" s="5">
        <f t="shared" si="601"/>
        <v>1.8795846103472811E-4</v>
      </c>
      <c r="BA440" s="5">
        <f t="shared" si="602"/>
        <v>8.2892014593762131E-5</v>
      </c>
      <c r="BB440" s="5">
        <f t="shared" si="603"/>
        <v>2.7417305580126035E-5</v>
      </c>
      <c r="BC440" s="5">
        <f t="shared" si="604"/>
        <v>7.2548232681566821E-6</v>
      </c>
      <c r="BD440" s="5">
        <f t="shared" si="605"/>
        <v>6.6267983051365579E-4</v>
      </c>
      <c r="BE440" s="5">
        <f t="shared" si="606"/>
        <v>7.2663528946681488E-4</v>
      </c>
      <c r="BF440" s="5">
        <f t="shared" si="607"/>
        <v>3.9838155590857493E-4</v>
      </c>
      <c r="BG440" s="5">
        <f t="shared" si="608"/>
        <v>1.4560983241408725E-4</v>
      </c>
      <c r="BH440" s="5">
        <f t="shared" si="609"/>
        <v>3.9915671887664442E-5</v>
      </c>
      <c r="BI440" s="5">
        <f t="shared" si="610"/>
        <v>8.7535894291135456E-6</v>
      </c>
      <c r="BJ440" s="8">
        <f t="shared" si="611"/>
        <v>0.3086761303879898</v>
      </c>
      <c r="BK440" s="8">
        <f t="shared" si="612"/>
        <v>0.27338111214875244</v>
      </c>
      <c r="BL440" s="8">
        <f t="shared" si="613"/>
        <v>0.38329439603446963</v>
      </c>
      <c r="BM440" s="8">
        <f t="shared" si="614"/>
        <v>0.43479659972399443</v>
      </c>
      <c r="BN440" s="8">
        <f t="shared" si="615"/>
        <v>0.56461001620936224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1.36551724137931</v>
      </c>
      <c r="F441">
        <f>VLOOKUP(B441,home!$B$2:$E$405,3,FALSE)</f>
        <v>1.07</v>
      </c>
      <c r="G441">
        <f>VLOOKUP(C441,away!$B$2:$E$405,4,FALSE)</f>
        <v>0.78</v>
      </c>
      <c r="H441">
        <f>VLOOKUP(A441,away!$A$2:$E$405,3,FALSE)</f>
        <v>1.3172413793103399</v>
      </c>
      <c r="I441">
        <f>VLOOKUP(C441,away!$B$2:$E$405,3,FALSE)</f>
        <v>0.98</v>
      </c>
      <c r="J441">
        <f>VLOOKUP(B441,home!$B$2:$E$405,4,FALSE)</f>
        <v>1.37</v>
      </c>
      <c r="K441" s="3">
        <f t="shared" si="560"/>
        <v>1.1396606896551722</v>
      </c>
      <c r="L441" s="3">
        <f t="shared" si="561"/>
        <v>1.7685282758620624</v>
      </c>
      <c r="M441" s="5">
        <f t="shared" si="562"/>
        <v>5.4574476684410969E-2</v>
      </c>
      <c r="N441" s="5">
        <f t="shared" si="563"/>
        <v>6.2196385735725911E-2</v>
      </c>
      <c r="O441" s="5">
        <f t="shared" si="564"/>
        <v>9.6516505156755653E-2</v>
      </c>
      <c r="P441" s="5">
        <f t="shared" si="565"/>
        <v>0.10999606683005513</v>
      </c>
      <c r="Q441" s="5">
        <f t="shared" si="566"/>
        <v>3.5441387930818261E-2</v>
      </c>
      <c r="R441" s="5">
        <f t="shared" si="567"/>
        <v>8.5346084228554484E-2</v>
      </c>
      <c r="S441" s="5">
        <f t="shared" si="568"/>
        <v>5.5424877402159498E-2</v>
      </c>
      <c r="T441" s="5">
        <f t="shared" si="569"/>
        <v>6.2679096691448527E-2</v>
      </c>
      <c r="U441" s="5">
        <f t="shared" si="570"/>
        <v>9.7265577211282817E-2</v>
      </c>
      <c r="V441" s="5">
        <f t="shared" si="571"/>
        <v>1.2412229812990788E-2</v>
      </c>
      <c r="W441" s="5">
        <f t="shared" si="572"/>
        <v>1.3463718870524281E-2</v>
      </c>
      <c r="X441" s="5">
        <f t="shared" si="573"/>
        <v>2.3810967520779821E-2</v>
      </c>
      <c r="Y441" s="5">
        <f t="shared" si="574"/>
        <v>2.1055184668066156E-2</v>
      </c>
      <c r="Z441" s="5">
        <f t="shared" si="575"/>
        <v>5.0312321064101266E-2</v>
      </c>
      <c r="AA441" s="5">
        <f t="shared" si="576"/>
        <v>5.7338974522066093E-2</v>
      </c>
      <c r="AB441" s="5">
        <f t="shared" si="577"/>
        <v>3.26734876239691E-2</v>
      </c>
      <c r="AC441" s="5">
        <f t="shared" si="578"/>
        <v>1.5635702609606175E-3</v>
      </c>
      <c r="AD441" s="5">
        <f t="shared" si="579"/>
        <v>3.8360177833262643E-3</v>
      </c>
      <c r="AE441" s="5">
        <f t="shared" si="580"/>
        <v>6.7841059165222083E-3</v>
      </c>
      <c r="AF441" s="5">
        <f t="shared" si="581"/>
        <v>5.9989415699063207E-3</v>
      </c>
      <c r="AG441" s="5">
        <f t="shared" si="582"/>
        <v>3.5364325972078925E-3</v>
      </c>
      <c r="AH441" s="5">
        <f t="shared" si="583"/>
        <v>2.2244690606528384E-2</v>
      </c>
      <c r="AI441" s="5">
        <f t="shared" si="584"/>
        <v>2.5351399437802069E-2</v>
      </c>
      <c r="AJ441" s="5">
        <f t="shared" si="585"/>
        <v>1.4445996683504627E-2</v>
      </c>
      <c r="AK441" s="5">
        <f t="shared" si="586"/>
        <v>5.4878448476930724E-3</v>
      </c>
      <c r="AL441" s="5">
        <f t="shared" si="587"/>
        <v>1.2605642004606752E-4</v>
      </c>
      <c r="AM441" s="5">
        <f t="shared" si="588"/>
        <v>8.7435173449502274E-4</v>
      </c>
      <c r="AN441" s="5">
        <f t="shared" si="589"/>
        <v>1.5463157655034863E-3</v>
      </c>
      <c r="AO441" s="5">
        <f t="shared" si="590"/>
        <v>1.3673515773521033E-3</v>
      </c>
      <c r="AP441" s="5">
        <f t="shared" si="591"/>
        <v>8.0606664253059538E-4</v>
      </c>
      <c r="AQ441" s="5">
        <f t="shared" si="592"/>
        <v>3.5638791238613886E-4</v>
      </c>
      <c r="AR441" s="5">
        <f t="shared" si="593"/>
        <v>7.8680728650897293E-3</v>
      </c>
      <c r="AS441" s="5">
        <f t="shared" si="594"/>
        <v>8.9669333476853057E-3</v>
      </c>
      <c r="AT441" s="5">
        <f t="shared" si="595"/>
        <v>5.1096307215574999E-3</v>
      </c>
      <c r="AU441" s="5">
        <f t="shared" si="596"/>
        <v>1.9410817573378254E-3</v>
      </c>
      <c r="AV441" s="5">
        <f t="shared" si="597"/>
        <v>5.5304364356117486E-4</v>
      </c>
      <c r="AW441" s="5">
        <f t="shared" si="598"/>
        <v>7.057486314591854E-6</v>
      </c>
      <c r="AX441" s="5">
        <f t="shared" si="599"/>
        <v>1.660773834559654E-4</v>
      </c>
      <c r="AY441" s="5">
        <f t="shared" si="600"/>
        <v>2.9371254862306111E-4</v>
      </c>
      <c r="AZ441" s="5">
        <f t="shared" si="601"/>
        <v>2.5971947360769727E-4</v>
      </c>
      <c r="BA441" s="5">
        <f t="shared" si="602"/>
        <v>1.5310707762240772E-4</v>
      </c>
      <c r="BB441" s="5">
        <f t="shared" si="603"/>
        <v>6.7693549002458936E-5</v>
      </c>
      <c r="BC441" s="5">
        <f t="shared" si="604"/>
        <v>2.3943591100860534E-5</v>
      </c>
      <c r="BD441" s="5">
        <f t="shared" si="605"/>
        <v>2.3191515564090371E-3</v>
      </c>
      <c r="BE441" s="5">
        <f t="shared" si="606"/>
        <v>2.6430458621919889E-3</v>
      </c>
      <c r="BF441" s="5">
        <f t="shared" si="607"/>
        <v>1.5060877350479859E-3</v>
      </c>
      <c r="BG441" s="5">
        <f t="shared" si="608"/>
        <v>5.7214299560199471E-4</v>
      </c>
      <c r="BH441" s="5">
        <f t="shared" si="609"/>
        <v>1.6301222023728637E-4</v>
      </c>
      <c r="BI441" s="5">
        <f t="shared" si="610"/>
        <v>3.7155723867569305E-5</v>
      </c>
      <c r="BJ441" s="8">
        <f t="shared" si="611"/>
        <v>0.24471696654000547</v>
      </c>
      <c r="BK441" s="8">
        <f t="shared" si="612"/>
        <v>0.23439098995924615</v>
      </c>
      <c r="BL441" s="8">
        <f t="shared" si="613"/>
        <v>0.4683499187467437</v>
      </c>
      <c r="BM441" s="8">
        <f t="shared" si="614"/>
        <v>0.55341263468146751</v>
      </c>
      <c r="BN441" s="8">
        <f t="shared" si="615"/>
        <v>0.44407090656632042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1.36551724137931</v>
      </c>
      <c r="F442">
        <f>VLOOKUP(B442,home!$B$2:$E$405,3,FALSE)</f>
        <v>0.83</v>
      </c>
      <c r="G442">
        <f>VLOOKUP(C442,away!$B$2:$E$405,4,FALSE)</f>
        <v>1.22</v>
      </c>
      <c r="H442">
        <f>VLOOKUP(A442,away!$A$2:$E$405,3,FALSE)</f>
        <v>1.3172413793103399</v>
      </c>
      <c r="I442">
        <f>VLOOKUP(C442,away!$B$2:$E$405,3,FALSE)</f>
        <v>1.03</v>
      </c>
      <c r="J442">
        <f>VLOOKUP(B442,home!$B$2:$E$405,4,FALSE)</f>
        <v>0.96</v>
      </c>
      <c r="K442" s="3">
        <f t="shared" ref="K442:K483" si="616">E442*F442*G442</f>
        <v>1.3827227586206894</v>
      </c>
      <c r="L442" s="3">
        <f t="shared" ref="L442:L483" si="617">H442*I442*J442</f>
        <v>1.3024882758620642</v>
      </c>
      <c r="M442" s="5">
        <f t="shared" ref="M442:M483" si="618">_xlfn.POISSON.DIST(0,K442,FALSE) * _xlfn.POISSON.DIST(0,L442,FALSE)</f>
        <v>6.8206798490957718E-2</v>
      </c>
      <c r="N442" s="5">
        <f t="shared" ref="N442:N483" si="619">_xlfn.POISSON.DIST(1,K442,FALSE) * _xlfn.POISSON.DIST(0,L442,FALSE)</f>
        <v>9.4311092566102539E-2</v>
      </c>
      <c r="O442" s="5">
        <f t="shared" ref="O442:O483" si="620">_xlfn.POISSON.DIST(0,K442,FALSE) * _xlfn.POISSON.DIST(1,L442,FALSE)</f>
        <v>8.8838555368558739E-2</v>
      </c>
      <c r="P442" s="5">
        <f t="shared" ref="P442:P483" si="621">_xlfn.POISSON.DIST(1,K442,FALSE) * _xlfn.POISSON.DIST(1,L442,FALSE)</f>
        <v>0.1228390923510904</v>
      </c>
      <c r="Q442" s="5">
        <f t="shared" ref="Q442:Q483" si="622">_xlfn.POISSON.DIST(2,K442,FALSE) * _xlfn.POISSON.DIST(0,L442,FALSE)</f>
        <v>6.5203047040766265E-2</v>
      </c>
      <c r="R442" s="5">
        <f t="shared" ref="R442:R483" si="623">_xlfn.POISSON.DIST(0,K442,FALSE) * _xlfn.POISSON.DIST(2,L442,FALSE)</f>
        <v>5.7855588406035316E-2</v>
      </c>
      <c r="S442" s="5">
        <f t="shared" ref="S442:S483" si="624">_xlfn.POISSON.DIST(2,K442,FALSE) * _xlfn.POISSON.DIST(2,L442,FALSE)</f>
        <v>5.5307692720836903E-2</v>
      </c>
      <c r="T442" s="5">
        <f t="shared" ref="T442:T483" si="625">_xlfn.POISSON.DIST(2,K442,FALSE) * _xlfn.POISSON.DIST(1,L442,FALSE)</f>
        <v>8.4926204321080695E-2</v>
      </c>
      <c r="U442" s="5">
        <f t="shared" ref="U442:U483" si="626">_xlfn.POISSON.DIST(1,K442,FALSE) * _xlfn.POISSON.DIST(2,L442,FALSE)</f>
        <v>7.9998238802416341E-2</v>
      </c>
      <c r="V442" s="5">
        <f t="shared" ref="V442:V483" si="627">_xlfn.POISSON.DIST(3,K442,FALSE) * _xlfn.POISSON.DIST(3,L442,FALSE)</f>
        <v>1.1067562055027073E-2</v>
      </c>
      <c r="W442" s="5">
        <f t="shared" ref="W442:W483" si="628">_xlfn.POISSON.DIST(3,K442,FALSE) * _xlfn.POISSON.DIST(0,L442,FALSE)</f>
        <v>3.0052579024894301E-2</v>
      </c>
      <c r="X442" s="5">
        <f t="shared" ref="X442:X483" si="629">_xlfn.POISSON.DIST(3,K442,FALSE) * _xlfn.POISSON.DIST(1,L442,FALSE)</f>
        <v>3.9143131839343002E-2</v>
      </c>
      <c r="Y442" s="5">
        <f t="shared" ref="Y442:Y483" si="630">_xlfn.POISSON.DIST(3,K442,FALSE) * _xlfn.POISSON.DIST(2,L442,FALSE)</f>
        <v>2.5491735150633677E-2</v>
      </c>
      <c r="Z442" s="5">
        <f t="shared" ref="Z442:Z483" si="631">_xlfn.POISSON.DIST(0,K442,FALSE) * _xlfn.POISSON.DIST(3,L442,FALSE)</f>
        <v>2.5118741863987382E-2</v>
      </c>
      <c r="AA442" s="5">
        <f t="shared" ref="AA442:AA483" si="632">_xlfn.POISSON.DIST(1,K442,FALSE) * _xlfn.POISSON.DIST(3,L442,FALSE)</f>
        <v>3.4732256043253633E-2</v>
      </c>
      <c r="AB442" s="5">
        <f t="shared" ref="AB442:AB483" si="633">_xlfn.POISSON.DIST(2,K442,FALSE) * _xlfn.POISSON.DIST(3,L442,FALSE)</f>
        <v>2.4012540444623889E-2</v>
      </c>
      <c r="AC442" s="5">
        <f t="shared" ref="AC442:AC483" si="634">_xlfn.POISSON.DIST(4,K442,FALSE) * _xlfn.POISSON.DIST(4,L442,FALSE)</f>
        <v>1.2457787451707716E-3</v>
      </c>
      <c r="AD442" s="5">
        <f t="shared" ref="AD442:AD483" si="635">_xlfn.POISSON.DIST(4,K442,FALSE) * _xlfn.POISSON.DIST(0,L442,FALSE)</f>
        <v>1.0388596243242036E-2</v>
      </c>
      <c r="AE442" s="5">
        <f t="shared" ref="AE442:AE483" si="636">_xlfn.POISSON.DIST(4,K442,FALSE) * _xlfn.POISSON.DIST(1,L442,FALSE)</f>
        <v>1.3531024809487433E-2</v>
      </c>
      <c r="AF442" s="5">
        <f t="shared" ref="AF442:AF483" si="637">_xlfn.POISSON.DIST(4,K442,FALSE) * _xlfn.POISSON.DIST(2,L442,FALSE)</f>
        <v>8.8120005873780528E-3</v>
      </c>
      <c r="AG442" s="5">
        <f t="shared" ref="AG442:AG483" si="638">_xlfn.POISSON.DIST(4,K442,FALSE) * _xlfn.POISSON.DIST(3,L442,FALSE)</f>
        <v>3.8258424839831776E-3</v>
      </c>
      <c r="AH442" s="5">
        <f t="shared" ref="AH442:AH483" si="639">_xlfn.POISSON.DIST(0,K442,FALSE) * _xlfn.POISSON.DIST(4,L442,FALSE)</f>
        <v>8.1792166955622948E-3</v>
      </c>
      <c r="AI442" s="5">
        <f t="shared" ref="AI442:AI483" si="640">_xlfn.POISSON.DIST(1,K442,FALSE) * _xlfn.POISSON.DIST(4,L442,FALSE)</f>
        <v>1.1309589072644297E-2</v>
      </c>
      <c r="AJ442" s="5">
        <f t="shared" ref="AJ442:AJ483" si="641">_xlfn.POISSON.DIST(2,K442,FALSE) * _xlfn.POISSON.DIST(4,L442,FALSE)</f>
        <v>7.8190131006965636E-3</v>
      </c>
      <c r="AK442" s="5">
        <f t="shared" ref="AK442:AK483" si="642">_xlfn.POISSON.DIST(3,K442,FALSE) * _xlfn.POISSON.DIST(4,L442,FALSE)</f>
        <v>3.6038424547621545E-3</v>
      </c>
      <c r="AL442" s="5">
        <f t="shared" ref="AL442:AL483" si="643">_xlfn.POISSON.DIST(5,K442,FALSE) * _xlfn.POISSON.DIST(5,L442,FALSE)</f>
        <v>8.9744913241952181E-5</v>
      </c>
      <c r="AM442" s="5">
        <f t="shared" ref="AM442:AM483" si="644">_xlfn.POISSON.DIST(5,K442,FALSE) * _xlfn.POISSON.DIST(0,L442,FALSE)</f>
        <v>2.8729096911304301E-3</v>
      </c>
      <c r="AN442" s="5">
        <f t="shared" ref="AN442:AN483" si="645">_xlfn.POISSON.DIST(5,K442,FALSE) * _xlfn.POISSON.DIST(1,L442,FALSE)</f>
        <v>3.7419311903078884E-3</v>
      </c>
      <c r="AO442" s="5">
        <f t="shared" ref="AO442:AO483" si="646">_xlfn.POISSON.DIST(5,K442,FALSE) * _xlfn.POISSON.DIST(2,L442,FALSE)</f>
        <v>2.4369107522293023E-3</v>
      </c>
      <c r="AP442" s="5">
        <f t="shared" ref="AP442:AP483" si="647">_xlfn.POISSON.DIST(5,K442,FALSE) * _xlfn.POISSON.DIST(3,L442,FALSE)</f>
        <v>1.0580158947002896E-3</v>
      </c>
      <c r="AQ442" s="5">
        <f t="shared" ref="AQ442:AQ483" si="648">_xlfn.POISSON.DIST(5,K442,FALSE) * _xlfn.POISSON.DIST(4,L442,FALSE)</f>
        <v>3.4451332463070986E-4</v>
      </c>
      <c r="AR442" s="5">
        <f t="shared" ref="AR442:AR483" si="649">_xlfn.POISSON.DIST(0,K442,FALSE) * _xlfn.POISSON.DIST(5,L442,FALSE)</f>
        <v>2.1306667703410286E-3</v>
      </c>
      <c r="AS442" s="5">
        <f t="shared" ref="AS442:AS483" si="650">_xlfn.POISSON.DIST(1,K442,FALSE) * _xlfn.POISSON.DIST(5,L442,FALSE)</f>
        <v>2.9461214343873823E-3</v>
      </c>
      <c r="AT442" s="5">
        <f t="shared" ref="AT442:AT483" si="651">_xlfn.POISSON.DIST(2,K442,FALSE) * _xlfn.POISSON.DIST(5,L442,FALSE)</f>
        <v>2.0368345784938322E-3</v>
      </c>
      <c r="AU442" s="5">
        <f t="shared" ref="AU442:AU483" si="652">_xlfn.POISSON.DIST(3,K442,FALSE) * _xlfn.POISSON.DIST(5,L442,FALSE)</f>
        <v>9.3879250907633364E-4</v>
      </c>
      <c r="AV442" s="5">
        <f t="shared" ref="AV442:AV483" si="653">_xlfn.POISSON.DIST(4,K442,FALSE) * _xlfn.POISSON.DIST(5,L442,FALSE)</f>
        <v>3.2452244198061687E-4</v>
      </c>
      <c r="AW442" s="5">
        <f t="shared" ref="AW442:AW483" si="654">_xlfn.POISSON.DIST(6,K442,FALSE) * _xlfn.POISSON.DIST(6,L442,FALSE)</f>
        <v>4.4896891714582433E-6</v>
      </c>
      <c r="AX442" s="5">
        <f t="shared" ref="AX442:AX483" si="655">_xlfn.POISSON.DIST(6,K442,FALSE) * _xlfn.POISSON.DIST(0,L442,FALSE)</f>
        <v>6.6207293556466294E-4</v>
      </c>
      <c r="AY442" s="5">
        <f t="shared" ref="AY442:AY483" si="656">_xlfn.POISSON.DIST(6,K442,FALSE) * _xlfn.POISSON.DIST(1,L442,FALSE)</f>
        <v>8.623422363385531E-4</v>
      </c>
      <c r="AZ442" s="5">
        <f t="shared" ref="AZ442:AZ483" si="657">_xlfn.POISSON.DIST(6,K442,FALSE) * _xlfn.POISSON.DIST(2,L442,FALSE)</f>
        <v>5.6159532630581952E-4</v>
      </c>
      <c r="BA442" s="5">
        <f t="shared" ref="BA442:BA483" si="658">_xlfn.POISSON.DIST(6,K442,FALSE) * _xlfn.POISSON.DIST(3,L442,FALSE)</f>
        <v>2.4382377609741995E-4</v>
      </c>
      <c r="BB442" s="5">
        <f t="shared" ref="BB442:BB483" si="659">_xlfn.POISSON.DIST(6,K442,FALSE) * _xlfn.POISSON.DIST(4,L442,FALSE)</f>
        <v>7.9394402435826626E-5</v>
      </c>
      <c r="BC442" s="5">
        <f t="shared" ref="BC442:BC483" si="660">_xlfn.POISSON.DIST(6,K442,FALSE) * _xlfn.POISSON.DIST(5,L442,FALSE)</f>
        <v>2.0682055668347742E-5</v>
      </c>
      <c r="BD442" s="5">
        <f t="shared" ref="BD442:BD483" si="661">_xlfn.POISSON.DIST(0,K442,FALSE) * _xlfn.POISSON.DIST(6,L442,FALSE)</f>
        <v>4.6252808135634617E-4</v>
      </c>
      <c r="BE442" s="5">
        <f t="shared" ref="BE442:BE483" si="662">_xlfn.POISSON.DIST(1,K442,FALSE) * _xlfn.POISSON.DIST(6,L442,FALSE)</f>
        <v>6.3954810459258165E-4</v>
      </c>
      <c r="BF442" s="5">
        <f t="shared" ref="BF442:BF483" si="663">_xlfn.POISSON.DIST(2,K442,FALSE) * _xlfn.POISSON.DIST(6,L442,FALSE)</f>
        <v>4.421588597264439E-4</v>
      </c>
      <c r="BG442" s="5">
        <f t="shared" ref="BG442:BG483" si="664">_xlfn.POISSON.DIST(3,K442,FALSE) * _xlfn.POISSON.DIST(6,L442,FALSE)</f>
        <v>2.0379437275650899E-4</v>
      </c>
      <c r="BH442" s="5">
        <f t="shared" ref="BH442:BH483" si="665">_xlfn.POISSON.DIST(4,K442,FALSE) * _xlfn.POISSON.DIST(6,L442,FALSE)</f>
        <v>7.0447779322313346E-5</v>
      </c>
      <c r="BI442" s="5">
        <f t="shared" ref="BI442:BI483" si="666">_xlfn.POISSON.DIST(5,K442,FALSE) * _xlfn.POISSON.DIST(6,L442,FALSE)</f>
        <v>1.9481949552650124E-5</v>
      </c>
      <c r="BJ442" s="8">
        <f t="shared" ref="BJ442:BJ483" si="667">SUM(N442,Q442,T442,W442,X442,Y442,AD442,AE442,AF442,AG442,AM442,AN442,AO442,AP442,AQ442,AX442,AY442,AZ442,BA442,BB442,BC442)</f>
        <v>0.38856944565232038</v>
      </c>
      <c r="BK442" s="8">
        <f t="shared" ref="BK442:BK483" si="668">SUM(M442,P442,S442,V442,AC442,AL442,AY442)</f>
        <v>0.25961901151266342</v>
      </c>
      <c r="BL442" s="8">
        <f t="shared" ref="BL442:BL483" si="669">SUM(O442,R442,U442,AA442,AB442,AH442,AI442,AJ442,AK442,AR442,AS442,AT442,AU442,AV442,BD442,BE442,BF442,BG442,BH442,BI442)</f>
        <v>0.32656373727013926</v>
      </c>
      <c r="BM442" s="8">
        <f t="shared" ref="BM442:BM483" si="670">SUM(S442:BI442)</f>
        <v>0.50175890952843227</v>
      </c>
      <c r="BN442" s="8">
        <f t="shared" ref="BN442:BN483" si="671">SUM(M442:R442)</f>
        <v>0.49725417422351104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1.36551724137931</v>
      </c>
      <c r="F443">
        <f>VLOOKUP(B443,home!$B$2:$E$405,3,FALSE)</f>
        <v>1.56</v>
      </c>
      <c r="G443">
        <f>VLOOKUP(C443,away!$B$2:$E$405,4,FALSE)</f>
        <v>0.47</v>
      </c>
      <c r="H443">
        <f>VLOOKUP(A443,away!$A$2:$E$405,3,FALSE)</f>
        <v>1.3172413793103399</v>
      </c>
      <c r="I443">
        <f>VLOOKUP(C443,away!$B$2:$E$405,3,FALSE)</f>
        <v>1.31</v>
      </c>
      <c r="J443">
        <f>VLOOKUP(B443,home!$B$2:$E$405,4,FALSE)</f>
        <v>0.86</v>
      </c>
      <c r="K443" s="3">
        <f t="shared" si="616"/>
        <v>1.0011972413793102</v>
      </c>
      <c r="L443" s="3">
        <f t="shared" si="617"/>
        <v>1.4840041379310289</v>
      </c>
      <c r="M443" s="5">
        <f t="shared" si="618"/>
        <v>8.3308776158845022E-2</v>
      </c>
      <c r="N443" s="5">
        <f t="shared" si="619"/>
        <v>8.3408516872922084E-2</v>
      </c>
      <c r="O443" s="5">
        <f t="shared" si="620"/>
        <v>0.12363056854569583</v>
      </c>
      <c r="P443" s="5">
        <f t="shared" si="621"/>
        <v>0.12377858417810639</v>
      </c>
      <c r="Q443" s="5">
        <f t="shared" si="622"/>
        <v>4.1754188500354616E-2</v>
      </c>
      <c r="R443" s="5">
        <f t="shared" si="623"/>
        <v>9.1734137648289193E-2</v>
      </c>
      <c r="S443" s="5">
        <f t="shared" si="624"/>
        <v>4.5976962474888985E-2</v>
      </c>
      <c r="T443" s="5">
        <f t="shared" si="625"/>
        <v>6.1963388510478418E-2</v>
      </c>
      <c r="U443" s="5">
        <f t="shared" si="626"/>
        <v>9.1843965553777066E-2</v>
      </c>
      <c r="V443" s="5">
        <f t="shared" si="627"/>
        <v>7.5901878160680942E-3</v>
      </c>
      <c r="W443" s="5">
        <f t="shared" si="628"/>
        <v>1.3934726114195587E-2</v>
      </c>
      <c r="X443" s="5">
        <f t="shared" si="629"/>
        <v>2.0679191214401815E-2</v>
      </c>
      <c r="Y443" s="5">
        <f t="shared" si="630"/>
        <v>1.5344002665619642E-2</v>
      </c>
      <c r="Z443" s="5">
        <f t="shared" si="631"/>
        <v>4.5377946619865245E-2</v>
      </c>
      <c r="AA443" s="5">
        <f t="shared" si="632"/>
        <v>4.5432274975266675E-2</v>
      </c>
      <c r="AB443" s="5">
        <f t="shared" si="633"/>
        <v>2.2743334187411628E-2</v>
      </c>
      <c r="AC443" s="5">
        <f t="shared" si="634"/>
        <v>7.0483473113285098E-4</v>
      </c>
      <c r="AD443" s="5">
        <f t="shared" si="635"/>
        <v>3.4878523362272132E-3</v>
      </c>
      <c r="AE443" s="5">
        <f t="shared" si="636"/>
        <v>5.1759872994535903E-3</v>
      </c>
      <c r="AF443" s="5">
        <f t="shared" si="637"/>
        <v>3.8405932851337909E-3</v>
      </c>
      <c r="AG443" s="5">
        <f t="shared" si="638"/>
        <v>1.8998187757495563E-3</v>
      </c>
      <c r="AH443" s="5">
        <f t="shared" si="639"/>
        <v>1.6835265138673346E-2</v>
      </c>
      <c r="AI443" s="5">
        <f t="shared" si="640"/>
        <v>1.6855421014729026E-2</v>
      </c>
      <c r="AJ443" s="5">
        <f t="shared" si="641"/>
        <v>8.4378005111167761E-3</v>
      </c>
      <c r="AK443" s="5">
        <f t="shared" si="642"/>
        <v>2.8159675316796837E-3</v>
      </c>
      <c r="AL443" s="5">
        <f t="shared" si="643"/>
        <v>4.1889197811684708E-5</v>
      </c>
      <c r="AM443" s="5">
        <f t="shared" si="644"/>
        <v>6.9840562747381393E-4</v>
      </c>
      <c r="AN443" s="5">
        <f t="shared" si="645"/>
        <v>1.0364368411254566E-3</v>
      </c>
      <c r="AO443" s="5">
        <f t="shared" si="646"/>
        <v>7.6903828046717118E-4</v>
      </c>
      <c r="AP443" s="5">
        <f t="shared" si="647"/>
        <v>3.8041866348021498E-4</v>
      </c>
      <c r="AQ443" s="5">
        <f t="shared" si="648"/>
        <v>1.4113571768770771E-4</v>
      </c>
      <c r="AR443" s="5">
        <f t="shared" si="649"/>
        <v>4.9967206257914435E-3</v>
      </c>
      <c r="AS443" s="5">
        <f t="shared" si="650"/>
        <v>5.0027029064854938E-3</v>
      </c>
      <c r="AT443" s="5">
        <f t="shared" si="651"/>
        <v>2.5043461747067666E-3</v>
      </c>
      <c r="AU443" s="5">
        <f t="shared" si="652"/>
        <v>8.3578149385841441E-4</v>
      </c>
      <c r="AV443" s="5">
        <f t="shared" si="653"/>
        <v>2.0919553151173081E-4</v>
      </c>
      <c r="AW443" s="5">
        <f t="shared" si="654"/>
        <v>1.7288379970119099E-6</v>
      </c>
      <c r="AX443" s="5">
        <f t="shared" si="655"/>
        <v>1.1654029793176138E-4</v>
      </c>
      <c r="AY443" s="5">
        <f t="shared" si="656"/>
        <v>1.7294628436644881E-4</v>
      </c>
      <c r="AZ443" s="5">
        <f t="shared" si="657"/>
        <v>1.2832650081980325E-4</v>
      </c>
      <c r="BA443" s="5">
        <f t="shared" si="658"/>
        <v>6.3479019407599192E-5</v>
      </c>
      <c r="BB443" s="5">
        <f t="shared" si="659"/>
        <v>2.3550781868170332E-5</v>
      </c>
      <c r="BC443" s="5">
        <f t="shared" si="660"/>
        <v>6.9898915487751571E-6</v>
      </c>
      <c r="BD443" s="5">
        <f t="shared" si="661"/>
        <v>1.2358590141266369E-3</v>
      </c>
      <c r="BE443" s="5">
        <f t="shared" si="662"/>
        <v>1.2373386356773429E-3</v>
      </c>
      <c r="BF443" s="5">
        <f t="shared" si="663"/>
        <v>6.1941001434609748E-4</v>
      </c>
      <c r="BG443" s="5">
        <f t="shared" si="664"/>
        <v>2.0671719921534393E-4</v>
      </c>
      <c r="BH443" s="5">
        <f t="shared" si="665"/>
        <v>5.1741172400014903E-5</v>
      </c>
      <c r="BI443" s="5">
        <f t="shared" si="666"/>
        <v>1.0360623814525249E-5</v>
      </c>
      <c r="BJ443" s="8">
        <f t="shared" si="667"/>
        <v>0.25502553348071322</v>
      </c>
      <c r="BK443" s="8">
        <f t="shared" si="668"/>
        <v>0.26157418084121942</v>
      </c>
      <c r="BL443" s="8">
        <f t="shared" si="669"/>
        <v>0.437238908498573</v>
      </c>
      <c r="BM443" s="8">
        <f t="shared" si="670"/>
        <v>0.45143058008978848</v>
      </c>
      <c r="BN443" s="8">
        <f t="shared" si="671"/>
        <v>0.54761477190421315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1.36551724137931</v>
      </c>
      <c r="F444">
        <f>VLOOKUP(B444,home!$B$2:$E$405,3,FALSE)</f>
        <v>1.71</v>
      </c>
      <c r="G444">
        <f>VLOOKUP(C444,away!$B$2:$E$405,4,FALSE)</f>
        <v>1.1200000000000001</v>
      </c>
      <c r="H444">
        <f>VLOOKUP(A444,away!$A$2:$E$405,3,FALSE)</f>
        <v>1.3172413793103399</v>
      </c>
      <c r="I444">
        <f>VLOOKUP(C444,away!$B$2:$E$405,3,FALSE)</f>
        <v>0.78</v>
      </c>
      <c r="J444">
        <f>VLOOKUP(B444,home!$B$2:$E$405,4,FALSE)</f>
        <v>0.51</v>
      </c>
      <c r="K444" s="3">
        <f t="shared" si="616"/>
        <v>2.6152386206896545</v>
      </c>
      <c r="L444" s="3">
        <f t="shared" si="617"/>
        <v>0.52399862068965319</v>
      </c>
      <c r="M444" s="5">
        <f t="shared" si="618"/>
        <v>4.3315824823376557E-2</v>
      </c>
      <c r="N444" s="5">
        <f t="shared" si="619"/>
        <v>0.11328121796512201</v>
      </c>
      <c r="O444" s="5">
        <f t="shared" si="620"/>
        <v>2.2697432461483955E-2</v>
      </c>
      <c r="P444" s="5">
        <f t="shared" si="621"/>
        <v>5.9359201963767899E-2</v>
      </c>
      <c r="Q444" s="5">
        <f t="shared" si="622"/>
        <v>0.14812870811057491</v>
      </c>
      <c r="R444" s="5">
        <f t="shared" si="623"/>
        <v>5.9467116515070761E-3</v>
      </c>
      <c r="S444" s="5">
        <f t="shared" si="624"/>
        <v>2.0336187017924601E-2</v>
      </c>
      <c r="T444" s="5">
        <f t="shared" si="625"/>
        <v>7.7619238734481497E-2</v>
      </c>
      <c r="U444" s="5">
        <f t="shared" si="626"/>
        <v>1.5552069977126467E-2</v>
      </c>
      <c r="V444" s="5">
        <f t="shared" si="627"/>
        <v>3.0964814496322267E-3</v>
      </c>
      <c r="W444" s="5">
        <f t="shared" si="628"/>
        <v>0.12913063942788014</v>
      </c>
      <c r="X444" s="5">
        <f t="shared" si="629"/>
        <v>6.7664276948982124E-2</v>
      </c>
      <c r="Y444" s="5">
        <f t="shared" si="630"/>
        <v>1.7727993895614667E-2</v>
      </c>
      <c r="Z444" s="5">
        <f t="shared" si="631"/>
        <v>1.0386895676762662E-3</v>
      </c>
      <c r="AA444" s="5">
        <f t="shared" si="632"/>
        <v>2.7164210722944123E-3</v>
      </c>
      <c r="AB444" s="5">
        <f t="shared" si="633"/>
        <v>3.5520446491597757E-3</v>
      </c>
      <c r="AC444" s="5">
        <f t="shared" si="634"/>
        <v>2.652100423102543E-4</v>
      </c>
      <c r="AD444" s="5">
        <f t="shared" si="635"/>
        <v>8.4426858836535626E-2</v>
      </c>
      <c r="AE444" s="5">
        <f t="shared" si="636"/>
        <v>4.4239557579504721E-2</v>
      </c>
      <c r="AF444" s="5">
        <f t="shared" si="637"/>
        <v>1.1590733575790484E-2</v>
      </c>
      <c r="AG444" s="5">
        <f t="shared" si="638"/>
        <v>2.0245094688318226E-3</v>
      </c>
      <c r="AH444" s="5">
        <f t="shared" si="639"/>
        <v>1.3606797519677389E-4</v>
      </c>
      <c r="AI444" s="5">
        <f t="shared" si="640"/>
        <v>3.5585022377364512E-4</v>
      </c>
      <c r="AJ444" s="5">
        <f t="shared" si="641"/>
        <v>4.6531662419694632E-4</v>
      </c>
      <c r="AK444" s="5">
        <f t="shared" si="642"/>
        <v>4.0563800214959609E-4</v>
      </c>
      <c r="AL444" s="5">
        <f t="shared" si="643"/>
        <v>1.4537556681425913E-5</v>
      </c>
      <c r="AM444" s="5">
        <f t="shared" si="644"/>
        <v>4.4159276370564292E-2</v>
      </c>
      <c r="AN444" s="5">
        <f t="shared" si="645"/>
        <v>2.3139399908828882E-2</v>
      </c>
      <c r="AO444" s="5">
        <f t="shared" si="646"/>
        <v>6.0625068179063109E-3</v>
      </c>
      <c r="AP444" s="5">
        <f t="shared" si="647"/>
        <v>1.0589150701681754E-3</v>
      </c>
      <c r="AQ444" s="5">
        <f t="shared" si="648"/>
        <v>1.3871750904890278E-4</v>
      </c>
      <c r="AR444" s="5">
        <f t="shared" si="649"/>
        <v>1.4259886264628696E-5</v>
      </c>
      <c r="AS444" s="5">
        <f t="shared" si="650"/>
        <v>3.7293005285898906E-5</v>
      </c>
      <c r="AT444" s="5">
        <f t="shared" si="651"/>
        <v>4.8765053852633126E-5</v>
      </c>
      <c r="AU444" s="5">
        <f t="shared" si="652"/>
        <v>4.2510750725138993E-5</v>
      </c>
      <c r="AV444" s="5">
        <f t="shared" si="653"/>
        <v>2.7793939272723567E-5</v>
      </c>
      <c r="AW444" s="5">
        <f t="shared" si="654"/>
        <v>5.5338882538962762E-7</v>
      </c>
      <c r="AX444" s="5">
        <f t="shared" si="655"/>
        <v>1.9247840837667975E-2</v>
      </c>
      <c r="AY444" s="5">
        <f t="shared" si="656"/>
        <v>1.0085842050191998E-2</v>
      </c>
      <c r="AZ444" s="5">
        <f t="shared" si="657"/>
        <v>2.6424836613971555E-3</v>
      </c>
      <c r="BA444" s="5">
        <f t="shared" si="658"/>
        <v>4.615525979223515E-4</v>
      </c>
      <c r="BB444" s="5">
        <f t="shared" si="659"/>
        <v>6.0463231171759558E-5</v>
      </c>
      <c r="BC444" s="5">
        <f t="shared" si="660"/>
        <v>6.3365299472883314E-6</v>
      </c>
      <c r="BD444" s="5">
        <f t="shared" si="661"/>
        <v>1.2453601223094609E-6</v>
      </c>
      <c r="BE444" s="5">
        <f t="shared" si="662"/>
        <v>3.2569138885304947E-6</v>
      </c>
      <c r="BF444" s="5">
        <f t="shared" si="663"/>
        <v>4.2588034927727348E-6</v>
      </c>
      <c r="BG444" s="5">
        <f t="shared" si="664"/>
        <v>3.7125957907424168E-6</v>
      </c>
      <c r="BH444" s="5">
        <f t="shared" si="665"/>
        <v>2.427330973739855E-6</v>
      </c>
      <c r="BI444" s="5">
        <f t="shared" si="666"/>
        <v>1.269609941544138E-6</v>
      </c>
      <c r="BJ444" s="8">
        <f t="shared" si="667"/>
        <v>0.80289706912813319</v>
      </c>
      <c r="BK444" s="8">
        <f t="shared" si="668"/>
        <v>0.13647328490388497</v>
      </c>
      <c r="BL444" s="8">
        <f t="shared" si="669"/>
        <v>5.2014345886499287E-2</v>
      </c>
      <c r="BM444" s="8">
        <f t="shared" si="670"/>
        <v>0.58960900384899495</v>
      </c>
      <c r="BN444" s="8">
        <f t="shared" si="671"/>
        <v>0.39272909697583236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1.2032967032966999</v>
      </c>
      <c r="F445">
        <f>VLOOKUP(B445,home!$B$2:$E$405,3,FALSE)</f>
        <v>0.96</v>
      </c>
      <c r="G445">
        <f>VLOOKUP(C445,away!$B$2:$E$405,4,FALSE)</f>
        <v>1.0900000000000001</v>
      </c>
      <c r="H445">
        <f>VLOOKUP(A445,away!$A$2:$E$405,3,FALSE)</f>
        <v>1.0549450549450601</v>
      </c>
      <c r="I445">
        <f>VLOOKUP(C445,away!$B$2:$E$405,3,FALSE)</f>
        <v>0.13</v>
      </c>
      <c r="J445">
        <f>VLOOKUP(B445,home!$B$2:$E$405,4,FALSE)</f>
        <v>1.53</v>
      </c>
      <c r="K445" s="3">
        <f t="shared" si="616"/>
        <v>1.2591296703296668</v>
      </c>
      <c r="L445" s="3">
        <f t="shared" si="617"/>
        <v>0.20982857142857247</v>
      </c>
      <c r="M445" s="5">
        <f t="shared" si="618"/>
        <v>0.23016513676373698</v>
      </c>
      <c r="N445" s="5">
        <f t="shared" si="619"/>
        <v>0.28980775277470683</v>
      </c>
      <c r="O445" s="5">
        <f t="shared" si="620"/>
        <v>4.8295221839796933E-2</v>
      </c>
      <c r="P445" s="5">
        <f t="shared" si="621"/>
        <v>6.0809946753641632E-2</v>
      </c>
      <c r="Q445" s="5">
        <f t="shared" si="622"/>
        <v>0.18245277010509914</v>
      </c>
      <c r="R445" s="5">
        <f t="shared" si="623"/>
        <v>5.0668587027352914E-3</v>
      </c>
      <c r="S445" s="5">
        <f t="shared" si="624"/>
        <v>4.0165179620323538E-3</v>
      </c>
      <c r="T445" s="5">
        <f t="shared" si="625"/>
        <v>3.8283804104338702E-2</v>
      </c>
      <c r="U445" s="5">
        <f t="shared" si="626"/>
        <v>6.3798321279820895E-3</v>
      </c>
      <c r="V445" s="5">
        <f t="shared" si="627"/>
        <v>1.1790773202640342E-4</v>
      </c>
      <c r="W445" s="5">
        <f t="shared" si="628"/>
        <v>7.6577232091055991E-2</v>
      </c>
      <c r="X445" s="5">
        <f t="shared" si="629"/>
        <v>1.6068091213620513E-2</v>
      </c>
      <c r="Y445" s="5">
        <f t="shared" si="630"/>
        <v>1.6857723124689944E-3</v>
      </c>
      <c r="Z445" s="5">
        <f t="shared" si="631"/>
        <v>3.5439057440845873E-4</v>
      </c>
      <c r="AA445" s="5">
        <f t="shared" si="632"/>
        <v>4.4622368712286386E-4</v>
      </c>
      <c r="AB445" s="5">
        <f t="shared" si="633"/>
        <v>2.8092674203015008E-4</v>
      </c>
      <c r="AC445" s="5">
        <f t="shared" si="634"/>
        <v>1.946961594396505E-6</v>
      </c>
      <c r="AD445" s="5">
        <f t="shared" si="635"/>
        <v>2.4105166249392438E-2</v>
      </c>
      <c r="AE445" s="5">
        <f t="shared" si="636"/>
        <v>5.0579525981582548E-3</v>
      </c>
      <c r="AF445" s="5">
        <f t="shared" si="637"/>
        <v>5.3065148401249148E-4</v>
      </c>
      <c r="AG445" s="5">
        <f t="shared" si="638"/>
        <v>3.711528093893102E-5</v>
      </c>
      <c r="AH445" s="5">
        <f t="shared" si="639"/>
        <v>1.8590316988969524E-5</v>
      </c>
      <c r="AI445" s="5">
        <f t="shared" si="640"/>
        <v>2.3407619701645198E-5</v>
      </c>
      <c r="AJ445" s="5">
        <f t="shared" si="641"/>
        <v>1.4736614239067371E-5</v>
      </c>
      <c r="AK445" s="5">
        <f t="shared" si="642"/>
        <v>6.1851027428707908E-6</v>
      </c>
      <c r="AL445" s="5">
        <f t="shared" si="643"/>
        <v>2.0575597599417138E-8</v>
      </c>
      <c r="AM445" s="5">
        <f t="shared" si="644"/>
        <v>6.0703060065678549E-3</v>
      </c>
      <c r="AN445" s="5">
        <f t="shared" si="645"/>
        <v>1.2737236374924155E-3</v>
      </c>
      <c r="AO445" s="5">
        <f t="shared" si="646"/>
        <v>1.336318056249192E-4</v>
      </c>
      <c r="AP445" s="5">
        <f t="shared" si="647"/>
        <v>9.3465902905658254E-6</v>
      </c>
      <c r="AQ445" s="5">
        <f t="shared" si="648"/>
        <v>4.9029542209939816E-7</v>
      </c>
      <c r="AR445" s="5">
        <f t="shared" si="649"/>
        <v>7.8015593123995943E-7</v>
      </c>
      <c r="AS445" s="5">
        <f t="shared" si="650"/>
        <v>9.8231748050790424E-7</v>
      </c>
      <c r="AT445" s="5">
        <f t="shared" si="651"/>
        <v>6.1843254269549332E-7</v>
      </c>
      <c r="AU445" s="5">
        <f t="shared" si="652"/>
        <v>2.5956225453510475E-7</v>
      </c>
      <c r="AV445" s="5">
        <f t="shared" si="653"/>
        <v>8.1705633995702896E-8</v>
      </c>
      <c r="AW445" s="5">
        <f t="shared" si="654"/>
        <v>1.5100281331790798E-10</v>
      </c>
      <c r="AX445" s="5">
        <f t="shared" si="655"/>
        <v>1.2738837334749964E-3</v>
      </c>
      <c r="AY445" s="5">
        <f t="shared" si="656"/>
        <v>2.6729720396115482E-4</v>
      </c>
      <c r="AZ445" s="5">
        <f t="shared" si="657"/>
        <v>2.8043295227010433E-5</v>
      </c>
      <c r="BA445" s="5">
        <f t="shared" si="658"/>
        <v>1.9614281918777682E-6</v>
      </c>
      <c r="BB445" s="5">
        <f t="shared" si="659"/>
        <v>1.0289091886535999E-7</v>
      </c>
      <c r="BC445" s="5">
        <f t="shared" si="660"/>
        <v>4.3178909036983296E-9</v>
      </c>
      <c r="BD445" s="5">
        <f t="shared" si="661"/>
        <v>2.72831674239347E-8</v>
      </c>
      <c r="BE445" s="5">
        <f t="shared" si="662"/>
        <v>3.4353045604048002E-8</v>
      </c>
      <c r="BF445" s="5">
        <f t="shared" si="663"/>
        <v>2.1627469493122491E-8</v>
      </c>
      <c r="BG445" s="5">
        <f t="shared" si="664"/>
        <v>9.0772628443134172E-9</v>
      </c>
      <c r="BH445" s="5">
        <f t="shared" si="665"/>
        <v>2.8573627431640225E-9</v>
      </c>
      <c r="BI445" s="5">
        <f t="shared" si="666"/>
        <v>7.1955804176247683E-10</v>
      </c>
      <c r="BJ445" s="8">
        <f t="shared" si="667"/>
        <v>0.64366509941885508</v>
      </c>
      <c r="BK445" s="8">
        <f t="shared" si="668"/>
        <v>0.29537877395259055</v>
      </c>
      <c r="BL445" s="8">
        <f t="shared" si="669"/>
        <v>6.0534800845049024E-2</v>
      </c>
      <c r="BM445" s="8">
        <f t="shared" si="670"/>
        <v>0.18306808079822778</v>
      </c>
      <c r="BN445" s="8">
        <f t="shared" si="671"/>
        <v>0.81659768693971679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1.2032967032966999</v>
      </c>
      <c r="F446">
        <f>VLOOKUP(B446,home!$B$2:$E$405,3,FALSE)</f>
        <v>1.02</v>
      </c>
      <c r="G446">
        <f>VLOOKUP(C446,away!$B$2:$E$405,4,FALSE)</f>
        <v>1.21</v>
      </c>
      <c r="H446">
        <f>VLOOKUP(A446,away!$A$2:$E$405,3,FALSE)</f>
        <v>1.0549450549450601</v>
      </c>
      <c r="I446">
        <f>VLOOKUP(C446,away!$B$2:$E$405,3,FALSE)</f>
        <v>0.64</v>
      </c>
      <c r="J446">
        <f>VLOOKUP(B446,home!$B$2:$E$405,4,FALSE)</f>
        <v>0.51</v>
      </c>
      <c r="K446" s="3">
        <f t="shared" si="616"/>
        <v>1.4851087912087868</v>
      </c>
      <c r="L446" s="3">
        <f t="shared" si="617"/>
        <v>0.34433406593406762</v>
      </c>
      <c r="M446" s="5">
        <f t="shared" si="618"/>
        <v>0.16050296595011276</v>
      </c>
      <c r="N446" s="5">
        <f t="shared" si="619"/>
        <v>0.23836436574759703</v>
      </c>
      <c r="O446" s="5">
        <f t="shared" si="620"/>
        <v>5.5266638860079528E-2</v>
      </c>
      <c r="P446" s="5">
        <f t="shared" si="621"/>
        <v>8.2076971231665283E-2</v>
      </c>
      <c r="Q446" s="5">
        <f t="shared" si="622"/>
        <v>0.17699850754133151</v>
      </c>
      <c r="R446" s="5">
        <f t="shared" si="623"/>
        <v>9.5150932346004646E-3</v>
      </c>
      <c r="S446" s="5">
        <f t="shared" si="624"/>
        <v>1.0492998005808624E-2</v>
      </c>
      <c r="T446" s="5">
        <f t="shared" si="625"/>
        <v>6.0946615765968402E-2</v>
      </c>
      <c r="U446" s="5">
        <f t="shared" si="626"/>
        <v>1.4130948611876403E-2</v>
      </c>
      <c r="V446" s="5">
        <f t="shared" si="627"/>
        <v>5.9620462487927042E-4</v>
      </c>
      <c r="W446" s="5">
        <f t="shared" si="628"/>
        <v>8.7620679860155357E-2</v>
      </c>
      <c r="X446" s="5">
        <f t="shared" si="629"/>
        <v>3.0170784956154564E-2</v>
      </c>
      <c r="Y446" s="5">
        <f t="shared" si="630"/>
        <v>5.1944145281875506E-3</v>
      </c>
      <c r="Z446" s="5">
        <f t="shared" si="631"/>
        <v>1.0921235804039059E-3</v>
      </c>
      <c r="AA446" s="5">
        <f t="shared" si="632"/>
        <v>1.6219223303442572E-3</v>
      </c>
      <c r="AB446" s="5">
        <f t="shared" si="633"/>
        <v>1.2043655557260492E-3</v>
      </c>
      <c r="AC446" s="5">
        <f t="shared" si="634"/>
        <v>1.9055204663480898E-5</v>
      </c>
      <c r="AD446" s="5">
        <f t="shared" si="635"/>
        <v>3.2531560488001862E-2</v>
      </c>
      <c r="AE446" s="5">
        <f t="shared" si="636"/>
        <v>1.1201724494013741E-2</v>
      </c>
      <c r="AF446" s="5">
        <f t="shared" si="637"/>
        <v>1.928567670248494E-3</v>
      </c>
      <c r="AG446" s="5">
        <f t="shared" si="638"/>
        <v>2.2135718244188543E-4</v>
      </c>
      <c r="AH446" s="5">
        <f t="shared" si="639"/>
        <v>9.4013838235737111E-5</v>
      </c>
      <c r="AI446" s="5">
        <f t="shared" si="640"/>
        <v>1.3962077765917398E-4</v>
      </c>
      <c r="AJ446" s="5">
        <f t="shared" si="641"/>
        <v>1.0367602216852334E-4</v>
      </c>
      <c r="AK446" s="5">
        <f t="shared" si="642"/>
        <v>5.1323390653343675E-5</v>
      </c>
      <c r="AL446" s="5">
        <f t="shared" si="643"/>
        <v>3.8977310499399286E-7</v>
      </c>
      <c r="AM446" s="5">
        <f t="shared" si="644"/>
        <v>9.6625812944943854E-3</v>
      </c>
      <c r="AN446" s="5">
        <f t="shared" si="645"/>
        <v>3.3271559045517179E-3</v>
      </c>
      <c r="AO446" s="5">
        <f t="shared" si="646"/>
        <v>5.7282656030541678E-4</v>
      </c>
      <c r="AP446" s="5">
        <f t="shared" si="647"/>
        <v>6.5747899528330192E-5</v>
      </c>
      <c r="AQ446" s="5">
        <f t="shared" si="648"/>
        <v>5.6598103928036242E-6</v>
      </c>
      <c r="AR446" s="5">
        <f t="shared" si="649"/>
        <v>6.4744334347558136E-6</v>
      </c>
      <c r="AS446" s="5">
        <f t="shared" si="650"/>
        <v>9.6152380120519605E-6</v>
      </c>
      <c r="AT446" s="5">
        <f t="shared" si="651"/>
        <v>7.1398372506316334E-6</v>
      </c>
      <c r="AU446" s="5">
        <f t="shared" si="652"/>
        <v>3.5344783562376699E-6</v>
      </c>
      <c r="AV446" s="5">
        <f t="shared" si="653"/>
        <v>1.3122712197964367E-6</v>
      </c>
      <c r="AW446" s="5">
        <f t="shared" si="654"/>
        <v>5.5366571051078685E-9</v>
      </c>
      <c r="AX446" s="5">
        <f t="shared" si="655"/>
        <v>2.3916640710371982E-3</v>
      </c>
      <c r="AY446" s="5">
        <f t="shared" si="656"/>
        <v>8.2353141392866311E-4</v>
      </c>
      <c r="AZ446" s="5">
        <f t="shared" si="657"/>
        <v>1.4178496009124411E-4</v>
      </c>
      <c r="BA446" s="5">
        <f t="shared" si="658"/>
        <v>1.6273797265505867E-5</v>
      </c>
      <c r="BB446" s="5">
        <f t="shared" si="659"/>
        <v>1.4009056951545865E-6</v>
      </c>
      <c r="BC446" s="5">
        <f t="shared" si="660"/>
        <v>9.6475910800554027E-8</v>
      </c>
      <c r="BD446" s="5">
        <f t="shared" si="661"/>
        <v>3.7156133153482352E-7</v>
      </c>
      <c r="BE446" s="5">
        <f t="shared" si="662"/>
        <v>5.5180899993560907E-7</v>
      </c>
      <c r="BF446" s="5">
        <f t="shared" si="663"/>
        <v>4.0974819843625098E-7</v>
      </c>
      <c r="BG446" s="5">
        <f t="shared" si="664"/>
        <v>2.0284021722654619E-7</v>
      </c>
      <c r="BH446" s="5">
        <f t="shared" si="665"/>
        <v>7.5309947453460951E-8</v>
      </c>
      <c r="BI446" s="5">
        <f t="shared" si="666"/>
        <v>2.2368693005721309E-8</v>
      </c>
      <c r="BJ446" s="8">
        <f t="shared" si="667"/>
        <v>0.66218730132730141</v>
      </c>
      <c r="BK446" s="8">
        <f t="shared" si="668"/>
        <v>0.25451211620416309</v>
      </c>
      <c r="BL446" s="8">
        <f t="shared" si="669"/>
        <v>8.2157312517004574E-2</v>
      </c>
      <c r="BM446" s="8">
        <f t="shared" si="670"/>
        <v>0.27640078518621519</v>
      </c>
      <c r="BN446" s="8">
        <f t="shared" si="671"/>
        <v>0.72272454256538654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1.2032967032966999</v>
      </c>
      <c r="F447">
        <f>VLOOKUP(B447,home!$B$2:$E$405,3,FALSE)</f>
        <v>0.83</v>
      </c>
      <c r="G447">
        <f>VLOOKUP(C447,away!$B$2:$E$405,4,FALSE)</f>
        <v>0.83</v>
      </c>
      <c r="H447">
        <f>VLOOKUP(A447,away!$A$2:$E$405,3,FALSE)</f>
        <v>1.0549450549450601</v>
      </c>
      <c r="I447">
        <f>VLOOKUP(C447,away!$B$2:$E$405,3,FALSE)</f>
        <v>0.89</v>
      </c>
      <c r="J447">
        <f>VLOOKUP(B447,home!$B$2:$E$405,4,FALSE)</f>
        <v>0.73</v>
      </c>
      <c r="K447" s="3">
        <f t="shared" si="616"/>
        <v>0.82895109890109653</v>
      </c>
      <c r="L447" s="3">
        <f t="shared" si="617"/>
        <v>0.68539780219780555</v>
      </c>
      <c r="M447" s="5">
        <f t="shared" si="618"/>
        <v>0.21995134831709959</v>
      </c>
      <c r="N447" s="5">
        <f t="shared" si="619"/>
        <v>0.18232891189223757</v>
      </c>
      <c r="O447" s="5">
        <f t="shared" si="620"/>
        <v>0.15075417072698405</v>
      </c>
      <c r="P447" s="5">
        <f t="shared" si="621"/>
        <v>0.12496783548805696</v>
      </c>
      <c r="Q447" s="5">
        <f t="shared" si="622"/>
        <v>7.5570875937255741E-2</v>
      </c>
      <c r="R447" s="5">
        <f t="shared" si="623"/>
        <v>5.1663288644213809E-2</v>
      </c>
      <c r="S447" s="5">
        <f t="shared" si="624"/>
        <v>1.775047075871455E-2</v>
      </c>
      <c r="T447" s="5">
        <f t="shared" si="625"/>
        <v>5.1796112277558114E-2</v>
      </c>
      <c r="U447" s="5">
        <f t="shared" si="626"/>
        <v>4.2826339894465583E-2</v>
      </c>
      <c r="V447" s="5">
        <f t="shared" si="627"/>
        <v>1.1205699839143093E-3</v>
      </c>
      <c r="W447" s="5">
        <f t="shared" si="628"/>
        <v>2.0881520217702197E-2</v>
      </c>
      <c r="X447" s="5">
        <f t="shared" si="629"/>
        <v>1.4312148063762126E-2</v>
      </c>
      <c r="Y447" s="5">
        <f t="shared" si="630"/>
        <v>4.90475741381607E-3</v>
      </c>
      <c r="Z447" s="5">
        <f t="shared" si="631"/>
        <v>1.1803301497018333E-2</v>
      </c>
      <c r="AA447" s="5">
        <f t="shared" si="632"/>
        <v>9.7843597466143045E-3</v>
      </c>
      <c r="AB447" s="5">
        <f t="shared" si="633"/>
        <v>4.0553778819997898E-3</v>
      </c>
      <c r="AC447" s="5">
        <f t="shared" si="634"/>
        <v>3.9791528465868944E-5</v>
      </c>
      <c r="AD447" s="5">
        <f t="shared" si="635"/>
        <v>4.3274397827974247E-3</v>
      </c>
      <c r="AE447" s="5">
        <f t="shared" si="636"/>
        <v>2.966017716272704E-3</v>
      </c>
      <c r="AF447" s="5">
        <f t="shared" si="637"/>
        <v>1.0164510120065327E-3</v>
      </c>
      <c r="AG447" s="5">
        <f t="shared" si="638"/>
        <v>2.3222442989033766E-4</v>
      </c>
      <c r="AH447" s="5">
        <f t="shared" si="639"/>
        <v>2.022489226183608E-3</v>
      </c>
      <c r="AI447" s="5">
        <f t="shared" si="640"/>
        <v>1.6765446665605302E-3</v>
      </c>
      <c r="AJ447" s="5">
        <f t="shared" si="641"/>
        <v>6.9488677185106172E-4</v>
      </c>
      <c r="AK447" s="5">
        <f t="shared" si="642"/>
        <v>1.9200905104592442E-4</v>
      </c>
      <c r="AL447" s="5">
        <f t="shared" si="643"/>
        <v>9.0432020011481073E-7</v>
      </c>
      <c r="AM447" s="5">
        <f t="shared" si="644"/>
        <v>7.174471926756497E-4</v>
      </c>
      <c r="AN447" s="5">
        <f t="shared" si="645"/>
        <v>4.9173672905287579E-4</v>
      </c>
      <c r="AO447" s="5">
        <f t="shared" si="646"/>
        <v>1.6851763667638945E-4</v>
      </c>
      <c r="AP447" s="5">
        <f t="shared" si="647"/>
        <v>3.8500539269855219E-5</v>
      </c>
      <c r="AQ447" s="5">
        <f t="shared" si="648"/>
        <v>6.5970462497472669E-6</v>
      </c>
      <c r="AR447" s="5">
        <f t="shared" si="649"/>
        <v>2.7724193411899717E-4</v>
      </c>
      <c r="AS447" s="5">
        <f t="shared" si="650"/>
        <v>2.2982000594940811E-4</v>
      </c>
      <c r="AT447" s="5">
        <f t="shared" si="651"/>
        <v>9.5254773240609163E-5</v>
      </c>
      <c r="AU447" s="5">
        <f t="shared" si="652"/>
        <v>2.6320516317792579E-5</v>
      </c>
      <c r="AV447" s="5">
        <f t="shared" si="653"/>
        <v>5.4546052313196002E-6</v>
      </c>
      <c r="AW447" s="5">
        <f t="shared" si="654"/>
        <v>1.4272214042528048E-8</v>
      </c>
      <c r="AX447" s="5">
        <f t="shared" si="655"/>
        <v>9.9121439795331041E-5</v>
      </c>
      <c r="AY447" s="5">
        <f t="shared" si="656"/>
        <v>6.7937616986402002E-5</v>
      </c>
      <c r="AZ447" s="5">
        <f t="shared" si="657"/>
        <v>2.3282146684518114E-5</v>
      </c>
      <c r="BA447" s="5">
        <f t="shared" si="658"/>
        <v>5.3191773893385479E-6</v>
      </c>
      <c r="BB447" s="5">
        <f t="shared" si="659"/>
        <v>9.1143812303822531E-7</v>
      </c>
      <c r="BC447" s="5">
        <f t="shared" si="660"/>
        <v>1.2493953727393858E-7</v>
      </c>
      <c r="BD447" s="5">
        <f t="shared" si="661"/>
        <v>3.1670168720371563E-5</v>
      </c>
      <c r="BE447" s="5">
        <f t="shared" si="662"/>
        <v>2.6253021163135142E-5</v>
      </c>
      <c r="BF447" s="5">
        <f t="shared" si="663"/>
        <v>1.0881235371327307E-5</v>
      </c>
      <c r="BG447" s="5">
        <f t="shared" si="664"/>
        <v>3.0066706728210844E-6</v>
      </c>
      <c r="BH447" s="5">
        <f t="shared" si="665"/>
        <v>6.2309573956718429E-7</v>
      </c>
      <c r="BI447" s="5">
        <f t="shared" si="666"/>
        <v>1.033031796069618E-7</v>
      </c>
      <c r="BJ447" s="8">
        <f t="shared" si="667"/>
        <v>0.35995595464573921</v>
      </c>
      <c r="BK447" s="8">
        <f t="shared" si="668"/>
        <v>0.3638988580134378</v>
      </c>
      <c r="BL447" s="8">
        <f t="shared" si="669"/>
        <v>0.26437609593962369</v>
      </c>
      <c r="BM447" s="8">
        <f t="shared" si="670"/>
        <v>0.19472985574519883</v>
      </c>
      <c r="BN447" s="8">
        <f t="shared" si="671"/>
        <v>0.80523643100584763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1.2032967032966999</v>
      </c>
      <c r="F448">
        <f>VLOOKUP(B448,home!$B$2:$E$405,3,FALSE)</f>
        <v>0.57999999999999996</v>
      </c>
      <c r="G448">
        <f>VLOOKUP(C448,away!$B$2:$E$405,4,FALSE)</f>
        <v>1.1499999999999999</v>
      </c>
      <c r="H448">
        <f>VLOOKUP(A448,away!$A$2:$E$405,3,FALSE)</f>
        <v>1.0549450549450601</v>
      </c>
      <c r="I448">
        <f>VLOOKUP(C448,away!$B$2:$E$405,3,FALSE)</f>
        <v>0.51</v>
      </c>
      <c r="J448">
        <f>VLOOKUP(B448,home!$B$2:$E$405,4,FALSE)</f>
        <v>1.31</v>
      </c>
      <c r="K448" s="3">
        <f t="shared" si="616"/>
        <v>0.80259890109889875</v>
      </c>
      <c r="L448" s="3">
        <f t="shared" si="617"/>
        <v>0.70480879120879458</v>
      </c>
      <c r="M448" s="5">
        <f t="shared" si="618"/>
        <v>0.22148338750041949</v>
      </c>
      <c r="N448" s="5">
        <f t="shared" si="619"/>
        <v>0.17776232341949827</v>
      </c>
      <c r="O448" s="5">
        <f t="shared" si="620"/>
        <v>0.15610343861699968</v>
      </c>
      <c r="P448" s="5">
        <f t="shared" si="621"/>
        <v>0.12528844829176336</v>
      </c>
      <c r="Q448" s="5">
        <f t="shared" si="622"/>
        <v>7.1335922716638148E-2</v>
      </c>
      <c r="R448" s="5">
        <f t="shared" si="623"/>
        <v>5.5011537937591906E-2</v>
      </c>
      <c r="S448" s="5">
        <f t="shared" si="624"/>
        <v>1.771825355900352E-2</v>
      </c>
      <c r="T448" s="5">
        <f t="shared" si="625"/>
        <v>5.0278185459677723E-2</v>
      </c>
      <c r="U448" s="5">
        <f t="shared" si="626"/>
        <v>4.4152199896471643E-2</v>
      </c>
      <c r="V448" s="5">
        <f t="shared" si="627"/>
        <v>1.1136488584240314E-3</v>
      </c>
      <c r="W448" s="5">
        <f t="shared" si="628"/>
        <v>1.9084711060416586E-2</v>
      </c>
      <c r="X448" s="5">
        <f t="shared" si="629"/>
        <v>1.3451072133061326E-2</v>
      </c>
      <c r="Y448" s="5">
        <f t="shared" si="630"/>
        <v>4.7402169452826267E-3</v>
      </c>
      <c r="Z448" s="5">
        <f t="shared" si="631"/>
        <v>1.2924205185443634E-2</v>
      </c>
      <c r="AA448" s="5">
        <f t="shared" si="632"/>
        <v>1.037295287941375E-2</v>
      </c>
      <c r="AB448" s="5">
        <f t="shared" si="633"/>
        <v>4.1626602910840652E-3</v>
      </c>
      <c r="AC448" s="5">
        <f t="shared" si="634"/>
        <v>3.9372969172906976E-5</v>
      </c>
      <c r="AD448" s="5">
        <f t="shared" si="635"/>
        <v>3.8293420312200872E-3</v>
      </c>
      <c r="AE448" s="5">
        <f t="shared" si="636"/>
        <v>2.6989539281492597E-3</v>
      </c>
      <c r="AF448" s="5">
        <f t="shared" si="637"/>
        <v>9.5112322781355362E-4</v>
      </c>
      <c r="AG448" s="5">
        <f t="shared" si="638"/>
        <v>2.2345333749529259E-4</v>
      </c>
      <c r="AH448" s="5">
        <f t="shared" si="639"/>
        <v>2.2772733585217394E-3</v>
      </c>
      <c r="AI448" s="5">
        <f t="shared" si="640"/>
        <v>1.8277370950513466E-3</v>
      </c>
      <c r="AJ448" s="5">
        <f t="shared" si="641"/>
        <v>7.3346989199295199E-4</v>
      </c>
      <c r="AK448" s="5">
        <f t="shared" si="642"/>
        <v>1.9622737643422379E-4</v>
      </c>
      <c r="AL448" s="5">
        <f t="shared" si="643"/>
        <v>8.9089809723153328E-7</v>
      </c>
      <c r="AM448" s="5">
        <f t="shared" si="644"/>
        <v>6.1468514123781367E-4</v>
      </c>
      <c r="AN448" s="5">
        <f t="shared" si="645"/>
        <v>4.3323549136983059E-4</v>
      </c>
      <c r="AO448" s="5">
        <f t="shared" si="646"/>
        <v>1.5267409149055921E-4</v>
      </c>
      <c r="AP448" s="5">
        <f t="shared" si="647"/>
        <v>3.5868680624120652E-5</v>
      </c>
      <c r="AQ448" s="5">
        <f t="shared" si="648"/>
        <v>6.3201403582351947E-6</v>
      </c>
      <c r="AR448" s="5">
        <f t="shared" si="649"/>
        <v>3.2100845661433994E-4</v>
      </c>
      <c r="AS448" s="5">
        <f t="shared" si="650"/>
        <v>2.5764103452212276E-4</v>
      </c>
      <c r="AT448" s="5">
        <f t="shared" si="651"/>
        <v>1.0339120559271955E-4</v>
      </c>
      <c r="AU448" s="5">
        <f t="shared" si="652"/>
        <v>2.7660555997335682E-5</v>
      </c>
      <c r="AV448" s="5">
        <f t="shared" si="653"/>
        <v>5.5500829618115414E-6</v>
      </c>
      <c r="AW448" s="5">
        <f t="shared" si="654"/>
        <v>1.3998948113736049E-8</v>
      </c>
      <c r="AX448" s="5">
        <f t="shared" si="655"/>
        <v>8.2224269813215042E-5</v>
      </c>
      <c r="AY448" s="5">
        <f t="shared" si="656"/>
        <v>5.7952388215077872E-5</v>
      </c>
      <c r="AZ448" s="5">
        <f t="shared" si="657"/>
        <v>2.042267634276591E-5</v>
      </c>
      <c r="BA448" s="5">
        <f t="shared" si="658"/>
        <v>4.7980272754644303E-6</v>
      </c>
      <c r="BB448" s="5">
        <f t="shared" si="659"/>
        <v>8.4542295105172737E-7</v>
      </c>
      <c r="BC448" s="5">
        <f t="shared" si="660"/>
        <v>1.1917230563818801E-7</v>
      </c>
      <c r="BD448" s="5">
        <f t="shared" si="661"/>
        <v>3.7708263712358949E-5</v>
      </c>
      <c r="BE448" s="5">
        <f t="shared" si="662"/>
        <v>3.0264611017886773E-5</v>
      </c>
      <c r="BF448" s="5">
        <f t="shared" si="663"/>
        <v>1.214517177257077E-5</v>
      </c>
      <c r="BG448" s="5">
        <f t="shared" si="664"/>
        <v>3.2492338394408889E-6</v>
      </c>
      <c r="BH448" s="5">
        <f t="shared" si="665"/>
        <v>6.5195787723715308E-7</v>
      </c>
      <c r="BI448" s="5">
        <f t="shared" si="666"/>
        <v>1.0465213516666202E-7</v>
      </c>
      <c r="BJ448" s="8">
        <f t="shared" si="667"/>
        <v>0.34576444976123666</v>
      </c>
      <c r="BK448" s="8">
        <f t="shared" si="668"/>
        <v>0.36570195446509562</v>
      </c>
      <c r="BL448" s="8">
        <f t="shared" si="669"/>
        <v>0.27563687256960434</v>
      </c>
      <c r="BM448" s="8">
        <f t="shared" si="670"/>
        <v>0.19298448510920233</v>
      </c>
      <c r="BN448" s="8">
        <f t="shared" si="671"/>
        <v>0.80698505848291091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1.2032967032966999</v>
      </c>
      <c r="F449">
        <f>VLOOKUP(B449,home!$B$2:$E$405,3,FALSE)</f>
        <v>0.45</v>
      </c>
      <c r="G449">
        <f>VLOOKUP(C449,away!$B$2:$E$405,4,FALSE)</f>
        <v>0.64</v>
      </c>
      <c r="H449">
        <f>VLOOKUP(A449,away!$A$2:$E$405,3,FALSE)</f>
        <v>1.0549450549450601</v>
      </c>
      <c r="I449">
        <f>VLOOKUP(C449,away!$B$2:$E$405,3,FALSE)</f>
        <v>1.85</v>
      </c>
      <c r="J449">
        <f>VLOOKUP(B449,home!$B$2:$E$405,4,FALSE)</f>
        <v>1.31</v>
      </c>
      <c r="K449" s="3">
        <f t="shared" si="616"/>
        <v>0.34654945054944963</v>
      </c>
      <c r="L449" s="3">
        <f t="shared" si="617"/>
        <v>2.5566593406593534</v>
      </c>
      <c r="M449" s="5">
        <f t="shared" si="618"/>
        <v>5.4846944997788388E-2</v>
      </c>
      <c r="N449" s="5">
        <f t="shared" si="619"/>
        <v>1.9007178653299452E-2</v>
      </c>
      <c r="O449" s="5">
        <f t="shared" si="620"/>
        <v>0.14022495423522546</v>
      </c>
      <c r="P449" s="5">
        <f t="shared" si="621"/>
        <v>4.8594880843539114E-2</v>
      </c>
      <c r="Q449" s="5">
        <f t="shared" si="622"/>
        <v>3.2934636593980765E-3</v>
      </c>
      <c r="R449" s="5">
        <f t="shared" si="623"/>
        <v>0.17925371951950983</v>
      </c>
      <c r="S449" s="5">
        <f t="shared" si="624"/>
        <v>1.0763874105900462E-2</v>
      </c>
      <c r="T449" s="5">
        <f t="shared" si="625"/>
        <v>8.4202646279222266E-3</v>
      </c>
      <c r="U449" s="5">
        <f t="shared" si="626"/>
        <v>6.2120278008431291E-2</v>
      </c>
      <c r="V449" s="5">
        <f t="shared" si="627"/>
        <v>1.0596542384391106E-3</v>
      </c>
      <c r="W449" s="5">
        <f t="shared" si="628"/>
        <v>3.8044934052299456E-4</v>
      </c>
      <c r="X449" s="5">
        <f t="shared" si="629"/>
        <v>9.7267936009580501E-4</v>
      </c>
      <c r="Y449" s="5">
        <f t="shared" si="630"/>
        <v>1.2434048857277516E-3</v>
      </c>
      <c r="Z449" s="5">
        <f t="shared" si="631"/>
        <v>0.15276356545249556</v>
      </c>
      <c r="AA449" s="5">
        <f t="shared" si="632"/>
        <v>5.2940129671537224E-2</v>
      </c>
      <c r="AB449" s="5">
        <f t="shared" si="633"/>
        <v>9.1731864248439203E-3</v>
      </c>
      <c r="AC449" s="5">
        <f t="shared" si="634"/>
        <v>5.8678942207237032E-5</v>
      </c>
      <c r="AD449" s="5">
        <f t="shared" si="635"/>
        <v>3.296112748003604E-5</v>
      </c>
      <c r="AE449" s="5">
        <f t="shared" si="636"/>
        <v>8.4270374450497835E-5</v>
      </c>
      <c r="AF449" s="5">
        <f t="shared" si="637"/>
        <v>1.0772531998986333E-4</v>
      </c>
      <c r="AG449" s="5">
        <f t="shared" si="638"/>
        <v>9.1805648525867278E-5</v>
      </c>
      <c r="AH449" s="5">
        <f t="shared" si="639"/>
        <v>9.7641099131637293E-2</v>
      </c>
      <c r="AI449" s="5">
        <f t="shared" si="640"/>
        <v>3.3837469255113252E-2</v>
      </c>
      <c r="AJ449" s="5">
        <f t="shared" si="641"/>
        <v>5.8631781891716958E-3</v>
      </c>
      <c r="AK449" s="5">
        <f t="shared" si="642"/>
        <v>6.7729372664365631E-4</v>
      </c>
      <c r="AL449" s="5">
        <f t="shared" si="643"/>
        <v>2.0796025774639482E-6</v>
      </c>
      <c r="AM449" s="5">
        <f t="shared" si="644"/>
        <v>2.2845321235393716E-6</v>
      </c>
      <c r="AN449" s="5">
        <f t="shared" si="645"/>
        <v>5.8407703926832814E-6</v>
      </c>
      <c r="AO449" s="5">
        <f t="shared" si="646"/>
        <v>7.4664300905501579E-6</v>
      </c>
      <c r="AP449" s="5">
        <f t="shared" si="647"/>
        <v>6.3630394107950407E-6</v>
      </c>
      <c r="AQ449" s="5">
        <f t="shared" si="648"/>
        <v>4.0670310361481813E-6</v>
      </c>
      <c r="AR449" s="5">
        <f t="shared" si="649"/>
        <v>4.9927005625429288E-2</v>
      </c>
      <c r="AS449" s="5">
        <f t="shared" si="650"/>
        <v>1.7302176367071802E-2</v>
      </c>
      <c r="AT449" s="5">
        <f t="shared" si="651"/>
        <v>2.9980298566592029E-3</v>
      </c>
      <c r="AU449" s="5">
        <f t="shared" si="652"/>
        <v>3.4632186651869747E-4</v>
      </c>
      <c r="AV449" s="5">
        <f t="shared" si="653"/>
        <v>3.0004413138828598E-5</v>
      </c>
      <c r="AW449" s="5">
        <f t="shared" si="654"/>
        <v>5.1181843632642087E-8</v>
      </c>
      <c r="AX449" s="5">
        <f t="shared" si="655"/>
        <v>1.3195055869585615E-7</v>
      </c>
      <c r="AY449" s="5">
        <f t="shared" si="656"/>
        <v>3.3735262839498088E-7</v>
      </c>
      <c r="AZ449" s="5">
        <f t="shared" si="657"/>
        <v>4.3124787424100598E-7</v>
      </c>
      <c r="BA449" s="5">
        <f t="shared" si="658"/>
        <v>3.6751796860591934E-7</v>
      </c>
      <c r="BB449" s="5">
        <f t="shared" si="659"/>
        <v>2.3490456182411861E-7</v>
      </c>
      <c r="BC449" s="5">
        <f t="shared" si="660"/>
        <v>1.2011418843022514E-7</v>
      </c>
      <c r="BD449" s="5">
        <f t="shared" si="661"/>
        <v>2.1274390880567633E-2</v>
      </c>
      <c r="BE449" s="5">
        <f t="shared" si="662"/>
        <v>7.3726284704349367E-3</v>
      </c>
      <c r="BF449" s="5">
        <f t="shared" si="663"/>
        <v>1.2774901727672281E-3</v>
      </c>
      <c r="BG449" s="5">
        <f t="shared" si="664"/>
        <v>1.4757117248493488E-4</v>
      </c>
      <c r="BH449" s="5">
        <f t="shared" si="665"/>
        <v>1.2785177185398053E-5</v>
      </c>
      <c r="BI449" s="5">
        <f t="shared" si="666"/>
        <v>8.8613922575541105E-7</v>
      </c>
      <c r="BJ449" s="8">
        <f t="shared" si="667"/>
        <v>3.3661847888246478E-2</v>
      </c>
      <c r="BK449" s="8">
        <f t="shared" si="668"/>
        <v>0.11532645008308016</v>
      </c>
      <c r="BL449" s="8">
        <f t="shared" si="669"/>
        <v>0.68242059830359725</v>
      </c>
      <c r="BM449" s="8">
        <f t="shared" si="670"/>
        <v>0.53895103364787467</v>
      </c>
      <c r="BN449" s="8">
        <f t="shared" si="671"/>
        <v>0.44522114190876039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1.2032967032966999</v>
      </c>
      <c r="F450">
        <f>VLOOKUP(B450,home!$B$2:$E$405,3,FALSE)</f>
        <v>0.96</v>
      </c>
      <c r="G450">
        <f>VLOOKUP(C450,away!$B$2:$E$405,4,FALSE)</f>
        <v>0.96</v>
      </c>
      <c r="H450">
        <f>VLOOKUP(A450,away!$A$2:$E$405,3,FALSE)</f>
        <v>1.0549450549450601</v>
      </c>
      <c r="I450">
        <f>VLOOKUP(C450,away!$B$2:$E$405,3,FALSE)</f>
        <v>1.21</v>
      </c>
      <c r="J450">
        <f>VLOOKUP(B450,home!$B$2:$E$405,4,FALSE)</f>
        <v>0.51</v>
      </c>
      <c r="K450" s="3">
        <f t="shared" si="616"/>
        <v>1.1089582417582384</v>
      </c>
      <c r="L450" s="3">
        <f t="shared" si="617"/>
        <v>0.65100659340659661</v>
      </c>
      <c r="M450" s="5">
        <f t="shared" si="618"/>
        <v>0.17205091385870147</v>
      </c>
      <c r="N450" s="5">
        <f t="shared" si="619"/>
        <v>0.19079727892564372</v>
      </c>
      <c r="O450" s="5">
        <f t="shared" si="620"/>
        <v>0.11200627932364506</v>
      </c>
      <c r="P450" s="5">
        <f t="shared" si="621"/>
        <v>0.12421028658463155</v>
      </c>
      <c r="Q450" s="5">
        <f t="shared" si="622"/>
        <v>0.10579310748481904</v>
      </c>
      <c r="R450" s="5">
        <f t="shared" si="623"/>
        <v>3.6458413171316935E-2</v>
      </c>
      <c r="S450" s="5">
        <f t="shared" si="624"/>
        <v>2.2418066471455739E-2</v>
      </c>
      <c r="T450" s="5">
        <f t="shared" si="625"/>
        <v>6.8872010509589979E-2</v>
      </c>
      <c r="U450" s="5">
        <f t="shared" si="626"/>
        <v>4.0430857767759024E-2</v>
      </c>
      <c r="V450" s="5">
        <f t="shared" si="627"/>
        <v>1.7982754824279511E-3</v>
      </c>
      <c r="W450" s="5">
        <f t="shared" si="628"/>
        <v>3.9106712822168398E-2</v>
      </c>
      <c r="X450" s="5">
        <f t="shared" si="629"/>
        <v>2.5458727893689921E-2</v>
      </c>
      <c r="Y450" s="5">
        <f t="shared" si="630"/>
        <v>8.2868998592682853E-3</v>
      </c>
      <c r="Z450" s="5">
        <f t="shared" si="631"/>
        <v>7.9115557865564127E-3</v>
      </c>
      <c r="AA450" s="5">
        <f t="shared" si="632"/>
        <v>8.7735849946318153E-3</v>
      </c>
      <c r="AB450" s="5">
        <f t="shared" si="633"/>
        <v>4.8647696947816824E-3</v>
      </c>
      <c r="AC450" s="5">
        <f t="shared" si="634"/>
        <v>8.1140339515259926E-5</v>
      </c>
      <c r="AD450" s="5">
        <f t="shared" si="635"/>
        <v>1.0841927873054063E-2</v>
      </c>
      <c r="AE450" s="5">
        <f t="shared" si="636"/>
        <v>7.0581665305969538E-3</v>
      </c>
      <c r="AF450" s="5">
        <f t="shared" si="637"/>
        <v>2.2974564743901893E-3</v>
      </c>
      <c r="AG450" s="5">
        <f t="shared" si="638"/>
        <v>4.9855310429756244E-4</v>
      </c>
      <c r="AH450" s="5">
        <f t="shared" si="639"/>
        <v>1.287618745288084E-3</v>
      </c>
      <c r="AI450" s="5">
        <f t="shared" si="640"/>
        <v>1.4279154198296225E-3</v>
      </c>
      <c r="AJ450" s="5">
        <f t="shared" si="641"/>
        <v>7.917492866768678E-4</v>
      </c>
      <c r="AK450" s="5">
        <f t="shared" si="642"/>
        <v>2.9267229895550603E-4</v>
      </c>
      <c r="AL450" s="5">
        <f t="shared" si="643"/>
        <v>2.343135435605249E-6</v>
      </c>
      <c r="AM450" s="5">
        <f t="shared" si="644"/>
        <v>2.4046490542743342E-3</v>
      </c>
      <c r="AN450" s="5">
        <f t="shared" si="645"/>
        <v>1.5654423891615287E-3</v>
      </c>
      <c r="AO450" s="5">
        <f t="shared" si="646"/>
        <v>5.0955665847116517E-4</v>
      </c>
      <c r="AP450" s="5">
        <f t="shared" si="647"/>
        <v>1.1057491479298732E-4</v>
      </c>
      <c r="AQ450" s="5">
        <f t="shared" si="648"/>
        <v>1.7996249648901834E-5</v>
      </c>
      <c r="AR450" s="5">
        <f t="shared" si="649"/>
        <v>1.6764965859529437E-4</v>
      </c>
      <c r="AS450" s="5">
        <f t="shared" si="650"/>
        <v>1.8591647062720659E-4</v>
      </c>
      <c r="AT450" s="5">
        <f t="shared" si="651"/>
        <v>1.0308680119032212E-4</v>
      </c>
      <c r="AU450" s="5">
        <f t="shared" si="652"/>
        <v>3.8106319265500211E-5</v>
      </c>
      <c r="AV450" s="5">
        <f t="shared" si="653"/>
        <v>1.0564579203136806E-5</v>
      </c>
      <c r="AW450" s="5">
        <f t="shared" si="654"/>
        <v>4.698892086904675E-8</v>
      </c>
      <c r="AX450" s="5">
        <f t="shared" si="655"/>
        <v>4.4444256454561243E-4</v>
      </c>
      <c r="AY450" s="5">
        <f t="shared" si="656"/>
        <v>2.8933503990973062E-4</v>
      </c>
      <c r="AZ450" s="5">
        <f t="shared" si="657"/>
        <v>9.417950934239768E-5</v>
      </c>
      <c r="BA450" s="5">
        <f t="shared" si="658"/>
        <v>2.0437160515233024E-5</v>
      </c>
      <c r="BB450" s="5">
        <f t="shared" si="659"/>
        <v>3.3261815614814132E-6</v>
      </c>
      <c r="BC450" s="5">
        <f t="shared" si="660"/>
        <v>4.3307322547836985E-7</v>
      </c>
      <c r="BD450" s="5">
        <f t="shared" si="661"/>
        <v>1.8190172187983592E-5</v>
      </c>
      <c r="BE450" s="5">
        <f t="shared" si="662"/>
        <v>2.0172141366865892E-5</v>
      </c>
      <c r="BF450" s="5">
        <f t="shared" si="663"/>
        <v>1.1185031211349117E-5</v>
      </c>
      <c r="BG450" s="5">
        <f t="shared" si="664"/>
        <v>4.1345775153829098E-6</v>
      </c>
      <c r="BH450" s="5">
        <f t="shared" si="665"/>
        <v>1.146268452968045E-6</v>
      </c>
      <c r="BI450" s="5">
        <f t="shared" si="666"/>
        <v>2.5423276963727589E-7</v>
      </c>
      <c r="BJ450" s="8">
        <f t="shared" si="667"/>
        <v>0.46447121427296689</v>
      </c>
      <c r="BK450" s="8">
        <f t="shared" si="668"/>
        <v>0.32085036091207736</v>
      </c>
      <c r="BL450" s="8">
        <f t="shared" si="669"/>
        <v>0.20689426695527025</v>
      </c>
      <c r="BM450" s="8">
        <f t="shared" si="670"/>
        <v>0.25852183052712424</v>
      </c>
      <c r="BN450" s="8">
        <f t="shared" si="671"/>
        <v>0.74131627934875777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1.2032967032966999</v>
      </c>
      <c r="F451">
        <f>VLOOKUP(B451,home!$B$2:$E$405,3,FALSE)</f>
        <v>0.64</v>
      </c>
      <c r="G451">
        <f>VLOOKUP(C451,away!$B$2:$E$405,4,FALSE)</f>
        <v>0.89</v>
      </c>
      <c r="H451">
        <f>VLOOKUP(A451,away!$A$2:$E$405,3,FALSE)</f>
        <v>1.0549450549450601</v>
      </c>
      <c r="I451">
        <f>VLOOKUP(C451,away!$B$2:$E$405,3,FALSE)</f>
        <v>1.28</v>
      </c>
      <c r="J451">
        <f>VLOOKUP(B451,home!$B$2:$E$405,4,FALSE)</f>
        <v>0.95</v>
      </c>
      <c r="K451" s="3">
        <f t="shared" si="616"/>
        <v>0.68539780219780033</v>
      </c>
      <c r="L451" s="3">
        <f t="shared" si="617"/>
        <v>1.2828131868131931</v>
      </c>
      <c r="M451" s="5">
        <f t="shared" si="618"/>
        <v>0.13970656936649614</v>
      </c>
      <c r="N451" s="5">
        <f t="shared" si="619"/>
        <v>9.5754575596390987E-2</v>
      </c>
      <c r="O451" s="5">
        <f t="shared" si="620"/>
        <v>0.17921742946777336</v>
      </c>
      <c r="P451" s="5">
        <f t="shared" si="621"/>
        <v>0.12283523227275114</v>
      </c>
      <c r="Q451" s="5">
        <f t="shared" si="622"/>
        <v>3.2814987832074753E-2</v>
      </c>
      <c r="R451" s="5">
        <f t="shared" si="623"/>
        <v>0.11495124091401152</v>
      </c>
      <c r="S451" s="5">
        <f t="shared" si="624"/>
        <v>2.7000330685808087E-2</v>
      </c>
      <c r="T451" s="5">
        <f t="shared" si="625"/>
        <v>4.2095499116099978E-2</v>
      </c>
      <c r="U451" s="5">
        <f t="shared" si="626"/>
        <v>7.8787327882373345E-2</v>
      </c>
      <c r="V451" s="5">
        <f t="shared" si="627"/>
        <v>2.6377443223174566E-3</v>
      </c>
      <c r="W451" s="5">
        <f t="shared" si="628"/>
        <v>7.4971068464172001E-3</v>
      </c>
      <c r="X451" s="5">
        <f t="shared" si="629"/>
        <v>9.6173875255314584E-3</v>
      </c>
      <c r="Y451" s="5">
        <f t="shared" si="630"/>
        <v>6.1686557702222301E-3</v>
      </c>
      <c r="Z451" s="5">
        <f t="shared" si="631"/>
        <v>4.9153655895011396E-2</v>
      </c>
      <c r="AA451" s="5">
        <f t="shared" si="632"/>
        <v>3.3689807720427761E-2</v>
      </c>
      <c r="AB451" s="5">
        <f t="shared" si="633"/>
        <v>1.1545460084023837E-2</v>
      </c>
      <c r="AC451" s="5">
        <f t="shared" si="634"/>
        <v>1.4495020616121511E-4</v>
      </c>
      <c r="AD451" s="5">
        <f t="shared" si="635"/>
        <v>1.2846251388441074E-3</v>
      </c>
      <c r="AE451" s="5">
        <f t="shared" si="636"/>
        <v>1.6479340682209504E-3</v>
      </c>
      <c r="AF451" s="5">
        <f t="shared" si="637"/>
        <v>1.0569957768562738E-3</v>
      </c>
      <c r="AG451" s="5">
        <f t="shared" si="638"/>
        <v>4.5197604031902767E-4</v>
      </c>
      <c r="AH451" s="5">
        <f t="shared" si="639"/>
        <v>1.5763739490549676E-2</v>
      </c>
      <c r="AI451" s="5">
        <f t="shared" si="640"/>
        <v>1.080443240124142E-2</v>
      </c>
      <c r="AJ451" s="5">
        <f t="shared" si="641"/>
        <v>3.7026671109027854E-3</v>
      </c>
      <c r="AK451" s="5">
        <f t="shared" si="642"/>
        <v>8.4593330002761613E-4</v>
      </c>
      <c r="AL451" s="5">
        <f t="shared" si="643"/>
        <v>5.0978253413660707E-6</v>
      </c>
      <c r="AM451" s="5">
        <f t="shared" si="644"/>
        <v>1.7609584936235912E-4</v>
      </c>
      <c r="AN451" s="5">
        <f t="shared" si="645"/>
        <v>2.2589807770510395E-4</v>
      </c>
      <c r="AO451" s="5">
        <f t="shared" si="646"/>
        <v>1.4489251647792936E-4</v>
      </c>
      <c r="AP451" s="5">
        <f t="shared" si="647"/>
        <v>6.1956676936145215E-5</v>
      </c>
      <c r="AQ451" s="5">
        <f t="shared" si="648"/>
        <v>1.9869710546202983E-5</v>
      </c>
      <c r="AR451" s="5">
        <f t="shared" si="649"/>
        <v>4.0443865783930007E-3</v>
      </c>
      <c r="AS451" s="5">
        <f t="shared" si="650"/>
        <v>2.7720136720688444E-3</v>
      </c>
      <c r="AT451" s="5">
        <f t="shared" si="651"/>
        <v>9.4996603924911991E-4</v>
      </c>
      <c r="AU451" s="5">
        <f t="shared" si="652"/>
        <v>2.1703487848796541E-4</v>
      </c>
      <c r="AV451" s="5">
        <f t="shared" si="653"/>
        <v>3.718880717897953E-5</v>
      </c>
      <c r="AW451" s="5">
        <f t="shared" si="654"/>
        <v>1.2450551075493181E-7</v>
      </c>
      <c r="AX451" s="5">
        <f t="shared" si="655"/>
        <v>2.0115951354852633E-5</v>
      </c>
      <c r="AY451" s="5">
        <f t="shared" si="656"/>
        <v>2.5805007663297681E-5</v>
      </c>
      <c r="AZ451" s="5">
        <f t="shared" si="657"/>
        <v>1.6551502058146885E-5</v>
      </c>
      <c r="BA451" s="5">
        <f t="shared" si="658"/>
        <v>7.0774950339188415E-6</v>
      </c>
      <c r="BB451" s="5">
        <f t="shared" si="659"/>
        <v>2.2697759897789958E-6</v>
      </c>
      <c r="BC451" s="5">
        <f t="shared" si="660"/>
        <v>5.8233971416009249E-7</v>
      </c>
      <c r="BD451" s="5">
        <f t="shared" si="661"/>
        <v>8.6469873922213718E-4</v>
      </c>
      <c r="BE451" s="5">
        <f t="shared" si="662"/>
        <v>5.9266261542606166E-4</v>
      </c>
      <c r="BF451" s="5">
        <f t="shared" si="663"/>
        <v>2.031048270289114E-4</v>
      </c>
      <c r="BG451" s="5">
        <f t="shared" si="664"/>
        <v>4.6402534020460096E-5</v>
      </c>
      <c r="BH451" s="5">
        <f t="shared" si="665"/>
        <v>7.9510487085080002E-6</v>
      </c>
      <c r="BI451" s="5">
        <f t="shared" si="666"/>
        <v>1.0899262619958088E-6</v>
      </c>
      <c r="BJ451" s="8">
        <f t="shared" si="667"/>
        <v>0.19909085861381884</v>
      </c>
      <c r="BK451" s="8">
        <f t="shared" si="668"/>
        <v>0.29235572968653872</v>
      </c>
      <c r="BL451" s="8">
        <f t="shared" si="669"/>
        <v>0.45904453803737727</v>
      </c>
      <c r="BM451" s="8">
        <f t="shared" si="670"/>
        <v>0.3143390662810957</v>
      </c>
      <c r="BN451" s="8">
        <f t="shared" si="671"/>
        <v>0.68528003544949789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1.6156716417910399</v>
      </c>
      <c r="F452">
        <f>VLOOKUP(B452,home!$B$2:$E$405,3,FALSE)</f>
        <v>1.1399999999999999</v>
      </c>
      <c r="G452">
        <f>VLOOKUP(C452,away!$B$2:$E$405,4,FALSE)</f>
        <v>0.93</v>
      </c>
      <c r="H452">
        <f>VLOOKUP(A452,away!$A$2:$E$405,3,FALSE)</f>
        <v>1.39925373134328</v>
      </c>
      <c r="I452">
        <f>VLOOKUP(C452,away!$B$2:$E$405,3,FALSE)</f>
        <v>0.71</v>
      </c>
      <c r="J452">
        <f>VLOOKUP(B452,home!$B$2:$E$405,4,FALSE)</f>
        <v>1.1499999999999999</v>
      </c>
      <c r="K452" s="3">
        <f t="shared" si="616"/>
        <v>1.7129350746268606</v>
      </c>
      <c r="L452" s="3">
        <f t="shared" si="617"/>
        <v>1.142490671641788</v>
      </c>
      <c r="M452" s="5">
        <f t="shared" si="618"/>
        <v>5.7531322160349396E-2</v>
      </c>
      <c r="N452" s="5">
        <f t="shared" si="619"/>
        <v>9.8547419618120038E-2</v>
      </c>
      <c r="O452" s="5">
        <f t="shared" si="620"/>
        <v>6.5728998895417667E-2</v>
      </c>
      <c r="P452" s="5">
        <f t="shared" si="621"/>
        <v>0.11258950762807109</v>
      </c>
      <c r="Q452" s="5">
        <f t="shared" si="622"/>
        <v>8.4402665788924525E-2</v>
      </c>
      <c r="R452" s="5">
        <f t="shared" si="623"/>
        <v>3.7547384047184044E-2</v>
      </c>
      <c r="S452" s="5">
        <f t="shared" si="624"/>
        <v>5.5084764055136126E-2</v>
      </c>
      <c r="T452" s="5">
        <f t="shared" si="625"/>
        <v>9.6429258325545747E-2</v>
      </c>
      <c r="U452" s="5">
        <f t="shared" si="626"/>
        <v>6.4316231094906584E-2</v>
      </c>
      <c r="V452" s="5">
        <f t="shared" si="627"/>
        <v>1.1977951468458497E-2</v>
      </c>
      <c r="W452" s="5">
        <f t="shared" si="628"/>
        <v>4.8192095540619123E-2</v>
      </c>
      <c r="X452" s="5">
        <f t="shared" si="629"/>
        <v>5.5059019602027158E-2</v>
      </c>
      <c r="Y452" s="5">
        <f t="shared" si="630"/>
        <v>3.1452208142529192E-2</v>
      </c>
      <c r="Z452" s="5">
        <f t="shared" si="631"/>
        <v>1.4299178672819816E-2</v>
      </c>
      <c r="AA452" s="5">
        <f t="shared" si="632"/>
        <v>2.4493564687029422E-2</v>
      </c>
      <c r="AB452" s="5">
        <f t="shared" si="633"/>
        <v>2.0977943027527295E-2</v>
      </c>
      <c r="AC452" s="5">
        <f t="shared" si="634"/>
        <v>1.4650624298924546E-3</v>
      </c>
      <c r="AD452" s="5">
        <f t="shared" si="635"/>
        <v>2.0637482692823807E-2</v>
      </c>
      <c r="AE452" s="5">
        <f t="shared" si="636"/>
        <v>2.3578131462720048E-2</v>
      </c>
      <c r="AF452" s="5">
        <f t="shared" si="637"/>
        <v>1.3468897625450704E-2</v>
      </c>
      <c r="AG452" s="5">
        <f t="shared" si="638"/>
        <v>5.1293632981252186E-3</v>
      </c>
      <c r="AH452" s="5">
        <f t="shared" si="639"/>
        <v>4.0841695614589613E-3</v>
      </c>
      <c r="AI452" s="5">
        <f t="shared" si="640"/>
        <v>6.9959172925464566E-3</v>
      </c>
      <c r="AJ452" s="5">
        <f t="shared" si="641"/>
        <v>5.991776054795706E-3</v>
      </c>
      <c r="AK452" s="5">
        <f t="shared" si="642"/>
        <v>3.4211744545229726E-3</v>
      </c>
      <c r="AL452" s="5">
        <f t="shared" si="643"/>
        <v>1.1468581039471458E-4</v>
      </c>
      <c r="AM452" s="5">
        <f t="shared" si="644"/>
        <v>7.0701335913085361E-3</v>
      </c>
      <c r="AN452" s="5">
        <f t="shared" si="645"/>
        <v>8.0775616753312567E-3</v>
      </c>
      <c r="AO452" s="5">
        <f t="shared" si="646"/>
        <v>4.6142694318385873E-3</v>
      </c>
      <c r="AP452" s="5">
        <f t="shared" si="647"/>
        <v>1.7572532607724796E-3</v>
      </c>
      <c r="AQ452" s="5">
        <f t="shared" si="648"/>
        <v>5.0191136453616814E-4</v>
      </c>
      <c r="AR452" s="5">
        <f t="shared" si="649"/>
        <v>9.3322512507403889E-4</v>
      </c>
      <c r="AS452" s="5">
        <f t="shared" si="650"/>
        <v>1.5985540492623599E-3</v>
      </c>
      <c r="AT452" s="5">
        <f t="shared" si="651"/>
        <v>1.3691096498341456E-3</v>
      </c>
      <c r="AU452" s="5">
        <f t="shared" si="652"/>
        <v>7.8173198007033557E-4</v>
      </c>
      <c r="AV452" s="5">
        <f t="shared" si="653"/>
        <v>3.3476403190499604E-4</v>
      </c>
      <c r="AW452" s="5">
        <f t="shared" si="654"/>
        <v>6.2344874058720773E-6</v>
      </c>
      <c r="AX452" s="5">
        <f t="shared" si="655"/>
        <v>2.0184466351416599E-3</v>
      </c>
      <c r="AY452" s="5">
        <f t="shared" si="656"/>
        <v>2.3060564518561019E-3</v>
      </c>
      <c r="AZ452" s="5">
        <f t="shared" si="657"/>
        <v>1.3173239922624786E-3</v>
      </c>
      <c r="BA452" s="5">
        <f t="shared" si="658"/>
        <v>5.0167679089660011E-4</v>
      </c>
      <c r="BB452" s="5">
        <f t="shared" si="659"/>
        <v>1.4329026344463838E-4</v>
      </c>
      <c r="BC452" s="5">
        <f t="shared" si="660"/>
        <v>3.274155786451873E-5</v>
      </c>
      <c r="BD452" s="5">
        <f t="shared" si="661"/>
        <v>1.777001666564717E-4</v>
      </c>
      <c r="BE452" s="5">
        <f t="shared" si="662"/>
        <v>3.0438884823290888E-4</v>
      </c>
      <c r="BF452" s="5">
        <f t="shared" si="663"/>
        <v>2.6069916723171099E-4</v>
      </c>
      <c r="BG452" s="5">
        <f t="shared" si="664"/>
        <v>1.4885358249240374E-4</v>
      </c>
      <c r="BH452" s="5">
        <f t="shared" si="665"/>
        <v>6.3744130608775306E-5</v>
      </c>
      <c r="BI452" s="5">
        <f t="shared" si="666"/>
        <v>2.1837911424273369E-5</v>
      </c>
      <c r="BJ452" s="8">
        <f t="shared" si="667"/>
        <v>0.50523720711213849</v>
      </c>
      <c r="BK452" s="8">
        <f t="shared" si="668"/>
        <v>0.24106935000415838</v>
      </c>
      <c r="BL452" s="8">
        <f t="shared" si="669"/>
        <v>0.23955176775818149</v>
      </c>
      <c r="BM452" s="8">
        <f t="shared" si="670"/>
        <v>0.54151038344478131</v>
      </c>
      <c r="BN452" s="8">
        <f t="shared" si="671"/>
        <v>0.45634729813806674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1.6156716417910399</v>
      </c>
      <c r="F453">
        <f>VLOOKUP(B453,home!$B$2:$E$405,3,FALSE)</f>
        <v>0.35</v>
      </c>
      <c r="G453">
        <f>VLOOKUP(C453,away!$B$2:$E$405,4,FALSE)</f>
        <v>1.05</v>
      </c>
      <c r="H453">
        <f>VLOOKUP(A453,away!$A$2:$E$405,3,FALSE)</f>
        <v>1.39925373134328</v>
      </c>
      <c r="I453">
        <f>VLOOKUP(C453,away!$B$2:$E$405,3,FALSE)</f>
        <v>0.86</v>
      </c>
      <c r="J453">
        <f>VLOOKUP(B453,home!$B$2:$E$405,4,FALSE)</f>
        <v>1.1200000000000001</v>
      </c>
      <c r="K453" s="3">
        <f t="shared" si="616"/>
        <v>0.59375932835820711</v>
      </c>
      <c r="L453" s="3">
        <f t="shared" si="617"/>
        <v>1.3477611940298475</v>
      </c>
      <c r="M453" s="5">
        <f t="shared" si="618"/>
        <v>0.14348561074157679</v>
      </c>
      <c r="N453" s="5">
        <f t="shared" si="619"/>
        <v>8.5195919862985761E-2</v>
      </c>
      <c r="O453" s="5">
        <f t="shared" si="620"/>
        <v>0.19338433805916944</v>
      </c>
      <c r="P453" s="5">
        <f t="shared" si="621"/>
        <v>0.1148237546810089</v>
      </c>
      <c r="Q453" s="5">
        <f t="shared" si="622"/>
        <v>2.5292936078353031E-2</v>
      </c>
      <c r="R453" s="5">
        <f t="shared" si="623"/>
        <v>0.13031795318464895</v>
      </c>
      <c r="S453" s="5">
        <f t="shared" si="624"/>
        <v>2.2971806320687984E-2</v>
      </c>
      <c r="T453" s="5">
        <f t="shared" si="625"/>
        <v>3.4088837729481694E-2</v>
      </c>
      <c r="U453" s="5">
        <f t="shared" si="626"/>
        <v>7.7377500355933437E-2</v>
      </c>
      <c r="V453" s="5">
        <f t="shared" si="627"/>
        <v>2.0425656775801444E-3</v>
      </c>
      <c r="W453" s="5">
        <f t="shared" si="628"/>
        <v>5.0059722460299872E-3</v>
      </c>
      <c r="X453" s="5">
        <f t="shared" si="629"/>
        <v>6.7468551315896536E-3</v>
      </c>
      <c r="Y453" s="5">
        <f t="shared" si="630"/>
        <v>4.5465747640488375E-3</v>
      </c>
      <c r="Z453" s="5">
        <f t="shared" si="631"/>
        <v>5.8545826729222747E-2</v>
      </c>
      <c r="AA453" s="5">
        <f t="shared" si="632"/>
        <v>3.4762130756919266E-2</v>
      </c>
      <c r="AB453" s="5">
        <f t="shared" si="633"/>
        <v>1.0320169705264278E-2</v>
      </c>
      <c r="AC453" s="5">
        <f t="shared" si="634"/>
        <v>1.0215966041392734E-4</v>
      </c>
      <c r="AD453" s="5">
        <f t="shared" si="635"/>
        <v>7.4308567964564759E-4</v>
      </c>
      <c r="AE453" s="5">
        <f t="shared" si="636"/>
        <v>1.0015020428656989E-3</v>
      </c>
      <c r="AF453" s="5">
        <f t="shared" si="637"/>
        <v>6.748927945580029E-4</v>
      </c>
      <c r="AG453" s="5">
        <f t="shared" si="638"/>
        <v>3.0319810621187818E-4</v>
      </c>
      <c r="AH453" s="5">
        <f t="shared" si="639"/>
        <v>1.9726448334510448E-2</v>
      </c>
      <c r="AI453" s="5">
        <f t="shared" si="640"/>
        <v>1.1712762713991794E-2</v>
      </c>
      <c r="AJ453" s="5">
        <f t="shared" si="641"/>
        <v>3.4772810611394095E-3</v>
      </c>
      <c r="AK453" s="5">
        <f t="shared" si="642"/>
        <v>6.8822268912494987E-4</v>
      </c>
      <c r="AL453" s="5">
        <f t="shared" si="643"/>
        <v>3.2701134908338089E-6</v>
      </c>
      <c r="AM453" s="5">
        <f t="shared" si="644"/>
        <v>8.8242810811800336E-5</v>
      </c>
      <c r="AN453" s="5">
        <f t="shared" si="645"/>
        <v>1.1893023606426197E-4</v>
      </c>
      <c r="AO453" s="5">
        <f t="shared" si="646"/>
        <v>8.0144778482110668E-5</v>
      </c>
      <c r="AP453" s="5">
        <f t="shared" si="647"/>
        <v>3.6005340780769033E-5</v>
      </c>
      <c r="AQ453" s="5">
        <f t="shared" si="648"/>
        <v>1.2131650270535206E-5</v>
      </c>
      <c r="AR453" s="5">
        <f t="shared" si="649"/>
        <v>5.3173083122575772E-3</v>
      </c>
      <c r="AS453" s="5">
        <f t="shared" si="650"/>
        <v>3.1572014121595705E-3</v>
      </c>
      <c r="AT453" s="5">
        <f t="shared" si="651"/>
        <v>9.3730889498772475E-4</v>
      </c>
      <c r="AU453" s="5">
        <f t="shared" si="652"/>
        <v>1.8551196665069492E-4</v>
      </c>
      <c r="AV453" s="5">
        <f t="shared" si="653"/>
        <v>2.753736518023168E-5</v>
      </c>
      <c r="AW453" s="5">
        <f t="shared" si="654"/>
        <v>7.269151459971997E-8</v>
      </c>
      <c r="AX453" s="5">
        <f t="shared" si="655"/>
        <v>8.7324986800091472E-6</v>
      </c>
      <c r="AY453" s="5">
        <f t="shared" si="656"/>
        <v>1.1769322847833196E-5</v>
      </c>
      <c r="AZ453" s="5">
        <f t="shared" si="657"/>
        <v>7.9311183071592174E-6</v>
      </c>
      <c r="BA453" s="5">
        <f t="shared" si="658"/>
        <v>3.5630844932162964E-6</v>
      </c>
      <c r="BB453" s="5">
        <f t="shared" si="659"/>
        <v>1.2005467527516072E-6</v>
      </c>
      <c r="BC453" s="5">
        <f t="shared" si="660"/>
        <v>3.2361006499543232E-7</v>
      </c>
      <c r="BD453" s="5">
        <f t="shared" si="661"/>
        <v>1.1944102999921827E-3</v>
      </c>
      <c r="BE453" s="5">
        <f t="shared" si="662"/>
        <v>7.0919225750748298E-4</v>
      </c>
      <c r="BF453" s="5">
        <f t="shared" si="663"/>
        <v>2.1054475924724188E-4</v>
      </c>
      <c r="BG453" s="5">
        <f t="shared" si="664"/>
        <v>4.1670971613327587E-5</v>
      </c>
      <c r="BH453" s="5">
        <f t="shared" si="665"/>
        <v>6.1856320292908251E-6</v>
      </c>
      <c r="BI453" s="5">
        <f t="shared" si="666"/>
        <v>7.3455534383654692E-7</v>
      </c>
      <c r="BJ453" s="8">
        <f t="shared" si="667"/>
        <v>0.16396874943332568</v>
      </c>
      <c r="BK453" s="8">
        <f t="shared" si="668"/>
        <v>0.28344093651760643</v>
      </c>
      <c r="BL453" s="8">
        <f t="shared" si="669"/>
        <v>0.49355441328767113</v>
      </c>
      <c r="BM453" s="8">
        <f t="shared" si="670"/>
        <v>0.30699771672874987</v>
      </c>
      <c r="BN453" s="8">
        <f t="shared" si="671"/>
        <v>0.69250051260774281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1.6156716417910399</v>
      </c>
      <c r="F454">
        <f>VLOOKUP(B454,home!$B$2:$E$405,3,FALSE)</f>
        <v>0.86</v>
      </c>
      <c r="G454">
        <f>VLOOKUP(C454,away!$B$2:$E$405,4,FALSE)</f>
        <v>0.53</v>
      </c>
      <c r="H454">
        <f>VLOOKUP(A454,away!$A$2:$E$405,3,FALSE)</f>
        <v>1.39925373134328</v>
      </c>
      <c r="I454">
        <f>VLOOKUP(C454,away!$B$2:$E$405,3,FALSE)</f>
        <v>1.28</v>
      </c>
      <c r="J454">
        <f>VLOOKUP(B454,home!$B$2:$E$405,4,FALSE)</f>
        <v>1.26</v>
      </c>
      <c r="K454" s="3">
        <f t="shared" si="616"/>
        <v>0.73642313432835604</v>
      </c>
      <c r="L454" s="3">
        <f t="shared" si="617"/>
        <v>2.2567164179104422</v>
      </c>
      <c r="M454" s="5">
        <f t="shared" si="618"/>
        <v>5.0129804266189293E-2</v>
      </c>
      <c r="N454" s="5">
        <f t="shared" si="619"/>
        <v>3.6916747580974116E-2</v>
      </c>
      <c r="O454" s="5">
        <f t="shared" si="620"/>
        <v>0.11312875231414629</v>
      </c>
      <c r="P454" s="5">
        <f t="shared" si="621"/>
        <v>8.3310630361839874E-2</v>
      </c>
      <c r="Q454" s="5">
        <f t="shared" si="622"/>
        <v>1.3593173481394856E-2</v>
      </c>
      <c r="R454" s="5">
        <f t="shared" si="623"/>
        <v>0.12764975634252895</v>
      </c>
      <c r="S454" s="5">
        <f t="shared" si="624"/>
        <v>3.4613446196758539E-2</v>
      </c>
      <c r="T454" s="5">
        <f t="shared" si="625"/>
        <v>3.0675937766968614E-2</v>
      </c>
      <c r="U454" s="5">
        <f t="shared" si="626"/>
        <v>9.4004233662016129E-2</v>
      </c>
      <c r="V454" s="5">
        <f t="shared" si="627"/>
        <v>6.3915581289621295E-3</v>
      </c>
      <c r="W454" s="5">
        <f t="shared" si="628"/>
        <v>3.3367758068792979E-3</v>
      </c>
      <c r="X454" s="5">
        <f t="shared" si="629"/>
        <v>7.5301567462708737E-3</v>
      </c>
      <c r="Y454" s="5">
        <f t="shared" si="630"/>
        <v>8.49671417937428E-3</v>
      </c>
      <c r="Z454" s="5">
        <f t="shared" si="631"/>
        <v>9.6023100293484237E-2</v>
      </c>
      <c r="AA454" s="5">
        <f t="shared" si="632"/>
        <v>7.0713632486053737E-2</v>
      </c>
      <c r="AB454" s="5">
        <f t="shared" si="633"/>
        <v>2.603757743756158E-2</v>
      </c>
      <c r="AC454" s="5">
        <f t="shared" si="634"/>
        <v>6.6388242547622323E-4</v>
      </c>
      <c r="AD454" s="5">
        <f t="shared" si="635"/>
        <v>6.1431972456327038E-4</v>
      </c>
      <c r="AE454" s="5">
        <f t="shared" si="636"/>
        <v>1.3863454082681528E-3</v>
      </c>
      <c r="AF454" s="5">
        <f t="shared" si="637"/>
        <v>1.564294221866748E-3</v>
      </c>
      <c r="AG454" s="5">
        <f t="shared" si="638"/>
        <v>1.1767228176430434E-3</v>
      </c>
      <c r="AH454" s="5">
        <f t="shared" si="639"/>
        <v>5.4174226732741748E-2</v>
      </c>
      <c r="AI454" s="5">
        <f t="shared" si="640"/>
        <v>3.9895153850340689E-2</v>
      </c>
      <c r="AJ454" s="5">
        <f t="shared" si="641"/>
        <v>1.4689857121489939E-2</v>
      </c>
      <c r="AK454" s="5">
        <f t="shared" si="642"/>
        <v>3.6059835414144481E-3</v>
      </c>
      <c r="AL454" s="5">
        <f t="shared" si="643"/>
        <v>4.4132199726041922E-5</v>
      </c>
      <c r="AM454" s="5">
        <f t="shared" si="644"/>
        <v>9.0479851408523205E-5</v>
      </c>
      <c r="AN454" s="5">
        <f t="shared" si="645"/>
        <v>2.0418736616371156E-4</v>
      </c>
      <c r="AO454" s="5">
        <f t="shared" si="646"/>
        <v>2.3039649077576953E-4</v>
      </c>
      <c r="AP454" s="5">
        <f t="shared" si="647"/>
        <v>1.7331318112087695E-4</v>
      </c>
      <c r="AQ454" s="5">
        <f t="shared" si="648"/>
        <v>9.7779675318942328E-5</v>
      </c>
      <c r="AR454" s="5">
        <f t="shared" si="649"/>
        <v>2.4451173379076215E-2</v>
      </c>
      <c r="AS454" s="5">
        <f t="shared" si="650"/>
        <v>1.8006409737825364E-2</v>
      </c>
      <c r="AT454" s="5">
        <f t="shared" si="651"/>
        <v>6.6301683485649942E-3</v>
      </c>
      <c r="AU454" s="5">
        <f t="shared" si="652"/>
        <v>1.6275364521249648E-3</v>
      </c>
      <c r="AV454" s="5">
        <f t="shared" si="653"/>
        <v>2.9963887382687969E-4</v>
      </c>
      <c r="AW454" s="5">
        <f t="shared" si="654"/>
        <v>2.0373117307110163E-6</v>
      </c>
      <c r="AX454" s="5">
        <f t="shared" si="655"/>
        <v>1.1105242627971425E-5</v>
      </c>
      <c r="AY454" s="5">
        <f t="shared" si="656"/>
        <v>2.5061383363422017E-5</v>
      </c>
      <c r="AZ454" s="5">
        <f t="shared" si="657"/>
        <v>2.8278217645891048E-5</v>
      </c>
      <c r="BA454" s="5">
        <f t="shared" si="658"/>
        <v>2.1271972676909035E-5</v>
      </c>
      <c r="BB454" s="5">
        <f t="shared" si="659"/>
        <v>1.2001202495330746E-5</v>
      </c>
      <c r="BC454" s="5">
        <f t="shared" si="660"/>
        <v>5.416662141176132E-6</v>
      </c>
      <c r="BD454" s="5">
        <f t="shared" si="661"/>
        <v>9.1965607336226673E-3</v>
      </c>
      <c r="BE454" s="5">
        <f t="shared" si="662"/>
        <v>6.7725600804954891E-3</v>
      </c>
      <c r="BF454" s="5">
        <f t="shared" si="663"/>
        <v>2.4937349609527961E-3</v>
      </c>
      <c r="BG454" s="5">
        <f t="shared" si="664"/>
        <v>6.1214803870968625E-4</v>
      </c>
      <c r="BH454" s="5">
        <f t="shared" si="665"/>
        <v>1.1269999433488574E-4</v>
      </c>
      <c r="BI454" s="5">
        <f t="shared" si="666"/>
        <v>1.6598976613376909E-5</v>
      </c>
      <c r="BJ454" s="8">
        <f t="shared" si="667"/>
        <v>0.10619047897994177</v>
      </c>
      <c r="BK454" s="8">
        <f t="shared" si="668"/>
        <v>0.17517851496231554</v>
      </c>
      <c r="BL454" s="8">
        <f t="shared" si="669"/>
        <v>0.61411840306444077</v>
      </c>
      <c r="BM454" s="8">
        <f t="shared" si="670"/>
        <v>0.56675860888147633</v>
      </c>
      <c r="BN454" s="8">
        <f t="shared" si="671"/>
        <v>0.42472886434707341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1.6156716417910399</v>
      </c>
      <c r="F455">
        <f>VLOOKUP(B455,home!$B$2:$E$405,3,FALSE)</f>
        <v>0.66</v>
      </c>
      <c r="G455">
        <f>VLOOKUP(C455,away!$B$2:$E$405,4,FALSE)</f>
        <v>0.62</v>
      </c>
      <c r="H455">
        <f>VLOOKUP(A455,away!$A$2:$E$405,3,FALSE)</f>
        <v>1.39925373134328</v>
      </c>
      <c r="I455">
        <f>VLOOKUP(C455,away!$B$2:$E$405,3,FALSE)</f>
        <v>1.19</v>
      </c>
      <c r="J455">
        <f>VLOOKUP(B455,home!$B$2:$E$405,4,FALSE)</f>
        <v>1.23</v>
      </c>
      <c r="K455" s="3">
        <f t="shared" si="616"/>
        <v>0.66113283582089366</v>
      </c>
      <c r="L455" s="3">
        <f t="shared" si="617"/>
        <v>2.0480876865671589</v>
      </c>
      <c r="M455" s="5">
        <f t="shared" si="618"/>
        <v>6.6588690884869087E-2</v>
      </c>
      <c r="N455" s="5">
        <f t="shared" si="619"/>
        <v>4.4023970038314382E-2</v>
      </c>
      <c r="O455" s="5">
        <f t="shared" si="620"/>
        <v>0.13637947786592719</v>
      </c>
      <c r="P455" s="5">
        <f t="shared" si="621"/>
        <v>9.0164950949273209E-2</v>
      </c>
      <c r="Q455" s="5">
        <f t="shared" si="622"/>
        <v>1.4552846077762424E-2</v>
      </c>
      <c r="R455" s="5">
        <f t="shared" si="623"/>
        <v>0.13965856465883197</v>
      </c>
      <c r="S455" s="5">
        <f t="shared" si="624"/>
        <v>3.0522143744126987E-2</v>
      </c>
      <c r="T455" s="5">
        <f t="shared" si="625"/>
        <v>2.9805504856372393E-2</v>
      </c>
      <c r="U455" s="5">
        <f t="shared" si="626"/>
        <v>9.2332862899569185E-2</v>
      </c>
      <c r="V455" s="5">
        <f t="shared" si="627"/>
        <v>4.5920837257053381E-3</v>
      </c>
      <c r="W455" s="5">
        <f t="shared" si="628"/>
        <v>3.2071214655520143E-3</v>
      </c>
      <c r="X455" s="5">
        <f t="shared" si="629"/>
        <v>6.5684659829223007E-3</v>
      </c>
      <c r="Y455" s="5">
        <f t="shared" si="630"/>
        <v>6.7263971496292086E-3</v>
      </c>
      <c r="Z455" s="5">
        <f t="shared" si="631"/>
        <v>9.5344328867132358E-2</v>
      </c>
      <c r="AA455" s="5">
        <f t="shared" si="632"/>
        <v>6.3035266523367092E-2</v>
      </c>
      <c r="AB455" s="5">
        <f t="shared" si="633"/>
        <v>2.0837342256659768E-2</v>
      </c>
      <c r="AC455" s="5">
        <f t="shared" si="634"/>
        <v>3.8862173739743561E-4</v>
      </c>
      <c r="AD455" s="5">
        <f t="shared" si="635"/>
        <v>5.3008332733561585E-4</v>
      </c>
      <c r="AE455" s="5">
        <f t="shared" si="636"/>
        <v>1.0856571355706234E-3</v>
      </c>
      <c r="AF455" s="5">
        <f t="shared" si="637"/>
        <v>1.1117605055979835E-3</v>
      </c>
      <c r="AG455" s="5">
        <f t="shared" si="638"/>
        <v>7.5899433397563613E-4</v>
      </c>
      <c r="AH455" s="5">
        <f t="shared" si="639"/>
        <v>4.8818386484195883E-2</v>
      </c>
      <c r="AI455" s="5">
        <f t="shared" si="640"/>
        <v>3.2275438296496803E-2</v>
      </c>
      <c r="AJ455" s="5">
        <f t="shared" si="641"/>
        <v>1.0669176024162605E-2</v>
      </c>
      <c r="AK455" s="5">
        <f t="shared" si="642"/>
        <v>2.3512475335756371E-3</v>
      </c>
      <c r="AL455" s="5">
        <f t="shared" si="643"/>
        <v>2.1048655214348593E-5</v>
      </c>
      <c r="AM455" s="5">
        <f t="shared" si="644"/>
        <v>7.0091098684554171E-5</v>
      </c>
      <c r="AN455" s="5">
        <f t="shared" si="645"/>
        <v>1.4355271615379897E-4</v>
      </c>
      <c r="AO455" s="5">
        <f t="shared" si="646"/>
        <v>1.4700427516393312E-4</v>
      </c>
      <c r="AP455" s="5">
        <f t="shared" si="647"/>
        <v>1.0035921527866059E-4</v>
      </c>
      <c r="AQ455" s="5">
        <f t="shared" si="648"/>
        <v>5.1386118261441871E-5</v>
      </c>
      <c r="AR455" s="5">
        <f t="shared" si="649"/>
        <v>1.9996867247271653E-2</v>
      </c>
      <c r="AS455" s="5">
        <f t="shared" si="650"/>
        <v>1.3220585550722651E-2</v>
      </c>
      <c r="AT455" s="5">
        <f t="shared" si="651"/>
        <v>4.3702816081809997E-3</v>
      </c>
      <c r="AU455" s="5">
        <f t="shared" si="652"/>
        <v>9.6311222431753353E-4</v>
      </c>
      <c r="AV455" s="5">
        <f t="shared" si="653"/>
        <v>1.5918627901920487E-4</v>
      </c>
      <c r="AW455" s="5">
        <f t="shared" si="654"/>
        <v>7.9169723355679636E-7</v>
      </c>
      <c r="AX455" s="5">
        <f t="shared" si="655"/>
        <v>7.7232544731868992E-6</v>
      </c>
      <c r="AY455" s="5">
        <f t="shared" si="656"/>
        <v>1.5817902386758817E-5</v>
      </c>
      <c r="AZ455" s="5">
        <f t="shared" si="657"/>
        <v>1.6198225552821008E-5</v>
      </c>
      <c r="BA455" s="5">
        <f t="shared" si="658"/>
        <v>1.1058462099656737E-5</v>
      </c>
      <c r="BB455" s="5">
        <f t="shared" si="659"/>
        <v>5.6621750146691441E-6</v>
      </c>
      <c r="BC455" s="5">
        <f t="shared" si="660"/>
        <v>2.3193261853464208E-6</v>
      </c>
      <c r="BD455" s="5">
        <f t="shared" si="661"/>
        <v>6.8258895965091892E-3</v>
      </c>
      <c r="BE455" s="5">
        <f t="shared" si="662"/>
        <v>4.5128197459404547E-3</v>
      </c>
      <c r="BF455" s="5">
        <f t="shared" si="663"/>
        <v>1.4917866580910692E-3</v>
      </c>
      <c r="BG455" s="5">
        <f t="shared" si="664"/>
        <v>3.2875638123450754E-4</v>
      </c>
      <c r="BH455" s="5">
        <f t="shared" si="665"/>
        <v>5.4337909654946188E-5</v>
      </c>
      <c r="BI455" s="5">
        <f t="shared" si="666"/>
        <v>7.1849152605508199E-6</v>
      </c>
      <c r="BJ455" s="8">
        <f t="shared" si="667"/>
        <v>0.10894197364228743</v>
      </c>
      <c r="BK455" s="8">
        <f t="shared" si="668"/>
        <v>0.19229335759897315</v>
      </c>
      <c r="BL455" s="8">
        <f t="shared" si="669"/>
        <v>0.59828857065898899</v>
      </c>
      <c r="BM455" s="8">
        <f t="shared" si="670"/>
        <v>0.50348470408725043</v>
      </c>
      <c r="BN455" s="8">
        <f t="shared" si="671"/>
        <v>0.49136850047497826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1.6156716417910399</v>
      </c>
      <c r="F456">
        <f>VLOOKUP(B456,home!$B$2:$E$405,3,FALSE)</f>
        <v>1.1100000000000001</v>
      </c>
      <c r="G456">
        <f>VLOOKUP(C456,away!$B$2:$E$405,4,FALSE)</f>
        <v>0.86</v>
      </c>
      <c r="H456">
        <f>VLOOKUP(A456,away!$A$2:$E$405,3,FALSE)</f>
        <v>1.39925373134328</v>
      </c>
      <c r="I456">
        <f>VLOOKUP(C456,away!$B$2:$E$405,3,FALSE)</f>
        <v>1.1000000000000001</v>
      </c>
      <c r="J456">
        <f>VLOOKUP(B456,home!$B$2:$E$405,4,FALSE)</f>
        <v>1.02</v>
      </c>
      <c r="K456" s="3">
        <f t="shared" si="616"/>
        <v>1.5423201492537268</v>
      </c>
      <c r="L456" s="3">
        <f t="shared" si="617"/>
        <v>1.5699626865671603</v>
      </c>
      <c r="M456" s="5">
        <f t="shared" si="618"/>
        <v>4.449925480875247E-2</v>
      </c>
      <c r="N456" s="5">
        <f t="shared" si="619"/>
        <v>6.8632097318314739E-2</v>
      </c>
      <c r="O456" s="5">
        <f t="shared" si="620"/>
        <v>6.9862169629785656E-2</v>
      </c>
      <c r="P456" s="5">
        <f t="shared" si="621"/>
        <v>0.10774983189060021</v>
      </c>
      <c r="Q456" s="5">
        <f t="shared" si="622"/>
        <v>5.2926333289789754E-2</v>
      </c>
      <c r="R456" s="5">
        <f t="shared" si="623"/>
        <v>5.4840499760694501E-2</v>
      </c>
      <c r="S456" s="5">
        <f t="shared" si="624"/>
        <v>6.5225958964649083E-2</v>
      </c>
      <c r="T456" s="5">
        <f t="shared" si="625"/>
        <v>8.3092368401787242E-2</v>
      </c>
      <c r="U456" s="5">
        <f t="shared" si="626"/>
        <v>8.4581607776063314E-2</v>
      </c>
      <c r="V456" s="5">
        <f t="shared" si="627"/>
        <v>1.7548573799591873E-2</v>
      </c>
      <c r="W456" s="5">
        <f t="shared" si="628"/>
        <v>2.7209783419653674E-2</v>
      </c>
      <c r="X456" s="5">
        <f t="shared" si="629"/>
        <v>4.2718344678430061E-2</v>
      </c>
      <c r="Y456" s="5">
        <f t="shared" si="630"/>
        <v>3.3533103588525015E-2</v>
      </c>
      <c r="Z456" s="5">
        <f t="shared" si="631"/>
        <v>2.8699179445661884E-2</v>
      </c>
      <c r="AA456" s="5">
        <f t="shared" si="632"/>
        <v>4.4263322726092728E-2</v>
      </c>
      <c r="AB456" s="5">
        <f t="shared" si="633"/>
        <v>3.4134107256686606E-2</v>
      </c>
      <c r="AC456" s="5">
        <f t="shared" si="634"/>
        <v>2.6557409289103238E-3</v>
      </c>
      <c r="AD456" s="5">
        <f t="shared" si="635"/>
        <v>1.0491549306240458E-2</v>
      </c>
      <c r="AE456" s="5">
        <f t="shared" si="636"/>
        <v>1.6471340935077093E-2</v>
      </c>
      <c r="AF456" s="5">
        <f t="shared" si="637"/>
        <v>1.2929695332898642E-2</v>
      </c>
      <c r="AG456" s="5">
        <f t="shared" si="638"/>
        <v>6.7663797404441429E-3</v>
      </c>
      <c r="AH456" s="5">
        <f t="shared" si="639"/>
        <v>1.1264160216196095E-2</v>
      </c>
      <c r="AI456" s="5">
        <f t="shared" si="640"/>
        <v>1.7372941265861454E-2</v>
      </c>
      <c r="AJ456" s="5">
        <f t="shared" si="641"/>
        <v>1.3397318683069833E-2</v>
      </c>
      <c r="AK456" s="5">
        <f t="shared" si="642"/>
        <v>6.887651516957337E-3</v>
      </c>
      <c r="AL456" s="5">
        <f t="shared" si="643"/>
        <v>2.5722285900283472E-4</v>
      </c>
      <c r="AM456" s="5">
        <f t="shared" si="644"/>
        <v>3.2362655783807234E-3</v>
      </c>
      <c r="AN456" s="5">
        <f t="shared" si="645"/>
        <v>5.0808162018794248E-3</v>
      </c>
      <c r="AO456" s="5">
        <f t="shared" si="646"/>
        <v>3.9883459271282899E-3</v>
      </c>
      <c r="AP456" s="5">
        <f t="shared" si="647"/>
        <v>2.0871847622378407E-3</v>
      </c>
      <c r="AQ456" s="5">
        <f t="shared" si="648"/>
        <v>8.1920054917124035E-4</v>
      </c>
      <c r="AR456" s="5">
        <f t="shared" si="649"/>
        <v>3.5368622469884284E-3</v>
      </c>
      <c r="AS456" s="5">
        <f t="shared" si="650"/>
        <v>5.4549739086650652E-3</v>
      </c>
      <c r="AT456" s="5">
        <f t="shared" si="651"/>
        <v>4.2066580864937447E-3</v>
      </c>
      <c r="AU456" s="5">
        <f t="shared" si="652"/>
        <v>2.1626711759401432E-3</v>
      </c>
      <c r="AV456" s="5">
        <f t="shared" si="653"/>
        <v>8.338828327156835E-4</v>
      </c>
      <c r="AW456" s="5">
        <f t="shared" si="654"/>
        <v>1.7300988731341118E-5</v>
      </c>
      <c r="AX456" s="5">
        <f t="shared" si="655"/>
        <v>8.3189293497880844E-4</v>
      </c>
      <c r="AY456" s="5">
        <f t="shared" si="656"/>
        <v>1.30604086713557E-3</v>
      </c>
      <c r="AZ456" s="5">
        <f t="shared" si="657"/>
        <v>1.0252177142673321E-3</v>
      </c>
      <c r="BA456" s="5">
        <f t="shared" si="658"/>
        <v>5.3651785233579464E-4</v>
      </c>
      <c r="BB456" s="5">
        <f t="shared" si="659"/>
        <v>2.1057825221108687E-4</v>
      </c>
      <c r="BC456" s="5">
        <f t="shared" si="660"/>
        <v>6.6119999714786995E-5</v>
      </c>
      <c r="BD456" s="5">
        <f t="shared" si="661"/>
        <v>9.2545695921665127E-4</v>
      </c>
      <c r="BE456" s="5">
        <f t="shared" si="662"/>
        <v>1.427350915466926E-3</v>
      </c>
      <c r="BF456" s="5">
        <f t="shared" si="663"/>
        <v>1.1007160384901966E-3</v>
      </c>
      <c r="BG456" s="5">
        <f t="shared" si="664"/>
        <v>5.6588550825672362E-4</v>
      </c>
      <c r="BH456" s="5">
        <f t="shared" si="665"/>
        <v>2.1819415538875772E-4</v>
      </c>
      <c r="BI456" s="5">
        <f t="shared" si="666"/>
        <v>6.7305048461095942E-5</v>
      </c>
      <c r="BJ456" s="8">
        <f t="shared" si="667"/>
        <v>0.37395917665060174</v>
      </c>
      <c r="BK456" s="8">
        <f t="shared" si="668"/>
        <v>0.23924262411864236</v>
      </c>
      <c r="BL456" s="8">
        <f t="shared" si="669"/>
        <v>0.35710373570749088</v>
      </c>
      <c r="BM456" s="8">
        <f t="shared" si="670"/>
        <v>0.59920578934605528</v>
      </c>
      <c r="BN456" s="8">
        <f t="shared" si="671"/>
        <v>0.39851018669793731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1.6266094420600901</v>
      </c>
      <c r="F457">
        <f>VLOOKUP(B457,home!$B$2:$E$405,3,FALSE)</f>
        <v>0.8</v>
      </c>
      <c r="G457">
        <f>VLOOKUP(C457,away!$B$2:$E$405,4,FALSE)</f>
        <v>0.95</v>
      </c>
      <c r="H457">
        <f>VLOOKUP(A457,away!$A$2:$E$405,3,FALSE)</f>
        <v>1.4549356223176</v>
      </c>
      <c r="I457">
        <f>VLOOKUP(C457,away!$B$2:$E$405,3,FALSE)</f>
        <v>0.9</v>
      </c>
      <c r="J457">
        <f>VLOOKUP(B457,home!$B$2:$E$405,4,FALSE)</f>
        <v>1.9</v>
      </c>
      <c r="K457" s="3">
        <f t="shared" si="616"/>
        <v>1.2362231759656686</v>
      </c>
      <c r="L457" s="3">
        <f t="shared" si="617"/>
        <v>2.4879399141630962</v>
      </c>
      <c r="M457" s="5">
        <f t="shared" si="618"/>
        <v>2.4133289365572831E-2</v>
      </c>
      <c r="N457" s="5">
        <f t="shared" si="619"/>
        <v>2.9834131626006937E-2</v>
      </c>
      <c r="O457" s="5">
        <f t="shared" si="620"/>
        <v>6.0042173872656417E-2</v>
      </c>
      <c r="P457" s="5">
        <f t="shared" si="621"/>
        <v>7.4225526876738196E-2</v>
      </c>
      <c r="Q457" s="5">
        <f t="shared" si="622"/>
        <v>1.8440822475440054E-2</v>
      </c>
      <c r="R457" s="5">
        <f t="shared" si="623"/>
        <v>7.4690660455451294E-2</v>
      </c>
      <c r="S457" s="5">
        <f t="shared" si="624"/>
        <v>5.7072916549751676E-2</v>
      </c>
      <c r="T457" s="5">
        <f t="shared" si="625"/>
        <v>4.5879658286643213E-2</v>
      </c>
      <c r="U457" s="5">
        <f t="shared" si="626"/>
        <v>9.2334325483211355E-2</v>
      </c>
      <c r="V457" s="5">
        <f t="shared" si="627"/>
        <v>1.9504028633672045E-2</v>
      </c>
      <c r="W457" s="5">
        <f t="shared" si="628"/>
        <v>7.5989907093358608E-3</v>
      </c>
      <c r="X457" s="5">
        <f t="shared" si="629"/>
        <v>1.8905832293111224E-2</v>
      </c>
      <c r="Y457" s="5">
        <f t="shared" si="630"/>
        <v>2.3518287386252525E-2</v>
      </c>
      <c r="Z457" s="5">
        <f t="shared" si="631"/>
        <v>6.1941958454106806E-2</v>
      </c>
      <c r="AA457" s="5">
        <f t="shared" si="632"/>
        <v>7.6574084605669404E-2</v>
      </c>
      <c r="AB457" s="5">
        <f t="shared" si="633"/>
        <v>4.7331329033942243E-2</v>
      </c>
      <c r="AC457" s="5">
        <f t="shared" si="634"/>
        <v>3.7492216136170878E-3</v>
      </c>
      <c r="AD457" s="5">
        <f t="shared" si="635"/>
        <v>2.3485121072071981E-3</v>
      </c>
      <c r="AE457" s="5">
        <f t="shared" si="636"/>
        <v>5.8429570104160675E-3</v>
      </c>
      <c r="AF457" s="5">
        <f t="shared" si="637"/>
        <v>7.2684629814766099E-3</v>
      </c>
      <c r="AG457" s="5">
        <f t="shared" si="638"/>
        <v>6.0278330554108519E-3</v>
      </c>
      <c r="AH457" s="5">
        <f t="shared" si="639"/>
        <v>3.8526967699851145E-2</v>
      </c>
      <c r="AI457" s="5">
        <f t="shared" si="640"/>
        <v>4.7627930370236701E-2</v>
      </c>
      <c r="AJ457" s="5">
        <f t="shared" si="641"/>
        <v>2.9439375673482881E-2</v>
      </c>
      <c r="AK457" s="5">
        <f t="shared" si="642"/>
        <v>1.213121283117315E-2</v>
      </c>
      <c r="AL457" s="5">
        <f t="shared" si="643"/>
        <v>4.6125158561330994E-4</v>
      </c>
      <c r="AM457" s="5">
        <f t="shared" si="644"/>
        <v>5.8065701919310061E-4</v>
      </c>
      <c r="AN457" s="5">
        <f t="shared" si="645"/>
        <v>1.4446397744894816E-3</v>
      </c>
      <c r="AO457" s="5">
        <f t="shared" si="646"/>
        <v>1.7970884782699788E-3</v>
      </c>
      <c r="AP457" s="5">
        <f t="shared" si="647"/>
        <v>1.4903493847901665E-3</v>
      </c>
      <c r="AQ457" s="5">
        <f t="shared" si="648"/>
        <v>9.2697493011696761E-4</v>
      </c>
      <c r="AR457" s="5">
        <f t="shared" si="649"/>
        <v>1.9170556142426399E-2</v>
      </c>
      <c r="AS457" s="5">
        <f t="shared" si="650"/>
        <v>2.3699085799418516E-2</v>
      </c>
      <c r="AT457" s="5">
        <f t="shared" si="651"/>
        <v>1.4648679557220023E-2</v>
      </c>
      <c r="AU457" s="5">
        <f t="shared" si="652"/>
        <v>6.0363457219766332E-3</v>
      </c>
      <c r="AV457" s="5">
        <f t="shared" si="653"/>
        <v>1.8655676199121837E-3</v>
      </c>
      <c r="AW457" s="5">
        <f t="shared" si="654"/>
        <v>3.9406888052086866E-5</v>
      </c>
      <c r="AX457" s="5">
        <f t="shared" si="655"/>
        <v>1.1963694406894225E-4</v>
      </c>
      <c r="AY457" s="5">
        <f t="shared" si="656"/>
        <v>2.9764952835761925E-4</v>
      </c>
      <c r="AZ457" s="5">
        <f t="shared" si="657"/>
        <v>3.7026707101637081E-4</v>
      </c>
      <c r="BA457" s="5">
        <f t="shared" si="658"/>
        <v>3.0706740829396353E-4</v>
      </c>
      <c r="BB457" s="5">
        <f t="shared" si="659"/>
        <v>1.9099131535829203E-4</v>
      </c>
      <c r="BC457" s="5">
        <f t="shared" si="660"/>
        <v>9.503498334768114E-5</v>
      </c>
      <c r="BD457" s="5">
        <f t="shared" si="661"/>
        <v>7.9491986339078613E-3</v>
      </c>
      <c r="BE457" s="5">
        <f t="shared" si="662"/>
        <v>9.8269835815915293E-3</v>
      </c>
      <c r="BF457" s="5">
        <f t="shared" si="663"/>
        <v>6.0741724266987832E-3</v>
      </c>
      <c r="BG457" s="5">
        <f t="shared" si="664"/>
        <v>2.5030109095655539E-3</v>
      </c>
      <c r="BH457" s="5">
        <f t="shared" si="665"/>
        <v>7.7357002402496193E-4</v>
      </c>
      <c r="BI457" s="5">
        <f t="shared" si="666"/>
        <v>1.9126103838639513E-4</v>
      </c>
      <c r="BJ457" s="8">
        <f t="shared" si="667"/>
        <v>0.17328584476860309</v>
      </c>
      <c r="BK457" s="8">
        <f t="shared" si="668"/>
        <v>0.17944388415332274</v>
      </c>
      <c r="BL457" s="8">
        <f t="shared" si="669"/>
        <v>0.57143649148080344</v>
      </c>
      <c r="BM457" s="8">
        <f t="shared" si="670"/>
        <v>0.7044833315446648</v>
      </c>
      <c r="BN457" s="8">
        <f t="shared" si="671"/>
        <v>0.28136660467186569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1.6266094420600901</v>
      </c>
      <c r="F458">
        <f>VLOOKUP(B458,home!$B$2:$E$405,3,FALSE)</f>
        <v>1.37</v>
      </c>
      <c r="G458">
        <f>VLOOKUP(C458,away!$B$2:$E$405,4,FALSE)</f>
        <v>0.79</v>
      </c>
      <c r="H458">
        <f>VLOOKUP(A458,away!$A$2:$E$405,3,FALSE)</f>
        <v>1.4549356223176</v>
      </c>
      <c r="I458">
        <f>VLOOKUP(C458,away!$B$2:$E$405,3,FALSE)</f>
        <v>1.05</v>
      </c>
      <c r="J458">
        <f>VLOOKUP(B458,home!$B$2:$E$405,4,FALSE)</f>
        <v>0.48</v>
      </c>
      <c r="K458" s="3">
        <f t="shared" si="616"/>
        <v>1.7604793991416359</v>
      </c>
      <c r="L458" s="3">
        <f t="shared" si="617"/>
        <v>0.7332875536480703</v>
      </c>
      <c r="M458" s="5">
        <f t="shared" si="618"/>
        <v>8.2598236150803153E-2</v>
      </c>
      <c r="N458" s="5">
        <f t="shared" si="619"/>
        <v>0.14541249314892488</v>
      </c>
      <c r="O458" s="5">
        <f t="shared" si="620"/>
        <v>6.0568258522668048E-2</v>
      </c>
      <c r="P458" s="5">
        <f t="shared" si="621"/>
        <v>0.1066291713710419</v>
      </c>
      <c r="Q458" s="5">
        <f t="shared" si="622"/>
        <v>0.12799784928325328</v>
      </c>
      <c r="R458" s="5">
        <f t="shared" si="623"/>
        <v>2.220697506040557E-2</v>
      </c>
      <c r="S458" s="5">
        <f t="shared" si="624"/>
        <v>3.4412902493815754E-2</v>
      </c>
      <c r="T458" s="5">
        <f t="shared" si="625"/>
        <v>9.38592297731312E-2</v>
      </c>
      <c r="U458" s="5">
        <f t="shared" si="626"/>
        <v>3.9094922111096088E-2</v>
      </c>
      <c r="V458" s="5">
        <f t="shared" si="627"/>
        <v>4.9361012055842875E-3</v>
      </c>
      <c r="W458" s="5">
        <f t="shared" si="628"/>
        <v>7.511252559920116E-2</v>
      </c>
      <c r="X458" s="5">
        <f t="shared" si="629"/>
        <v>5.5079080144966264E-2</v>
      </c>
      <c r="Y458" s="5">
        <f t="shared" si="630"/>
        <v>2.0194401968344159E-2</v>
      </c>
      <c r="Z458" s="5">
        <f t="shared" si="631"/>
        <v>5.4280328053228355E-3</v>
      </c>
      <c r="AA458" s="5">
        <f t="shared" si="632"/>
        <v>9.5559399316358339E-3</v>
      </c>
      <c r="AB458" s="5">
        <f t="shared" si="633"/>
        <v>8.4115176945399103E-3</v>
      </c>
      <c r="AC458" s="5">
        <f t="shared" si="634"/>
        <v>3.9826242505507754E-4</v>
      </c>
      <c r="AD458" s="5">
        <f t="shared" si="635"/>
        <v>3.3058513483723087E-2</v>
      </c>
      <c r="AE458" s="5">
        <f t="shared" si="636"/>
        <v>2.4241396479721049E-2</v>
      </c>
      <c r="AF458" s="5">
        <f t="shared" si="637"/>
        <v>8.8879571608137947E-3</v>
      </c>
      <c r="AG458" s="5">
        <f t="shared" si="638"/>
        <v>2.1724761211273321E-3</v>
      </c>
      <c r="AH458" s="5">
        <f t="shared" si="639"/>
        <v>9.950772242341636E-4</v>
      </c>
      <c r="AI458" s="5">
        <f t="shared" si="640"/>
        <v>1.7518129538192872E-3</v>
      </c>
      <c r="AJ458" s="5">
        <f t="shared" si="641"/>
        <v>1.5420153081741566E-3</v>
      </c>
      <c r="AK458" s="5">
        <f t="shared" si="642"/>
        <v>9.0489539440054821E-4</v>
      </c>
      <c r="AL458" s="5">
        <f t="shared" si="643"/>
        <v>2.056527807412832E-5</v>
      </c>
      <c r="AM458" s="5">
        <f t="shared" si="644"/>
        <v>1.1639766390868103E-2</v>
      </c>
      <c r="AN458" s="5">
        <f t="shared" si="645"/>
        <v>8.5352958217946983E-3</v>
      </c>
      <c r="AO458" s="5">
        <f t="shared" si="646"/>
        <v>3.1294130964132152E-3</v>
      </c>
      <c r="AP458" s="5">
        <f t="shared" si="647"/>
        <v>7.6491989127435984E-4</v>
      </c>
      <c r="AQ458" s="5">
        <f t="shared" si="648"/>
        <v>1.4022655895233081E-4</v>
      </c>
      <c r="AR458" s="5">
        <f t="shared" si="649"/>
        <v>1.4593554868991645E-4</v>
      </c>
      <c r="AS458" s="5">
        <f t="shared" si="650"/>
        <v>2.5691652707102907E-4</v>
      </c>
      <c r="AT458" s="5">
        <f t="shared" si="651"/>
        <v>2.2614812660378059E-4</v>
      </c>
      <c r="AU458" s="5">
        <f t="shared" si="652"/>
        <v>1.3270970601347677E-4</v>
      </c>
      <c r="AV458" s="5">
        <f t="shared" si="653"/>
        <v>5.8408175875717168E-5</v>
      </c>
      <c r="AW458" s="5">
        <f t="shared" si="654"/>
        <v>7.3745809375657391E-7</v>
      </c>
      <c r="AX458" s="5">
        <f t="shared" si="655"/>
        <v>3.415261490324081E-3</v>
      </c>
      <c r="AY458" s="5">
        <f t="shared" si="656"/>
        <v>2.5043687433082078E-3</v>
      </c>
      <c r="AZ458" s="5">
        <f t="shared" si="657"/>
        <v>9.1821121460658396E-4</v>
      </c>
      <c r="BA458" s="5">
        <f t="shared" si="658"/>
        <v>2.2443761843036176E-4</v>
      </c>
      <c r="BB458" s="5">
        <f t="shared" si="659"/>
        <v>4.1144328041349751E-5</v>
      </c>
      <c r="BC458" s="5">
        <f t="shared" si="660"/>
        <v>6.0341247311870134E-6</v>
      </c>
      <c r="BD458" s="5">
        <f t="shared" si="661"/>
        <v>1.7835453581519608E-5</v>
      </c>
      <c r="BE458" s="5">
        <f t="shared" si="662"/>
        <v>3.1398948604612179E-5</v>
      </c>
      <c r="BF458" s="5">
        <f t="shared" si="663"/>
        <v>2.7638601086563382E-5</v>
      </c>
      <c r="BG458" s="5">
        <f t="shared" si="664"/>
        <v>1.6219062611329494E-5</v>
      </c>
      <c r="BH458" s="5">
        <f t="shared" si="665"/>
        <v>7.1383314001584776E-6</v>
      </c>
      <c r="BI458" s="5">
        <f t="shared" si="666"/>
        <v>2.5133770748449747E-6</v>
      </c>
      <c r="BJ458" s="8">
        <f t="shared" si="667"/>
        <v>0.61733500244195072</v>
      </c>
      <c r="BK458" s="8">
        <f t="shared" si="668"/>
        <v>0.23149960766768252</v>
      </c>
      <c r="BL458" s="8">
        <f t="shared" si="669"/>
        <v>0.14595427605958655</v>
      </c>
      <c r="BM458" s="8">
        <f t="shared" si="670"/>
        <v>0.45230030415223133</v>
      </c>
      <c r="BN458" s="8">
        <f t="shared" si="671"/>
        <v>0.54541298353709688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1.6266094420600901</v>
      </c>
      <c r="F459">
        <f>VLOOKUP(B459,home!$B$2:$E$405,3,FALSE)</f>
        <v>0.97</v>
      </c>
      <c r="G459">
        <f>VLOOKUP(C459,away!$B$2:$E$405,4,FALSE)</f>
        <v>0.9</v>
      </c>
      <c r="H459">
        <f>VLOOKUP(A459,away!$A$2:$E$405,3,FALSE)</f>
        <v>1.4549356223176</v>
      </c>
      <c r="I459">
        <f>VLOOKUP(C459,away!$B$2:$E$405,3,FALSE)</f>
        <v>0.99</v>
      </c>
      <c r="J459">
        <f>VLOOKUP(B459,home!$B$2:$E$405,4,FALSE)</f>
        <v>0.98</v>
      </c>
      <c r="K459" s="3">
        <f t="shared" si="616"/>
        <v>1.4200300429184585</v>
      </c>
      <c r="L459" s="3">
        <f t="shared" si="617"/>
        <v>1.4115785407725354</v>
      </c>
      <c r="M459" s="5">
        <f t="shared" si="618"/>
        <v>5.8918002863658329E-2</v>
      </c>
      <c r="N459" s="5">
        <f t="shared" si="619"/>
        <v>8.3665334135150607E-2</v>
      </c>
      <c r="O459" s="5">
        <f t="shared" si="620"/>
        <v>8.3167388507514886E-2</v>
      </c>
      <c r="P459" s="5">
        <f t="shared" si="621"/>
        <v>0.1181001902717425</v>
      </c>
      <c r="Q459" s="5">
        <f t="shared" si="622"/>
        <v>5.9403644011362541E-2</v>
      </c>
      <c r="R459" s="5">
        <f t="shared" si="623"/>
        <v>5.8698650454650204E-2</v>
      </c>
      <c r="S459" s="5">
        <f t="shared" si="624"/>
        <v>5.918248355472068E-2</v>
      </c>
      <c r="T459" s="5">
        <f t="shared" si="625"/>
        <v>8.3852909130130313E-2</v>
      </c>
      <c r="U459" s="5">
        <f t="shared" si="626"/>
        <v>8.3353847124372535E-2</v>
      </c>
      <c r="V459" s="5">
        <f t="shared" si="627"/>
        <v>1.3181148618701746E-2</v>
      </c>
      <c r="W459" s="5">
        <f t="shared" si="628"/>
        <v>2.8118319718322651E-2</v>
      </c>
      <c r="X459" s="5">
        <f t="shared" si="629"/>
        <v>3.9691216716965502E-2</v>
      </c>
      <c r="Y459" s="5">
        <f t="shared" si="630"/>
        <v>2.8013634887410314E-2</v>
      </c>
      <c r="Z459" s="5">
        <f t="shared" si="631"/>
        <v>2.7619251784697416E-2</v>
      </c>
      <c r="AA459" s="5">
        <f t="shared" si="632"/>
        <v>3.9220167297199585E-2</v>
      </c>
      <c r="AB459" s="5">
        <f t="shared" si="633"/>
        <v>2.7846907925155727E-2</v>
      </c>
      <c r="AC459" s="5">
        <f t="shared" si="634"/>
        <v>1.6513375413784084E-3</v>
      </c>
      <c r="AD459" s="5">
        <f t="shared" si="635"/>
        <v>9.9822146891011682E-3</v>
      </c>
      <c r="AE459" s="5">
        <f t="shared" si="636"/>
        <v>1.4090680044519598E-2</v>
      </c>
      <c r="AF459" s="5">
        <f t="shared" si="637"/>
        <v>9.9450507878678287E-3</v>
      </c>
      <c r="AG459" s="5">
        <f t="shared" si="638"/>
        <v>4.6794067596824069E-3</v>
      </c>
      <c r="AH459" s="5">
        <f t="shared" si="639"/>
        <v>9.7466857828681103E-3</v>
      </c>
      <c r="AI459" s="5">
        <f t="shared" si="640"/>
        <v>1.3840586630558933E-2</v>
      </c>
      <c r="AJ459" s="5">
        <f t="shared" si="641"/>
        <v>9.8270244135046231E-3</v>
      </c>
      <c r="AK459" s="5">
        <f t="shared" si="642"/>
        <v>4.6515566332232345E-3</v>
      </c>
      <c r="AL459" s="5">
        <f t="shared" si="643"/>
        <v>1.3240318297343717E-4</v>
      </c>
      <c r="AM459" s="5">
        <f t="shared" si="644"/>
        <v>2.8350089506771203E-3</v>
      </c>
      <c r="AN459" s="5">
        <f t="shared" si="645"/>
        <v>4.0018377976738864E-3</v>
      </c>
      <c r="AO459" s="5">
        <f t="shared" si="646"/>
        <v>2.8244541794244411E-3</v>
      </c>
      <c r="AP459" s="5">
        <f t="shared" si="647"/>
        <v>1.3289796363569471E-3</v>
      </c>
      <c r="AQ459" s="5">
        <f t="shared" si="648"/>
        <v>4.6898978395128871E-4</v>
      </c>
      <c r="AR459" s="5">
        <f t="shared" si="649"/>
        <v>2.7516424989498731E-3</v>
      </c>
      <c r="AS459" s="5">
        <f t="shared" si="650"/>
        <v>3.907415015880043E-3</v>
      </c>
      <c r="AT459" s="5">
        <f t="shared" si="651"/>
        <v>2.7743233563501833E-3</v>
      </c>
      <c r="AU459" s="5">
        <f t="shared" si="652"/>
        <v>1.3132075049292105E-3</v>
      </c>
      <c r="AV459" s="5">
        <f t="shared" si="653"/>
        <v>4.6619852739636738E-4</v>
      </c>
      <c r="AW459" s="5">
        <f t="shared" si="654"/>
        <v>7.3722237034391303E-6</v>
      </c>
      <c r="AX459" s="5">
        <f t="shared" si="655"/>
        <v>6.7096631365070594E-4</v>
      </c>
      <c r="AY459" s="5">
        <f t="shared" si="656"/>
        <v>9.4712164993059089E-4</v>
      </c>
      <c r="AZ459" s="5">
        <f t="shared" si="657"/>
        <v>6.684682982715499E-4</v>
      </c>
      <c r="BA459" s="5">
        <f t="shared" si="658"/>
        <v>3.1453183500895142E-4</v>
      </c>
      <c r="BB459" s="5">
        <f t="shared" si="659"/>
        <v>1.1099659717211092E-4</v>
      </c>
      <c r="BC459" s="5">
        <f t="shared" si="660"/>
        <v>3.1336082933385006E-5</v>
      </c>
      <c r="BD459" s="5">
        <f t="shared" si="661"/>
        <v>6.4735991723255935E-4</v>
      </c>
      <c r="BE459" s="5">
        <f t="shared" si="662"/>
        <v>9.1927053105144113E-4</v>
      </c>
      <c r="BF459" s="5">
        <f t="shared" si="663"/>
        <v>6.5269588583132605E-4</v>
      </c>
      <c r="BG459" s="5">
        <f t="shared" si="664"/>
        <v>3.0894925558991966E-4</v>
      </c>
      <c r="BH459" s="5">
        <f t="shared" si="665"/>
        <v>1.096793061687449E-4</v>
      </c>
      <c r="BI459" s="5">
        <f t="shared" si="666"/>
        <v>3.1149581969213918E-5</v>
      </c>
      <c r="BJ459" s="8">
        <f t="shared" si="667"/>
        <v>0.37564510200556389</v>
      </c>
      <c r="BK459" s="8">
        <f t="shared" si="668"/>
        <v>0.25211268768310569</v>
      </c>
      <c r="BL459" s="8">
        <f t="shared" si="669"/>
        <v>0.34423470615039681</v>
      </c>
      <c r="BM459" s="8">
        <f t="shared" si="670"/>
        <v>0.5367187879534574</v>
      </c>
      <c r="BN459" s="8">
        <f t="shared" si="671"/>
        <v>0.46195321024407909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1.6266094420600901</v>
      </c>
      <c r="F460">
        <f>VLOOKUP(B460,home!$B$2:$E$405,3,FALSE)</f>
        <v>0.71</v>
      </c>
      <c r="G460">
        <f>VLOOKUP(C460,away!$B$2:$E$405,4,FALSE)</f>
        <v>0.33</v>
      </c>
      <c r="H460">
        <f>VLOOKUP(A460,away!$A$2:$E$405,3,FALSE)</f>
        <v>1.4549356223176</v>
      </c>
      <c r="I460">
        <f>VLOOKUP(C460,away!$B$2:$E$405,3,FALSE)</f>
        <v>1.89</v>
      </c>
      <c r="J460">
        <f>VLOOKUP(B460,home!$B$2:$E$405,4,FALSE)</f>
        <v>0.85</v>
      </c>
      <c r="K460" s="3">
        <f t="shared" si="616"/>
        <v>0.38111459227467914</v>
      </c>
      <c r="L460" s="3">
        <f t="shared" si="617"/>
        <v>2.3373540772532242</v>
      </c>
      <c r="M460" s="5">
        <f t="shared" si="618"/>
        <v>6.5975707721899091E-2</v>
      </c>
      <c r="N460" s="5">
        <f t="shared" si="619"/>
        <v>2.5144304948464976E-2</v>
      </c>
      <c r="O460" s="5">
        <f t="shared" si="620"/>
        <v>0.1542085894434479</v>
      </c>
      <c r="P460" s="5">
        <f t="shared" si="621"/>
        <v>5.8771143690993032E-2</v>
      </c>
      <c r="Q460" s="5">
        <f t="shared" si="622"/>
        <v>4.7914307642322124E-3</v>
      </c>
      <c r="R460" s="5">
        <f t="shared" si="623"/>
        <v>0.18022003764155572</v>
      </c>
      <c r="S460" s="5">
        <f t="shared" si="624"/>
        <v>1.308832997027806E-2</v>
      </c>
      <c r="T460" s="5">
        <f t="shared" si="625"/>
        <v>1.1199270232654695E-2</v>
      </c>
      <c r="U460" s="5">
        <f t="shared" si="626"/>
        <v>6.8684486165488848E-2</v>
      </c>
      <c r="V460" s="5">
        <f t="shared" si="627"/>
        <v>1.2954534461224957E-3</v>
      </c>
      <c r="W460" s="5">
        <f t="shared" si="628"/>
        <v>6.0869472737423811E-4</v>
      </c>
      <c r="X460" s="5">
        <f t="shared" si="629"/>
        <v>1.4227351028307154E-3</v>
      </c>
      <c r="Y460" s="5">
        <f t="shared" si="630"/>
        <v>1.662717846726329E-3</v>
      </c>
      <c r="Z460" s="5">
        <f t="shared" si="631"/>
        <v>0.1404126799280733</v>
      </c>
      <c r="AA460" s="5">
        <f t="shared" si="632"/>
        <v>5.3513321260982676E-2</v>
      </c>
      <c r="AB460" s="5">
        <f t="shared" si="633"/>
        <v>1.0197353806821664E-2</v>
      </c>
      <c r="AC460" s="5">
        <f t="shared" si="634"/>
        <v>7.2124350060008869E-5</v>
      </c>
      <c r="AD460" s="5">
        <f t="shared" si="635"/>
        <v>5.7995610710744917E-5</v>
      </c>
      <c r="AE460" s="5">
        <f t="shared" si="636"/>
        <v>1.3555627715755041E-4</v>
      </c>
      <c r="AF460" s="5">
        <f t="shared" si="637"/>
        <v>1.5842150855573429E-4</v>
      </c>
      <c r="AG460" s="5">
        <f t="shared" si="638"/>
        <v>1.2342905298245069E-4</v>
      </c>
      <c r="AH460" s="5">
        <f t="shared" si="639"/>
        <v>8.2048537481983527E-2</v>
      </c>
      <c r="AI460" s="5">
        <f t="shared" si="640"/>
        <v>3.1269894909179884E-2</v>
      </c>
      <c r="AJ460" s="5">
        <f t="shared" si="641"/>
        <v>5.9587066243920782E-3</v>
      </c>
      <c r="AK460" s="5">
        <f t="shared" si="642"/>
        <v>7.5698334854653899E-4</v>
      </c>
      <c r="AL460" s="5">
        <f t="shared" si="643"/>
        <v>2.5699341089989002E-6</v>
      </c>
      <c r="AM460" s="5">
        <f t="shared" si="644"/>
        <v>4.4205947059493158E-6</v>
      </c>
      <c r="AN460" s="5">
        <f t="shared" si="645"/>
        <v>1.0332495059834652E-5</v>
      </c>
      <c r="AO460" s="5">
        <f t="shared" si="646"/>
        <v>1.2075349728151663E-5</v>
      </c>
      <c r="AP460" s="5">
        <f t="shared" si="647"/>
        <v>9.4081226404513006E-6</v>
      </c>
      <c r="AQ460" s="5">
        <f t="shared" si="648"/>
        <v>5.4975284532393055E-6</v>
      </c>
      <c r="AR460" s="5">
        <f t="shared" si="649"/>
        <v>3.8355296723235642E-2</v>
      </c>
      <c r="AS460" s="5">
        <f t="shared" si="650"/>
        <v>1.4617763272250289E-2</v>
      </c>
      <c r="AT460" s="5">
        <f t="shared" si="651"/>
        <v>2.7855214447357239E-3</v>
      </c>
      <c r="AU460" s="5">
        <f t="shared" si="652"/>
        <v>3.5386762322761026E-4</v>
      </c>
      <c r="AV460" s="5">
        <f t="shared" si="653"/>
        <v>3.3716028736400107E-5</v>
      </c>
      <c r="AW460" s="5">
        <f t="shared" si="654"/>
        <v>6.3591573664681197E-8</v>
      </c>
      <c r="AX460" s="5">
        <f t="shared" si="655"/>
        <v>2.8079219149491301E-7</v>
      </c>
      <c r="AY460" s="5">
        <f t="shared" si="656"/>
        <v>6.5631077365150299E-7</v>
      </c>
      <c r="AZ460" s="5">
        <f t="shared" si="657"/>
        <v>7.6701533136977938E-7</v>
      </c>
      <c r="BA460" s="5">
        <f t="shared" si="658"/>
        <v>5.9759547069762892E-7</v>
      </c>
      <c r="BB460" s="5">
        <f t="shared" si="659"/>
        <v>3.4919805249579073E-7</v>
      </c>
      <c r="BC460" s="5">
        <f t="shared" si="660"/>
        <v>1.6323989835398438E-7</v>
      </c>
      <c r="BD460" s="5">
        <f t="shared" si="661"/>
        <v>1.4941651530052006E-2</v>
      </c>
      <c r="BE460" s="5">
        <f t="shared" si="662"/>
        <v>5.6944814307861068E-3</v>
      </c>
      <c r="BF460" s="5">
        <f t="shared" si="663"/>
        <v>1.0851249843548891E-3</v>
      </c>
      <c r="BG460" s="5">
        <f t="shared" si="664"/>
        <v>1.3785232199316043E-4</v>
      </c>
      <c r="BH460" s="5">
        <f t="shared" si="665"/>
        <v>1.3134382872635275E-5</v>
      </c>
      <c r="BI460" s="5">
        <f t="shared" si="666"/>
        <v>1.0011409946567852E-6</v>
      </c>
      <c r="BJ460" s="8">
        <f t="shared" si="667"/>
        <v>4.5349104313995331E-2</v>
      </c>
      <c r="BK460" s="8">
        <f t="shared" si="668"/>
        <v>0.13920598542423535</v>
      </c>
      <c r="BL460" s="8">
        <f t="shared" si="669"/>
        <v>0.66487732156563806</v>
      </c>
      <c r="BM460" s="8">
        <f t="shared" si="670"/>
        <v>0.50073328430214892</v>
      </c>
      <c r="BN460" s="8">
        <f t="shared" si="671"/>
        <v>0.48911121421059289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1.2705314009661799</v>
      </c>
      <c r="F461">
        <f>VLOOKUP(B461,home!$B$2:$E$405,3,FALSE)</f>
        <v>0.98</v>
      </c>
      <c r="G461">
        <f>VLOOKUP(C461,away!$B$2:$E$405,4,FALSE)</f>
        <v>1.05</v>
      </c>
      <c r="H461">
        <f>VLOOKUP(A461,away!$A$2:$E$405,3,FALSE)</f>
        <v>1.10144927536232</v>
      </c>
      <c r="I461">
        <f>VLOOKUP(C461,away!$B$2:$E$405,3,FALSE)</f>
        <v>0.52</v>
      </c>
      <c r="J461">
        <f>VLOOKUP(B461,home!$B$2:$E$405,4,FALSE)</f>
        <v>1.21</v>
      </c>
      <c r="K461" s="3">
        <f t="shared" si="616"/>
        <v>1.3073768115941993</v>
      </c>
      <c r="L461" s="3">
        <f t="shared" si="617"/>
        <v>0.69303188405797167</v>
      </c>
      <c r="M461" s="5">
        <f t="shared" si="618"/>
        <v>0.13527998359589966</v>
      </c>
      <c r="N461" s="5">
        <f t="shared" si="619"/>
        <v>0.17686191362612289</v>
      </c>
      <c r="O461" s="5">
        <f t="shared" si="620"/>
        <v>9.3753341906797835E-2</v>
      </c>
      <c r="P461" s="5">
        <f t="shared" si="621"/>
        <v>0.12257094521841019</v>
      </c>
      <c r="Q461" s="5">
        <f t="shared" si="622"/>
        <v>0.11561258236448459</v>
      </c>
      <c r="R461" s="5">
        <f t="shared" si="623"/>
        <v>3.2487027589199649E-2</v>
      </c>
      <c r="S461" s="5">
        <f t="shared" si="624"/>
        <v>2.7763968128153065E-2</v>
      </c>
      <c r="T461" s="5">
        <f t="shared" si="625"/>
        <v>8.0123205776866185E-2</v>
      </c>
      <c r="U461" s="5">
        <f t="shared" si="626"/>
        <v>4.2472786547740622E-2</v>
      </c>
      <c r="V461" s="5">
        <f t="shared" si="627"/>
        <v>2.7950721377368194E-3</v>
      </c>
      <c r="W461" s="5">
        <f t="shared" si="628"/>
        <v>5.0383069770617232E-2</v>
      </c>
      <c r="X461" s="5">
        <f t="shared" si="629"/>
        <v>3.4917073767755095E-2</v>
      </c>
      <c r="Y461" s="5">
        <f t="shared" si="630"/>
        <v>1.2099322709529247E-2</v>
      </c>
      <c r="Z461" s="5">
        <f t="shared" si="631"/>
        <v>7.5048486458621127E-3</v>
      </c>
      <c r="AA461" s="5">
        <f t="shared" si="632"/>
        <v>9.8116650941242542E-3</v>
      </c>
      <c r="AB461" s="5">
        <f t="shared" si="633"/>
        <v>6.4137717135931329E-3</v>
      </c>
      <c r="AC461" s="5">
        <f t="shared" si="634"/>
        <v>1.5828036083456287E-4</v>
      </c>
      <c r="AD461" s="5">
        <f t="shared" si="635"/>
        <v>1.6467414278759394E-2</v>
      </c>
      <c r="AE461" s="5">
        <f t="shared" si="636"/>
        <v>1.1412443143171766E-2</v>
      </c>
      <c r="AF461" s="5">
        <f t="shared" si="637"/>
        <v>3.9545934866084048E-3</v>
      </c>
      <c r="AG461" s="5">
        <f t="shared" si="638"/>
        <v>9.1355312490253536E-4</v>
      </c>
      <c r="AH461" s="5">
        <f t="shared" si="639"/>
        <v>1.3002748491529341E-3</v>
      </c>
      <c r="AI461" s="5">
        <f t="shared" si="640"/>
        <v>1.6999491864816915E-3</v>
      </c>
      <c r="AJ461" s="5">
        <f t="shared" si="641"/>
        <v>1.1112370736472933E-3</v>
      </c>
      <c r="AK461" s="5">
        <f t="shared" si="642"/>
        <v>4.8426852742342247E-4</v>
      </c>
      <c r="AL461" s="5">
        <f t="shared" si="643"/>
        <v>5.7364209903974202E-6</v>
      </c>
      <c r="AM461" s="5">
        <f t="shared" si="644"/>
        <v>4.3058231149930544E-3</v>
      </c>
      <c r="AN461" s="5">
        <f t="shared" si="645"/>
        <v>2.9840727058040011E-3</v>
      </c>
      <c r="AO461" s="5">
        <f t="shared" si="646"/>
        <v>1.034028764734658E-3</v>
      </c>
      <c r="AP461" s="5">
        <f t="shared" si="647"/>
        <v>2.388716343313991E-4</v>
      </c>
      <c r="AQ461" s="5">
        <f t="shared" si="648"/>
        <v>4.1386414697174088E-5</v>
      </c>
      <c r="AR461" s="5">
        <f t="shared" si="649"/>
        <v>1.8022638570033066E-4</v>
      </c>
      <c r="AS461" s="5">
        <f t="shared" si="650"/>
        <v>2.356237975020447E-4</v>
      </c>
      <c r="AT461" s="5">
        <f t="shared" si="651"/>
        <v>1.5402454455697021E-4</v>
      </c>
      <c r="AU461" s="5">
        <f t="shared" si="652"/>
        <v>6.7122705990046831E-5</v>
      </c>
      <c r="AV461" s="5">
        <f t="shared" si="653"/>
        <v>2.1938667335710548E-5</v>
      </c>
      <c r="AW461" s="5">
        <f t="shared" si="654"/>
        <v>1.4437517006376716E-7</v>
      </c>
      <c r="AX461" s="5">
        <f t="shared" si="655"/>
        <v>9.3822221589470256E-4</v>
      </c>
      <c r="AY461" s="5">
        <f t="shared" si="656"/>
        <v>6.5021790994655075E-4</v>
      </c>
      <c r="AZ461" s="5">
        <f t="shared" si="657"/>
        <v>2.253108715892473E-4</v>
      </c>
      <c r="BA461" s="5">
        <f t="shared" si="658"/>
        <v>5.2049205945413266E-5</v>
      </c>
      <c r="BB461" s="5">
        <f t="shared" si="659"/>
        <v>9.0179398150177824E-6</v>
      </c>
      <c r="BC461" s="5">
        <f t="shared" si="660"/>
        <v>1.2499439640646347E-6</v>
      </c>
      <c r="BD461" s="5">
        <f t="shared" si="661"/>
        <v>2.0817105273143129E-5</v>
      </c>
      <c r="BE461" s="5">
        <f t="shared" si="662"/>
        <v>2.7215800718622659E-5</v>
      </c>
      <c r="BF461" s="5">
        <f t="shared" si="663"/>
        <v>1.7790653384248003E-5</v>
      </c>
      <c r="BG461" s="5">
        <f t="shared" si="664"/>
        <v>7.7530292325585719E-6</v>
      </c>
      <c r="BH461" s="5">
        <f t="shared" si="665"/>
        <v>2.5340326595647594E-6</v>
      </c>
      <c r="BI461" s="5">
        <f t="shared" si="666"/>
        <v>6.6258710778746964E-7</v>
      </c>
      <c r="BJ461" s="8">
        <f t="shared" si="667"/>
        <v>0.51322542277053274</v>
      </c>
      <c r="BK461" s="8">
        <f t="shared" si="668"/>
        <v>0.28922420377197122</v>
      </c>
      <c r="BL461" s="8">
        <f t="shared" si="669"/>
        <v>0.19027003179762189</v>
      </c>
      <c r="BM461" s="8">
        <f t="shared" si="670"/>
        <v>0.32300863915029648</v>
      </c>
      <c r="BN461" s="8">
        <f t="shared" si="671"/>
        <v>0.67656579430091479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1.2705314009661799</v>
      </c>
      <c r="F462">
        <f>VLOOKUP(B462,home!$B$2:$E$405,3,FALSE)</f>
        <v>0.98</v>
      </c>
      <c r="G462">
        <f>VLOOKUP(C462,away!$B$2:$E$405,4,FALSE)</f>
        <v>1.25</v>
      </c>
      <c r="H462">
        <f>VLOOKUP(A462,away!$A$2:$E$405,3,FALSE)</f>
        <v>1.10144927536232</v>
      </c>
      <c r="I462">
        <f>VLOOKUP(C462,away!$B$2:$E$405,3,FALSE)</f>
        <v>0.79</v>
      </c>
      <c r="J462">
        <f>VLOOKUP(B462,home!$B$2:$E$405,4,FALSE)</f>
        <v>1.51</v>
      </c>
      <c r="K462" s="3">
        <f t="shared" si="616"/>
        <v>1.5564009661835705</v>
      </c>
      <c r="L462" s="3">
        <f t="shared" si="617"/>
        <v>1.3139188405797115</v>
      </c>
      <c r="M462" s="5">
        <f t="shared" si="618"/>
        <v>5.6680796778826863E-2</v>
      </c>
      <c r="N462" s="5">
        <f t="shared" si="619"/>
        <v>8.8218046870620737E-2</v>
      </c>
      <c r="O462" s="5">
        <f t="shared" si="620"/>
        <v>7.4473966786770443E-2</v>
      </c>
      <c r="P462" s="5">
        <f t="shared" si="621"/>
        <v>0.11591135386245265</v>
      </c>
      <c r="Q462" s="5">
        <f t="shared" si="622"/>
        <v>6.8651326692130824E-2</v>
      </c>
      <c r="R462" s="5">
        <f t="shared" si="623"/>
        <v>4.8926374046922697E-2</v>
      </c>
      <c r="S462" s="5">
        <f t="shared" si="624"/>
        <v>5.9259232040495671E-2</v>
      </c>
      <c r="T462" s="5">
        <f t="shared" si="625"/>
        <v>9.0202271571583531E-2</v>
      </c>
      <c r="U462" s="5">
        <f t="shared" si="626"/>
        <v>7.6149055838489244E-2</v>
      </c>
      <c r="V462" s="5">
        <f t="shared" si="627"/>
        <v>1.3464912682598414E-2</v>
      </c>
      <c r="W462" s="5">
        <f t="shared" si="628"/>
        <v>3.561633039780545E-2</v>
      </c>
      <c r="X462" s="5">
        <f t="shared" si="629"/>
        <v>4.679696754198847E-2</v>
      </c>
      <c r="Y462" s="5">
        <f t="shared" si="630"/>
        <v>3.0743708667707949E-2</v>
      </c>
      <c r="Z462" s="5">
        <f t="shared" si="631"/>
        <v>2.1428428220500645E-2</v>
      </c>
      <c r="AA462" s="5">
        <f t="shared" si="632"/>
        <v>3.3351226386182493E-2</v>
      </c>
      <c r="AB462" s="5">
        <f t="shared" si="633"/>
        <v>2.5953940485430711E-2</v>
      </c>
      <c r="AC462" s="5">
        <f t="shared" si="634"/>
        <v>1.720971152683568E-3</v>
      </c>
      <c r="AD462" s="5">
        <f t="shared" si="635"/>
        <v>1.385832276076442E-2</v>
      </c>
      <c r="AE462" s="5">
        <f t="shared" si="636"/>
        <v>1.8208711374203015E-2</v>
      </c>
      <c r="AF462" s="5">
        <f t="shared" si="637"/>
        <v>1.1962384468621717E-2</v>
      </c>
      <c r="AG462" s="5">
        <f t="shared" si="638"/>
        <v>5.2392007771933967E-3</v>
      </c>
      <c r="AH462" s="5">
        <f t="shared" si="639"/>
        <v>7.0388038907314449E-3</v>
      </c>
      <c r="AI462" s="5">
        <f t="shared" si="640"/>
        <v>1.0955201176311095E-2</v>
      </c>
      <c r="AJ462" s="5">
        <f t="shared" si="641"/>
        <v>8.5253428477729907E-3</v>
      </c>
      <c r="AK462" s="5">
        <f t="shared" si="642"/>
        <v>4.4229506151066914E-3</v>
      </c>
      <c r="AL462" s="5">
        <f t="shared" si="643"/>
        <v>1.4077437693345464E-4</v>
      </c>
      <c r="AM462" s="5">
        <f t="shared" si="644"/>
        <v>4.3138213869074963E-3</v>
      </c>
      <c r="AN462" s="5">
        <f t="shared" si="645"/>
        <v>5.6680111951534608E-3</v>
      </c>
      <c r="AO462" s="5">
        <f t="shared" si="646"/>
        <v>3.7236533489644315E-3</v>
      </c>
      <c r="AP462" s="5">
        <f t="shared" si="647"/>
        <v>1.6308594303307013E-3</v>
      </c>
      <c r="AQ462" s="5">
        <f t="shared" si="648"/>
        <v>5.35704232962151E-4</v>
      </c>
      <c r="AR462" s="5">
        <f t="shared" si="649"/>
        <v>1.8496834094355646E-3</v>
      </c>
      <c r="AS462" s="5">
        <f t="shared" si="650"/>
        <v>2.8788490455792337E-3</v>
      </c>
      <c r="AT462" s="5">
        <f t="shared" si="651"/>
        <v>2.2403217180180846E-3</v>
      </c>
      <c r="AU462" s="5">
        <f t="shared" si="652"/>
        <v>1.1622796288284611E-3</v>
      </c>
      <c r="AV462" s="5">
        <f t="shared" si="653"/>
        <v>4.5224328432102475E-4</v>
      </c>
      <c r="AW462" s="5">
        <f t="shared" si="654"/>
        <v>7.9967062856165356E-6</v>
      </c>
      <c r="AX462" s="5">
        <f t="shared" si="655"/>
        <v>1.1190059624210295E-3</v>
      </c>
      <c r="AY462" s="5">
        <f t="shared" si="656"/>
        <v>1.4702830167460234E-3</v>
      </c>
      <c r="AZ462" s="5">
        <f t="shared" si="657"/>
        <v>9.6591627834348806E-4</v>
      </c>
      <c r="BA462" s="5">
        <f t="shared" si="658"/>
        <v>4.2304519884604845E-4</v>
      </c>
      <c r="BB462" s="5">
        <f t="shared" si="659"/>
        <v>1.389617642951534E-4</v>
      </c>
      <c r="BC462" s="5">
        <f t="shared" si="660"/>
        <v>3.651689604551982E-5</v>
      </c>
      <c r="BD462" s="5">
        <f t="shared" si="661"/>
        <v>4.0505564679418384E-4</v>
      </c>
      <c r="BE462" s="5">
        <f t="shared" si="662"/>
        <v>6.3042900002857887E-4</v>
      </c>
      <c r="BF462" s="5">
        <f t="shared" si="663"/>
        <v>4.9060015237731118E-4</v>
      </c>
      <c r="BG462" s="5">
        <f t="shared" si="664"/>
        <v>2.54523517056618E-4</v>
      </c>
      <c r="BH462" s="5">
        <f t="shared" si="665"/>
        <v>9.9035161965840197E-5</v>
      </c>
      <c r="BI462" s="5">
        <f t="shared" si="666"/>
        <v>3.0827684353955979E-5</v>
      </c>
      <c r="BJ462" s="8">
        <f t="shared" si="667"/>
        <v>0.42952304983363498</v>
      </c>
      <c r="BK462" s="8">
        <f t="shared" si="668"/>
        <v>0.24864832391073666</v>
      </c>
      <c r="BL462" s="8">
        <f t="shared" si="669"/>
        <v>0.30029071032247673</v>
      </c>
      <c r="BM462" s="8">
        <f t="shared" si="670"/>
        <v>0.54556636093916433</v>
      </c>
      <c r="BN462" s="8">
        <f t="shared" si="671"/>
        <v>0.45286186503772419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1.2705314009661799</v>
      </c>
      <c r="F463">
        <f>VLOOKUP(B463,home!$B$2:$E$405,3,FALSE)</f>
        <v>1.64</v>
      </c>
      <c r="G463">
        <f>VLOOKUP(C463,away!$B$2:$E$405,4,FALSE)</f>
        <v>0.92</v>
      </c>
      <c r="H463">
        <f>VLOOKUP(A463,away!$A$2:$E$405,3,FALSE)</f>
        <v>1.10144927536232</v>
      </c>
      <c r="I463">
        <f>VLOOKUP(C463,away!$B$2:$E$405,3,FALSE)</f>
        <v>0.79</v>
      </c>
      <c r="J463">
        <f>VLOOKUP(B463,home!$B$2:$E$405,4,FALSE)</f>
        <v>0.83</v>
      </c>
      <c r="K463" s="3">
        <f t="shared" si="616"/>
        <v>1.9169777777777721</v>
      </c>
      <c r="L463" s="3">
        <f t="shared" si="617"/>
        <v>0.72222028985507325</v>
      </c>
      <c r="M463" s="5">
        <f t="shared" si="618"/>
        <v>7.1418519420395968E-2</v>
      </c>
      <c r="N463" s="5">
        <f t="shared" si="619"/>
        <v>0.13690771465068929</v>
      </c>
      <c r="O463" s="5">
        <f t="shared" si="620"/>
        <v>5.1579903796818552E-2</v>
      </c>
      <c r="P463" s="5">
        <f t="shared" si="621"/>
        <v>9.8877529358416483E-2</v>
      </c>
      <c r="Q463" s="5">
        <f t="shared" si="622"/>
        <v>0.13122452329585588</v>
      </c>
      <c r="R463" s="5">
        <f t="shared" si="623"/>
        <v>1.8626026535417544E-2</v>
      </c>
      <c r="S463" s="5">
        <f t="shared" si="624"/>
        <v>3.4223496550225427E-2</v>
      </c>
      <c r="T463" s="5">
        <f t="shared" si="625"/>
        <v>9.4773013250826835E-2</v>
      </c>
      <c r="U463" s="5">
        <f t="shared" si="626"/>
        <v>3.5705678956694534E-2</v>
      </c>
      <c r="V463" s="5">
        <f t="shared" si="627"/>
        <v>5.2646394370586182E-3</v>
      </c>
      <c r="W463" s="5">
        <f t="shared" si="628"/>
        <v>8.3851498352545767E-2</v>
      </c>
      <c r="X463" s="5">
        <f t="shared" si="629"/>
        <v>6.05592534449578E-2</v>
      </c>
      <c r="Y463" s="5">
        <f t="shared" si="630"/>
        <v>2.1868560788212133E-2</v>
      </c>
      <c r="Z463" s="5">
        <f t="shared" si="631"/>
        <v>4.4840314277525143E-3</v>
      </c>
      <c r="AA463" s="5">
        <f t="shared" si="632"/>
        <v>8.5957886018587053E-3</v>
      </c>
      <c r="AB463" s="5">
        <f t="shared" si="633"/>
        <v>8.2389678661193028E-3</v>
      </c>
      <c r="AC463" s="5">
        <f t="shared" si="634"/>
        <v>4.5554933153530471E-4</v>
      </c>
      <c r="AD463" s="5">
        <f t="shared" si="635"/>
        <v>4.018536474379994E-2</v>
      </c>
      <c r="AE463" s="5">
        <f t="shared" si="636"/>
        <v>2.9022685773199032E-2</v>
      </c>
      <c r="AF463" s="5">
        <f t="shared" si="637"/>
        <v>1.0480386265746258E-2</v>
      </c>
      <c r="AG463" s="5">
        <f t="shared" si="638"/>
        <v>2.5230492022134637E-3</v>
      </c>
      <c r="AH463" s="5">
        <f t="shared" si="639"/>
        <v>8.0961461936766962E-4</v>
      </c>
      <c r="AI463" s="5">
        <f t="shared" si="640"/>
        <v>1.552013233891832E-3</v>
      </c>
      <c r="AJ463" s="5">
        <f t="shared" si="641"/>
        <v>1.4875874400938291E-3</v>
      </c>
      <c r="AK463" s="5">
        <f t="shared" si="642"/>
        <v>9.5055735505373109E-4</v>
      </c>
      <c r="AL463" s="5">
        <f t="shared" si="643"/>
        <v>2.5227962029257859E-5</v>
      </c>
      <c r="AM463" s="5">
        <f t="shared" si="644"/>
        <v>1.5406890241151766E-2</v>
      </c>
      <c r="AN463" s="5">
        <f t="shared" si="645"/>
        <v>1.1127168735729928E-2</v>
      </c>
      <c r="AO463" s="5">
        <f t="shared" si="646"/>
        <v>4.0181335147925889E-3</v>
      </c>
      <c r="AP463" s="5">
        <f t="shared" si="647"/>
        <v>9.673258505766292E-4</v>
      </c>
      <c r="AQ463" s="5">
        <f t="shared" si="648"/>
        <v>1.7465558904693958E-4</v>
      </c>
      <c r="AR463" s="5">
        <f t="shared" si="649"/>
        <v>1.1694402101412467E-4</v>
      </c>
      <c r="AS463" s="5">
        <f t="shared" si="650"/>
        <v>2.2417908952805375E-4</v>
      </c>
      <c r="AT463" s="5">
        <f t="shared" si="651"/>
        <v>2.1487316643386639E-4</v>
      </c>
      <c r="AU463" s="5">
        <f t="shared" si="652"/>
        <v>1.3730236169815554E-4</v>
      </c>
      <c r="AV463" s="5">
        <f t="shared" si="653"/>
        <v>6.5801394052942541E-5</v>
      </c>
      <c r="AW463" s="5">
        <f t="shared" si="654"/>
        <v>9.7021153011740781E-7</v>
      </c>
      <c r="AX463" s="5">
        <f t="shared" si="655"/>
        <v>4.9224443694915231E-3</v>
      </c>
      <c r="AY463" s="5">
        <f t="shared" si="656"/>
        <v>3.5550891993296409E-3</v>
      </c>
      <c r="AZ463" s="5">
        <f t="shared" si="657"/>
        <v>1.2837787760002469E-3</v>
      </c>
      <c r="BA463" s="5">
        <f t="shared" si="658"/>
        <v>3.0905702657089648E-4</v>
      </c>
      <c r="BB463" s="5">
        <f t="shared" si="659"/>
        <v>5.5801813827944972E-5</v>
      </c>
      <c r="BC463" s="5">
        <f t="shared" si="660"/>
        <v>8.0602404314514518E-6</v>
      </c>
      <c r="BD463" s="5">
        <f t="shared" si="661"/>
        <v>1.4076557458939811E-5</v>
      </c>
      <c r="BE463" s="5">
        <f t="shared" si="662"/>
        <v>2.6984447836399557E-5</v>
      </c>
      <c r="BF463" s="5">
        <f t="shared" si="663"/>
        <v>2.586429342399072E-5</v>
      </c>
      <c r="BG463" s="5">
        <f t="shared" si="664"/>
        <v>1.6527091910571326E-5</v>
      </c>
      <c r="BH463" s="5">
        <f t="shared" si="665"/>
        <v>7.9205169809640065E-6</v>
      </c>
      <c r="BI463" s="5">
        <f t="shared" si="666"/>
        <v>3.0366910082038978E-6</v>
      </c>
      <c r="BJ463" s="8">
        <f t="shared" si="667"/>
        <v>0.65322445512499594</v>
      </c>
      <c r="BK463" s="8">
        <f t="shared" si="668"/>
        <v>0.2138200512589907</v>
      </c>
      <c r="BL463" s="8">
        <f t="shared" si="669"/>
        <v>0.12839964803666187</v>
      </c>
      <c r="BM463" s="8">
        <f t="shared" si="670"/>
        <v>0.48773984980300783</v>
      </c>
      <c r="BN463" s="8">
        <f t="shared" si="671"/>
        <v>0.50863421705759371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1.3592592592592601</v>
      </c>
      <c r="F464">
        <f>VLOOKUP(B464,home!$B$2:$E$405,3,FALSE)</f>
        <v>1.08</v>
      </c>
      <c r="G464">
        <f>VLOOKUP(C464,away!$B$2:$E$405,4,FALSE)</f>
        <v>1</v>
      </c>
      <c r="H464">
        <f>VLOOKUP(A464,away!$A$2:$E$405,3,FALSE)</f>
        <v>1.11851851851852</v>
      </c>
      <c r="I464">
        <f>VLOOKUP(C464,away!$B$2:$E$405,3,FALSE)</f>
        <v>0.79</v>
      </c>
      <c r="J464">
        <f>VLOOKUP(B464,home!$B$2:$E$405,4,FALSE)</f>
        <v>1.31</v>
      </c>
      <c r="K464" s="3">
        <f t="shared" si="616"/>
        <v>1.4680000000000009</v>
      </c>
      <c r="L464" s="3">
        <f t="shared" si="617"/>
        <v>1.1575548148148165</v>
      </c>
      <c r="M464" s="5">
        <f t="shared" si="618"/>
        <v>7.2399577530989592E-2</v>
      </c>
      <c r="N464" s="5">
        <f t="shared" si="619"/>
        <v>0.10628257981549277</v>
      </c>
      <c r="O464" s="5">
        <f t="shared" si="620"/>
        <v>8.3806479561555611E-2</v>
      </c>
      <c r="P464" s="5">
        <f t="shared" si="621"/>
        <v>0.1230279119963637</v>
      </c>
      <c r="Q464" s="5">
        <f t="shared" si="622"/>
        <v>7.8011413584571768E-2</v>
      </c>
      <c r="R464" s="5">
        <f t="shared" si="623"/>
        <v>4.8505296964579114E-2</v>
      </c>
      <c r="S464" s="5">
        <f t="shared" si="624"/>
        <v>5.2265039542897643E-2</v>
      </c>
      <c r="T464" s="5">
        <f t="shared" si="625"/>
        <v>9.0302487405331033E-2</v>
      </c>
      <c r="U464" s="5">
        <f t="shared" si="626"/>
        <v>7.1205775944002181E-2</v>
      </c>
      <c r="V464" s="5">
        <f t="shared" si="627"/>
        <v>9.8681648347369068E-3</v>
      </c>
      <c r="W464" s="5">
        <f t="shared" si="628"/>
        <v>3.8173585047383808E-2</v>
      </c>
      <c r="X464" s="5">
        <f t="shared" si="629"/>
        <v>4.4188017170342014E-2</v>
      </c>
      <c r="Y464" s="5">
        <f t="shared" si="630"/>
        <v>2.5575026016324599E-2</v>
      </c>
      <c r="Z464" s="5">
        <f t="shared" si="631"/>
        <v>1.8715846681790341E-2</v>
      </c>
      <c r="AA464" s="5">
        <f t="shared" si="632"/>
        <v>2.7474862928868238E-2</v>
      </c>
      <c r="AB464" s="5">
        <f t="shared" si="633"/>
        <v>2.0166549389789304E-2</v>
      </c>
      <c r="AC464" s="5">
        <f t="shared" si="634"/>
        <v>1.0480549026114505E-3</v>
      </c>
      <c r="AD464" s="5">
        <f t="shared" si="635"/>
        <v>1.4009705712389865E-2</v>
      </c>
      <c r="AE464" s="5">
        <f t="shared" si="636"/>
        <v>1.6217002301515529E-2</v>
      </c>
      <c r="AF464" s="5">
        <f t="shared" si="637"/>
        <v>9.3860345479911331E-3</v>
      </c>
      <c r="AG464" s="5">
        <f t="shared" si="638"/>
        <v>3.6216164943484465E-3</v>
      </c>
      <c r="AH464" s="5">
        <f t="shared" si="639"/>
        <v>5.4161546099605815E-3</v>
      </c>
      <c r="AI464" s="5">
        <f t="shared" si="640"/>
        <v>7.9509149674221388E-3</v>
      </c>
      <c r="AJ464" s="5">
        <f t="shared" si="641"/>
        <v>5.8359715860878542E-3</v>
      </c>
      <c r="AK464" s="5">
        <f t="shared" si="642"/>
        <v>2.8557354294589921E-3</v>
      </c>
      <c r="AL464" s="5">
        <f t="shared" si="643"/>
        <v>7.1237988244143103E-5</v>
      </c>
      <c r="AM464" s="5">
        <f t="shared" si="644"/>
        <v>4.1132495971576664E-3</v>
      </c>
      <c r="AN464" s="5">
        <f t="shared" si="645"/>
        <v>4.7613118757249611E-3</v>
      </c>
      <c r="AO464" s="5">
        <f t="shared" si="646"/>
        <v>2.7557397432901977E-3</v>
      </c>
      <c r="AP464" s="5">
        <f t="shared" si="647"/>
        <v>1.0633066027407043E-3</v>
      </c>
      <c r="AQ464" s="5">
        <f t="shared" si="648"/>
        <v>3.0770891940672205E-4</v>
      </c>
      <c r="AR464" s="5">
        <f t="shared" si="649"/>
        <v>1.2538991693082674E-3</v>
      </c>
      <c r="AS464" s="5">
        <f t="shared" si="650"/>
        <v>1.8407239805445378E-3</v>
      </c>
      <c r="AT464" s="5">
        <f t="shared" si="651"/>
        <v>1.3510914017196918E-3</v>
      </c>
      <c r="AU464" s="5">
        <f t="shared" si="652"/>
        <v>6.6113405924150294E-4</v>
      </c>
      <c r="AV464" s="5">
        <f t="shared" si="653"/>
        <v>2.4263619974163172E-4</v>
      </c>
      <c r="AW464" s="5">
        <f t="shared" si="654"/>
        <v>3.3626120664811771E-6</v>
      </c>
      <c r="AX464" s="5">
        <f t="shared" si="655"/>
        <v>1.0063750681045768E-3</v>
      </c>
      <c r="AY464" s="5">
        <f t="shared" si="656"/>
        <v>1.1649343055940419E-3</v>
      </c>
      <c r="AZ464" s="5">
        <f t="shared" si="657"/>
        <v>6.742376571916692E-4</v>
      </c>
      <c r="BA464" s="5">
        <f t="shared" si="658"/>
        <v>2.6015568213722597E-4</v>
      </c>
      <c r="BB464" s="5">
        <f t="shared" si="659"/>
        <v>7.5286115614844748E-5</v>
      </c>
      <c r="BC464" s="5">
        <f t="shared" si="660"/>
        <v>1.7429561123733699E-5</v>
      </c>
      <c r="BD464" s="5">
        <f t="shared" si="661"/>
        <v>2.4190950345418034E-4</v>
      </c>
      <c r="BE464" s="5">
        <f t="shared" si="662"/>
        <v>3.5512315107073692E-4</v>
      </c>
      <c r="BF464" s="5">
        <f t="shared" si="663"/>
        <v>2.6066039288592113E-4</v>
      </c>
      <c r="BG464" s="5">
        <f t="shared" si="664"/>
        <v>1.2754981891884416E-4</v>
      </c>
      <c r="BH464" s="5">
        <f t="shared" si="665"/>
        <v>4.6810783543215832E-5</v>
      </c>
      <c r="BI464" s="5">
        <f t="shared" si="666"/>
        <v>1.3743646048288175E-5</v>
      </c>
      <c r="BJ464" s="8">
        <f t="shared" si="667"/>
        <v>0.44196720322377725</v>
      </c>
      <c r="BK464" s="8">
        <f t="shared" si="668"/>
        <v>0.25984492110143748</v>
      </c>
      <c r="BL464" s="8">
        <f t="shared" si="669"/>
        <v>0.27961302348820083</v>
      </c>
      <c r="BM464" s="8">
        <f t="shared" si="670"/>
        <v>0.48694616334812579</v>
      </c>
      <c r="BN464" s="8">
        <f t="shared" si="671"/>
        <v>0.5120332594535526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1.3592592592592601</v>
      </c>
      <c r="F465">
        <f>VLOOKUP(B465,home!$B$2:$E$405,3,FALSE)</f>
        <v>1.05</v>
      </c>
      <c r="G465">
        <f>VLOOKUP(C465,away!$B$2:$E$405,4,FALSE)</f>
        <v>0.63</v>
      </c>
      <c r="H465">
        <f>VLOOKUP(A465,away!$A$2:$E$405,3,FALSE)</f>
        <v>1.11851851851852</v>
      </c>
      <c r="I465">
        <f>VLOOKUP(C465,away!$B$2:$E$405,3,FALSE)</f>
        <v>1.05</v>
      </c>
      <c r="J465">
        <f>VLOOKUP(B465,home!$B$2:$E$405,4,FALSE)</f>
        <v>1.02</v>
      </c>
      <c r="K465" s="3">
        <f t="shared" si="616"/>
        <v>0.89915000000000056</v>
      </c>
      <c r="L465" s="3">
        <f t="shared" si="617"/>
        <v>1.1979333333333351</v>
      </c>
      <c r="M465" s="5">
        <f t="shared" si="618"/>
        <v>0.12281411420716816</v>
      </c>
      <c r="N465" s="5">
        <f t="shared" si="619"/>
        <v>0.11042831078937532</v>
      </c>
      <c r="O465" s="5">
        <f t="shared" si="620"/>
        <v>0.14712312121257387</v>
      </c>
      <c r="P465" s="5">
        <f t="shared" si="621"/>
        <v>0.13228575443828589</v>
      </c>
      <c r="Q465" s="5">
        <f t="shared" si="622"/>
        <v>4.9645807823133437E-2</v>
      </c>
      <c r="R465" s="5">
        <f t="shared" si="623"/>
        <v>8.8121845502291477E-2</v>
      </c>
      <c r="S465" s="5">
        <f t="shared" si="624"/>
        <v>3.5621966050635528E-2</v>
      </c>
      <c r="T465" s="5">
        <f t="shared" si="625"/>
        <v>5.9472368051592409E-2</v>
      </c>
      <c r="U465" s="5">
        <f t="shared" si="626"/>
        <v>7.9234757383385424E-2</v>
      </c>
      <c r="V465" s="5">
        <f t="shared" si="627"/>
        <v>4.2632438498201109E-3</v>
      </c>
      <c r="W465" s="5">
        <f t="shared" si="628"/>
        <v>1.4879676034723488E-2</v>
      </c>
      <c r="X465" s="5">
        <f t="shared" si="629"/>
        <v>1.782485991119645E-2</v>
      </c>
      <c r="Y465" s="5">
        <f t="shared" si="630"/>
        <v>1.0676496924809651E-2</v>
      </c>
      <c r="Z465" s="5">
        <f t="shared" si="631"/>
        <v>3.5188032040681744E-2</v>
      </c>
      <c r="AA465" s="5">
        <f t="shared" si="632"/>
        <v>3.1639319009379011E-2</v>
      </c>
      <c r="AB465" s="5">
        <f t="shared" si="633"/>
        <v>1.4224246843641576E-2</v>
      </c>
      <c r="AC465" s="5">
        <f t="shared" si="634"/>
        <v>2.8700204403853813E-4</v>
      </c>
      <c r="AD465" s="5">
        <f t="shared" si="635"/>
        <v>3.3447651766554069E-3</v>
      </c>
      <c r="AE465" s="5">
        <f t="shared" si="636"/>
        <v>4.0068056972880732E-3</v>
      </c>
      <c r="AF465" s="5">
        <f t="shared" si="637"/>
        <v>2.3999430524856502E-3</v>
      </c>
      <c r="AG465" s="5">
        <f t="shared" si="638"/>
        <v>9.5832392689143846E-4</v>
      </c>
      <c r="AH465" s="5">
        <f t="shared" si="639"/>
        <v>1.0538229128983521E-2</v>
      </c>
      <c r="AI465" s="5">
        <f t="shared" si="640"/>
        <v>9.4754487213255401E-3</v>
      </c>
      <c r="AJ465" s="5">
        <f t="shared" si="641"/>
        <v>4.2599248588899323E-3</v>
      </c>
      <c r="AK465" s="5">
        <f t="shared" si="642"/>
        <v>1.2767704789569618E-3</v>
      </c>
      <c r="AL465" s="5">
        <f t="shared" si="643"/>
        <v>1.2365445833668587E-5</v>
      </c>
      <c r="AM465" s="5">
        <f t="shared" si="644"/>
        <v>6.0148912171794245E-4</v>
      </c>
      <c r="AN465" s="5">
        <f t="shared" si="645"/>
        <v>7.2054386854331488E-4</v>
      </c>
      <c r="AO465" s="5">
        <f t="shared" si="646"/>
        <v>4.3158175912849493E-4</v>
      </c>
      <c r="AP465" s="5">
        <f t="shared" si="647"/>
        <v>1.7233539177288754E-4</v>
      </c>
      <c r="AQ465" s="5">
        <f t="shared" si="648"/>
        <v>5.1611577579450363E-5</v>
      </c>
      <c r="AR465" s="5">
        <f t="shared" si="649"/>
        <v>2.5248191895827334E-3</v>
      </c>
      <c r="AS465" s="5">
        <f t="shared" si="650"/>
        <v>2.2701911743133159E-3</v>
      </c>
      <c r="AT465" s="5">
        <f t="shared" si="651"/>
        <v>1.0206211971919097E-3</v>
      </c>
      <c r="AU465" s="5">
        <f t="shared" si="652"/>
        <v>3.0589718315170205E-4</v>
      </c>
      <c r="AV465" s="5">
        <f t="shared" si="653"/>
        <v>6.8761863057713256E-5</v>
      </c>
      <c r="AW465" s="5">
        <f t="shared" si="654"/>
        <v>3.6997474273132387E-7</v>
      </c>
      <c r="AX465" s="5">
        <f t="shared" si="655"/>
        <v>9.0138157298781351E-5</v>
      </c>
      <c r="AY465" s="5">
        <f t="shared" si="656"/>
        <v>1.0797950323345364E-4</v>
      </c>
      <c r="AZ465" s="5">
        <f t="shared" si="657"/>
        <v>6.4676123120064385E-5</v>
      </c>
      <c r="BA465" s="5">
        <f t="shared" si="658"/>
        <v>2.5825894585431981E-5</v>
      </c>
      <c r="BB465" s="5">
        <f t="shared" si="659"/>
        <v>7.7344249967604684E-6</v>
      </c>
      <c r="BC465" s="5">
        <f t="shared" si="660"/>
        <v>1.8530651035571855E-6</v>
      </c>
      <c r="BD465" s="5">
        <f t="shared" si="661"/>
        <v>5.0409417797346937E-4</v>
      </c>
      <c r="BE465" s="5">
        <f t="shared" si="662"/>
        <v>4.5325628012484527E-4</v>
      </c>
      <c r="BF465" s="5">
        <f t="shared" si="663"/>
        <v>2.0377269213712744E-4</v>
      </c>
      <c r="BG465" s="5">
        <f t="shared" si="664"/>
        <v>6.1074072045032759E-5</v>
      </c>
      <c r="BH465" s="5">
        <f t="shared" si="665"/>
        <v>1.3728687969822805E-5</v>
      </c>
      <c r="BI465" s="5">
        <f t="shared" si="666"/>
        <v>2.4688299576132376E-6</v>
      </c>
      <c r="BJ465" s="8">
        <f t="shared" si="667"/>
        <v>0.27591312627523129</v>
      </c>
      <c r="BK465" s="8">
        <f t="shared" si="668"/>
        <v>0.29539242553901535</v>
      </c>
      <c r="BL465" s="8">
        <f t="shared" si="669"/>
        <v>0.39332234848693265</v>
      </c>
      <c r="BM465" s="8">
        <f t="shared" si="670"/>
        <v>0.34928936884054218</v>
      </c>
      <c r="BN465" s="8">
        <f t="shared" si="671"/>
        <v>0.65041895397282812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1.3592592592592601</v>
      </c>
      <c r="F466">
        <f>VLOOKUP(B466,home!$B$2:$E$405,3,FALSE)</f>
        <v>0.42</v>
      </c>
      <c r="G466">
        <f>VLOOKUP(C466,away!$B$2:$E$405,4,FALSE)</f>
        <v>0.84</v>
      </c>
      <c r="H466">
        <f>VLOOKUP(A466,away!$A$2:$E$405,3,FALSE)</f>
        <v>1.11851851851852</v>
      </c>
      <c r="I466">
        <f>VLOOKUP(C466,away!$B$2:$E$405,3,FALSE)</f>
        <v>1</v>
      </c>
      <c r="J466">
        <f>VLOOKUP(B466,home!$B$2:$E$405,4,FALSE)</f>
        <v>1.0900000000000001</v>
      </c>
      <c r="K466" s="3">
        <f t="shared" si="616"/>
        <v>0.47954666666666695</v>
      </c>
      <c r="L466" s="3">
        <f t="shared" si="617"/>
        <v>1.2191851851851869</v>
      </c>
      <c r="M466" s="5">
        <f t="shared" si="618"/>
        <v>0.18291534078337049</v>
      </c>
      <c r="N466" s="5">
        <f t="shared" si="619"/>
        <v>8.7716441954862751E-2</v>
      </c>
      <c r="O466" s="5">
        <f t="shared" si="620"/>
        <v>0.22300767362618509</v>
      </c>
      <c r="P466" s="5">
        <f t="shared" si="621"/>
        <v>0.10694258652852504</v>
      </c>
      <c r="Q466" s="5">
        <f t="shared" si="622"/>
        <v>2.1032063675657305E-2</v>
      </c>
      <c r="R466" s="5">
        <f t="shared" si="623"/>
        <v>0.13594382593382914</v>
      </c>
      <c r="S466" s="5">
        <f t="shared" si="624"/>
        <v>1.5631161340037291E-2</v>
      </c>
      <c r="T466" s="5">
        <f t="shared" si="625"/>
        <v>2.5641980447232891E-2</v>
      </c>
      <c r="U466" s="5">
        <f t="shared" si="626"/>
        <v>6.519140858048135E-2</v>
      </c>
      <c r="V466" s="5">
        <f t="shared" si="627"/>
        <v>1.0154283621587295E-3</v>
      </c>
      <c r="W466" s="5">
        <f t="shared" si="628"/>
        <v>3.361952009594184E-3</v>
      </c>
      <c r="X466" s="5">
        <f t="shared" si="629"/>
        <v>4.0988420834007959E-3</v>
      </c>
      <c r="Y466" s="5">
        <f t="shared" si="630"/>
        <v>2.498623772247919E-3</v>
      </c>
      <c r="Z466" s="5">
        <f t="shared" si="631"/>
        <v>5.5246899531972739E-2</v>
      </c>
      <c r="AA466" s="5">
        <f t="shared" si="632"/>
        <v>2.649346651422577E-2</v>
      </c>
      <c r="AB466" s="5">
        <f t="shared" si="633"/>
        <v>6.3524267776709636E-3</v>
      </c>
      <c r="AC466" s="5">
        <f t="shared" si="634"/>
        <v>3.7104779941710252E-5</v>
      </c>
      <c r="AD466" s="5">
        <f t="shared" si="635"/>
        <v>4.0305321992354813E-4</v>
      </c>
      <c r="AE466" s="5">
        <f t="shared" si="636"/>
        <v>4.9139651457197689E-4</v>
      </c>
      <c r="AF466" s="5">
        <f t="shared" si="637"/>
        <v>2.9955167530889556E-4</v>
      </c>
      <c r="AG466" s="5">
        <f t="shared" si="638"/>
        <v>1.217363215780029E-4</v>
      </c>
      <c r="AH466" s="5">
        <f t="shared" si="639"/>
        <v>1.6839050359198908E-2</v>
      </c>
      <c r="AI466" s="5">
        <f t="shared" si="640"/>
        <v>8.0751104695859777E-3</v>
      </c>
      <c r="AJ466" s="5">
        <f t="shared" si="641"/>
        <v>1.9361961543275295E-3</v>
      </c>
      <c r="AK466" s="5">
        <f t="shared" si="642"/>
        <v>3.0949880394019557E-4</v>
      </c>
      <c r="AL466" s="5">
        <f t="shared" si="643"/>
        <v>8.6774157324238653E-7</v>
      </c>
      <c r="AM466" s="5">
        <f t="shared" si="644"/>
        <v>3.8656565620720912E-5</v>
      </c>
      <c r="AN466" s="5">
        <f t="shared" si="645"/>
        <v>4.712951211492195E-5</v>
      </c>
      <c r="AO466" s="5">
        <f t="shared" si="646"/>
        <v>2.8729801477759318E-5</v>
      </c>
      <c r="AP466" s="5">
        <f t="shared" si="647"/>
        <v>1.1675649444998547E-5</v>
      </c>
      <c r="AQ466" s="5">
        <f t="shared" si="648"/>
        <v>3.5586947076894711E-6</v>
      </c>
      <c r="AR466" s="5">
        <f t="shared" si="649"/>
        <v>4.1059841461045226E-3</v>
      </c>
      <c r="AS466" s="5">
        <f t="shared" si="650"/>
        <v>1.9690110106506046E-3</v>
      </c>
      <c r="AT466" s="5">
        <f t="shared" si="651"/>
        <v>4.7211633339373115E-4</v>
      </c>
      <c r="AU466" s="5">
        <f t="shared" si="652"/>
        <v>7.5467271319284234E-5</v>
      </c>
      <c r="AV466" s="5">
        <f t="shared" si="653"/>
        <v>9.0475196008979254E-6</v>
      </c>
      <c r="AW466" s="5">
        <f t="shared" si="654"/>
        <v>1.4092513430810337E-8</v>
      </c>
      <c r="AX466" s="5">
        <f t="shared" si="655"/>
        <v>3.0896045313663325E-6</v>
      </c>
      <c r="AY466" s="5">
        <f t="shared" si="656"/>
        <v>3.7668000727228545E-6</v>
      </c>
      <c r="AZ466" s="5">
        <f t="shared" si="657"/>
        <v>2.2962134221090948E-6</v>
      </c>
      <c r="BA466" s="5">
        <f t="shared" si="658"/>
        <v>9.331697954195958E-7</v>
      </c>
      <c r="BB466" s="5">
        <f t="shared" si="659"/>
        <v>2.8442669745946587E-7</v>
      </c>
      <c r="BC466" s="5">
        <f t="shared" si="660"/>
        <v>6.9353763162746013E-8</v>
      </c>
      <c r="BD466" s="5">
        <f t="shared" si="661"/>
        <v>8.3432584025597983E-4</v>
      </c>
      <c r="BE466" s="5">
        <f t="shared" si="662"/>
        <v>4.0009817560862117E-4</v>
      </c>
      <c r="BF466" s="5">
        <f t="shared" si="663"/>
        <v>9.5932873226264507E-5</v>
      </c>
      <c r="BG466" s="5">
        <f t="shared" si="664"/>
        <v>1.5334763193137037E-5</v>
      </c>
      <c r="BH466" s="5">
        <f t="shared" si="665"/>
        <v>1.8384336433478891E-6</v>
      </c>
      <c r="BI466" s="5">
        <f t="shared" si="666"/>
        <v>1.7632294511106727E-7</v>
      </c>
      <c r="BJ466" s="8">
        <f t="shared" si="667"/>
        <v>0.14580583146602652</v>
      </c>
      <c r="BK466" s="8">
        <f t="shared" si="668"/>
        <v>0.30654625633567928</v>
      </c>
      <c r="BL466" s="8">
        <f t="shared" si="669"/>
        <v>0.49212798990938661</v>
      </c>
      <c r="BM466" s="8">
        <f t="shared" si="670"/>
        <v>0.24216529203307577</v>
      </c>
      <c r="BN466" s="8">
        <f t="shared" si="671"/>
        <v>0.75755793250242986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1.3592592592592601</v>
      </c>
      <c r="F467">
        <f>VLOOKUP(B467,home!$B$2:$E$405,3,FALSE)</f>
        <v>1.1599999999999999</v>
      </c>
      <c r="G467">
        <f>VLOOKUP(C467,away!$B$2:$E$405,4,FALSE)</f>
        <v>1.26</v>
      </c>
      <c r="H467">
        <f>VLOOKUP(A467,away!$A$2:$E$405,3,FALSE)</f>
        <v>1.11851851851852</v>
      </c>
      <c r="I467">
        <f>VLOOKUP(C467,away!$B$2:$E$405,3,FALSE)</f>
        <v>0.89</v>
      </c>
      <c r="J467">
        <f>VLOOKUP(B467,home!$B$2:$E$405,4,FALSE)</f>
        <v>0.56999999999999995</v>
      </c>
      <c r="K467" s="3">
        <f t="shared" si="616"/>
        <v>1.9866933333333345</v>
      </c>
      <c r="L467" s="3">
        <f t="shared" si="617"/>
        <v>0.56742444444444518</v>
      </c>
      <c r="M467" s="5">
        <f t="shared" si="618"/>
        <v>7.7760804124374763E-2</v>
      </c>
      <c r="N467" s="5">
        <f t="shared" si="619"/>
        <v>0.15448687114853463</v>
      </c>
      <c r="O467" s="5">
        <f t="shared" si="620"/>
        <v>4.4123381079826669E-2</v>
      </c>
      <c r="P467" s="5">
        <f t="shared" si="621"/>
        <v>8.7659627035417825E-2</v>
      </c>
      <c r="Q467" s="5">
        <f t="shared" si="622"/>
        <v>0.15345901849915983</v>
      </c>
      <c r="R467" s="5">
        <f t="shared" si="623"/>
        <v>1.2518342498115594E-2</v>
      </c>
      <c r="S467" s="5">
        <f t="shared" si="624"/>
        <v>2.4704638469588175E-2</v>
      </c>
      <c r="T467" s="5">
        <f t="shared" si="625"/>
        <v>8.7076398316875595E-2</v>
      </c>
      <c r="U467" s="5">
        <f t="shared" si="626"/>
        <v>2.4870107585389611E-2</v>
      </c>
      <c r="V467" s="5">
        <f t="shared" si="627"/>
        <v>3.0943887171759298E-3</v>
      </c>
      <c r="W467" s="5">
        <f t="shared" si="628"/>
        <v>0.10162533633071921</v>
      </c>
      <c r="X467" s="5">
        <f t="shared" si="629"/>
        <v>5.7664700008938231E-2</v>
      </c>
      <c r="Y467" s="5">
        <f t="shared" si="630"/>
        <v>1.6360180183313682E-2</v>
      </c>
      <c r="Z467" s="5">
        <f t="shared" si="631"/>
        <v>2.3677378457861763E-3</v>
      </c>
      <c r="AA467" s="5">
        <f t="shared" si="632"/>
        <v>4.7039689933044276E-3</v>
      </c>
      <c r="AB467" s="5">
        <f t="shared" si="633"/>
        <v>4.6726719196023133E-3</v>
      </c>
      <c r="AC467" s="5">
        <f t="shared" si="634"/>
        <v>2.1801870806305467E-4</v>
      </c>
      <c r="AD467" s="5">
        <f t="shared" si="635"/>
        <v>5.0474594546499441E-2</v>
      </c>
      <c r="AE467" s="5">
        <f t="shared" si="636"/>
        <v>2.8640518769106064E-2</v>
      </c>
      <c r="AF467" s="5">
        <f t="shared" si="637"/>
        <v>8.1256652255803554E-3</v>
      </c>
      <c r="AG467" s="5">
        <f t="shared" si="638"/>
        <v>1.5369003587888271E-3</v>
      </c>
      <c r="AH467" s="5">
        <f t="shared" si="639"/>
        <v>3.3587808293382714E-4</v>
      </c>
      <c r="AI467" s="5">
        <f t="shared" si="640"/>
        <v>6.6728674817741521E-4</v>
      </c>
      <c r="AJ467" s="5">
        <f t="shared" si="641"/>
        <v>6.6284706701287544E-4</v>
      </c>
      <c r="AK467" s="5">
        <f t="shared" si="642"/>
        <v>4.3895794968467781E-4</v>
      </c>
      <c r="AL467" s="5">
        <f t="shared" si="643"/>
        <v>9.8308852902205945E-6</v>
      </c>
      <c r="AM467" s="5">
        <f t="shared" si="644"/>
        <v>2.0055508097646699E-2</v>
      </c>
      <c r="AN467" s="5">
        <f t="shared" si="645"/>
        <v>1.1379985540358248E-2</v>
      </c>
      <c r="AO467" s="5">
        <f t="shared" si="646"/>
        <v>3.228640986511799E-3</v>
      </c>
      <c r="AP467" s="5">
        <f t="shared" si="647"/>
        <v>6.1066993936067441E-4</v>
      </c>
      <c r="AQ467" s="5">
        <f t="shared" si="648"/>
        <v>8.6627262770163412E-5</v>
      </c>
      <c r="AR467" s="5">
        <f t="shared" si="649"/>
        <v>3.8117086921958449E-5</v>
      </c>
      <c r="AS467" s="5">
        <f t="shared" si="650"/>
        <v>7.5726962473942084E-5</v>
      </c>
      <c r="AT467" s="5">
        <f t="shared" si="651"/>
        <v>7.5223125750282198E-5</v>
      </c>
      <c r="AU467" s="5">
        <f t="shared" si="652"/>
        <v>4.9815094146860233E-5</v>
      </c>
      <c r="AV467" s="5">
        <f t="shared" si="653"/>
        <v>2.4741828860234909E-5</v>
      </c>
      <c r="AW467" s="5">
        <f t="shared" si="654"/>
        <v>3.0784280206485989E-7</v>
      </c>
      <c r="AX467" s="5">
        <f t="shared" si="655"/>
        <v>6.6406907057012391E-3</v>
      </c>
      <c r="AY467" s="5">
        <f t="shared" si="656"/>
        <v>3.7680902344099155E-3</v>
      </c>
      <c r="AZ467" s="5">
        <f t="shared" si="657"/>
        <v>1.0690532539382926E-3</v>
      </c>
      <c r="BA467" s="5">
        <f t="shared" si="658"/>
        <v>2.0220231623248737E-4</v>
      </c>
      <c r="BB467" s="5">
        <f t="shared" si="659"/>
        <v>2.8683634238399792E-5</v>
      </c>
      <c r="BC467" s="5">
        <f t="shared" si="660"/>
        <v>3.2551590444743353E-6</v>
      </c>
      <c r="BD467" s="5">
        <f t="shared" si="661"/>
        <v>3.6047611450888141E-6</v>
      </c>
      <c r="BE467" s="5">
        <f t="shared" si="662"/>
        <v>7.1615549352069842E-6</v>
      </c>
      <c r="BF467" s="5">
        <f t="shared" si="663"/>
        <v>7.1139067230380798E-6</v>
      </c>
      <c r="BG467" s="5">
        <f t="shared" si="664"/>
        <v>4.7110503535383126E-6</v>
      </c>
      <c r="BH467" s="5">
        <f t="shared" si="665"/>
        <v>2.3398530825930536E-6</v>
      </c>
      <c r="BI467" s="5">
        <f t="shared" si="666"/>
        <v>9.2971410403341417E-7</v>
      </c>
      <c r="BJ467" s="8">
        <f t="shared" si="667"/>
        <v>0.70652359051772795</v>
      </c>
      <c r="BK467" s="8">
        <f t="shared" si="668"/>
        <v>0.19721539817431991</v>
      </c>
      <c r="BL467" s="8">
        <f t="shared" si="669"/>
        <v>9.3282926862544205E-2</v>
      </c>
      <c r="BM467" s="8">
        <f t="shared" si="670"/>
        <v>0.46561382662334133</v>
      </c>
      <c r="BN467" s="8">
        <f t="shared" si="671"/>
        <v>0.53000804438542926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1.1786833855799399</v>
      </c>
      <c r="F468">
        <f>VLOOKUP(B468,home!$B$2:$E$405,3,FALSE)</f>
        <v>0.67</v>
      </c>
      <c r="G468">
        <f>VLOOKUP(C468,away!$B$2:$E$405,4,FALSE)</f>
        <v>1.02</v>
      </c>
      <c r="H468">
        <f>VLOOKUP(A468,away!$A$2:$E$405,3,FALSE)</f>
        <v>0.84639498432601901</v>
      </c>
      <c r="I468">
        <f>VLOOKUP(C468,away!$B$2:$E$405,3,FALSE)</f>
        <v>0.79</v>
      </c>
      <c r="J468">
        <f>VLOOKUP(B468,home!$B$2:$E$405,4,FALSE)</f>
        <v>1.43</v>
      </c>
      <c r="K468" s="3">
        <f t="shared" si="616"/>
        <v>0.8055122257053311</v>
      </c>
      <c r="L468" s="3">
        <f t="shared" si="617"/>
        <v>0.95617241379310369</v>
      </c>
      <c r="M468" s="5">
        <f t="shared" si="618"/>
        <v>0.17175527424545994</v>
      </c>
      <c r="N468" s="5">
        <f t="shared" si="619"/>
        <v>0.13835097323408999</v>
      </c>
      <c r="O468" s="5">
        <f t="shared" si="620"/>
        <v>0.16422765515697793</v>
      </c>
      <c r="P468" s="5">
        <f t="shared" si="621"/>
        <v>0.13228738402786491</v>
      </c>
      <c r="Q468" s="5">
        <f t="shared" si="622"/>
        <v>5.5721700189145247E-2</v>
      </c>
      <c r="R468" s="5">
        <f t="shared" si="623"/>
        <v>7.8514976721514501E-2</v>
      </c>
      <c r="S468" s="5">
        <f t="shared" si="624"/>
        <v>2.547221919358086E-2</v>
      </c>
      <c r="T468" s="5">
        <f t="shared" si="625"/>
        <v>5.3279552570510653E-2</v>
      </c>
      <c r="U468" s="5">
        <f t="shared" si="626"/>
        <v>6.3244773650149411E-2</v>
      </c>
      <c r="V468" s="5">
        <f t="shared" si="627"/>
        <v>2.1798801665829123E-3</v>
      </c>
      <c r="W468" s="5">
        <f t="shared" si="628"/>
        <v>1.496150357981452E-2</v>
      </c>
      <c r="X468" s="5">
        <f t="shared" si="629"/>
        <v>1.4305776991885412E-2</v>
      </c>
      <c r="Y468" s="5">
        <f t="shared" si="630"/>
        <v>6.8393946587584587E-3</v>
      </c>
      <c r="Z468" s="5">
        <f t="shared" si="631"/>
        <v>2.5024618270239961E-2</v>
      </c>
      <c r="AA468" s="5">
        <f t="shared" si="632"/>
        <v>2.0157635960287287E-2</v>
      </c>
      <c r="AB468" s="5">
        <f t="shared" si="633"/>
        <v>8.1186111036644134E-3</v>
      </c>
      <c r="AC468" s="5">
        <f t="shared" si="634"/>
        <v>1.0493514900718629E-4</v>
      </c>
      <c r="AD468" s="5">
        <f t="shared" si="635"/>
        <v>3.0129185121186676E-3</v>
      </c>
      <c r="AE468" s="5">
        <f t="shared" si="636"/>
        <v>2.8808695662944331E-3</v>
      </c>
      <c r="AF468" s="5">
        <f t="shared" si="637"/>
        <v>1.3773040035134196E-3</v>
      </c>
      <c r="AG468" s="5">
        <f t="shared" si="638"/>
        <v>4.3898003118877737E-4</v>
      </c>
      <c r="AH468" s="5">
        <f t="shared" si="639"/>
        <v>5.9819624139265861E-3</v>
      </c>
      <c r="AI468" s="5">
        <f t="shared" si="640"/>
        <v>4.8185438581276399E-3</v>
      </c>
      <c r="AJ468" s="5">
        <f t="shared" si="641"/>
        <v>1.9406979939095739E-3</v>
      </c>
      <c r="AK468" s="5">
        <f t="shared" si="642"/>
        <v>5.2108532016532406E-4</v>
      </c>
      <c r="AL468" s="5">
        <f t="shared" si="643"/>
        <v>3.2328780389931628E-6</v>
      </c>
      <c r="AM468" s="5">
        <f t="shared" si="644"/>
        <v>4.8538853931310075E-4</v>
      </c>
      <c r="AN468" s="5">
        <f t="shared" si="645"/>
        <v>4.6411513126251634E-4</v>
      </c>
      <c r="AO468" s="5">
        <f t="shared" si="646"/>
        <v>2.2188704266859165E-4</v>
      </c>
      <c r="AP468" s="5">
        <f t="shared" si="647"/>
        <v>7.0720756392613569E-5</v>
      </c>
      <c r="AQ468" s="5">
        <f t="shared" si="648"/>
        <v>1.6905309086299847E-5</v>
      </c>
      <c r="AR468" s="5">
        <f t="shared" si="649"/>
        <v>1.1439574881087612E-3</v>
      </c>
      <c r="AS468" s="5">
        <f t="shared" si="650"/>
        <v>9.2147174235876819E-4</v>
      </c>
      <c r="AT468" s="5">
        <f t="shared" si="651"/>
        <v>3.711283770559903E-4</v>
      </c>
      <c r="AU468" s="5">
        <f t="shared" si="652"/>
        <v>9.964948167492604E-5</v>
      </c>
      <c r="AV468" s="5">
        <f t="shared" si="653"/>
        <v>2.0067218943588068E-5</v>
      </c>
      <c r="AW468" s="5">
        <f t="shared" si="654"/>
        <v>6.9166399132967977E-8</v>
      </c>
      <c r="AX468" s="5">
        <f t="shared" si="655"/>
        <v>6.5164400438992527E-5</v>
      </c>
      <c r="AY468" s="5">
        <f t="shared" si="656"/>
        <v>6.2308402061131865E-5</v>
      </c>
      <c r="AZ468" s="5">
        <f t="shared" si="657"/>
        <v>2.9788787599191821E-5</v>
      </c>
      <c r="BA468" s="5">
        <f t="shared" si="658"/>
        <v>9.4944056475631074E-6</v>
      </c>
      <c r="BB468" s="5">
        <f t="shared" si="659"/>
        <v>2.2695721913903228E-6</v>
      </c>
      <c r="BC468" s="5">
        <f t="shared" si="660"/>
        <v>4.340204641038779E-7</v>
      </c>
      <c r="BD468" s="5">
        <f t="shared" si="661"/>
        <v>1.8230343211360825E-4</v>
      </c>
      <c r="BE468" s="5">
        <f t="shared" si="662"/>
        <v>1.4684764335555332E-4</v>
      </c>
      <c r="BF468" s="5">
        <f t="shared" si="663"/>
        <v>5.9143786019457203E-5</v>
      </c>
      <c r="BG468" s="5">
        <f t="shared" si="664"/>
        <v>1.5880347571057609E-5</v>
      </c>
      <c r="BH468" s="5">
        <f t="shared" si="665"/>
        <v>3.1979535292342152E-6</v>
      </c>
      <c r="BI468" s="5">
        <f t="shared" si="666"/>
        <v>5.1519813300713452E-7</v>
      </c>
      <c r="BJ468" s="8">
        <f t="shared" si="667"/>
        <v>0.29259744970444507</v>
      </c>
      <c r="BK468" s="8">
        <f t="shared" si="668"/>
        <v>0.33186523406259594</v>
      </c>
      <c r="BL468" s="8">
        <f t="shared" si="669"/>
        <v>0.35049010484758653</v>
      </c>
      <c r="BM468" s="8">
        <f t="shared" si="670"/>
        <v>0.25905720407415306</v>
      </c>
      <c r="BN468" s="8">
        <f t="shared" si="671"/>
        <v>0.74085796357505251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1.1786833855799399</v>
      </c>
      <c r="F469">
        <f>VLOOKUP(B469,home!$B$2:$E$405,3,FALSE)</f>
        <v>1.07</v>
      </c>
      <c r="G469">
        <f>VLOOKUP(C469,away!$B$2:$E$405,4,FALSE)</f>
        <v>0.36</v>
      </c>
      <c r="H469">
        <f>VLOOKUP(A469,away!$A$2:$E$405,3,FALSE)</f>
        <v>0.84639498432601901</v>
      </c>
      <c r="I469">
        <f>VLOOKUP(C469,away!$B$2:$E$405,3,FALSE)</f>
        <v>0.91</v>
      </c>
      <c r="J469">
        <f>VLOOKUP(B469,home!$B$2:$E$405,4,FALSE)</f>
        <v>0.55000000000000004</v>
      </c>
      <c r="K469" s="3">
        <f t="shared" si="616"/>
        <v>0.45402884012539285</v>
      </c>
      <c r="L469" s="3">
        <f t="shared" si="617"/>
        <v>0.42362068965517252</v>
      </c>
      <c r="M469" s="5">
        <f t="shared" si="618"/>
        <v>0.41575899323895493</v>
      </c>
      <c r="N469" s="5">
        <f t="shared" si="619"/>
        <v>0.18876657347198375</v>
      </c>
      <c r="O469" s="5">
        <f t="shared" si="620"/>
        <v>0.17612411144622625</v>
      </c>
      <c r="P469" s="5">
        <f t="shared" si="621"/>
        <v>7.9965426038045531E-2</v>
      </c>
      <c r="Q469" s="5">
        <f t="shared" si="622"/>
        <v>4.2852734203964751E-2</v>
      </c>
      <c r="R469" s="5">
        <f t="shared" si="623"/>
        <v>3.7304908777877413E-2</v>
      </c>
      <c r="S469" s="5">
        <f t="shared" si="624"/>
        <v>3.8450577530688241E-3</v>
      </c>
      <c r="T469" s="5">
        <f t="shared" si="625"/>
        <v>1.8153304817093346E-2</v>
      </c>
      <c r="U469" s="5">
        <f t="shared" si="626"/>
        <v>1.693750446340327E-2</v>
      </c>
      <c r="V469" s="5">
        <f t="shared" si="627"/>
        <v>8.2171451988377535E-5</v>
      </c>
      <c r="W469" s="5">
        <f t="shared" si="628"/>
        <v>6.485459068942624E-3</v>
      </c>
      <c r="X469" s="5">
        <f t="shared" si="629"/>
        <v>2.7473746435158664E-3</v>
      </c>
      <c r="Y469" s="5">
        <f t="shared" si="630"/>
        <v>5.8192237061366261E-4</v>
      </c>
      <c r="Z469" s="5">
        <f t="shared" si="631"/>
        <v>5.2677103946692427E-3</v>
      </c>
      <c r="AA469" s="5">
        <f t="shared" si="632"/>
        <v>2.3916924406081515E-3</v>
      </c>
      <c r="AB469" s="5">
        <f t="shared" si="633"/>
        <v>5.4294867237299432E-4</v>
      </c>
      <c r="AC469" s="5">
        <f t="shared" si="634"/>
        <v>9.877830776469282E-7</v>
      </c>
      <c r="AD469" s="5">
        <f t="shared" si="635"/>
        <v>7.3614636468818224E-4</v>
      </c>
      <c r="AE469" s="5">
        <f t="shared" si="636"/>
        <v>3.1184683069635584E-4</v>
      </c>
      <c r="AF469" s="5">
        <f t="shared" si="637"/>
        <v>6.6052384743185049E-5</v>
      </c>
      <c r="AG469" s="5">
        <f t="shared" si="638"/>
        <v>9.3270522594256135E-6</v>
      </c>
      <c r="AH469" s="5">
        <f t="shared" si="639"/>
        <v>5.5787777757337637E-4</v>
      </c>
      <c r="AI469" s="5">
        <f t="shared" si="640"/>
        <v>2.5329260028337196E-4</v>
      </c>
      <c r="AJ469" s="5">
        <f t="shared" si="641"/>
        <v>5.7501072759502047E-5</v>
      </c>
      <c r="AK469" s="5">
        <f t="shared" si="642"/>
        <v>8.7023817903208469E-6</v>
      </c>
      <c r="AL469" s="5">
        <f t="shared" si="643"/>
        <v>7.5994502509111439E-9</v>
      </c>
      <c r="AM469" s="5">
        <f t="shared" si="644"/>
        <v>6.6846336024379982E-5</v>
      </c>
      <c r="AN469" s="5">
        <f t="shared" si="645"/>
        <v>2.8317490967569246E-5</v>
      </c>
      <c r="AO469" s="5">
        <f t="shared" si="646"/>
        <v>5.9979375264929018E-6</v>
      </c>
      <c r="AP469" s="5">
        <f t="shared" si="647"/>
        <v>8.4695014382718738E-7</v>
      </c>
      <c r="AQ469" s="5">
        <f t="shared" si="648"/>
        <v>8.969640100790517E-8</v>
      </c>
      <c r="AR469" s="5">
        <f t="shared" si="649"/>
        <v>4.7265713775785753E-5</v>
      </c>
      <c r="AS469" s="5">
        <f t="shared" si="650"/>
        <v>2.145999720331881E-5</v>
      </c>
      <c r="AT469" s="5">
        <f t="shared" si="651"/>
        <v>4.8717288196585053E-6</v>
      </c>
      <c r="AU469" s="5">
        <f t="shared" si="652"/>
        <v>7.373017951316669E-7</v>
      </c>
      <c r="AV469" s="5">
        <f t="shared" si="653"/>
        <v>8.3689069716500169E-8</v>
      </c>
      <c r="AW469" s="5">
        <f t="shared" si="654"/>
        <v>4.0601331731130332E-11</v>
      </c>
      <c r="AX469" s="5">
        <f t="shared" si="655"/>
        <v>5.0583607352969173E-6</v>
      </c>
      <c r="AY469" s="5">
        <f t="shared" si="656"/>
        <v>2.1428262632111248E-6</v>
      </c>
      <c r="AZ469" s="5">
        <f t="shared" si="657"/>
        <v>4.5387276971635653E-7</v>
      </c>
      <c r="BA469" s="5">
        <f t="shared" si="658"/>
        <v>6.408996524098207E-8</v>
      </c>
      <c r="BB469" s="5">
        <f t="shared" si="659"/>
        <v>6.7874588188402152E-9</v>
      </c>
      <c r="BC469" s="5">
        <f t="shared" si="660"/>
        <v>5.7506159716863528E-10</v>
      </c>
      <c r="BD469" s="5">
        <f t="shared" si="661"/>
        <v>3.337122377790388E-6</v>
      </c>
      <c r="BE469" s="5">
        <f t="shared" si="662"/>
        <v>1.5151498025446629E-6</v>
      </c>
      <c r="BF469" s="5">
        <f t="shared" si="663"/>
        <v>3.4396085373278556E-7</v>
      </c>
      <c r="BG469" s="5">
        <f t="shared" si="664"/>
        <v>5.2056049156278848E-8</v>
      </c>
      <c r="BH469" s="5">
        <f t="shared" si="665"/>
        <v>5.9087369049839293E-9</v>
      </c>
      <c r="BI469" s="5">
        <f t="shared" si="666"/>
        <v>5.3654739271519154E-10</v>
      </c>
      <c r="BJ469" s="8">
        <f t="shared" si="667"/>
        <v>0.26082056613181825</v>
      </c>
      <c r="BK469" s="8">
        <f t="shared" si="668"/>
        <v>0.49965478669084873</v>
      </c>
      <c r="BL469" s="8">
        <f t="shared" si="669"/>
        <v>0.23425821279792586</v>
      </c>
      <c r="BM469" s="8">
        <f t="shared" si="670"/>
        <v>5.9226386052547597E-2</v>
      </c>
      <c r="BN469" s="8">
        <f t="shared" si="671"/>
        <v>0.94077274717705273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1.1786833855799399</v>
      </c>
      <c r="F470">
        <f>VLOOKUP(B470,home!$B$2:$E$405,3,FALSE)</f>
        <v>1.07</v>
      </c>
      <c r="G470">
        <f>VLOOKUP(C470,away!$B$2:$E$405,4,FALSE)</f>
        <v>1.1299999999999999</v>
      </c>
      <c r="H470">
        <f>VLOOKUP(A470,away!$A$2:$E$405,3,FALSE)</f>
        <v>0.84639498432601901</v>
      </c>
      <c r="I470">
        <f>VLOOKUP(C470,away!$B$2:$E$405,3,FALSE)</f>
        <v>0.4</v>
      </c>
      <c r="J470">
        <f>VLOOKUP(B470,home!$B$2:$E$405,4,FALSE)</f>
        <v>0.63</v>
      </c>
      <c r="K470" s="3">
        <f t="shared" si="616"/>
        <v>1.4251460815047052</v>
      </c>
      <c r="L470" s="3">
        <f t="shared" si="617"/>
        <v>0.2132915360501568</v>
      </c>
      <c r="M470" s="5">
        <f t="shared" si="618"/>
        <v>0.19428335018343884</v>
      </c>
      <c r="N470" s="5">
        <f t="shared" si="619"/>
        <v>0.27688215521553433</v>
      </c>
      <c r="O470" s="5">
        <f t="shared" si="620"/>
        <v>4.1438994189596179E-2</v>
      </c>
      <c r="P470" s="5">
        <f t="shared" si="621"/>
        <v>5.9056620190799256E-2</v>
      </c>
      <c r="Q470" s="5">
        <f t="shared" si="622"/>
        <v>0.19729875927199816</v>
      </c>
      <c r="R470" s="5">
        <f t="shared" si="623"/>
        <v>4.4192933615362457E-3</v>
      </c>
      <c r="S470" s="5">
        <f t="shared" si="624"/>
        <v>4.487883785547383E-3</v>
      </c>
      <c r="T470" s="5">
        <f t="shared" si="625"/>
        <v>4.2082155425914605E-2</v>
      </c>
      <c r="U470" s="5">
        <f t="shared" si="626"/>
        <v>6.2981386172131382E-3</v>
      </c>
      <c r="V470" s="5">
        <f t="shared" si="627"/>
        <v>1.515765778483808E-4</v>
      </c>
      <c r="W470" s="5">
        <f t="shared" si="628"/>
        <v>9.3726517887409405E-2</v>
      </c>
      <c r="X470" s="5">
        <f t="shared" si="629"/>
        <v>1.999107296883805E-2</v>
      </c>
      <c r="Y470" s="5">
        <f t="shared" si="630"/>
        <v>2.1319633304071181E-3</v>
      </c>
      <c r="Z470" s="5">
        <f t="shared" si="631"/>
        <v>3.1419928977944244E-4</v>
      </c>
      <c r="AA470" s="5">
        <f t="shared" si="632"/>
        <v>4.477798866407338E-4</v>
      </c>
      <c r="AB470" s="5">
        <f t="shared" si="633"/>
        <v>3.1907587541133141E-4</v>
      </c>
      <c r="AC470" s="5">
        <f t="shared" si="634"/>
        <v>2.8796859005677165E-6</v>
      </c>
      <c r="AD470" s="5">
        <f t="shared" si="635"/>
        <v>3.3393494925080584E-2</v>
      </c>
      <c r="AE470" s="5">
        <f t="shared" si="636"/>
        <v>7.1225498266535526E-3</v>
      </c>
      <c r="AF470" s="5">
        <f t="shared" si="637"/>
        <v>7.5958979656035714E-4</v>
      </c>
      <c r="AG470" s="5">
        <f t="shared" si="638"/>
        <v>5.4004691492128253E-5</v>
      </c>
      <c r="AH470" s="5">
        <f t="shared" si="639"/>
        <v>1.6754012285731395E-5</v>
      </c>
      <c r="AI470" s="5">
        <f t="shared" si="640"/>
        <v>2.387691495849179E-5</v>
      </c>
      <c r="AJ470" s="5">
        <f t="shared" si="641"/>
        <v>1.701404589575783E-5</v>
      </c>
      <c r="AK470" s="5">
        <f t="shared" si="642"/>
        <v>8.0825002796268238E-6</v>
      </c>
      <c r="AL470" s="5">
        <f t="shared" si="643"/>
        <v>3.5013708861424353E-8</v>
      </c>
      <c r="AM470" s="5">
        <f t="shared" si="644"/>
        <v>9.5181216880451565E-3</v>
      </c>
      <c r="AN470" s="5">
        <f t="shared" si="645"/>
        <v>2.030134795155463E-3</v>
      </c>
      <c r="AO470" s="5">
        <f t="shared" si="646"/>
        <v>2.1650528442378954E-4</v>
      </c>
      <c r="AP470" s="5">
        <f t="shared" si="647"/>
        <v>1.5392914892575393E-5</v>
      </c>
      <c r="AQ470" s="5">
        <f t="shared" si="648"/>
        <v>8.2079461543168472E-7</v>
      </c>
      <c r="AR470" s="5">
        <f t="shared" si="649"/>
        <v>7.1469780308536958E-7</v>
      </c>
      <c r="AS470" s="5">
        <f t="shared" si="650"/>
        <v>1.018548773527136E-6</v>
      </c>
      <c r="AT470" s="5">
        <f t="shared" si="651"/>
        <v>7.2579039670681056E-7</v>
      </c>
      <c r="AU470" s="5">
        <f t="shared" si="652"/>
        <v>3.4478577995348545E-7</v>
      </c>
      <c r="AV470" s="5">
        <f t="shared" si="653"/>
        <v>1.2284252581481346E-7</v>
      </c>
      <c r="AW470" s="5">
        <f t="shared" si="654"/>
        <v>2.9564369425549334E-10</v>
      </c>
      <c r="AX470" s="5">
        <f t="shared" si="655"/>
        <v>2.2607856378337485E-3</v>
      </c>
      <c r="AY470" s="5">
        <f t="shared" si="656"/>
        <v>4.8220644137369367E-4</v>
      </c>
      <c r="AZ470" s="5">
        <f t="shared" si="657"/>
        <v>5.1425276286937498E-5</v>
      </c>
      <c r="BA470" s="5">
        <f t="shared" si="658"/>
        <v>3.6561920570148698E-6</v>
      </c>
      <c r="BB470" s="5">
        <f t="shared" si="659"/>
        <v>1.9495870498377094E-7</v>
      </c>
      <c r="BC470" s="5">
        <f t="shared" si="660"/>
        <v>8.3166083304675718E-9</v>
      </c>
      <c r="BD470" s="5">
        <f t="shared" si="661"/>
        <v>2.5406498705291849E-8</v>
      </c>
      <c r="BE470" s="5">
        <f t="shared" si="662"/>
        <v>3.620797207460105E-8</v>
      </c>
      <c r="BF470" s="5">
        <f t="shared" si="663"/>
        <v>2.5800824760674739E-8</v>
      </c>
      <c r="BG470" s="5">
        <f t="shared" si="664"/>
        <v>1.2256648102421722E-8</v>
      </c>
      <c r="BH470" s="5">
        <f t="shared" si="665"/>
        <v>4.3668785038871042E-9</v>
      </c>
      <c r="BI470" s="5">
        <f t="shared" si="666"/>
        <v>1.2446879576443656E-9</v>
      </c>
      <c r="BJ470" s="8">
        <f t="shared" si="667"/>
        <v>0.68802151563988512</v>
      </c>
      <c r="BK470" s="8">
        <f t="shared" si="668"/>
        <v>0.258464551878617</v>
      </c>
      <c r="BL470" s="8">
        <f t="shared" si="669"/>
        <v>5.2992041352606413E-2</v>
      </c>
      <c r="BM470" s="8">
        <f t="shared" si="670"/>
        <v>0.22593092960225528</v>
      </c>
      <c r="BN470" s="8">
        <f t="shared" si="671"/>
        <v>0.77337917241290299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1.1786833855799399</v>
      </c>
      <c r="F471">
        <f>VLOOKUP(B471,home!$B$2:$E$405,3,FALSE)</f>
        <v>1.19</v>
      </c>
      <c r="G471">
        <f>VLOOKUP(C471,away!$B$2:$E$405,4,FALSE)</f>
        <v>0.85</v>
      </c>
      <c r="H471">
        <f>VLOOKUP(A471,away!$A$2:$E$405,3,FALSE)</f>
        <v>0.84639498432601901</v>
      </c>
      <c r="I471">
        <f>VLOOKUP(C471,away!$B$2:$E$405,3,FALSE)</f>
        <v>0.79</v>
      </c>
      <c r="J471">
        <f>VLOOKUP(B471,home!$B$2:$E$405,4,FALSE)</f>
        <v>1.42</v>
      </c>
      <c r="K471" s="3">
        <f t="shared" si="616"/>
        <v>1.1922382445141091</v>
      </c>
      <c r="L471" s="3">
        <f t="shared" si="617"/>
        <v>0.94948589341692824</v>
      </c>
      <c r="M471" s="5">
        <f t="shared" si="618"/>
        <v>0.11745216461712542</v>
      </c>
      <c r="N471" s="5">
        <f t="shared" si="619"/>
        <v>0.14003096255750377</v>
      </c>
      <c r="O471" s="5">
        <f t="shared" si="620"/>
        <v>0.11151917345524345</v>
      </c>
      <c r="P471" s="5">
        <f t="shared" si="621"/>
        <v>0.13295742358994389</v>
      </c>
      <c r="Q471" s="5">
        <f t="shared" si="622"/>
        <v>8.3475134488589633E-2</v>
      </c>
      <c r="R471" s="5">
        <f t="shared" si="623"/>
        <v>5.2942941020634605E-2</v>
      </c>
      <c r="S471" s="5">
        <f t="shared" si="624"/>
        <v>3.7627396109092721E-2</v>
      </c>
      <c r="T471" s="5">
        <f t="shared" si="625"/>
        <v>7.9258462647996769E-2</v>
      </c>
      <c r="U471" s="5">
        <f t="shared" si="626"/>
        <v>6.3120599061855423E-2</v>
      </c>
      <c r="V471" s="5">
        <f t="shared" si="627"/>
        <v>4.7327462672632934E-3</v>
      </c>
      <c r="W471" s="5">
        <f t="shared" si="628"/>
        <v>3.3174082601085085E-2</v>
      </c>
      <c r="X471" s="5">
        <f t="shared" si="629"/>
        <v>3.1498323456778249E-2</v>
      </c>
      <c r="Y471" s="5">
        <f t="shared" si="630"/>
        <v>1.495360689424724E-2</v>
      </c>
      <c r="Z471" s="5">
        <f t="shared" si="631"/>
        <v>1.6756191885032332E-2</v>
      </c>
      <c r="AA471" s="5">
        <f t="shared" si="632"/>
        <v>1.997737279775251E-2</v>
      </c>
      <c r="AB471" s="5">
        <f t="shared" si="633"/>
        <v>1.1908893937198187E-2</v>
      </c>
      <c r="AC471" s="5">
        <f t="shared" si="634"/>
        <v>3.3484576053340238E-4</v>
      </c>
      <c r="AD471" s="5">
        <f t="shared" si="635"/>
        <v>9.8878525009209375E-3</v>
      </c>
      <c r="AE471" s="5">
        <f t="shared" si="636"/>
        <v>9.3883764658117246E-3</v>
      </c>
      <c r="AF471" s="5">
        <f t="shared" si="637"/>
        <v>4.4570655081878543E-3</v>
      </c>
      <c r="AG471" s="5">
        <f t="shared" si="638"/>
        <v>1.4106402753531735E-3</v>
      </c>
      <c r="AH471" s="5">
        <f t="shared" si="639"/>
        <v>3.977441955556351E-3</v>
      </c>
      <c r="AI471" s="5">
        <f t="shared" si="640"/>
        <v>4.74205841474927E-3</v>
      </c>
      <c r="AJ471" s="5">
        <f t="shared" si="641"/>
        <v>2.8268316998920147E-3</v>
      </c>
      <c r="AK471" s="5">
        <f t="shared" si="642"/>
        <v>1.12341895447203E-3</v>
      </c>
      <c r="AL471" s="5">
        <f t="shared" si="643"/>
        <v>1.5161995444073788E-5</v>
      </c>
      <c r="AM471" s="5">
        <f t="shared" si="644"/>
        <v>2.3577351815424843E-3</v>
      </c>
      <c r="AN471" s="5">
        <f t="shared" si="645"/>
        <v>2.2386362952873892E-3</v>
      </c>
      <c r="AO471" s="5">
        <f t="shared" si="646"/>
        <v>1.0627767914332545E-3</v>
      </c>
      <c r="AP471" s="5">
        <f t="shared" si="647"/>
        <v>3.3636385710559343E-4</v>
      </c>
      <c r="AQ471" s="5">
        <f t="shared" si="648"/>
        <v>7.9843184344267079E-5</v>
      </c>
      <c r="AR471" s="5">
        <f t="shared" si="649"/>
        <v>7.5530500573707938E-4</v>
      </c>
      <c r="AS471" s="5">
        <f t="shared" si="650"/>
        <v>9.0050351411269478E-4</v>
      </c>
      <c r="AT471" s="5">
        <f t="shared" si="651"/>
        <v>5.3680736442225283E-4</v>
      </c>
      <c r="AU471" s="5">
        <f t="shared" si="652"/>
        <v>2.133340899336774E-4</v>
      </c>
      <c r="AV471" s="5">
        <f t="shared" si="653"/>
        <v>6.358626521938569E-5</v>
      </c>
      <c r="AW471" s="5">
        <f t="shared" si="654"/>
        <v>4.7676616483211009E-7</v>
      </c>
      <c r="AX471" s="5">
        <f t="shared" si="655"/>
        <v>4.6849700897856064E-4</v>
      </c>
      <c r="AY471" s="5">
        <f t="shared" si="656"/>
        <v>4.4483130113316731E-4</v>
      </c>
      <c r="AZ471" s="5">
        <f t="shared" si="657"/>
        <v>2.1118052268811999E-4</v>
      </c>
      <c r="BA471" s="5">
        <f t="shared" si="658"/>
        <v>6.6837642418927852E-5</v>
      </c>
      <c r="BB471" s="5">
        <f t="shared" si="659"/>
        <v>1.5865349656504218E-5</v>
      </c>
      <c r="BC471" s="5">
        <f t="shared" si="660"/>
        <v>3.0127851385955737E-6</v>
      </c>
      <c r="BD471" s="5">
        <f t="shared" si="661"/>
        <v>1.1952524136242476E-4</v>
      </c>
      <c r="BE471" s="5">
        <f t="shared" si="662"/>
        <v>1.4250256393706249E-4</v>
      </c>
      <c r="BF471" s="5">
        <f t="shared" si="663"/>
        <v>8.4948503333541513E-5</v>
      </c>
      <c r="BG471" s="5">
        <f t="shared" si="664"/>
        <v>3.3759618162827485E-5</v>
      </c>
      <c r="BH471" s="5">
        <f t="shared" si="665"/>
        <v>1.0062376973479021E-5</v>
      </c>
      <c r="BI471" s="5">
        <f t="shared" si="666"/>
        <v>2.3993501316999646E-6</v>
      </c>
      <c r="BJ471" s="8">
        <f t="shared" si="667"/>
        <v>0.41482008731620124</v>
      </c>
      <c r="BK471" s="8">
        <f t="shared" si="668"/>
        <v>0.2935645696405359</v>
      </c>
      <c r="BL471" s="8">
        <f t="shared" si="669"/>
        <v>0.27500146519067992</v>
      </c>
      <c r="BM471" s="8">
        <f t="shared" si="670"/>
        <v>0.3613201597684404</v>
      </c>
      <c r="BN471" s="8">
        <f t="shared" si="671"/>
        <v>0.63837779972904074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1.45333333333333</v>
      </c>
      <c r="F472">
        <f>VLOOKUP(B472,home!$B$2:$E$405,3,FALSE)</f>
        <v>1.03</v>
      </c>
      <c r="G472">
        <f>VLOOKUP(C472,away!$B$2:$E$405,4,FALSE)</f>
        <v>0.96</v>
      </c>
      <c r="H472">
        <f>VLOOKUP(A472,away!$A$2:$E$405,3,FALSE)</f>
        <v>1.16333333333333</v>
      </c>
      <c r="I472">
        <f>VLOOKUP(C472,away!$B$2:$E$405,3,FALSE)</f>
        <v>0.6</v>
      </c>
      <c r="J472">
        <f>VLOOKUP(B472,home!$B$2:$E$405,4,FALSE)</f>
        <v>1.17</v>
      </c>
      <c r="K472" s="3">
        <f t="shared" si="616"/>
        <v>1.4370559999999966</v>
      </c>
      <c r="L472" s="3">
        <f t="shared" si="617"/>
        <v>0.81665999999999761</v>
      </c>
      <c r="M472" s="5">
        <f t="shared" si="618"/>
        <v>0.10500828785365603</v>
      </c>
      <c r="N472" s="5">
        <f t="shared" si="619"/>
        <v>0.15090279010982313</v>
      </c>
      <c r="O472" s="5">
        <f t="shared" si="620"/>
        <v>8.5756068358566473E-2</v>
      </c>
      <c r="P472" s="5">
        <f t="shared" si="621"/>
        <v>0.12323627257108781</v>
      </c>
      <c r="Q472" s="5">
        <f t="shared" si="622"/>
        <v>0.10842787997203077</v>
      </c>
      <c r="R472" s="5">
        <f t="shared" si="623"/>
        <v>3.5016775392853347E-2</v>
      </c>
      <c r="S472" s="5">
        <f t="shared" si="624"/>
        <v>3.6157095757958037E-2</v>
      </c>
      <c r="T472" s="5">
        <f t="shared" si="625"/>
        <v>8.8548712457958381E-2</v>
      </c>
      <c r="U472" s="5">
        <f t="shared" si="626"/>
        <v>5.0321067178952135E-2</v>
      </c>
      <c r="V472" s="5">
        <f t="shared" si="627"/>
        <v>4.7148296569764526E-3</v>
      </c>
      <c r="W472" s="5">
        <f t="shared" si="628"/>
        <v>5.1938978493695408E-2</v>
      </c>
      <c r="X472" s="5">
        <f t="shared" si="629"/>
        <v>4.2416486176661168E-2</v>
      </c>
      <c r="Y472" s="5">
        <f t="shared" si="630"/>
        <v>1.7319923800516002E-2</v>
      </c>
      <c r="Z472" s="5">
        <f t="shared" si="631"/>
        <v>9.5322665974425097E-3</v>
      </c>
      <c r="AA472" s="5">
        <f t="shared" si="632"/>
        <v>1.3698400907454311E-2</v>
      </c>
      <c r="AB472" s="5">
        <f t="shared" si="633"/>
        <v>9.8426846072313095E-3</v>
      </c>
      <c r="AC472" s="5">
        <f t="shared" si="634"/>
        <v>3.4582867493704273E-4</v>
      </c>
      <c r="AD472" s="5">
        <f t="shared" si="635"/>
        <v>1.8659805169558952E-2</v>
      </c>
      <c r="AE472" s="5">
        <f t="shared" si="636"/>
        <v>1.5238716489771971E-2</v>
      </c>
      <c r="AF472" s="5">
        <f t="shared" si="637"/>
        <v>6.2224251042685697E-3</v>
      </c>
      <c r="AG472" s="5">
        <f t="shared" si="638"/>
        <v>1.6938685618839852E-3</v>
      </c>
      <c r="AH472" s="5">
        <f t="shared" si="639"/>
        <v>1.9461552098668439E-3</v>
      </c>
      <c r="AI472" s="5">
        <f t="shared" si="640"/>
        <v>2.7967340212704003E-3</v>
      </c>
      <c r="AJ472" s="5">
        <f t="shared" si="641"/>
        <v>2.0095317028353738E-3</v>
      </c>
      <c r="AK472" s="5">
        <f t="shared" si="642"/>
        <v>9.6260319691659438E-4</v>
      </c>
      <c r="AL472" s="5">
        <f t="shared" si="643"/>
        <v>1.623438976810466E-5</v>
      </c>
      <c r="AM472" s="5">
        <f t="shared" si="644"/>
        <v>5.36303699554913E-3</v>
      </c>
      <c r="AN472" s="5">
        <f t="shared" si="645"/>
        <v>4.3797777927851401E-3</v>
      </c>
      <c r="AO472" s="5">
        <f t="shared" si="646"/>
        <v>1.7883946661279508E-3</v>
      </c>
      <c r="AP472" s="5">
        <f t="shared" si="647"/>
        <v>4.868367960133494E-4</v>
      </c>
      <c r="AQ472" s="5">
        <f t="shared" si="648"/>
        <v>9.9395034458065165E-5</v>
      </c>
      <c r="AR472" s="5">
        <f t="shared" si="649"/>
        <v>3.1786942273797058E-4</v>
      </c>
      <c r="AS472" s="5">
        <f t="shared" si="650"/>
        <v>4.5679616116213597E-4</v>
      </c>
      <c r="AT472" s="5">
        <f t="shared" si="651"/>
        <v>3.2822083208750648E-4</v>
      </c>
      <c r="AU472" s="5">
        <f t="shared" si="652"/>
        <v>1.5722390535878082E-4</v>
      </c>
      <c r="AV472" s="5">
        <f t="shared" si="653"/>
        <v>5.648488913481693E-5</v>
      </c>
      <c r="AW472" s="5">
        <f t="shared" si="654"/>
        <v>5.2923486204452692E-7</v>
      </c>
      <c r="AX472" s="5">
        <f t="shared" si="655"/>
        <v>1.2844974154459681E-3</v>
      </c>
      <c r="AY472" s="5">
        <f t="shared" si="656"/>
        <v>1.0489976592981012E-3</v>
      </c>
      <c r="AZ472" s="5">
        <f t="shared" si="657"/>
        <v>4.2833721422119237E-4</v>
      </c>
      <c r="BA472" s="5">
        <f t="shared" si="658"/>
        <v>1.1660195645529266E-4</v>
      </c>
      <c r="BB472" s="5">
        <f t="shared" si="659"/>
        <v>2.3806038439694748E-5</v>
      </c>
      <c r="BC472" s="5">
        <f t="shared" si="660"/>
        <v>3.8882878704322137E-6</v>
      </c>
      <c r="BD472" s="5">
        <f t="shared" si="661"/>
        <v>4.3265207128865037E-5</v>
      </c>
      <c r="BE472" s="5">
        <f t="shared" si="662"/>
        <v>6.2174525495778122E-5</v>
      </c>
      <c r="BF472" s="5">
        <f t="shared" si="663"/>
        <v>4.4674137455430365E-5</v>
      </c>
      <c r="BG472" s="5">
        <f t="shared" si="664"/>
        <v>2.1399745758383588E-5</v>
      </c>
      <c r="BH472" s="5">
        <f t="shared" si="665"/>
        <v>7.6881582601399071E-6</v>
      </c>
      <c r="BI472" s="5">
        <f t="shared" si="666"/>
        <v>2.2096627913367181E-6</v>
      </c>
      <c r="BJ472" s="8">
        <f t="shared" si="667"/>
        <v>0.51639315619283255</v>
      </c>
      <c r="BK472" s="8">
        <f t="shared" si="668"/>
        <v>0.27052754656368161</v>
      </c>
      <c r="BL472" s="8">
        <f t="shared" si="669"/>
        <v>0.20384802722331793</v>
      </c>
      <c r="BM472" s="8">
        <f t="shared" si="670"/>
        <v>0.39090445389482115</v>
      </c>
      <c r="BN472" s="8">
        <f t="shared" si="671"/>
        <v>0.60834807425801751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1.45333333333333</v>
      </c>
      <c r="F473">
        <f>VLOOKUP(B473,home!$B$2:$E$405,3,FALSE)</f>
        <v>0.6</v>
      </c>
      <c r="G473">
        <f>VLOOKUP(C473,away!$B$2:$E$405,4,FALSE)</f>
        <v>0.46</v>
      </c>
      <c r="H473">
        <f>VLOOKUP(A473,away!$A$2:$E$405,3,FALSE)</f>
        <v>1.16333333333333</v>
      </c>
      <c r="I473">
        <f>VLOOKUP(C473,away!$B$2:$E$405,3,FALSE)</f>
        <v>0.78</v>
      </c>
      <c r="J473">
        <f>VLOOKUP(B473,home!$B$2:$E$405,4,FALSE)</f>
        <v>1.2</v>
      </c>
      <c r="K473" s="3">
        <f t="shared" si="616"/>
        <v>0.40111999999999909</v>
      </c>
      <c r="L473" s="3">
        <f t="shared" si="617"/>
        <v>1.088879999999997</v>
      </c>
      <c r="M473" s="5">
        <f t="shared" si="618"/>
        <v>0.22537265553943964</v>
      </c>
      <c r="N473" s="5">
        <f t="shared" si="619"/>
        <v>9.0401479589979808E-2</v>
      </c>
      <c r="O473" s="5">
        <f t="shared" si="620"/>
        <v>0.24540377716378434</v>
      </c>
      <c r="P473" s="5">
        <f t="shared" si="621"/>
        <v>9.8436363095936924E-2</v>
      </c>
      <c r="Q473" s="5">
        <f t="shared" si="622"/>
        <v>1.8130920746566311E-2</v>
      </c>
      <c r="R473" s="5">
        <f t="shared" si="623"/>
        <v>0.13360763243905038</v>
      </c>
      <c r="S473" s="5">
        <f t="shared" si="624"/>
        <v>1.0748550613163741E-2</v>
      </c>
      <c r="T473" s="5">
        <f t="shared" si="625"/>
        <v>1.974239698252107E-2</v>
      </c>
      <c r="U473" s="5">
        <f t="shared" si="626"/>
        <v>5.3592693523951754E-2</v>
      </c>
      <c r="V473" s="5">
        <f t="shared" si="627"/>
        <v>5.2162900714125928E-4</v>
      </c>
      <c r="W473" s="5">
        <f t="shared" si="628"/>
        <v>2.4242249766208883E-3</v>
      </c>
      <c r="X473" s="5">
        <f t="shared" si="629"/>
        <v>2.6396900925429452E-3</v>
      </c>
      <c r="Y473" s="5">
        <f t="shared" si="630"/>
        <v>1.4371528739840773E-3</v>
      </c>
      <c r="Z473" s="5">
        <f t="shared" si="631"/>
        <v>4.8494226270077587E-2</v>
      </c>
      <c r="AA473" s="5">
        <f t="shared" si="632"/>
        <v>1.9452004041453475E-2</v>
      </c>
      <c r="AB473" s="5">
        <f t="shared" si="633"/>
        <v>3.901293930553901E-3</v>
      </c>
      <c r="AC473" s="5">
        <f t="shared" si="634"/>
        <v>1.4239544229929996E-5</v>
      </c>
      <c r="AD473" s="5">
        <f t="shared" si="635"/>
        <v>2.4310128065554201E-4</v>
      </c>
      <c r="AE473" s="5">
        <f t="shared" si="636"/>
        <v>2.6470812248020583E-4</v>
      </c>
      <c r="AF473" s="5">
        <f t="shared" si="637"/>
        <v>1.4411769020312287E-4</v>
      </c>
      <c r="AG473" s="5">
        <f t="shared" si="638"/>
        <v>5.2308956836125334E-5</v>
      </c>
      <c r="AH473" s="5">
        <f t="shared" si="639"/>
        <v>1.3201098275240483E-2</v>
      </c>
      <c r="AI473" s="5">
        <f t="shared" si="640"/>
        <v>5.295224540164449E-3</v>
      </c>
      <c r="AJ473" s="5">
        <f t="shared" si="641"/>
        <v>1.0620102337753796E-3</v>
      </c>
      <c r="AK473" s="5">
        <f t="shared" si="642"/>
        <v>1.4199784832399315E-4</v>
      </c>
      <c r="AL473" s="5">
        <f t="shared" si="643"/>
        <v>2.4877710967784238E-7</v>
      </c>
      <c r="AM473" s="5">
        <f t="shared" si="644"/>
        <v>1.9502557139310165E-5</v>
      </c>
      <c r="AN473" s="5">
        <f t="shared" si="645"/>
        <v>2.1235944417851993E-5</v>
      </c>
      <c r="AO473" s="5">
        <f t="shared" si="646"/>
        <v>1.1561697578855308E-5</v>
      </c>
      <c r="AP473" s="5">
        <f t="shared" si="647"/>
        <v>4.1964337532213112E-6</v>
      </c>
      <c r="AQ473" s="5">
        <f t="shared" si="648"/>
        <v>1.1423531963019019E-6</v>
      </c>
      <c r="AR473" s="5">
        <f t="shared" si="649"/>
        <v>2.874882377988764E-3</v>
      </c>
      <c r="AS473" s="5">
        <f t="shared" si="650"/>
        <v>1.1531728194588502E-3</v>
      </c>
      <c r="AT473" s="5">
        <f t="shared" si="651"/>
        <v>2.3128034067066653E-4</v>
      </c>
      <c r="AU473" s="5">
        <f t="shared" si="652"/>
        <v>3.0923723416605857E-5</v>
      </c>
      <c r="AV473" s="5">
        <f t="shared" si="653"/>
        <v>3.1010309842172273E-6</v>
      </c>
      <c r="AW473" s="5">
        <f t="shared" si="654"/>
        <v>3.0182989639969819E-9</v>
      </c>
      <c r="AX473" s="5">
        <f t="shared" si="655"/>
        <v>1.3038109532866795E-6</v>
      </c>
      <c r="AY473" s="5">
        <f t="shared" si="656"/>
        <v>1.4196936708147954E-6</v>
      </c>
      <c r="AZ473" s="5">
        <f t="shared" si="657"/>
        <v>7.7293802213840509E-7</v>
      </c>
      <c r="BA473" s="5">
        <f t="shared" si="658"/>
        <v>2.8054558451535473E-7</v>
      </c>
      <c r="BB473" s="5">
        <f t="shared" si="659"/>
        <v>7.6370119016769647E-8</v>
      </c>
      <c r="BC473" s="5">
        <f t="shared" si="660"/>
        <v>1.6631579038995985E-8</v>
      </c>
      <c r="BD473" s="5">
        <f t="shared" si="661"/>
        <v>5.2173365395739933E-4</v>
      </c>
      <c r="BE473" s="5">
        <f t="shared" si="662"/>
        <v>2.092778032753915E-4</v>
      </c>
      <c r="BF473" s="5">
        <f t="shared" si="663"/>
        <v>4.1972756224912427E-5</v>
      </c>
      <c r="BG473" s="5">
        <f t="shared" si="664"/>
        <v>5.612037325645614E-6</v>
      </c>
      <c r="BH473" s="5">
        <f t="shared" si="665"/>
        <v>5.6277510301574056E-7</v>
      </c>
      <c r="BI473" s="5">
        <f t="shared" si="666"/>
        <v>4.5148069864334688E-8</v>
      </c>
      <c r="BJ473" s="8">
        <f t="shared" si="667"/>
        <v>0.13554161028840445</v>
      </c>
      <c r="BK473" s="8">
        <f t="shared" si="668"/>
        <v>0.335095106270692</v>
      </c>
      <c r="BL473" s="8">
        <f t="shared" si="669"/>
        <v>0.48073029646277349</v>
      </c>
      <c r="BM473" s="8">
        <f t="shared" si="670"/>
        <v>0.18850699404181834</v>
      </c>
      <c r="BN473" s="8">
        <f t="shared" si="671"/>
        <v>0.81135282857475743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1.45333333333333</v>
      </c>
      <c r="F474">
        <f>VLOOKUP(B474,home!$B$2:$E$405,3,FALSE)</f>
        <v>1.24</v>
      </c>
      <c r="G474">
        <f>VLOOKUP(C474,away!$B$2:$E$405,4,FALSE)</f>
        <v>1.62</v>
      </c>
      <c r="H474">
        <f>VLOOKUP(A474,away!$A$2:$E$405,3,FALSE)</f>
        <v>1.16333333333333</v>
      </c>
      <c r="I474">
        <f>VLOOKUP(C474,away!$B$2:$E$405,3,FALSE)</f>
        <v>0.69</v>
      </c>
      <c r="J474">
        <f>VLOOKUP(B474,home!$B$2:$E$405,4,FALSE)</f>
        <v>0.74</v>
      </c>
      <c r="K474" s="3">
        <f t="shared" si="616"/>
        <v>2.9194559999999936</v>
      </c>
      <c r="L474" s="3">
        <f t="shared" si="617"/>
        <v>0.59399799999999825</v>
      </c>
      <c r="M474" s="5">
        <f t="shared" si="618"/>
        <v>2.9793828626142091E-2</v>
      </c>
      <c r="N474" s="5">
        <f t="shared" si="619"/>
        <v>8.6981771745562098E-2</v>
      </c>
      <c r="O474" s="5">
        <f t="shared" si="620"/>
        <v>1.7697474616271098E-2</v>
      </c>
      <c r="P474" s="5">
        <f t="shared" si="621"/>
        <v>5.1666998453320241E-2</v>
      </c>
      <c r="Q474" s="5">
        <f t="shared" si="622"/>
        <v>0.12696972770660561</v>
      </c>
      <c r="R474" s="5">
        <f t="shared" si="623"/>
        <v>5.256132263557884E-3</v>
      </c>
      <c r="S474" s="5">
        <f t="shared" si="624"/>
        <v>2.239959458276124E-2</v>
      </c>
      <c r="T474" s="5">
        <f t="shared" si="625"/>
        <v>7.5419764318268093E-2</v>
      </c>
      <c r="U474" s="5">
        <f t="shared" si="626"/>
        <v>1.5345046873637613E-2</v>
      </c>
      <c r="V474" s="5">
        <f t="shared" si="627"/>
        <v>4.3160311008056456E-3</v>
      </c>
      <c r="W474" s="5">
        <f t="shared" si="628"/>
        <v>0.12356084445713839</v>
      </c>
      <c r="X474" s="5">
        <f t="shared" si="629"/>
        <v>7.339489448585107E-2</v>
      </c>
      <c r="Y474" s="5">
        <f t="shared" si="630"/>
        <v>2.1798210267403216E-2</v>
      </c>
      <c r="Z474" s="5">
        <f t="shared" si="631"/>
        <v>1.0407106840962823E-3</v>
      </c>
      <c r="AA474" s="5">
        <f t="shared" si="632"/>
        <v>3.0383090509489893E-3</v>
      </c>
      <c r="AB474" s="5">
        <f t="shared" si="633"/>
        <v>4.4351047943236577E-3</v>
      </c>
      <c r="AC474" s="5">
        <f t="shared" si="634"/>
        <v>4.6779060986086015E-4</v>
      </c>
      <c r="AD474" s="5">
        <f t="shared" si="635"/>
        <v>9.0182612178864668E-2</v>
      </c>
      <c r="AE474" s="5">
        <f t="shared" si="636"/>
        <v>5.3568291269021094E-2</v>
      </c>
      <c r="AF474" s="5">
        <f t="shared" si="637"/>
        <v>1.590972893860795E-2</v>
      </c>
      <c r="AG474" s="5">
        <f t="shared" si="638"/>
        <v>3.1501157233584055E-3</v>
      </c>
      <c r="AH474" s="5">
        <f t="shared" si="639"/>
        <v>1.5454501623295543E-4</v>
      </c>
      <c r="AI474" s="5">
        <f t="shared" si="640"/>
        <v>4.5118737491139813E-4</v>
      </c>
      <c r="AJ474" s="5">
        <f t="shared" si="641"/>
        <v>6.5861084440466404E-4</v>
      </c>
      <c r="AK474" s="5">
        <f t="shared" si="642"/>
        <v>6.4092846045408613E-4</v>
      </c>
      <c r="AL474" s="5">
        <f t="shared" si="643"/>
        <v>3.2448782624669883E-5</v>
      </c>
      <c r="AM474" s="5">
        <f t="shared" si="644"/>
        <v>5.265683364425177E-2</v>
      </c>
      <c r="AN474" s="5">
        <f t="shared" si="645"/>
        <v>3.1278053871018167E-2</v>
      </c>
      <c r="AO474" s="5">
        <f t="shared" si="646"/>
        <v>9.2895507216384978E-3</v>
      </c>
      <c r="AP474" s="5">
        <f t="shared" si="647"/>
        <v>1.8393248498506027E-3</v>
      </c>
      <c r="AQ474" s="5">
        <f t="shared" si="648"/>
        <v>2.7313882054038875E-4</v>
      </c>
      <c r="AR474" s="5">
        <f t="shared" si="649"/>
        <v>1.8359886110468565E-5</v>
      </c>
      <c r="AS474" s="5">
        <f t="shared" si="650"/>
        <v>5.3600879664523998E-5</v>
      </c>
      <c r="AT474" s="5">
        <f t="shared" si="651"/>
        <v>7.8242704870936115E-5</v>
      </c>
      <c r="AU474" s="5">
        <f t="shared" si="652"/>
        <v>7.6142044730561056E-5</v>
      </c>
      <c r="AV474" s="5">
        <f t="shared" si="653"/>
        <v>5.5573337335226103E-5</v>
      </c>
      <c r="AW474" s="5">
        <f t="shared" si="654"/>
        <v>1.563085823650796E-6</v>
      </c>
      <c r="AX474" s="5">
        <f t="shared" si="655"/>
        <v>2.5621551487285402E-2</v>
      </c>
      <c r="AY474" s="5">
        <f t="shared" si="656"/>
        <v>1.521915034034451E-2</v>
      </c>
      <c r="AZ474" s="5">
        <f t="shared" si="657"/>
        <v>4.5200724319319659E-3</v>
      </c>
      <c r="BA474" s="5">
        <f t="shared" si="658"/>
        <v>8.9497132814090523E-4</v>
      </c>
      <c r="BB474" s="5">
        <f t="shared" si="659"/>
        <v>1.3290279474325998E-4</v>
      </c>
      <c r="BC474" s="5">
        <f t="shared" si="660"/>
        <v>1.5788798854381346E-5</v>
      </c>
      <c r="BD474" s="5">
        <f t="shared" si="661"/>
        <v>1.8176226049743443E-6</v>
      </c>
      <c r="BE474" s="5">
        <f t="shared" si="662"/>
        <v>5.3064692198279681E-6</v>
      </c>
      <c r="BF474" s="5">
        <f t="shared" si="663"/>
        <v>7.7460017013210231E-6</v>
      </c>
      <c r="BG474" s="5">
        <f t="shared" si="664"/>
        <v>7.5380370476439398E-6</v>
      </c>
      <c r="BH474" s="5">
        <f t="shared" si="665"/>
        <v>5.5017418717415851E-6</v>
      </c>
      <c r="BI474" s="5">
        <f t="shared" si="666"/>
        <v>3.2124186635814318E-6</v>
      </c>
      <c r="BJ474" s="8">
        <f t="shared" si="667"/>
        <v>0.8126773001792803</v>
      </c>
      <c r="BK474" s="8">
        <f t="shared" si="668"/>
        <v>0.12389584249585925</v>
      </c>
      <c r="BL474" s="8">
        <f t="shared" si="669"/>
        <v>4.799038043856315E-2</v>
      </c>
      <c r="BM474" s="8">
        <f t="shared" si="670"/>
        <v>0.65202071313181886</v>
      </c>
      <c r="BN474" s="8">
        <f t="shared" si="671"/>
        <v>0.31836593341145897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1.45333333333333</v>
      </c>
      <c r="F475">
        <f>VLOOKUP(B475,home!$B$2:$E$405,3,FALSE)</f>
        <v>1.06</v>
      </c>
      <c r="G475">
        <f>VLOOKUP(C475,away!$B$2:$E$405,4,FALSE)</f>
        <v>1.28</v>
      </c>
      <c r="H475">
        <f>VLOOKUP(A475,away!$A$2:$E$405,3,FALSE)</f>
        <v>1.16333333333333</v>
      </c>
      <c r="I475">
        <f>VLOOKUP(C475,away!$B$2:$E$405,3,FALSE)</f>
        <v>0.44</v>
      </c>
      <c r="J475">
        <f>VLOOKUP(B475,home!$B$2:$E$405,4,FALSE)</f>
        <v>1.0900000000000001</v>
      </c>
      <c r="K475" s="3">
        <f t="shared" si="616"/>
        <v>1.9718826666666625</v>
      </c>
      <c r="L475" s="3">
        <f t="shared" si="617"/>
        <v>0.55793466666666514</v>
      </c>
      <c r="M475" s="5">
        <f t="shared" si="618"/>
        <v>7.9673572662680658E-2</v>
      </c>
      <c r="N475" s="5">
        <f t="shared" si="619"/>
        <v>0.15710693692494682</v>
      </c>
      <c r="O475" s="5">
        <f t="shared" si="620"/>
        <v>4.4452648205695056E-2</v>
      </c>
      <c r="P475" s="5">
        <f t="shared" si="621"/>
        <v>8.7655406484240986E-2</v>
      </c>
      <c r="Q475" s="5">
        <f t="shared" si="622"/>
        <v>0.15489822286769767</v>
      </c>
      <c r="R475" s="5">
        <f t="shared" si="623"/>
        <v>1.2400836729547501E-2</v>
      </c>
      <c r="S475" s="5">
        <f t="shared" si="624"/>
        <v>2.4109218493463144E-2</v>
      </c>
      <c r="T475" s="5">
        <f t="shared" si="625"/>
        <v>8.6423088342947707E-2</v>
      </c>
      <c r="U475" s="5">
        <f t="shared" si="626"/>
        <v>2.4452994999158019E-2</v>
      </c>
      <c r="V475" s="5">
        <f t="shared" si="627"/>
        <v>2.9471689941784583E-3</v>
      </c>
      <c r="W475" s="5">
        <f t="shared" si="628"/>
        <v>0.10181370692342756</v>
      </c>
      <c r="X475" s="5">
        <f t="shared" si="629"/>
        <v>5.6805396634420087E-2</v>
      </c>
      <c r="Y475" s="5">
        <f t="shared" si="630"/>
        <v>1.5846850018046438E-2</v>
      </c>
      <c r="Z475" s="5">
        <f t="shared" si="631"/>
        <v>2.3062855690292742E-3</v>
      </c>
      <c r="AA475" s="5">
        <f t="shared" si="632"/>
        <v>4.5477245379522855E-3</v>
      </c>
      <c r="AB475" s="5">
        <f t="shared" si="633"/>
        <v>4.4837895945813852E-3</v>
      </c>
      <c r="AC475" s="5">
        <f t="shared" si="634"/>
        <v>2.0265133683049769E-4</v>
      </c>
      <c r="AD475" s="5">
        <f t="shared" si="635"/>
        <v>5.0191170977846603E-2</v>
      </c>
      <c r="AE475" s="5">
        <f t="shared" si="636"/>
        <v>2.800339424913444E-2</v>
      </c>
      <c r="AF475" s="5">
        <f t="shared" si="637"/>
        <v>7.8120322179630157E-3</v>
      </c>
      <c r="AG475" s="5">
        <f t="shared" si="638"/>
        <v>1.4528678638394813E-3</v>
      </c>
      <c r="AH475" s="5">
        <f t="shared" si="639"/>
        <v>3.2168916754862206E-4</v>
      </c>
      <c r="AI475" s="5">
        <f t="shared" si="640"/>
        <v>6.3433329354355562E-4</v>
      </c>
      <c r="AJ475" s="5">
        <f t="shared" si="641"/>
        <v>6.2541541321405666E-4</v>
      </c>
      <c r="AK475" s="5">
        <f t="shared" si="642"/>
        <v>4.1108193759432227E-4</v>
      </c>
      <c r="AL475" s="5">
        <f t="shared" si="643"/>
        <v>8.9181316769406491E-6</v>
      </c>
      <c r="AM475" s="5">
        <f t="shared" si="644"/>
        <v>1.9794220014183708E-2</v>
      </c>
      <c r="AN475" s="5">
        <f t="shared" si="645"/>
        <v>1.1043881545540219E-2</v>
      </c>
      <c r="AO475" s="5">
        <f t="shared" si="646"/>
        <v>3.0808821844085584E-3</v>
      </c>
      <c r="AP475" s="5">
        <f t="shared" si="647"/>
        <v>5.7297699153241867E-4</v>
      </c>
      <c r="AQ475" s="5">
        <f t="shared" si="648"/>
        <v>7.9920931694577168E-5</v>
      </c>
      <c r="AR475" s="5">
        <f t="shared" si="649"/>
        <v>3.5896307693303504E-5</v>
      </c>
      <c r="AS475" s="5">
        <f t="shared" si="650"/>
        <v>7.0783306937758335E-5</v>
      </c>
      <c r="AT475" s="5">
        <f t="shared" si="651"/>
        <v>6.9788188019955904E-5</v>
      </c>
      <c r="AU475" s="5">
        <f t="shared" si="652"/>
        <v>4.5871372764875027E-5</v>
      </c>
      <c r="AV475" s="5">
        <f t="shared" si="653"/>
        <v>2.2613241212815576E-5</v>
      </c>
      <c r="AW475" s="5">
        <f t="shared" si="654"/>
        <v>2.7254347928580215E-7</v>
      </c>
      <c r="AX475" s="5">
        <f t="shared" si="655"/>
        <v>6.5053132243591983E-3</v>
      </c>
      <c r="AY475" s="5">
        <f t="shared" si="656"/>
        <v>3.6295397653950978E-3</v>
      </c>
      <c r="AZ475" s="5">
        <f t="shared" si="657"/>
        <v>1.0125230295795599E-3</v>
      </c>
      <c r="BA475" s="5">
        <f t="shared" si="658"/>
        <v>1.8830723300026456E-4</v>
      </c>
      <c r="BB475" s="5">
        <f t="shared" si="659"/>
        <v>2.6265783318731165E-5</v>
      </c>
      <c r="BC475" s="5">
        <f t="shared" si="660"/>
        <v>2.9309182121350265E-6</v>
      </c>
      <c r="BD475" s="5">
        <f t="shared" si="661"/>
        <v>3.3379657445712207E-6</v>
      </c>
      <c r="BE475" s="5">
        <f t="shared" si="662"/>
        <v>6.5820767936470697E-6</v>
      </c>
      <c r="BF475" s="5">
        <f t="shared" si="663"/>
        <v>6.4895415700307703E-6</v>
      </c>
      <c r="BG475" s="5">
        <f t="shared" si="664"/>
        <v>4.2655381788521451E-6</v>
      </c>
      <c r="BH475" s="5">
        <f t="shared" si="665"/>
        <v>2.102785199720857E-6</v>
      </c>
      <c r="BI475" s="5">
        <f t="shared" si="666"/>
        <v>8.2928913741055076E-7</v>
      </c>
      <c r="BJ475" s="8">
        <f t="shared" si="667"/>
        <v>0.70629042864149461</v>
      </c>
      <c r="BK475" s="8">
        <f t="shared" si="668"/>
        <v>0.19822647586846578</v>
      </c>
      <c r="BL475" s="8">
        <f t="shared" si="669"/>
        <v>9.259907349208775E-2</v>
      </c>
      <c r="BM475" s="8">
        <f t="shared" si="670"/>
        <v>0.45960537247435246</v>
      </c>
      <c r="BN475" s="8">
        <f t="shared" si="671"/>
        <v>0.53618762387480867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1.4962962962963</v>
      </c>
      <c r="F476">
        <f>VLOOKUP(B476,home!$B$2:$E$405,3,FALSE)</f>
        <v>1.07</v>
      </c>
      <c r="G476">
        <f>VLOOKUP(C476,away!$B$2:$E$405,4,FALSE)</f>
        <v>0.36</v>
      </c>
      <c r="H476">
        <f>VLOOKUP(A476,away!$A$2:$E$405,3,FALSE)</f>
        <v>1.3888888888888899</v>
      </c>
      <c r="I476">
        <f>VLOOKUP(C476,away!$B$2:$E$405,3,FALSE)</f>
        <v>1.6</v>
      </c>
      <c r="J476">
        <f>VLOOKUP(B476,home!$B$2:$E$405,4,FALSE)</f>
        <v>1.01</v>
      </c>
      <c r="K476" s="3">
        <f t="shared" si="616"/>
        <v>0.57637333333333474</v>
      </c>
      <c r="L476" s="3">
        <f t="shared" si="617"/>
        <v>2.2444444444444462</v>
      </c>
      <c r="M476" s="5">
        <f t="shared" si="618"/>
        <v>5.9557218219186199E-2</v>
      </c>
      <c r="N476" s="5">
        <f t="shared" si="619"/>
        <v>3.4327192389053157E-2</v>
      </c>
      <c r="O476" s="5">
        <f t="shared" si="620"/>
        <v>0.13367286755861801</v>
      </c>
      <c r="P476" s="5">
        <f t="shared" si="621"/>
        <v>7.7045476250986025E-2</v>
      </c>
      <c r="Q476" s="5">
        <f t="shared" si="622"/>
        <v>9.892639150626624E-3</v>
      </c>
      <c r="R476" s="5">
        <f t="shared" si="623"/>
        <v>0.15001066248244924</v>
      </c>
      <c r="S476" s="5">
        <f t="shared" si="624"/>
        <v>2.4917237524825272E-2</v>
      </c>
      <c r="T476" s="5">
        <f t="shared" si="625"/>
        <v>2.2203478982517549E-2</v>
      </c>
      <c r="U476" s="5">
        <f t="shared" si="626"/>
        <v>8.6462145570551069E-2</v>
      </c>
      <c r="V476" s="5">
        <f t="shared" si="627"/>
        <v>3.5815426079354147E-3</v>
      </c>
      <c r="W476" s="5">
        <f t="shared" si="628"/>
        <v>1.9006178009035061E-3</v>
      </c>
      <c r="X476" s="5">
        <f t="shared" si="629"/>
        <v>4.2658310642500943E-3</v>
      </c>
      <c r="Y476" s="5">
        <f t="shared" si="630"/>
        <v>4.7872104165473332E-3</v>
      </c>
      <c r="Z476" s="5">
        <f t="shared" si="631"/>
        <v>0.11223019933872137</v>
      </c>
      <c r="AA476" s="5">
        <f t="shared" si="632"/>
        <v>6.468649409352345E-2</v>
      </c>
      <c r="AB476" s="5">
        <f t="shared" si="633"/>
        <v>1.8641785111165588E-2</v>
      </c>
      <c r="AC476" s="5">
        <f t="shared" si="634"/>
        <v>2.8957620943405728E-4</v>
      </c>
      <c r="AD476" s="5">
        <f t="shared" si="635"/>
        <v>2.738663543248564E-4</v>
      </c>
      <c r="AE476" s="5">
        <f t="shared" si="636"/>
        <v>6.1467781748467815E-4</v>
      </c>
      <c r="AF476" s="5">
        <f t="shared" si="637"/>
        <v>6.8980510628836172E-4</v>
      </c>
      <c r="AG476" s="5">
        <f t="shared" si="638"/>
        <v>5.1607641285277472E-4</v>
      </c>
      <c r="AH476" s="5">
        <f t="shared" si="639"/>
        <v>6.2973611851171507E-2</v>
      </c>
      <c r="AI476" s="5">
        <f t="shared" si="640"/>
        <v>3.6296310574699307E-2</v>
      </c>
      <c r="AJ476" s="5">
        <f t="shared" si="641"/>
        <v>1.0460112756820704E-2</v>
      </c>
      <c r="AK476" s="5">
        <f t="shared" si="642"/>
        <v>2.0096433522304295E-3</v>
      </c>
      <c r="AL476" s="5">
        <f t="shared" si="643"/>
        <v>1.4984270678790648E-5</v>
      </c>
      <c r="AM476" s="5">
        <f t="shared" si="644"/>
        <v>3.1569852706013135E-5</v>
      </c>
      <c r="AN476" s="5">
        <f t="shared" si="645"/>
        <v>7.0856780517940645E-5</v>
      </c>
      <c r="AO476" s="5">
        <f t="shared" si="646"/>
        <v>7.9517053692355688E-5</v>
      </c>
      <c r="AP476" s="5">
        <f t="shared" si="647"/>
        <v>5.9490536466132816E-5</v>
      </c>
      <c r="AQ476" s="5">
        <f t="shared" si="648"/>
        <v>3.3380801017107897E-5</v>
      </c>
      <c r="AR476" s="5">
        <f t="shared" si="649"/>
        <v>2.8268154653192528E-2</v>
      </c>
      <c r="AS476" s="5">
        <f t="shared" si="650"/>
        <v>1.6293010524642791E-2</v>
      </c>
      <c r="AT476" s="5">
        <f t="shared" si="651"/>
        <v>4.6954283930617357E-3</v>
      </c>
      <c r="AU476" s="5">
        <f t="shared" si="652"/>
        <v>9.0210657144565898E-4</v>
      </c>
      <c r="AV476" s="5">
        <f t="shared" si="653"/>
        <v>1.2998754290151007E-4</v>
      </c>
      <c r="AW476" s="5">
        <f t="shared" si="654"/>
        <v>5.3845057895620754E-7</v>
      </c>
      <c r="AX476" s="5">
        <f t="shared" si="655"/>
        <v>3.0326702061678649E-6</v>
      </c>
      <c r="AY476" s="5">
        <f t="shared" si="656"/>
        <v>6.8066597960656567E-6</v>
      </c>
      <c r="AZ476" s="5">
        <f t="shared" si="657"/>
        <v>7.6385848822514672E-6</v>
      </c>
      <c r="BA476" s="5">
        <f t="shared" si="658"/>
        <v>5.7147931341288792E-6</v>
      </c>
      <c r="BB476" s="5">
        <f t="shared" si="659"/>
        <v>3.2066339252612085E-6</v>
      </c>
      <c r="BC476" s="5">
        <f t="shared" si="660"/>
        <v>1.4394223397839194E-6</v>
      </c>
      <c r="BD476" s="5">
        <f t="shared" si="661"/>
        <v>1.0574383777675736E-2</v>
      </c>
      <c r="BE476" s="5">
        <f t="shared" si="662"/>
        <v>6.0947928258849029E-3</v>
      </c>
      <c r="BF476" s="5">
        <f t="shared" si="663"/>
        <v>1.7564380285156882E-3</v>
      </c>
      <c r="BG476" s="5">
        <f t="shared" si="664"/>
        <v>3.3745468042967284E-4</v>
      </c>
      <c r="BH476" s="5">
        <f t="shared" si="665"/>
        <v>4.862496975204642E-5</v>
      </c>
      <c r="BI476" s="5">
        <f t="shared" si="666"/>
        <v>5.6052271798439156E-6</v>
      </c>
      <c r="BJ476" s="8">
        <f t="shared" si="667"/>
        <v>7.9774049283532142E-2</v>
      </c>
      <c r="BK476" s="8">
        <f t="shared" si="668"/>
        <v>0.16541284174284185</v>
      </c>
      <c r="BL476" s="8">
        <f t="shared" si="669"/>
        <v>0.63431962054591129</v>
      </c>
      <c r="BM476" s="8">
        <f t="shared" si="670"/>
        <v>0.52722438665087024</v>
      </c>
      <c r="BN476" s="8">
        <f t="shared" si="671"/>
        <v>0.46450605605091921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1.56756756756757</v>
      </c>
      <c r="F477">
        <f>VLOOKUP(B477,home!$B$2:$E$405,3,FALSE)</f>
        <v>0.93</v>
      </c>
      <c r="G477">
        <f>VLOOKUP(C477,away!$B$2:$E$405,4,FALSE)</f>
        <v>0.64</v>
      </c>
      <c r="H477">
        <f>VLOOKUP(A477,away!$A$2:$E$405,3,FALSE)</f>
        <v>1.2612612612612599</v>
      </c>
      <c r="I477">
        <f>VLOOKUP(C477,away!$B$2:$E$405,3,FALSE)</f>
        <v>0.54</v>
      </c>
      <c r="J477">
        <f>VLOOKUP(B477,home!$B$2:$E$405,4,FALSE)</f>
        <v>1.34</v>
      </c>
      <c r="K477" s="3">
        <f t="shared" si="616"/>
        <v>0.93301621621621778</v>
      </c>
      <c r="L477" s="3">
        <f t="shared" si="617"/>
        <v>0.91264864864864781</v>
      </c>
      <c r="M477" s="5">
        <f t="shared" si="618"/>
        <v>0.15792029032546412</v>
      </c>
      <c r="N477" s="5">
        <f t="shared" si="619"/>
        <v>0.1473421917432311</v>
      </c>
      <c r="O477" s="5">
        <f t="shared" si="620"/>
        <v>0.14412573955973693</v>
      </c>
      <c r="P477" s="5">
        <f t="shared" si="621"/>
        <v>0.1344716521833898</v>
      </c>
      <c r="Q477" s="5">
        <f t="shared" si="622"/>
        <v>6.8736327114636966E-2</v>
      </c>
      <c r="R477" s="5">
        <f t="shared" si="623"/>
        <v>6.576808072234043E-2</v>
      </c>
      <c r="S477" s="5">
        <f t="shared" si="624"/>
        <v>2.862619047188834E-2</v>
      </c>
      <c r="T477" s="5">
        <f t="shared" si="625"/>
        <v>6.2732116054244821E-2</v>
      </c>
      <c r="U477" s="5">
        <f t="shared" si="626"/>
        <v>6.1362685823360845E-2</v>
      </c>
      <c r="V477" s="5">
        <f t="shared" si="627"/>
        <v>2.7084065431137831E-3</v>
      </c>
      <c r="W477" s="5">
        <f t="shared" si="628"/>
        <v>2.1377369280366265E-2</v>
      </c>
      <c r="X477" s="5">
        <f t="shared" si="629"/>
        <v>1.9510027185389387E-2</v>
      </c>
      <c r="Y477" s="5">
        <f t="shared" si="630"/>
        <v>8.9028999729220022E-3</v>
      </c>
      <c r="Z477" s="5">
        <f t="shared" si="631"/>
        <v>2.0007716665153063E-2</v>
      </c>
      <c r="AA477" s="5">
        <f t="shared" si="632"/>
        <v>1.866752409804727E-2</v>
      </c>
      <c r="AB477" s="5">
        <f t="shared" si="633"/>
        <v>8.7085513500425645E-3</v>
      </c>
      <c r="AC477" s="5">
        <f t="shared" si="634"/>
        <v>1.4414071724341585E-4</v>
      </c>
      <c r="AD477" s="5">
        <f t="shared" si="635"/>
        <v>4.9863580496560351E-3</v>
      </c>
      <c r="AE477" s="5">
        <f t="shared" si="636"/>
        <v>4.5507929356968868E-3</v>
      </c>
      <c r="AF477" s="5">
        <f t="shared" si="637"/>
        <v>2.0766375115217881E-3</v>
      </c>
      <c r="AG477" s="5">
        <f t="shared" si="638"/>
        <v>6.3174680620781696E-4</v>
      </c>
      <c r="AH477" s="5">
        <f t="shared" si="639"/>
        <v>4.565003894249243E-3</v>
      </c>
      <c r="AI477" s="5">
        <f t="shared" si="640"/>
        <v>4.2592226604247279E-3</v>
      </c>
      <c r="AJ477" s="5">
        <f t="shared" si="641"/>
        <v>1.986961905325926E-3</v>
      </c>
      <c r="AK477" s="5">
        <f t="shared" si="642"/>
        <v>6.1795589289098749E-4</v>
      </c>
      <c r="AL477" s="5">
        <f t="shared" si="643"/>
        <v>4.9095250153540386E-6</v>
      </c>
      <c r="AM477" s="5">
        <f t="shared" si="644"/>
        <v>9.3047058403787077E-4</v>
      </c>
      <c r="AN477" s="5">
        <f t="shared" si="645"/>
        <v>8.491927211294807E-4</v>
      </c>
      <c r="AO477" s="5">
        <f t="shared" si="646"/>
        <v>3.8750729469054431E-4</v>
      </c>
      <c r="AP477" s="5">
        <f t="shared" si="647"/>
        <v>1.1788600294693953E-4</v>
      </c>
      <c r="AQ477" s="5">
        <f t="shared" si="648"/>
        <v>2.6897125321028721E-5</v>
      </c>
      <c r="AR477" s="5">
        <f t="shared" si="649"/>
        <v>8.3324892703247745E-4</v>
      </c>
      <c r="AS477" s="5">
        <f t="shared" si="650"/>
        <v>7.7743476106606544E-4</v>
      </c>
      <c r="AT477" s="5">
        <f t="shared" si="651"/>
        <v>3.6267961956240987E-4</v>
      </c>
      <c r="AU477" s="5">
        <f t="shared" si="652"/>
        <v>1.1279532211428568E-4</v>
      </c>
      <c r="AV477" s="5">
        <f t="shared" si="653"/>
        <v>2.6309966161490068E-5</v>
      </c>
      <c r="AW477" s="5">
        <f t="shared" si="654"/>
        <v>1.1612608467954942E-7</v>
      </c>
      <c r="AX477" s="5">
        <f t="shared" si="655"/>
        <v>1.4469069060325137E-4</v>
      </c>
      <c r="AY477" s="5">
        <f t="shared" si="656"/>
        <v>1.3205176325109695E-4</v>
      </c>
      <c r="AZ477" s="5">
        <f t="shared" si="657"/>
        <v>6.02584316413924E-5</v>
      </c>
      <c r="BA477" s="5">
        <f t="shared" si="658"/>
        <v>1.8331592069067901E-5</v>
      </c>
      <c r="BB477" s="5">
        <f t="shared" si="659"/>
        <v>4.1825756823532721E-6</v>
      </c>
      <c r="BC477" s="5">
        <f t="shared" si="660"/>
        <v>7.6344440887408211E-7</v>
      </c>
      <c r="BD477" s="5">
        <f t="shared" si="661"/>
        <v>1.26743917874021E-4</v>
      </c>
      <c r="BE477" s="5">
        <f t="shared" si="662"/>
        <v>1.1825413068323811E-4</v>
      </c>
      <c r="BF477" s="5">
        <f t="shared" si="663"/>
        <v>5.516651078100648E-5</v>
      </c>
      <c r="BG477" s="5">
        <f t="shared" si="664"/>
        <v>1.7157083050248619E-5</v>
      </c>
      <c r="BH477" s="5">
        <f t="shared" si="665"/>
        <v>4.0019591772125921E-6</v>
      </c>
      <c r="BI477" s="5">
        <f t="shared" si="666"/>
        <v>7.467785617949322E-7</v>
      </c>
      <c r="BJ477" s="8">
        <f t="shared" si="667"/>
        <v>0.34351869887965486</v>
      </c>
      <c r="BK477" s="8">
        <f t="shared" si="668"/>
        <v>0.3240076415293659</v>
      </c>
      <c r="BL477" s="8">
        <f t="shared" si="669"/>
        <v>0.31249626488248322</v>
      </c>
      <c r="BM477" s="8">
        <f t="shared" si="670"/>
        <v>0.28153410467069123</v>
      </c>
      <c r="BN477" s="8">
        <f t="shared" si="671"/>
        <v>0.71836428164879929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1.3216783216783199</v>
      </c>
      <c r="F478">
        <f>VLOOKUP(B478,home!$B$2:$E$405,3,FALSE)</f>
        <v>0.81</v>
      </c>
      <c r="G478">
        <f>VLOOKUP(C478,away!$B$2:$E$405,4,FALSE)</f>
        <v>0.97</v>
      </c>
      <c r="H478">
        <f>VLOOKUP(A478,away!$A$2:$E$405,3,FALSE)</f>
        <v>1.28321678321678</v>
      </c>
      <c r="I478">
        <f>VLOOKUP(C478,away!$B$2:$E$405,3,FALSE)</f>
        <v>1.41</v>
      </c>
      <c r="J478">
        <f>VLOOKUP(B478,home!$B$2:$E$405,4,FALSE)</f>
        <v>0.83</v>
      </c>
      <c r="K478" s="3">
        <f t="shared" si="616"/>
        <v>1.038442657342656</v>
      </c>
      <c r="L478" s="3">
        <f t="shared" si="617"/>
        <v>1.5017486013985974</v>
      </c>
      <c r="M478" s="5">
        <f t="shared" si="618"/>
        <v>7.8851317344694596E-2</v>
      </c>
      <c r="N478" s="5">
        <f t="shared" si="619"/>
        <v>8.1882571518393704E-2</v>
      </c>
      <c r="O478" s="5">
        <f t="shared" si="620"/>
        <v>0.11841485554083207</v>
      </c>
      <c r="P478" s="5">
        <f t="shared" si="621"/>
        <v>0.12296703725666837</v>
      </c>
      <c r="Q478" s="5">
        <f t="shared" si="622"/>
        <v>4.2515177578805421E-2</v>
      </c>
      <c r="R478" s="5">
        <f t="shared" si="623"/>
        <v>8.891467184663078E-2</v>
      </c>
      <c r="S478" s="5">
        <f t="shared" si="624"/>
        <v>4.7941152921969106E-2</v>
      </c>
      <c r="T478" s="5">
        <f t="shared" si="625"/>
        <v>6.3847108467184041E-2</v>
      </c>
      <c r="U478" s="5">
        <f t="shared" si="626"/>
        <v>9.2332788109165495E-2</v>
      </c>
      <c r="V478" s="5">
        <f t="shared" si="627"/>
        <v>8.307028885365381E-3</v>
      </c>
      <c r="W478" s="5">
        <f t="shared" si="628"/>
        <v>1.4716524660776538E-2</v>
      </c>
      <c r="X478" s="5">
        <f t="shared" si="629"/>
        <v>2.2100520326769131E-2</v>
      </c>
      <c r="Y478" s="5">
        <f t="shared" si="630"/>
        <v>1.6594712745453412E-2</v>
      </c>
      <c r="Z478" s="5">
        <f t="shared" si="631"/>
        <v>4.4509161363164337E-2</v>
      </c>
      <c r="AA478" s="5">
        <f t="shared" si="632"/>
        <v>4.6220211802057445E-2</v>
      </c>
      <c r="AB478" s="5">
        <f t="shared" si="633"/>
        <v>2.3998519783334463E-2</v>
      </c>
      <c r="AC478" s="5">
        <f t="shared" si="634"/>
        <v>8.096652383541899E-4</v>
      </c>
      <c r="AD478" s="5">
        <f t="shared" si="635"/>
        <v>3.8205667438963777E-3</v>
      </c>
      <c r="AE478" s="5">
        <f t="shared" si="636"/>
        <v>5.7375307641963783E-3</v>
      </c>
      <c r="AF478" s="5">
        <f t="shared" si="637"/>
        <v>4.3081644003066695E-3</v>
      </c>
      <c r="AG478" s="5">
        <f t="shared" si="638"/>
        <v>2.156593287585256E-3</v>
      </c>
      <c r="AH478" s="5">
        <f t="shared" si="639"/>
        <v>1.6710392706639127E-2</v>
      </c>
      <c r="AI478" s="5">
        <f t="shared" si="640"/>
        <v>1.7352784607521668E-2</v>
      </c>
      <c r="AJ478" s="5">
        <f t="shared" si="641"/>
        <v>9.0099358800647695E-3</v>
      </c>
      <c r="AK478" s="5">
        <f t="shared" si="642"/>
        <v>3.1187672525938006E-3</v>
      </c>
      <c r="AL478" s="5">
        <f t="shared" si="643"/>
        <v>5.0506263627732756E-5</v>
      </c>
      <c r="AM478" s="5">
        <f t="shared" si="644"/>
        <v>7.9348789641734698E-4</v>
      </c>
      <c r="AN478" s="5">
        <f t="shared" si="645"/>
        <v>1.1916193386714658E-3</v>
      </c>
      <c r="AO478" s="5">
        <f t="shared" si="646"/>
        <v>8.9475633762469797E-4</v>
      </c>
      <c r="AP478" s="5">
        <f t="shared" si="647"/>
        <v>4.4789969287347379E-4</v>
      </c>
      <c r="AQ478" s="5">
        <f t="shared" si="648"/>
        <v>1.6815818433490006E-4</v>
      </c>
      <c r="AR478" s="5">
        <f t="shared" si="649"/>
        <v>5.0189617752033275E-3</v>
      </c>
      <c r="AS478" s="5">
        <f t="shared" si="650"/>
        <v>5.2119040029433563E-3</v>
      </c>
      <c r="AT478" s="5">
        <f t="shared" si="651"/>
        <v>2.7061317213156627E-3</v>
      </c>
      <c r="AU478" s="5">
        <f t="shared" si="652"/>
        <v>9.3672087193409767E-4</v>
      </c>
      <c r="AV478" s="5">
        <f t="shared" si="653"/>
        <v>2.4318272785989344E-4</v>
      </c>
      <c r="AW478" s="5">
        <f t="shared" si="654"/>
        <v>2.1878749533325895E-6</v>
      </c>
      <c r="AX478" s="5">
        <f t="shared" si="655"/>
        <v>1.3733194662081058E-4</v>
      </c>
      <c r="AY478" s="5">
        <f t="shared" si="656"/>
        <v>2.0623805876514911E-4</v>
      </c>
      <c r="AZ478" s="5">
        <f t="shared" si="657"/>
        <v>1.5485885815286226E-4</v>
      </c>
      <c r="BA478" s="5">
        <f t="shared" si="658"/>
        <v>7.7519691215081551E-5</v>
      </c>
      <c r="BB478" s="5">
        <f t="shared" si="659"/>
        <v>2.910377196577495E-5</v>
      </c>
      <c r="BC478" s="5">
        <f t="shared" si="660"/>
        <v>8.7413097690052514E-6</v>
      </c>
      <c r="BD478" s="5">
        <f t="shared" si="661"/>
        <v>1.2562031377307704E-3</v>
      </c>
      <c r="BE478" s="5">
        <f t="shared" si="662"/>
        <v>1.3044949245073234E-3</v>
      </c>
      <c r="BF478" s="5">
        <f t="shared" si="663"/>
        <v>6.7732158794769621E-4</v>
      </c>
      <c r="BG478" s="5">
        <f t="shared" si="664"/>
        <v>2.3445320988798441E-4</v>
      </c>
      <c r="BH478" s="5">
        <f t="shared" si="665"/>
        <v>6.0866553574648472E-5</v>
      </c>
      <c r="BI478" s="5">
        <f t="shared" si="666"/>
        <v>1.2641285127469425E-5</v>
      </c>
      <c r="BJ478" s="8">
        <f t="shared" si="667"/>
        <v>0.26178918557977748</v>
      </c>
      <c r="BK478" s="8">
        <f t="shared" si="668"/>
        <v>0.25913294596944447</v>
      </c>
      <c r="BL478" s="8">
        <f t="shared" si="669"/>
        <v>0.43373580932687184</v>
      </c>
      <c r="BM478" s="8">
        <f t="shared" si="670"/>
        <v>0.46541742096942135</v>
      </c>
      <c r="BN478" s="8">
        <f t="shared" si="671"/>
        <v>0.53354563108602493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1.2951388888888899</v>
      </c>
      <c r="F479">
        <f>VLOOKUP(B479,home!$B$2:$E$405,3,FALSE)</f>
        <v>0.67</v>
      </c>
      <c r="G479">
        <f>VLOOKUP(C479,away!$B$2:$E$405,4,FALSE)</f>
        <v>0.98</v>
      </c>
      <c r="H479">
        <f>VLOOKUP(A479,away!$A$2:$E$405,3,FALSE)</f>
        <v>1.03125</v>
      </c>
      <c r="I479">
        <f>VLOOKUP(C479,away!$B$2:$E$405,3,FALSE)</f>
        <v>0.72</v>
      </c>
      <c r="J479">
        <f>VLOOKUP(B479,home!$B$2:$E$405,4,FALSE)</f>
        <v>1.03</v>
      </c>
      <c r="K479" s="3">
        <f t="shared" si="616"/>
        <v>0.85038819444444513</v>
      </c>
      <c r="L479" s="3">
        <f t="shared" si="617"/>
        <v>0.76477499999999998</v>
      </c>
      <c r="M479" s="5">
        <f t="shared" si="618"/>
        <v>0.19885821523667827</v>
      </c>
      <c r="N479" s="5">
        <f t="shared" si="619"/>
        <v>0.16910667860556367</v>
      </c>
      <c r="O479" s="5">
        <f t="shared" si="620"/>
        <v>0.1520817915576306</v>
      </c>
      <c r="P479" s="5">
        <f t="shared" si="621"/>
        <v>0.12932856013056993</v>
      </c>
      <c r="Q479" s="5">
        <f t="shared" si="622"/>
        <v>7.1903161543941191E-2</v>
      </c>
      <c r="R479" s="5">
        <f t="shared" si="623"/>
        <v>5.8154176069243467E-2</v>
      </c>
      <c r="S479" s="5">
        <f t="shared" si="624"/>
        <v>2.1027389345644514E-2</v>
      </c>
      <c r="T479" s="5">
        <f t="shared" si="625"/>
        <v>5.4989740369767615E-2</v>
      </c>
      <c r="U479" s="5">
        <f t="shared" si="626"/>
        <v>4.9453624786928309E-2</v>
      </c>
      <c r="V479" s="5">
        <f t="shared" si="627"/>
        <v>1.5194756749679669E-3</v>
      </c>
      <c r="W479" s="5">
        <f t="shared" si="628"/>
        <v>2.0381866573399802E-2</v>
      </c>
      <c r="X479" s="5">
        <f t="shared" si="629"/>
        <v>1.558754200867183E-2</v>
      </c>
      <c r="Y479" s="5">
        <f t="shared" si="630"/>
        <v>5.9604812198409997E-3</v>
      </c>
      <c r="Z479" s="5">
        <f t="shared" si="631"/>
        <v>1.4824953334451892E-2</v>
      </c>
      <c r="AA479" s="5">
        <f t="shared" si="632"/>
        <v>1.2606965298807699E-2</v>
      </c>
      <c r="AB479" s="5">
        <f t="shared" si="633"/>
        <v>5.3604072289384274E-3</v>
      </c>
      <c r="AC479" s="5">
        <f t="shared" si="634"/>
        <v>6.1762472625014411E-5</v>
      </c>
      <c r="AD479" s="5">
        <f t="shared" si="635"/>
        <v>4.3331246786902618E-3</v>
      </c>
      <c r="AE479" s="5">
        <f t="shared" si="636"/>
        <v>3.3138654261453439E-3</v>
      </c>
      <c r="AF479" s="5">
        <f t="shared" si="637"/>
        <v>1.2671807156401527E-3</v>
      </c>
      <c r="AG479" s="5">
        <f t="shared" si="638"/>
        <v>3.2303604393456591E-4</v>
      </c>
      <c r="AH479" s="5">
        <f t="shared" si="639"/>
        <v>2.8344384215888614E-3</v>
      </c>
      <c r="AI479" s="5">
        <f t="shared" si="640"/>
        <v>2.4103729715989146E-3</v>
      </c>
      <c r="AJ479" s="5">
        <f t="shared" si="641"/>
        <v>1.0248763596278465E-3</v>
      </c>
      <c r="AK479" s="5">
        <f t="shared" si="642"/>
        <v>2.9051425233090673E-4</v>
      </c>
      <c r="AL479" s="5">
        <f t="shared" si="643"/>
        <v>1.6067028752501017E-6</v>
      </c>
      <c r="AM479" s="5">
        <f t="shared" si="644"/>
        <v>7.3696761436281577E-4</v>
      </c>
      <c r="AN479" s="5">
        <f t="shared" si="645"/>
        <v>5.6361440727432238E-4</v>
      </c>
      <c r="AO479" s="5">
        <f t="shared" si="646"/>
        <v>2.1551910416160993E-4</v>
      </c>
      <c r="AP479" s="5">
        <f t="shared" si="647"/>
        <v>5.494120762839841E-5</v>
      </c>
      <c r="AQ479" s="5">
        <f t="shared" si="648"/>
        <v>1.0504415516002099E-5</v>
      </c>
      <c r="AR479" s="5">
        <f t="shared" si="649"/>
        <v>4.3354152877412444E-4</v>
      </c>
      <c r="AS479" s="5">
        <f t="shared" si="650"/>
        <v>3.6867859787091212E-4</v>
      </c>
      <c r="AT479" s="5">
        <f t="shared" si="651"/>
        <v>1.567599635868773E-4</v>
      </c>
      <c r="AU479" s="5">
        <f t="shared" si="652"/>
        <v>4.4435607465273854E-5</v>
      </c>
      <c r="AV479" s="5">
        <f t="shared" si="653"/>
        <v>9.4468790003590829E-6</v>
      </c>
      <c r="AW479" s="5">
        <f t="shared" si="654"/>
        <v>2.9025785080986583E-8</v>
      </c>
      <c r="AX479" s="5">
        <f t="shared" si="655"/>
        <v>1.0445142649033746E-4</v>
      </c>
      <c r="AY479" s="5">
        <f t="shared" si="656"/>
        <v>7.9881839694147822E-5</v>
      </c>
      <c r="AZ479" s="5">
        <f t="shared" si="657"/>
        <v>3.054581697604595E-5</v>
      </c>
      <c r="BA479" s="5">
        <f t="shared" si="658"/>
        <v>7.7868923926185139E-6</v>
      </c>
      <c r="BB479" s="5">
        <f t="shared" si="659"/>
        <v>1.488805157391206E-6</v>
      </c>
      <c r="BC479" s="5">
        <f t="shared" si="660"/>
        <v>2.27720192848772E-7</v>
      </c>
      <c r="BD479" s="5">
        <f t="shared" si="661"/>
        <v>5.526028711137181E-5</v>
      </c>
      <c r="BE479" s="5">
        <f t="shared" si="662"/>
        <v>4.6992695781121114E-5</v>
      </c>
      <c r="BF479" s="5">
        <f t="shared" si="663"/>
        <v>1.998101685869234E-5</v>
      </c>
      <c r="BG479" s="5">
        <f t="shared" si="664"/>
        <v>5.6638736165424654E-6</v>
      </c>
      <c r="BH479" s="5">
        <f t="shared" si="665"/>
        <v>1.204122814583269E-6</v>
      </c>
      <c r="BI479" s="5">
        <f t="shared" si="666"/>
        <v>2.0479436523656598E-7</v>
      </c>
      <c r="BJ479" s="8">
        <f t="shared" si="667"/>
        <v>0.34897260643544192</v>
      </c>
      <c r="BK479" s="8">
        <f t="shared" si="668"/>
        <v>0.35087689140305506</v>
      </c>
      <c r="BL479" s="8">
        <f t="shared" si="669"/>
        <v>0.28535933631394012</v>
      </c>
      <c r="BM479" s="8">
        <f t="shared" si="670"/>
        <v>0.22052135152935284</v>
      </c>
      <c r="BN479" s="8">
        <f t="shared" si="671"/>
        <v>0.77943258314362707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1.2705314009661799</v>
      </c>
      <c r="F480">
        <f>VLOOKUP(B480,home!$B$2:$E$405,3,FALSE)</f>
        <v>0.72</v>
      </c>
      <c r="G480">
        <f>VLOOKUP(C480,away!$B$2:$E$405,4,FALSE)</f>
        <v>0.98</v>
      </c>
      <c r="H480">
        <f>VLOOKUP(A480,away!$A$2:$E$405,3,FALSE)</f>
        <v>1.10144927536232</v>
      </c>
      <c r="I480">
        <f>VLOOKUP(C480,away!$B$2:$E$405,3,FALSE)</f>
        <v>1.51</v>
      </c>
      <c r="J480">
        <f>VLOOKUP(B480,home!$B$2:$E$405,4,FALSE)</f>
        <v>1.59</v>
      </c>
      <c r="K480" s="3">
        <f t="shared" si="616"/>
        <v>0.89648695652173649</v>
      </c>
      <c r="L480" s="3">
        <f t="shared" si="617"/>
        <v>2.6444695652173942</v>
      </c>
      <c r="M480" s="5">
        <f t="shared" si="618"/>
        <v>2.8985588472524922E-2</v>
      </c>
      <c r="N480" s="5">
        <f t="shared" si="619"/>
        <v>2.5985201992725394E-2</v>
      </c>
      <c r="O480" s="5">
        <f t="shared" si="620"/>
        <v>7.6651506545508286E-2</v>
      </c>
      <c r="P480" s="5">
        <f t="shared" si="621"/>
        <v>6.8717075815788689E-2</v>
      </c>
      <c r="Q480" s="5">
        <f t="shared" si="622"/>
        <v>1.1647697324530474E-2</v>
      </c>
      <c r="R480" s="5">
        <f t="shared" si="623"/>
        <v>0.1013512880938293</v>
      </c>
      <c r="S480" s="5">
        <f t="shared" si="624"/>
        <v>4.072745075668216E-2</v>
      </c>
      <c r="T480" s="5">
        <f t="shared" si="625"/>
        <v>3.0801981079584907E-2</v>
      </c>
      <c r="U480" s="5">
        <f t="shared" si="626"/>
        <v>9.0860107802794729E-2</v>
      </c>
      <c r="V480" s="5">
        <f t="shared" si="627"/>
        <v>1.0728210001798938E-2</v>
      </c>
      <c r="W480" s="5">
        <f t="shared" si="628"/>
        <v>3.4806695749849E-3</v>
      </c>
      <c r="X480" s="5">
        <f t="shared" si="629"/>
        <v>9.2045247576257299E-3</v>
      </c>
      <c r="Y480" s="5">
        <f t="shared" si="630"/>
        <v>1.217054279191563E-2</v>
      </c>
      <c r="Z480" s="5">
        <f t="shared" si="631"/>
        <v>8.9340132253237198E-2</v>
      </c>
      <c r="AA480" s="5">
        <f t="shared" si="632"/>
        <v>8.009226325895405E-2</v>
      </c>
      <c r="AB480" s="5">
        <f t="shared" si="633"/>
        <v>3.5900834664978704E-2</v>
      </c>
      <c r="AC480" s="5">
        <f t="shared" si="634"/>
        <v>1.5896072386975034E-3</v>
      </c>
      <c r="AD480" s="5">
        <f t="shared" si="635"/>
        <v>7.8009371848400465E-4</v>
      </c>
      <c r="AE480" s="5">
        <f t="shared" si="636"/>
        <v>2.0629340965482158E-3</v>
      </c>
      <c r="AF480" s="5">
        <f t="shared" si="637"/>
        <v>2.7276832166855001E-3</v>
      </c>
      <c r="AG480" s="5">
        <f t="shared" si="638"/>
        <v>2.4044250833596958E-3</v>
      </c>
      <c r="AH480" s="5">
        <f t="shared" si="639"/>
        <v>5.9064315174045687E-2</v>
      </c>
      <c r="AI480" s="5">
        <f t="shared" si="640"/>
        <v>5.2950388149420838E-2</v>
      </c>
      <c r="AJ480" s="5">
        <f t="shared" si="641"/>
        <v>2.3734666159359454E-2</v>
      </c>
      <c r="AK480" s="5">
        <f t="shared" si="642"/>
        <v>7.0926062097545371E-3</v>
      </c>
      <c r="AL480" s="5">
        <f t="shared" si="643"/>
        <v>1.5074133994891098E-4</v>
      </c>
      <c r="AM480" s="5">
        <f t="shared" si="644"/>
        <v>1.3986876869708997E-4</v>
      </c>
      <c r="AN480" s="5">
        <f t="shared" si="645"/>
        <v>3.698787019438858E-4</v>
      </c>
      <c r="AO480" s="5">
        <f t="shared" si="646"/>
        <v>4.8906648505636099E-4</v>
      </c>
      <c r="AP480" s="5">
        <f t="shared" si="647"/>
        <v>4.3110714503313136E-4</v>
      </c>
      <c r="AQ480" s="5">
        <f t="shared" si="648"/>
        <v>2.8501243109696934E-4</v>
      </c>
      <c r="AR480" s="5">
        <f t="shared" si="649"/>
        <v>3.123875677363434E-2</v>
      </c>
      <c r="AS480" s="5">
        <f t="shared" si="650"/>
        <v>2.8005137985518229E-2</v>
      </c>
      <c r="AT480" s="5">
        <f t="shared" si="651"/>
        <v>1.2553120459804256E-2</v>
      </c>
      <c r="AU480" s="5">
        <f t="shared" si="652"/>
        <v>3.7512362519535533E-3</v>
      </c>
      <c r="AV480" s="5">
        <f t="shared" si="653"/>
        <v>8.4073359267696163E-4</v>
      </c>
      <c r="AW480" s="5">
        <f t="shared" si="654"/>
        <v>9.926871930838606E-6</v>
      </c>
      <c r="AX480" s="5">
        <f t="shared" si="655"/>
        <v>2.0898421126949473E-5</v>
      </c>
      <c r="AY480" s="5">
        <f t="shared" si="656"/>
        <v>5.5265238631314077E-5</v>
      </c>
      <c r="AZ480" s="5">
        <f t="shared" si="657"/>
        <v>7.3073620787493347E-5</v>
      </c>
      <c r="BA480" s="5">
        <f t="shared" si="658"/>
        <v>6.4413655397587758E-5</v>
      </c>
      <c r="BB480" s="5">
        <f t="shared" si="659"/>
        <v>4.2584987820830502E-5</v>
      </c>
      <c r="BC480" s="5">
        <f t="shared" si="660"/>
        <v>2.2522940845467929E-5</v>
      </c>
      <c r="BD480" s="5">
        <f t="shared" si="661"/>
        <v>1.3768323590517448E-2</v>
      </c>
      <c r="BE480" s="5">
        <f t="shared" si="662"/>
        <v>1.2343122512069414E-2</v>
      </c>
      <c r="BF480" s="5">
        <f t="shared" si="663"/>
        <v>5.53272416741002E-3</v>
      </c>
      <c r="BG480" s="5">
        <f t="shared" si="664"/>
        <v>1.6533383500385559E-3</v>
      </c>
      <c r="BH480" s="5">
        <f t="shared" si="665"/>
        <v>3.7054906638168359E-4</v>
      </c>
      <c r="BI480" s="5">
        <f t="shared" si="666"/>
        <v>6.64384809524973E-5</v>
      </c>
      <c r="BJ480" s="8">
        <f t="shared" si="667"/>
        <v>0.10325944603288155</v>
      </c>
      <c r="BK480" s="8">
        <f t="shared" si="668"/>
        <v>0.15095393886407243</v>
      </c>
      <c r="BL480" s="8">
        <f t="shared" si="669"/>
        <v>0.63782145728960249</v>
      </c>
      <c r="BM480" s="8">
        <f t="shared" si="670"/>
        <v>0.66799127782818601</v>
      </c>
      <c r="BN480" s="8">
        <f t="shared" si="671"/>
        <v>0.31333835824490708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1.3592592592592601</v>
      </c>
      <c r="F481">
        <f>VLOOKUP(B481,home!$B$2:$E$405,3,FALSE)</f>
        <v>1.89</v>
      </c>
      <c r="G481">
        <f>VLOOKUP(C481,away!$B$2:$E$405,4,FALSE)</f>
        <v>1.37</v>
      </c>
      <c r="H481">
        <f>VLOOKUP(A481,away!$A$2:$E$405,3,FALSE)</f>
        <v>1.11851851851852</v>
      </c>
      <c r="I481">
        <f>VLOOKUP(C481,away!$B$2:$E$405,3,FALSE)</f>
        <v>0.74</v>
      </c>
      <c r="J481">
        <f>VLOOKUP(B481,home!$B$2:$E$405,4,FALSE)</f>
        <v>0.89</v>
      </c>
      <c r="K481" s="3">
        <f t="shared" si="616"/>
        <v>3.5195300000000018</v>
      </c>
      <c r="L481" s="3">
        <f t="shared" si="617"/>
        <v>0.73665629629629736</v>
      </c>
      <c r="M481" s="5">
        <f t="shared" si="618"/>
        <v>1.4176263517605679E-2</v>
      </c>
      <c r="N481" s="5">
        <f t="shared" si="619"/>
        <v>4.9893784738118736E-2</v>
      </c>
      <c r="O481" s="5">
        <f t="shared" si="620"/>
        <v>1.0443033778199721E-2</v>
      </c>
      <c r="P481" s="5">
        <f t="shared" si="621"/>
        <v>3.6754570673387277E-2</v>
      </c>
      <c r="Q481" s="5">
        <f t="shared" si="622"/>
        <v>8.7801336099675595E-2</v>
      </c>
      <c r="R481" s="5">
        <f t="shared" si="623"/>
        <v>3.8464632925728666E-3</v>
      </c>
      <c r="S481" s="5">
        <f t="shared" si="624"/>
        <v>2.3823246226118092E-2</v>
      </c>
      <c r="T481" s="5">
        <f t="shared" si="625"/>
        <v>6.4679407061053421E-2</v>
      </c>
      <c r="U481" s="5">
        <f t="shared" si="626"/>
        <v>1.3537742952108987E-2</v>
      </c>
      <c r="V481" s="5">
        <f t="shared" si="627"/>
        <v>6.8629053064647207E-3</v>
      </c>
      <c r="W481" s="5">
        <f t="shared" si="628"/>
        <v>0.10300647881429713</v>
      </c>
      <c r="X481" s="5">
        <f t="shared" si="629"/>
        <v>7.5880371177863157E-2</v>
      </c>
      <c r="Y481" s="5">
        <f t="shared" si="630"/>
        <v>2.7948876596736484E-2</v>
      </c>
      <c r="Z481" s="5">
        <f t="shared" si="631"/>
        <v>9.4450713431546308E-4</v>
      </c>
      <c r="AA481" s="5">
        <f t="shared" si="632"/>
        <v>3.3242211944373035E-3</v>
      </c>
      <c r="AB481" s="5">
        <f t="shared" si="633"/>
        <v>5.8498481102289661E-3</v>
      </c>
      <c r="AC481" s="5">
        <f t="shared" si="634"/>
        <v>1.1120840207557083E-3</v>
      </c>
      <c r="AD481" s="5">
        <f t="shared" si="635"/>
        <v>9.0633598095320844E-2</v>
      </c>
      <c r="AE481" s="5">
        <f t="shared" si="636"/>
        <v>6.6765810692906213E-2</v>
      </c>
      <c r="AF481" s="5">
        <f t="shared" si="637"/>
        <v>2.4591727412128003E-2</v>
      </c>
      <c r="AG481" s="5">
        <f t="shared" si="638"/>
        <v>6.038550278315449E-3</v>
      </c>
      <c r="AH481" s="5">
        <f t="shared" si="639"/>
        <v>1.7394428184756459E-4</v>
      </c>
      <c r="AI481" s="5">
        <f t="shared" si="640"/>
        <v>6.1220211829095933E-4</v>
      </c>
      <c r="AJ481" s="5">
        <f t="shared" si="641"/>
        <v>1.077331860694291E-3</v>
      </c>
      <c r="AK481" s="5">
        <f t="shared" si="642"/>
        <v>1.2639006012231265E-3</v>
      </c>
      <c r="AL481" s="5">
        <f t="shared" si="643"/>
        <v>1.1533129497726454E-4</v>
      </c>
      <c r="AM481" s="5">
        <f t="shared" si="644"/>
        <v>6.379753350088492E-2</v>
      </c>
      <c r="AN481" s="5">
        <f t="shared" si="645"/>
        <v>4.6996854741600841E-2</v>
      </c>
      <c r="AO481" s="5">
        <f t="shared" si="646"/>
        <v>1.7310264475761374E-2</v>
      </c>
      <c r="AP481" s="5">
        <f t="shared" si="647"/>
        <v>4.2505717722079138E-3</v>
      </c>
      <c r="AQ481" s="5">
        <f t="shared" si="648"/>
        <v>7.828026147140676E-4</v>
      </c>
      <c r="AR481" s="5">
        <f t="shared" si="649"/>
        <v>2.5627430085549247E-5</v>
      </c>
      <c r="AS481" s="5">
        <f t="shared" si="650"/>
        <v>9.0196509008993187E-5</v>
      </c>
      <c r="AT481" s="5">
        <f t="shared" si="651"/>
        <v>1.5872465967621102E-4</v>
      </c>
      <c r="AU481" s="5">
        <f t="shared" si="652"/>
        <v>1.8621206715673842E-4</v>
      </c>
      <c r="AV481" s="5">
        <f t="shared" si="653"/>
        <v>1.6384473918003899E-4</v>
      </c>
      <c r="AW481" s="5">
        <f t="shared" si="654"/>
        <v>8.3060443231406131E-6</v>
      </c>
      <c r="AX481" s="5">
        <f t="shared" si="655"/>
        <v>3.7422888847061617E-2</v>
      </c>
      <c r="AY481" s="5">
        <f t="shared" si="656"/>
        <v>2.7567806694784428E-2</v>
      </c>
      <c r="AZ481" s="5">
        <f t="shared" si="657"/>
        <v>1.0153999188396082E-2</v>
      </c>
      <c r="BA481" s="5">
        <f t="shared" si="658"/>
        <v>2.4933358115731556E-3</v>
      </c>
      <c r="BB481" s="5">
        <f t="shared" si="659"/>
        <v>4.5918288109410082E-4</v>
      </c>
      <c r="BC481" s="5">
        <f t="shared" si="660"/>
        <v>6.7651992101888699E-5</v>
      </c>
      <c r="BD481" s="5">
        <f t="shared" si="661"/>
        <v>3.1464346217355013E-6</v>
      </c>
      <c r="BE481" s="5">
        <f t="shared" si="662"/>
        <v>1.1073971044236753E-5</v>
      </c>
      <c r="BF481" s="5">
        <f t="shared" si="663"/>
        <v>1.9487586654661307E-5</v>
      </c>
      <c r="BG481" s="5">
        <f t="shared" si="664"/>
        <v>2.2862381952893381E-5</v>
      </c>
      <c r="BH481" s="5">
        <f t="shared" si="665"/>
        <v>2.0116209788666723E-5</v>
      </c>
      <c r="BI481" s="5">
        <f t="shared" si="666"/>
        <v>1.4159920767501237E-5</v>
      </c>
      <c r="BJ481" s="8">
        <f t="shared" si="667"/>
        <v>0.8085428334865955</v>
      </c>
      <c r="BK481" s="8">
        <f t="shared" si="668"/>
        <v>0.11041220773409315</v>
      </c>
      <c r="BL481" s="8">
        <f t="shared" si="669"/>
        <v>4.0844140099541015E-2</v>
      </c>
      <c r="BM481" s="8">
        <f t="shared" si="670"/>
        <v>0.73026873570452411</v>
      </c>
      <c r="BN481" s="8">
        <f t="shared" si="671"/>
        <v>0.20291545209955988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1.1786833855799399</v>
      </c>
      <c r="F482">
        <f>VLOOKUP(B482,home!$B$2:$E$405,3,FALSE)</f>
        <v>1.53</v>
      </c>
      <c r="G482">
        <f>VLOOKUP(C482,away!$B$2:$E$405,4,FALSE)</f>
        <v>0.74</v>
      </c>
      <c r="H482">
        <f>VLOOKUP(A482,away!$A$2:$E$405,3,FALSE)</f>
        <v>0.84639498432601901</v>
      </c>
      <c r="I482">
        <f>VLOOKUP(C482,away!$B$2:$E$405,3,FALSE)</f>
        <v>0.4</v>
      </c>
      <c r="J482">
        <f>VLOOKUP(B482,home!$B$2:$E$405,4,FALSE)</f>
        <v>0.87</v>
      </c>
      <c r="K482" s="3">
        <f t="shared" si="616"/>
        <v>1.334505329153608</v>
      </c>
      <c r="L482" s="3">
        <f t="shared" si="617"/>
        <v>0.29454545454545461</v>
      </c>
      <c r="M482" s="5">
        <f t="shared" si="618"/>
        <v>0.19611564196784942</v>
      </c>
      <c r="N482" s="5">
        <f t="shared" si="619"/>
        <v>0.26171736933647599</v>
      </c>
      <c r="O482" s="5">
        <f t="shared" si="620"/>
        <v>5.7764970906893844E-2</v>
      </c>
      <c r="P482" s="5">
        <f t="shared" si="621"/>
        <v>7.7087661513652941E-2</v>
      </c>
      <c r="Q482" s="5">
        <f t="shared" si="622"/>
        <v>0.17463161205579517</v>
      </c>
      <c r="R482" s="5">
        <f t="shared" si="623"/>
        <v>8.5072048062880025E-3</v>
      </c>
      <c r="S482" s="5">
        <f t="shared" si="624"/>
        <v>7.575259548417008E-3</v>
      </c>
      <c r="T482" s="5">
        <f t="shared" si="625"/>
        <v>5.1436947550979682E-2</v>
      </c>
      <c r="U482" s="5">
        <f t="shared" si="626"/>
        <v>1.1352910150192526E-2</v>
      </c>
      <c r="V482" s="5">
        <f t="shared" si="627"/>
        <v>3.3084733866821202E-4</v>
      </c>
      <c r="W482" s="5">
        <f t="shared" si="628"/>
        <v>7.7682272309048034E-2</v>
      </c>
      <c r="X482" s="5">
        <f t="shared" si="629"/>
        <v>2.2880960207392335E-2</v>
      </c>
      <c r="Y482" s="5">
        <f t="shared" si="630"/>
        <v>3.369741412361417E-3</v>
      </c>
      <c r="Z482" s="5">
        <f t="shared" si="631"/>
        <v>8.3525283552645887E-4</v>
      </c>
      <c r="AA482" s="5">
        <f t="shared" si="632"/>
        <v>1.1146493602007211E-3</v>
      </c>
      <c r="AB482" s="5">
        <f t="shared" si="633"/>
        <v>7.4375275566276118E-4</v>
      </c>
      <c r="AC482" s="5">
        <f t="shared" si="634"/>
        <v>8.1279364690250948E-6</v>
      </c>
      <c r="AD482" s="5">
        <f t="shared" si="635"/>
        <v>2.5916851594296589E-2</v>
      </c>
      <c r="AE482" s="5">
        <f t="shared" si="636"/>
        <v>7.6336908332291795E-3</v>
      </c>
      <c r="AF482" s="5">
        <f t="shared" si="637"/>
        <v>1.1242344681664793E-3</v>
      </c>
      <c r="AG482" s="5">
        <f t="shared" si="638"/>
        <v>1.1037938414725438E-4</v>
      </c>
      <c r="AH482" s="5">
        <f t="shared" si="639"/>
        <v>6.1504981525130147E-5</v>
      </c>
      <c r="AI482" s="5">
        <f t="shared" si="640"/>
        <v>8.2078725614780375E-5</v>
      </c>
      <c r="AJ482" s="5">
        <f t="shared" si="641"/>
        <v>5.476724837153059E-5</v>
      </c>
      <c r="AK482" s="5">
        <f t="shared" si="642"/>
        <v>2.436239493829561E-5</v>
      </c>
      <c r="AL482" s="5">
        <f t="shared" si="643"/>
        <v>1.2779472540622718E-7</v>
      </c>
      <c r="AM482" s="5">
        <f t="shared" si="644"/>
        <v>6.9172353134943953E-3</v>
      </c>
      <c r="AN482" s="5">
        <f t="shared" si="645"/>
        <v>2.0374402196110769E-3</v>
      </c>
      <c r="AO482" s="5">
        <f t="shared" si="646"/>
        <v>3.0005937779726773E-4</v>
      </c>
      <c r="AP482" s="5">
        <f t="shared" si="647"/>
        <v>2.9460375274640843E-5</v>
      </c>
      <c r="AQ482" s="5">
        <f t="shared" si="648"/>
        <v>2.1693549065871891E-6</v>
      </c>
      <c r="AR482" s="5">
        <f t="shared" si="649"/>
        <v>3.6232025480258496E-6</v>
      </c>
      <c r="AS482" s="5">
        <f t="shared" si="650"/>
        <v>4.835183108943427E-6</v>
      </c>
      <c r="AT482" s="5">
        <f t="shared" si="651"/>
        <v>3.2262888131592573E-6</v>
      </c>
      <c r="AU482" s="5">
        <f t="shared" si="652"/>
        <v>1.4351665381832327E-6</v>
      </c>
      <c r="AV482" s="5">
        <f t="shared" si="653"/>
        <v>4.788093483571147E-7</v>
      </c>
      <c r="AW482" s="5">
        <f t="shared" si="654"/>
        <v>1.395349708028173E-9</v>
      </c>
      <c r="AX482" s="5">
        <f t="shared" si="655"/>
        <v>1.5385145648113001E-3</v>
      </c>
      <c r="AY482" s="5">
        <f t="shared" si="656"/>
        <v>4.5316247181714667E-4</v>
      </c>
      <c r="AZ482" s="5">
        <f t="shared" si="657"/>
        <v>6.6738473122161617E-5</v>
      </c>
      <c r="BA482" s="5">
        <f t="shared" si="658"/>
        <v>6.552504633812234E-6</v>
      </c>
      <c r="BB482" s="5">
        <f t="shared" si="659"/>
        <v>4.8250261394435533E-7</v>
      </c>
      <c r="BC482" s="5">
        <f t="shared" si="660"/>
        <v>2.8423790348722031E-8</v>
      </c>
      <c r="BD482" s="5">
        <f t="shared" si="661"/>
        <v>1.7786630690308722E-7</v>
      </c>
      <c r="BE482" s="5">
        <f t="shared" si="662"/>
        <v>2.3736353443904104E-7</v>
      </c>
      <c r="BF482" s="5">
        <f t="shared" si="663"/>
        <v>1.5838145082781815E-7</v>
      </c>
      <c r="BG482" s="5">
        <f t="shared" si="664"/>
        <v>7.0453630056267814E-8</v>
      </c>
      <c r="BH482" s="5">
        <f t="shared" si="665"/>
        <v>2.350518619207655E-8</v>
      </c>
      <c r="BI482" s="5">
        <f t="shared" si="666"/>
        <v>6.2735592472147908E-9</v>
      </c>
      <c r="BJ482" s="8">
        <f t="shared" si="667"/>
        <v>0.63785590273376491</v>
      </c>
      <c r="BK482" s="8">
        <f t="shared" si="668"/>
        <v>0.28157082857159921</v>
      </c>
      <c r="BL482" s="8">
        <f t="shared" si="669"/>
        <v>7.9720473823711904E-2</v>
      </c>
      <c r="BM482" s="8">
        <f t="shared" si="670"/>
        <v>0.22370483630117957</v>
      </c>
      <c r="BN482" s="8">
        <f t="shared" si="671"/>
        <v>0.77582446058695531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1.45333333333333</v>
      </c>
      <c r="F483">
        <f>VLOOKUP(B483,home!$B$2:$E$405,3,FALSE)</f>
        <v>0.87</v>
      </c>
      <c r="G483">
        <f>VLOOKUP(C483,away!$B$2:$E$405,4,FALSE)</f>
        <v>0.93</v>
      </c>
      <c r="H483">
        <f>VLOOKUP(A483,away!$A$2:$E$405,3,FALSE)</f>
        <v>1.16333333333333</v>
      </c>
      <c r="I483">
        <f>VLOOKUP(C483,away!$B$2:$E$405,3,FALSE)</f>
        <v>0.74</v>
      </c>
      <c r="J483">
        <f>VLOOKUP(B483,home!$B$2:$E$405,4,FALSE)</f>
        <v>1.32</v>
      </c>
      <c r="K483" s="3">
        <f t="shared" si="616"/>
        <v>1.1758919999999973</v>
      </c>
      <c r="L483" s="3">
        <f t="shared" si="617"/>
        <v>1.1363439999999969</v>
      </c>
      <c r="M483" s="5">
        <f t="shared" si="618"/>
        <v>9.9039551354357824E-2</v>
      </c>
      <c r="N483" s="5">
        <f t="shared" si="619"/>
        <v>0.11645981612117828</v>
      </c>
      <c r="O483" s="5">
        <f t="shared" si="620"/>
        <v>0.1125429999442161</v>
      </c>
      <c r="P483" s="5">
        <f t="shared" si="621"/>
        <v>0.13233841329040388</v>
      </c>
      <c r="Q483" s="5">
        <f t="shared" si="622"/>
        <v>6.8472083049182147E-2</v>
      </c>
      <c r="R483" s="5">
        <f t="shared" si="623"/>
        <v>6.3943781364304994E-2</v>
      </c>
      <c r="S483" s="5">
        <f t="shared" si="624"/>
        <v>4.4208236489176954E-2</v>
      </c>
      <c r="T483" s="5">
        <f t="shared" si="625"/>
        <v>7.7807840740439643E-2</v>
      </c>
      <c r="U483" s="5">
        <f t="shared" si="626"/>
        <v>7.5190980956035158E-2</v>
      </c>
      <c r="V483" s="5">
        <f t="shared" si="627"/>
        <v>6.5635370374093642E-3</v>
      </c>
      <c r="W483" s="5">
        <f t="shared" si="628"/>
        <v>2.6838591560289563E-2</v>
      </c>
      <c r="X483" s="5">
        <f t="shared" si="629"/>
        <v>3.0497872487985606E-2</v>
      </c>
      <c r="Y483" s="5">
        <f t="shared" si="630"/>
        <v>1.7328037207243713E-2</v>
      </c>
      <c r="Z483" s="5">
        <f t="shared" si="631"/>
        <v>2.4220710763546524E-2</v>
      </c>
      <c r="AA483" s="5">
        <f t="shared" si="632"/>
        <v>2.8480940021168188E-2</v>
      </c>
      <c r="AB483" s="5">
        <f t="shared" si="633"/>
        <v>1.6745254761685719E-2</v>
      </c>
      <c r="AC483" s="5">
        <f t="shared" si="634"/>
        <v>5.4814469650344799E-4</v>
      </c>
      <c r="AD483" s="5">
        <f t="shared" si="635"/>
        <v>7.8898212767529868E-3</v>
      </c>
      <c r="AE483" s="5">
        <f t="shared" si="636"/>
        <v>8.9655510689105739E-3</v>
      </c>
      <c r="AF483" s="5">
        <f t="shared" si="637"/>
        <v>5.0939750819250455E-3</v>
      </c>
      <c r="AG483" s="5">
        <f t="shared" si="638"/>
        <v>1.929502673498339E-3</v>
      </c>
      <c r="AH483" s="5">
        <f t="shared" si="639"/>
        <v>6.880764837972864E-3</v>
      </c>
      <c r="AI483" s="5">
        <f t="shared" si="640"/>
        <v>8.0910363268535696E-3</v>
      </c>
      <c r="AJ483" s="5">
        <f t="shared" si="641"/>
        <v>4.7570924442282385E-3</v>
      </c>
      <c r="AK483" s="5">
        <f t="shared" si="642"/>
        <v>1.8646089828094725E-3</v>
      </c>
      <c r="AL483" s="5">
        <f t="shared" si="643"/>
        <v>2.9297628430997261E-5</v>
      </c>
      <c r="AM483" s="5">
        <f t="shared" si="644"/>
        <v>1.8555155441527184E-3</v>
      </c>
      <c r="AN483" s="5">
        <f t="shared" si="645"/>
        <v>2.1085039555046713E-3</v>
      </c>
      <c r="AO483" s="5">
        <f t="shared" si="646"/>
        <v>1.1979929094069969E-3</v>
      </c>
      <c r="AP483" s="5">
        <f t="shared" si="647"/>
        <v>4.537773515490602E-4</v>
      </c>
      <c r="AQ483" s="5">
        <f t="shared" si="648"/>
        <v>1.2891179269216606E-4</v>
      </c>
      <c r="AR483" s="5">
        <f t="shared" si="649"/>
        <v>1.5637831678082827E-3</v>
      </c>
      <c r="AS483" s="5">
        <f t="shared" si="650"/>
        <v>1.838840116760413E-3</v>
      </c>
      <c r="AT483" s="5">
        <f t="shared" si="651"/>
        <v>1.0811386912888156E-3</v>
      </c>
      <c r="AU483" s="5">
        <f t="shared" si="652"/>
        <v>4.2376744599232822E-4</v>
      </c>
      <c r="AV483" s="5">
        <f t="shared" si="653"/>
        <v>1.2457618740070245E-4</v>
      </c>
      <c r="AW483" s="5">
        <f t="shared" si="654"/>
        <v>1.0874448099857253E-6</v>
      </c>
      <c r="AX483" s="5">
        <f t="shared" si="655"/>
        <v>3.6364764737413714E-4</v>
      </c>
      <c r="AY483" s="5">
        <f t="shared" si="656"/>
        <v>4.1322882220771545E-4</v>
      </c>
      <c r="AZ483" s="5">
        <f t="shared" si="657"/>
        <v>2.3478504637140151E-4</v>
      </c>
      <c r="BA483" s="5">
        <f t="shared" si="658"/>
        <v>8.8932192911287688E-5</v>
      </c>
      <c r="BB483" s="5">
        <f t="shared" si="659"/>
        <v>2.5264390955396021E-5</v>
      </c>
      <c r="BC483" s="5">
        <f t="shared" si="660"/>
        <v>5.7418078151636907E-6</v>
      </c>
      <c r="BD483" s="5">
        <f t="shared" si="661"/>
        <v>2.9616593667332173E-4</v>
      </c>
      <c r="BE483" s="5">
        <f t="shared" si="662"/>
        <v>3.4825915560666488E-4</v>
      </c>
      <c r="BF483" s="5">
        <f t="shared" si="663"/>
        <v>2.0475757750231576E-4</v>
      </c>
      <c r="BG483" s="5">
        <f t="shared" si="664"/>
        <v>8.0257599108117487E-5</v>
      </c>
      <c r="BH483" s="5">
        <f t="shared" si="665"/>
        <v>2.3593567182610573E-5</v>
      </c>
      <c r="BI483" s="5">
        <f t="shared" si="666"/>
        <v>5.5486973802988435E-6</v>
      </c>
      <c r="BJ483" s="8">
        <f t="shared" si="667"/>
        <v>0.36815939272834652</v>
      </c>
      <c r="BK483" s="8">
        <f t="shared" si="668"/>
        <v>0.28314040931849022</v>
      </c>
      <c r="BL483" s="8">
        <f t="shared" si="669"/>
        <v>0.32448814778197815</v>
      </c>
      <c r="BM483" s="8">
        <f t="shared" si="670"/>
        <v>0.40679987409132046</v>
      </c>
      <c r="BN483" s="8">
        <f t="shared" si="671"/>
        <v>0.59279664512364327</v>
      </c>
    </row>
    <row r="484" spans="1:66" x14ac:dyDescent="0.25">
      <c r="A484" t="s">
        <v>13</v>
      </c>
      <c r="B484" t="s">
        <v>248</v>
      </c>
      <c r="C484" t="s">
        <v>25</v>
      </c>
      <c r="D484" t="s">
        <v>497</v>
      </c>
      <c r="E484">
        <f>VLOOKUP(A484,home!$A$2:$E$405,3,FALSE)</f>
        <v>1.6044444444444399</v>
      </c>
      <c r="F484">
        <f>VLOOKUP(B484,home!$B$2:$E$405,3,FALSE)</f>
        <v>2.39</v>
      </c>
      <c r="G484">
        <f>VLOOKUP(C484,away!$B$2:$E$405,4,FALSE)</f>
        <v>1</v>
      </c>
      <c r="H484">
        <f>VLOOKUP(A484,away!$A$2:$E$405,3,FALSE)</f>
        <v>1.4044444444444399</v>
      </c>
      <c r="I484">
        <f>VLOOKUP(C484,away!$B$2:$E$405,3,FALSE)</f>
        <v>1</v>
      </c>
      <c r="J484">
        <f>VLOOKUP(B484,home!$B$2:$E$405,4,FALSE)</f>
        <v>1.07</v>
      </c>
      <c r="K484" s="3">
        <f t="shared" ref="K484" si="672">E484*F484*G484</f>
        <v>3.8346222222222117</v>
      </c>
      <c r="L484" s="3">
        <f t="shared" ref="L484" si="673">H484*I484*J484</f>
        <v>1.5027555555555507</v>
      </c>
      <c r="M484" s="5">
        <f t="shared" ref="M484:M485" si="674">_xlfn.POISSON.DIST(0,K484,FALSE) * _xlfn.POISSON.DIST(0,L484,FALSE)</f>
        <v>4.8084630517913245E-3</v>
      </c>
      <c r="N484" s="5">
        <f t="shared" ref="N484:N485" si="675">_xlfn.POISSON.DIST(1,K484,FALSE) * _xlfn.POISSON.DIST(0,L484,FALSE)</f>
        <v>1.8438639273133443E-2</v>
      </c>
      <c r="O484" s="5">
        <f t="shared" ref="O484:O485" si="676">_xlfn.POISSON.DIST(0,K484,FALSE) * _xlfn.POISSON.DIST(1,L484,FALSE)</f>
        <v>7.2259445647630104E-3</v>
      </c>
      <c r="P484" s="5">
        <f t="shared" ref="P484:P485" si="677">_xlfn.POISSON.DIST(1,K484,FALSE) * _xlfn.POISSON.DIST(1,L484,FALSE)</f>
        <v>2.7708767604586047E-2</v>
      </c>
      <c r="Q484" s="5">
        <f t="shared" ref="Q484:Q485" si="678">_xlfn.POISSON.DIST(2,K484,FALSE) * _xlfn.POISSON.DIST(0,L484,FALSE)</f>
        <v>3.5352607952148361E-2</v>
      </c>
      <c r="R484" s="5">
        <f t="shared" ref="R484:R485" si="679">_xlfn.POISSON.DIST(0,K484,FALSE) * _xlfn.POISSON.DIST(2,L484,FALSE)</f>
        <v>5.429414169417026E-3</v>
      </c>
      <c r="S484" s="5">
        <f t="shared" ref="S484:S485" si="680">_xlfn.POISSON.DIST(2,K484,FALSE) * _xlfn.POISSON.DIST(2,L484,FALSE)</f>
        <v>3.9917942276739213E-2</v>
      </c>
      <c r="T484" s="5">
        <f t="shared" ref="T484:T485" si="681">_xlfn.POISSON.DIST(2,K484,FALSE) * _xlfn.POISSON.DIST(1,L484,FALSE)</f>
        <v>5.3126328003468296E-2</v>
      </c>
      <c r="U484" s="5">
        <f t="shared" ref="U484:U485" si="682">_xlfn.POISSON.DIST(1,K484,FALSE) * _xlfn.POISSON.DIST(2,L484,FALSE)</f>
        <v>2.0819752227694679E-2</v>
      </c>
      <c r="V484" s="5">
        <f t="shared" ref="V484:V485" si="683">_xlfn.POISSON.DIST(3,K484,FALSE) * _xlfn.POISSON.DIST(3,L484,FALSE)</f>
        <v>2.5558570699804294E-2</v>
      </c>
      <c r="W484" s="5">
        <f t="shared" ref="W484:W485" si="684">_xlfn.POISSON.DIST(3,K484,FALSE) * _xlfn.POISSON.DIST(0,L484,FALSE)</f>
        <v>4.518796535560593E-2</v>
      </c>
      <c r="X484" s="5">
        <f t="shared" ref="X484:X485" si="685">_xlfn.POISSON.DIST(3,K484,FALSE) * _xlfn.POISSON.DIST(1,L484,FALSE)</f>
        <v>6.7906465982388572E-2</v>
      </c>
      <c r="Y484" s="5">
        <f t="shared" ref="Y484:Y485" si="686">_xlfn.POISSON.DIST(3,K484,FALSE) * _xlfn.POISSON.DIST(2,L484,FALSE)</f>
        <v>5.1023409506589235E-2</v>
      </c>
      <c r="Z484" s="5">
        <f t="shared" ref="Z484:Z485" si="687">_xlfn.POISSON.DIST(0,K484,FALSE) * _xlfn.POISSON.DIST(3,L484,FALSE)</f>
        <v>2.719694102167821E-3</v>
      </c>
      <c r="AA484" s="5">
        <f t="shared" ref="AA484:AA485" si="688">_xlfn.POISSON.DIST(1,K484,FALSE) * _xlfn.POISSON.DIST(3,L484,FALSE)</f>
        <v>1.0428999441819412E-2</v>
      </c>
      <c r="AB484" s="5">
        <f t="shared" ref="AB484:AB485" si="689">_xlfn.POISSON.DIST(2,K484,FALSE) * _xlfn.POISSON.DIST(3,L484,FALSE)</f>
        <v>1.9995636507571881E-2</v>
      </c>
      <c r="AC484" s="5">
        <f t="shared" ref="AC484:AC485" si="690">_xlfn.POISSON.DIST(4,K484,FALSE) * _xlfn.POISSON.DIST(4,L484,FALSE)</f>
        <v>9.2050787356371434E-3</v>
      </c>
      <c r="AD484" s="5">
        <f t="shared" ref="AD484:AD485" si="691">_xlfn.POISSON.DIST(4,K484,FALSE) * _xlfn.POISSON.DIST(0,L484,FALSE)</f>
        <v>4.3319694032403482E-2</v>
      </c>
      <c r="AE484" s="5">
        <f t="shared" ref="AE484:AE485" si="692">_xlfn.POISSON.DIST(4,K484,FALSE) * _xlfn.POISSON.DIST(1,L484,FALSE)</f>
        <v>6.5098910872160964E-2</v>
      </c>
      <c r="AF484" s="5">
        <f t="shared" ref="AF484:AF485" si="693">_xlfn.POISSON.DIST(4,K484,FALSE) * _xlfn.POISSON.DIST(2,L484,FALSE)</f>
        <v>4.8913874986877777E-2</v>
      </c>
      <c r="AG484" s="5">
        <f t="shared" ref="AG484:AG485" si="694">_xlfn.POISSON.DIST(4,K484,FALSE) * _xlfn.POISSON.DIST(3,L484,FALSE)</f>
        <v>2.4501865793426759E-2</v>
      </c>
      <c r="AH484" s="5">
        <f t="shared" ref="AH484:AH485" si="695">_xlfn.POISSON.DIST(0,K484,FALSE) * _xlfn.POISSON.DIST(4,L484,FALSE)</f>
        <v>1.0217588553610897E-3</v>
      </c>
      <c r="AI484" s="5">
        <f t="shared" ref="AI484:AI485" si="696">_xlfn.POISSON.DIST(1,K484,FALSE) * _xlfn.POISSON.DIST(4,L484,FALSE)</f>
        <v>3.9180592125199649E-3</v>
      </c>
      <c r="AJ484" s="5">
        <f t="shared" ref="AJ484:AJ485" si="697">_xlfn.POISSON.DIST(2,K484,FALSE) * _xlfn.POISSON.DIST(4,L484,FALSE)</f>
        <v>7.5121384621557588E-3</v>
      </c>
      <c r="AK484" s="5">
        <f t="shared" ref="AK484:AK485" si="698">_xlfn.POISSON.DIST(3,K484,FALSE) * _xlfn.POISSON.DIST(4,L484,FALSE)</f>
        <v>9.6020710277975561E-3</v>
      </c>
      <c r="AL484" s="5">
        <f t="shared" ref="AL484:AL485" si="699">_xlfn.POISSON.DIST(5,K484,FALSE) * _xlfn.POISSON.DIST(5,L484,FALSE)</f>
        <v>2.1217705925611033E-3</v>
      </c>
      <c r="AM484" s="5">
        <f t="shared" ref="AM484:AM485" si="700">_xlfn.POISSON.DIST(5,K484,FALSE) * _xlfn.POISSON.DIST(0,L484,FALSE)</f>
        <v>3.3222932279304257E-2</v>
      </c>
      <c r="AN484" s="5">
        <f t="shared" ref="AN484:AN485" si="701">_xlfn.POISSON.DIST(5,K484,FALSE) * _xlfn.POISSON.DIST(1,L484,FALSE)</f>
        <v>4.9925946054570312E-2</v>
      </c>
      <c r="AO484" s="5">
        <f t="shared" ref="AO484:AO485" si="702">_xlfn.POISSON.DIST(5,K484,FALSE) * _xlfn.POISSON.DIST(2,L484,FALSE)</f>
        <v>3.751324639993614E-2</v>
      </c>
      <c r="AP484" s="5">
        <f t="shared" ref="AP484:AP485" si="703">_xlfn.POISSON.DIST(5,K484,FALSE) * _xlfn.POISSON.DIST(3,L484,FALSE)</f>
        <v>1.87910798114761E-2</v>
      </c>
      <c r="AQ484" s="5">
        <f t="shared" ref="AQ484:AQ485" si="704">_xlfn.POISSON.DIST(5,K484,FALSE) * _xlfn.POISSON.DIST(4,L484,FALSE)</f>
        <v>7.0595998953958648E-3</v>
      </c>
      <c r="AR484" s="5">
        <f t="shared" ref="AR484:AR485" si="705">_xlfn.POISSON.DIST(0,K484,FALSE) * _xlfn.POISSON.DIST(5,L484,FALSE)</f>
        <v>3.0709075926639145E-4</v>
      </c>
      <c r="AS484" s="5">
        <f t="shared" ref="AS484:AS485" si="706">_xlfn.POISSON.DIST(1,K484,FALSE) * _xlfn.POISSON.DIST(5,L484,FALSE)</f>
        <v>1.177577049721996E-3</v>
      </c>
      <c r="AT484" s="5">
        <f t="shared" ref="AT484:AT485" si="707">_xlfn.POISSON.DIST(2,K484,FALSE) * _xlfn.POISSON.DIST(5,L484,FALSE)</f>
        <v>2.2577815616214186E-3</v>
      </c>
      <c r="AU484" s="5">
        <f t="shared" ref="AU484:AU485" si="708">_xlfn.POISSON.DIST(3,K484,FALSE) * _xlfn.POISSON.DIST(5,L484,FALSE)</f>
        <v>2.8859131163723535E-3</v>
      </c>
      <c r="AV484" s="5">
        <f t="shared" ref="AV484:AV485" si="709">_xlfn.POISSON.DIST(4,K484,FALSE) * _xlfn.POISSON.DIST(5,L484,FALSE)</f>
        <v>2.7665966418609954E-3</v>
      </c>
      <c r="AW484" s="5">
        <f t="shared" ref="AW484:AW485" si="710">_xlfn.POISSON.DIST(6,K484,FALSE) * _xlfn.POISSON.DIST(6,L484,FALSE)</f>
        <v>3.3963063102540532E-4</v>
      </c>
      <c r="AX484" s="5">
        <f t="shared" ref="AX484:AX485" si="711">_xlfn.POISSON.DIST(6,K484,FALSE) * _xlfn.POISSON.DIST(0,L484,FALSE)</f>
        <v>2.1232899067600626E-2</v>
      </c>
      <c r="AY484" s="5">
        <f t="shared" ref="AY484:AY485" si="712">_xlfn.POISSON.DIST(6,K484,FALSE) * _xlfn.POISSON.DIST(1,L484,FALSE)</f>
        <v>3.1907857034387116E-2</v>
      </c>
      <c r="AZ484" s="5">
        <f t="shared" ref="AZ484:AZ485" si="713">_xlfn.POISSON.DIST(6,K484,FALSE) * _xlfn.POISSON.DIST(2,L484,FALSE)</f>
        <v>2.3974854712148753E-2</v>
      </c>
      <c r="BA484" s="5">
        <f t="shared" ref="BA484:BA485" si="714">_xlfn.POISSON.DIST(6,K484,FALSE) * _xlfn.POISSON.DIST(3,L484,FALSE)</f>
        <v>1.2009448704106239E-2</v>
      </c>
      <c r="BB484" s="5">
        <f t="shared" ref="BB484:BB485" si="715">_xlfn.POISSON.DIST(6,K484,FALSE) * _xlfn.POISSON.DIST(4,L484,FALSE)</f>
        <v>4.5118164398137654E-3</v>
      </c>
      <c r="BC484" s="5">
        <f t="shared" ref="BC484:BC485" si="716">_xlfn.POISSON.DIST(6,K484,FALSE) * _xlfn.POISSON.DIST(5,L484,FALSE)</f>
        <v>1.3560314441153998E-3</v>
      </c>
      <c r="BD484" s="5">
        <f t="shared" ref="BD484:BD485" si="717">_xlfn.POISSON.DIST(0,K484,FALSE) * _xlfn.POISSON.DIST(6,L484,FALSE)</f>
        <v>7.6913724091223599E-5</v>
      </c>
      <c r="BE484" s="5">
        <f t="shared" ref="BE484:BE485" si="718">_xlfn.POISSON.DIST(1,K484,FALSE) * _xlfn.POISSON.DIST(6,L484,FALSE)</f>
        <v>2.9493507559407388E-4</v>
      </c>
      <c r="BF484" s="5">
        <f t="shared" ref="BF484:BF485" si="719">_xlfn.POISSON.DIST(2,K484,FALSE) * _xlfn.POISSON.DIST(6,L484,FALSE)</f>
        <v>5.6548229749291189E-4</v>
      </c>
      <c r="BG484" s="5">
        <f t="shared" ref="BG484:BG485" si="720">_xlfn.POISSON.DIST(3,K484,FALSE) * _xlfn.POISSON.DIST(6,L484,FALSE)</f>
        <v>7.2280366141319727E-4</v>
      </c>
      <c r="BH484" s="5">
        <f t="shared" ref="BH484:BH485" si="721">_xlfn.POISSON.DIST(4,K484,FALSE) * _xlfn.POISSON.DIST(6,L484,FALSE)</f>
        <v>6.9291974558965627E-4</v>
      </c>
      <c r="BI484" s="5">
        <f t="shared" ref="BI484:BI485" si="722">_xlfn.POISSON.DIST(5,K484,FALSE) * _xlfn.POISSON.DIST(6,L484,FALSE)</f>
        <v>5.3141709093093136E-4</v>
      </c>
      <c r="BJ484" s="8">
        <f t="shared" ref="BJ484:BJ485" si="723">SUM(N484,Q484,T484,W484,X484,Y484,AD484,AE484,AF484,AG484,AM484,AN484,AO484,AP484,AQ484,AX484,AY484,AZ484,BA484,BB484,BC484)</f>
        <v>0.69437547360105756</v>
      </c>
      <c r="BK484" s="8">
        <f t="shared" ref="BK484:BK485" si="724">SUM(M484,P484,S484,V484,AC484,AL484,AY484)</f>
        <v>0.14122844999550624</v>
      </c>
      <c r="BL484" s="8">
        <f t="shared" ref="BL484:BL485" si="725">SUM(O484,R484,U484,AA484,AB484,AH484,AI484,AJ484,AK484,AR484,AS484,AT484,AU484,AV484,BD484,BE484,BF484,BG484,BH484,BI484)</f>
        <v>9.8233205193055534E-2</v>
      </c>
      <c r="BM484" s="8">
        <f t="shared" ref="BM484:BM485" si="726">SUM(S484:BI484)</f>
        <v>0.80602475987258593</v>
      </c>
      <c r="BN484" s="8">
        <f t="shared" ref="BN484:BN485" si="727">SUM(M484:R484)</f>
        <v>9.8963836615839212E-2</v>
      </c>
    </row>
    <row r="485" spans="1:66" s="15" customFormat="1" x14ac:dyDescent="0.25">
      <c r="A485" s="15" t="s">
        <v>24</v>
      </c>
      <c r="B485" s="15" t="s">
        <v>248</v>
      </c>
      <c r="C485" s="15" t="s">
        <v>25</v>
      </c>
      <c r="D485" s="15" t="s">
        <v>497</v>
      </c>
      <c r="E485" s="15">
        <f>VLOOKUP(A485,home!$A$2:$E$405,3,FALSE)</f>
        <v>1.6156716417910399</v>
      </c>
      <c r="F485" s="15">
        <f>VLOOKUP(B485,home!$B$2:$E$405,3,FALSE)</f>
        <v>2.39</v>
      </c>
      <c r="G485" s="15">
        <f>VLOOKUP(C485,away!$B$2:$E$405,4,FALSE)</f>
        <v>1</v>
      </c>
      <c r="H485" s="15">
        <f>VLOOKUP(A485,away!$A$2:$E$405,3,FALSE)</f>
        <v>1.39925373134328</v>
      </c>
      <c r="I485" s="15">
        <f>VLOOKUP(C485,away!$B$2:$E$405,3,FALSE)</f>
        <v>1</v>
      </c>
      <c r="J485" s="15">
        <f>VLOOKUP(B485,home!$B$2:$E$405,4,FALSE)</f>
        <v>1.07</v>
      </c>
      <c r="K485" s="17">
        <f t="shared" ref="K485" si="728">E485*F485*G485</f>
        <v>3.8614552238805855</v>
      </c>
      <c r="L485" s="17">
        <f t="shared" ref="L485" si="729">H485*I485*J485</f>
        <v>1.4972014925373096</v>
      </c>
      <c r="M485" s="18">
        <f t="shared" si="674"/>
        <v>4.7072250006611185E-3</v>
      </c>
      <c r="N485" s="18">
        <f t="shared" si="675"/>
        <v>1.817673856878417E-2</v>
      </c>
      <c r="O485" s="18">
        <f t="shared" si="676"/>
        <v>7.047664296698764E-3</v>
      </c>
      <c r="P485" s="18">
        <f t="shared" si="677"/>
        <v>2.7214240114644135E-2</v>
      </c>
      <c r="Q485" s="18">
        <f t="shared" si="678"/>
        <v>3.5094331049771679E-2</v>
      </c>
      <c r="R485" s="18">
        <f t="shared" si="679"/>
        <v>5.2758867519596504E-3</v>
      </c>
      <c r="S485" s="18">
        <f t="shared" si="680"/>
        <v>3.9333942233135709E-2</v>
      </c>
      <c r="T485" s="18">
        <f t="shared" si="681"/>
        <v>5.25432848273166E-2</v>
      </c>
      <c r="U485" s="18">
        <f t="shared" si="682"/>
        <v>2.0372600458956967E-2</v>
      </c>
      <c r="V485" s="18">
        <f t="shared" si="683"/>
        <v>2.5267147805005562E-2</v>
      </c>
      <c r="W485" s="18">
        <f t="shared" si="684"/>
        <v>4.5171729320245158E-2</v>
      </c>
      <c r="X485" s="18">
        <f t="shared" si="685"/>
        <v>6.7631180558762397E-2</v>
      </c>
      <c r="Y485" s="18">
        <f t="shared" si="686"/>
        <v>5.0628752237319684E-2</v>
      </c>
      <c r="Z485" s="18">
        <f t="shared" si="687"/>
        <v>2.6330218398306028E-3</v>
      </c>
      <c r="AA485" s="18">
        <f t="shared" si="688"/>
        <v>1.0167295938005552E-2</v>
      </c>
      <c r="AB485" s="18">
        <f t="shared" si="689"/>
        <v>1.9630279006275699E-2</v>
      </c>
      <c r="AC485" s="18">
        <f t="shared" si="690"/>
        <v>9.1299309476529349E-3</v>
      </c>
      <c r="AD485" s="18">
        <f t="shared" si="691"/>
        <v>4.3607152538845124E-2</v>
      </c>
      <c r="AE485" s="18">
        <f t="shared" si="692"/>
        <v>6.5288693866461037E-2</v>
      </c>
      <c r="AF485" s="18">
        <f t="shared" si="693"/>
        <v>4.88751649513385E-2</v>
      </c>
      <c r="AG485" s="18">
        <f t="shared" si="694"/>
        <v>2.4391989971050403E-2</v>
      </c>
      <c r="AH485" s="18">
        <f t="shared" si="695"/>
        <v>9.8554105711942761E-4</v>
      </c>
      <c r="AI485" s="18">
        <f t="shared" si="696"/>
        <v>3.8056226633626082E-3</v>
      </c>
      <c r="AJ485" s="18">
        <f t="shared" si="697"/>
        <v>7.347620756779946E-3</v>
      </c>
      <c r="AK485" s="18">
        <f t="shared" si="698"/>
        <v>9.4575028514537803E-3</v>
      </c>
      <c r="AL485" s="18">
        <f t="shared" si="699"/>
        <v>2.1113427380645812E-3</v>
      </c>
      <c r="AM485" s="18">
        <f t="shared" si="700"/>
        <v>3.3677413393936206E-2</v>
      </c>
      <c r="AN485" s="18">
        <f t="shared" si="701"/>
        <v>5.0421873598197262E-2</v>
      </c>
      <c r="AO485" s="18">
        <f t="shared" si="702"/>
        <v>3.7745852203874268E-2</v>
      </c>
      <c r="AP485" s="18">
        <f t="shared" si="703"/>
        <v>1.8837715418911084E-2</v>
      </c>
      <c r="AQ485" s="18">
        <f t="shared" si="704"/>
        <v>7.0509639102966891E-3</v>
      </c>
      <c r="AR485" s="18">
        <f t="shared" si="705"/>
        <v>2.9511070833520089E-4</v>
      </c>
      <c r="AS485" s="18">
        <f t="shared" si="706"/>
        <v>1.1395567863240613E-3</v>
      </c>
      <c r="AT485" s="18">
        <f t="shared" si="707"/>
        <v>2.2001737527298101E-3</v>
      </c>
      <c r="AU485" s="18">
        <f t="shared" si="708"/>
        <v>2.831957476974492E-3</v>
      </c>
      <c r="AV485" s="18">
        <f t="shared" si="709"/>
        <v>2.7338692483177087E-3</v>
      </c>
      <c r="AW485" s="18">
        <f t="shared" si="710"/>
        <v>3.3906853725407851E-4</v>
      </c>
      <c r="AX485" s="18">
        <f t="shared" si="711"/>
        <v>2.1673970646133491E-2</v>
      </c>
      <c r="AY485" s="18">
        <f t="shared" si="712"/>
        <v>3.2450301200600898E-2</v>
      </c>
      <c r="AZ485" s="18">
        <f t="shared" si="713"/>
        <v>2.4292319695412463E-2</v>
      </c>
      <c r="BA485" s="18">
        <f t="shared" si="714"/>
        <v>1.2123499101721676E-2</v>
      </c>
      <c r="BB485" s="18">
        <f t="shared" si="715"/>
        <v>4.5378302374681047E-3</v>
      </c>
      <c r="BC485" s="18">
        <f t="shared" si="716"/>
        <v>1.3588092408836358E-3</v>
      </c>
      <c r="BD485" s="18">
        <f t="shared" si="717"/>
        <v>7.3640032163867686E-5</v>
      </c>
      <c r="BE485" s="18">
        <f t="shared" si="718"/>
        <v>2.8435768688590119E-4</v>
      </c>
      <c r="BF485" s="18">
        <f t="shared" si="719"/>
        <v>5.4901723773808167E-4</v>
      </c>
      <c r="BG485" s="18">
        <f t="shared" si="720"/>
        <v>7.0666849355473487E-4</v>
      </c>
      <c r="BH485" s="18">
        <f t="shared" si="721"/>
        <v>6.8219218649718876E-4</v>
      </c>
      <c r="BI485" s="18">
        <f t="shared" si="722"/>
        <v>5.2685091644801756E-4</v>
      </c>
      <c r="BJ485" s="19">
        <f t="shared" si="723"/>
        <v>0.69557956653733055</v>
      </c>
      <c r="BK485" s="19">
        <f t="shared" si="724"/>
        <v>0.14021413003976496</v>
      </c>
      <c r="BL485" s="19">
        <f t="shared" si="725"/>
        <v>9.6113408306581452E-2</v>
      </c>
      <c r="BM485" s="19">
        <f t="shared" si="726"/>
        <v>0.80491280827764133</v>
      </c>
      <c r="BN485" s="19">
        <f t="shared" si="727"/>
        <v>9.7516085782519524E-2</v>
      </c>
    </row>
    <row r="486" spans="1:66" x14ac:dyDescent="0.25">
      <c r="A486" t="s">
        <v>80</v>
      </c>
      <c r="B486" t="s">
        <v>89</v>
      </c>
      <c r="C486" t="s">
        <v>84</v>
      </c>
      <c r="D486" t="s">
        <v>496</v>
      </c>
      <c r="E486">
        <f>VLOOKUP(A486,home!$A$2:$E$405,3,FALSE)</f>
        <v>1.2186788154897501</v>
      </c>
      <c r="F486">
        <f>VLOOKUP(B486,home!$B$2:$E$405,3,FALSE)</f>
        <v>1.38</v>
      </c>
      <c r="G486">
        <f>VLOOKUP(C486,away!$B$2:$E$405,4,FALSE)</f>
        <v>0.91</v>
      </c>
      <c r="H486">
        <f>VLOOKUP(A486,away!$A$2:$E$405,3,FALSE)</f>
        <v>1.0296127562642401</v>
      </c>
      <c r="I486">
        <f>VLOOKUP(C486,away!$B$2:$E$405,3,FALSE)</f>
        <v>0.69</v>
      </c>
      <c r="J486">
        <f>VLOOKUP(B486,home!$B$2:$E$405,4,FALSE)</f>
        <v>1.07</v>
      </c>
      <c r="K486" s="3">
        <f t="shared" ref="K486:K537" si="730">E486*F486*G486</f>
        <v>1.5304168564920282</v>
      </c>
      <c r="L486" s="3">
        <f t="shared" ref="L486:L537" si="731">H486*I486*J486</f>
        <v>0.76016309794988846</v>
      </c>
      <c r="M486" s="5">
        <f t="shared" ref="M486:M537" si="732">_xlfn.POISSON.DIST(0,K486,FALSE) * _xlfn.POISSON.DIST(0,L486,FALSE)</f>
        <v>0.10120774894656542</v>
      </c>
      <c r="N486" s="5">
        <f t="shared" ref="N486:N537" si="733">_xlfn.POISSON.DIST(1,K486,FALSE) * _xlfn.POISSON.DIST(0,L486,FALSE)</f>
        <v>0.15489004499543704</v>
      </c>
      <c r="O486" s="5">
        <f t="shared" ref="O486:O537" si="734">_xlfn.POISSON.DIST(0,K486,FALSE) * _xlfn.POISSON.DIST(1,L486,FALSE)</f>
        <v>7.6934395975755715E-2</v>
      </c>
      <c r="P486" s="5">
        <f t="shared" ref="P486:P537" si="735">_xlfn.POISSON.DIST(1,K486,FALSE) * _xlfn.POISSON.DIST(1,L486,FALSE)</f>
        <v>0.11774169644532903</v>
      </c>
      <c r="Q486" s="5">
        <f t="shared" ref="Q486:Q537" si="736">_xlfn.POISSON.DIST(2,K486,FALSE) * _xlfn.POISSON.DIST(0,L486,FALSE)</f>
        <v>0.11852316788191279</v>
      </c>
      <c r="R486" s="5">
        <f t="shared" ref="R486:R537" si="737">_xlfn.POISSON.DIST(0,K486,FALSE) * _xlfn.POISSON.DIST(2,L486,FALSE)</f>
        <v>2.9241344391916949E-2</v>
      </c>
      <c r="S486" s="5">
        <f t="shared" ref="S486:S537" si="738">_xlfn.POISSON.DIST(2,K486,FALSE) * _xlfn.POISSON.DIST(2,L486,FALSE)</f>
        <v>3.4244183933839149E-2</v>
      </c>
      <c r="T486" s="5">
        <f t="shared" ref="T486:T537" si="739">_xlfn.POISSON.DIST(2,K486,FALSE) * _xlfn.POISSON.DIST(1,L486,FALSE)</f>
        <v>9.0096938475949531E-2</v>
      </c>
      <c r="U486" s="5">
        <f t="shared" ref="U486:U537" si="740">_xlfn.POISSON.DIST(1,K486,FALSE) * _xlfn.POISSON.DIST(2,L486,FALSE)</f>
        <v>4.4751446363878337E-2</v>
      </c>
      <c r="V486" s="5">
        <f t="shared" ref="V486:V537" si="741">_xlfn.POISSON.DIST(3,K486,FALSE) * _xlfn.POISSON.DIST(3,L486,FALSE)</f>
        <v>4.4265037363721777E-3</v>
      </c>
      <c r="W486" s="5">
        <f t="shared" ref="W486:W537" si="742">_xlfn.POISSON.DIST(3,K486,FALSE) * _xlfn.POISSON.DIST(0,L486,FALSE)</f>
        <v>6.0463284670437968E-2</v>
      </c>
      <c r="X486" s="5">
        <f t="shared" ref="X486:X537" si="743">_xlfn.POISSON.DIST(3,K486,FALSE) * _xlfn.POISSON.DIST(1,L486,FALSE)</f>
        <v>4.5961957787306121E-2</v>
      </c>
      <c r="Y486" s="5">
        <f t="shared" ref="Y486:Y537" si="744">_xlfn.POISSON.DIST(3,K486,FALSE) * _xlfn.POISSON.DIST(2,L486,FALSE)</f>
        <v>1.746929210972031E-2</v>
      </c>
      <c r="Z486" s="5">
        <f t="shared" ref="Z486:Z537" si="745">_xlfn.POISSON.DIST(0,K486,FALSE) * _xlfn.POISSON.DIST(3,L486,FALSE)</f>
        <v>7.4093969803930614E-3</v>
      </c>
      <c r="AA486" s="5">
        <f t="shared" ref="AA486:AA537" si="746">_xlfn.POISSON.DIST(1,K486,FALSE) * _xlfn.POISSON.DIST(3,L486,FALSE)</f>
        <v>1.1339466035234677E-2</v>
      </c>
      <c r="AB486" s="5">
        <f t="shared" ref="AB486:AB537" si="747">_xlfn.POISSON.DIST(2,K486,FALSE) * _xlfn.POISSON.DIST(3,L486,FALSE)</f>
        <v>8.6770549819709872E-3</v>
      </c>
      <c r="AC486" s="5">
        <f t="shared" ref="AC486:AC537" si="748">_xlfn.POISSON.DIST(4,K486,FALSE) * _xlfn.POISSON.DIST(4,L486,FALSE)</f>
        <v>3.2185286247030413E-4</v>
      </c>
      <c r="AD486" s="5">
        <f t="shared" ref="AD486:AD537" si="749">_xlfn.POISSON.DIST(4,K486,FALSE) * _xlfn.POISSON.DIST(0,L486,FALSE)</f>
        <v>2.3133507514628584E-2</v>
      </c>
      <c r="AE486" s="5">
        <f t="shared" ref="AE486:AE537" si="750">_xlfn.POISSON.DIST(4,K486,FALSE) * _xlfn.POISSON.DIST(1,L486,FALSE)</f>
        <v>1.7585238738767085E-2</v>
      </c>
      <c r="AF486" s="5">
        <f t="shared" ref="AF486:AF537" si="751">_xlfn.POISSON.DIST(4,K486,FALSE) * _xlfn.POISSON.DIST(2,L486,FALSE)</f>
        <v>6.6838247789247889E-3</v>
      </c>
      <c r="AG486" s="5">
        <f t="shared" ref="AG486:AG537" si="752">_xlfn.POISSON.DIST(4,K486,FALSE) * _xlfn.POISSON.DIST(3,L486,FALSE)</f>
        <v>1.693598983367232E-3</v>
      </c>
      <c r="AH486" s="5">
        <f t="shared" ref="AH486:AH537" si="753">_xlfn.POISSON.DIST(0,K486,FALSE) * _xlfn.POISSON.DIST(4,L486,FALSE)</f>
        <v>1.4080875406390345E-3</v>
      </c>
      <c r="AI486" s="5">
        <f t="shared" ref="AI486:AI537" si="754">_xlfn.POISSON.DIST(1,K486,FALSE) * _xlfn.POISSON.DIST(4,L486,FALSE)</f>
        <v>2.1549609076103823E-3</v>
      </c>
      <c r="AJ486" s="5">
        <f t="shared" ref="AJ486:AJ537" si="755">_xlfn.POISSON.DIST(2,K486,FALSE) * _xlfn.POISSON.DIST(4,L486,FALSE)</f>
        <v>1.6489942490441447E-3</v>
      </c>
      <c r="AK486" s="5">
        <f t="shared" ref="AK486:AK537" si="756">_xlfn.POISSON.DIST(3,K486,FALSE) * _xlfn.POISSON.DIST(4,L486,FALSE)</f>
        <v>8.4121619833185766E-4</v>
      </c>
      <c r="AL486" s="5">
        <f t="shared" ref="AL486:AL537" si="757">_xlfn.POISSON.DIST(5,K486,FALSE) * _xlfn.POISSON.DIST(5,L486,FALSE)</f>
        <v>1.4977312479520282E-5</v>
      </c>
      <c r="AM486" s="5">
        <f t="shared" ref="AM486:AM537" si="758">_xlfn.POISSON.DIST(5,K486,FALSE) * _xlfn.POISSON.DIST(0,L486,FALSE)</f>
        <v>7.0807819700345097E-3</v>
      </c>
      <c r="AN486" s="5">
        <f t="shared" ref="AN486:AN537" si="759">_xlfn.POISSON.DIST(5,K486,FALSE) * _xlfn.POISSON.DIST(1,L486,FALSE)</f>
        <v>5.3825491582491468E-3</v>
      </c>
      <c r="AO486" s="5">
        <f t="shared" ref="AO486:AO537" si="760">_xlfn.POISSON.DIST(5,K486,FALSE) * _xlfn.POISSON.DIST(2,L486,FALSE)</f>
        <v>2.0458076215011177E-3</v>
      </c>
      <c r="AP486" s="5">
        <f t="shared" ref="AP486:AP537" si="761">_xlfn.POISSON.DIST(5,K486,FALSE) * _xlfn.POISSON.DIST(3,L486,FALSE)</f>
        <v>5.1838248645659415E-4</v>
      </c>
      <c r="AQ486" s="5">
        <f t="shared" ref="AQ486:AQ537" si="762">_xlfn.POISSON.DIST(5,K486,FALSE) * _xlfn.POISSON.DIST(4,L486,FALSE)</f>
        <v>9.8513809206952663E-5</v>
      </c>
      <c r="AR486" s="5">
        <f t="shared" ref="AR486:AR537" si="763">_xlfn.POISSON.DIST(0,K486,FALSE) * _xlfn.POISSON.DIST(5,L486,FALSE)</f>
        <v>2.1407523741536166E-4</v>
      </c>
      <c r="AS486" s="5">
        <f t="shared" ref="AS486:AS537" si="764">_xlfn.POISSON.DIST(1,K486,FALSE) * _xlfn.POISSON.DIST(5,L486,FALSE)</f>
        <v>3.2762435189800243E-4</v>
      </c>
      <c r="AT486" s="5">
        <f t="shared" ref="AT486:AT537" si="765">_xlfn.POISSON.DIST(2,K486,FALSE) * _xlfn.POISSON.DIST(5,L486,FALSE)</f>
        <v>2.5070091537098948E-4</v>
      </c>
      <c r="AU486" s="5">
        <f t="shared" ref="AU486:AU537" si="766">_xlfn.POISSON.DIST(3,K486,FALSE) * _xlfn.POISSON.DIST(5,L486,FALSE)</f>
        <v>1.2789230227391459E-4</v>
      </c>
      <c r="AV486" s="5">
        <f t="shared" ref="AV486:AV537" si="767">_xlfn.POISSON.DIST(4,K486,FALSE) * _xlfn.POISSON.DIST(5,L486,FALSE)</f>
        <v>4.8932133803893169E-5</v>
      </c>
      <c r="AW486" s="5">
        <f t="shared" ref="AW486:AW537" si="768">_xlfn.POISSON.DIST(6,K486,FALSE) * _xlfn.POISSON.DIST(6,L486,FALSE)</f>
        <v>4.8400284395372382E-7</v>
      </c>
      <c r="AX486" s="5">
        <f t="shared" ref="AX486:AX537" si="769">_xlfn.POISSON.DIST(6,K486,FALSE) * _xlfn.POISSON.DIST(0,L486,FALSE)</f>
        <v>1.8060913473476111E-3</v>
      </c>
      <c r="AY486" s="5">
        <f t="shared" ref="AY486:AY537" si="770">_xlfn.POISSON.DIST(6,K486,FALSE) * _xlfn.POISSON.DIST(1,L486,FALSE)</f>
        <v>1.3729239937802478E-3</v>
      </c>
      <c r="AZ486" s="5">
        <f t="shared" ref="AZ486:AZ537" si="771">_xlfn.POISSON.DIST(6,K486,FALSE) * _xlfn.POISSON.DIST(2,L486,FALSE)</f>
        <v>5.2182307818086329E-4</v>
      </c>
      <c r="BA486" s="5">
        <f t="shared" ref="BA486:BA537" si="772">_xlfn.POISSON.DIST(6,K486,FALSE) * _xlfn.POISSON.DIST(3,L486,FALSE)</f>
        <v>1.3222354923057063E-4</v>
      </c>
      <c r="BB486" s="5">
        <f t="shared" ref="BB486:BB537" si="773">_xlfn.POISSON.DIST(6,K486,FALSE) * _xlfn.POISSON.DIST(4,L486,FALSE)</f>
        <v>2.5127865701260035E-5</v>
      </c>
      <c r="BC486" s="5">
        <f t="shared" ref="BC486:BC537" si="774">_xlfn.POISSON.DIST(6,K486,FALSE) * _xlfn.POISSON.DIST(5,L486,FALSE)</f>
        <v>3.8202552472677163E-6</v>
      </c>
      <c r="BD486" s="5">
        <f t="shared" ref="BD486:BD537" si="775">_xlfn.POISSON.DIST(0,K486,FALSE) * _xlfn.POISSON.DIST(6,L486,FALSE)</f>
        <v>2.7122015944669849E-5</v>
      </c>
      <c r="BE486" s="5">
        <f t="shared" ref="BE486:BE537" si="776">_xlfn.POISSON.DIST(1,K486,FALSE) * _xlfn.POISSON.DIST(6,L486,FALSE)</f>
        <v>4.1507990383768303E-5</v>
      </c>
      <c r="BF486" s="5">
        <f t="shared" ref="BF486:BF537" si="777">_xlfn.POISSON.DIST(2,K486,FALSE) * _xlfn.POISSON.DIST(6,L486,FALSE)</f>
        <v>3.1762264081214008E-5</v>
      </c>
      <c r="BG486" s="5">
        <f t="shared" ref="BG486:BG537" si="778">_xlfn.POISSON.DIST(3,K486,FALSE) * _xlfn.POISSON.DIST(6,L486,FALSE)</f>
        <v>1.620316811674707E-5</v>
      </c>
      <c r="BH486" s="5">
        <f t="shared" ref="BH486:BH537" si="779">_xlfn.POISSON.DIST(4,K486,FALSE) * _xlfn.POISSON.DIST(6,L486,FALSE)</f>
        <v>6.1994004036109786E-6</v>
      </c>
      <c r="BI486" s="5">
        <f t="shared" ref="BI486:BI537" si="780">_xlfn.POISSON.DIST(5,K486,FALSE) * _xlfn.POISSON.DIST(6,L486,FALSE)</f>
        <v>1.8975333755659426E-6</v>
      </c>
      <c r="BJ486" s="8">
        <f t="shared" ref="BJ486:BJ537" si="781">SUM(N486,Q486,T486,W486,X486,Y486,AD486,AE486,AF486,AG486,AM486,AN486,AO486,AP486,AQ486,AX486,AY486,AZ486,BA486,BB486,BC486)</f>
        <v>0.55548890107138749</v>
      </c>
      <c r="BK486" s="8">
        <f t="shared" ref="BK486:BK537" si="782">SUM(M486,P486,S486,V486,AC486,AL486,AY486)</f>
        <v>0.25932988723083583</v>
      </c>
      <c r="BL486" s="8">
        <f t="shared" ref="BL486:BL537" si="783">SUM(O486,R486,U486,AA486,AB486,AH486,AI486,AJ486,AK486,AR486,AS486,AT486,AU486,AV486,BD486,BE486,BF486,BG486,BH486,BI486)</f>
        <v>0.17809088395744985</v>
      </c>
      <c r="BM486" s="8">
        <f t="shared" ref="BM486:BM537" si="784">SUM(S486:BI486)</f>
        <v>0.40040823061221298</v>
      </c>
      <c r="BN486" s="8">
        <f t="shared" ref="BN486:BN537" si="785">SUM(M486:R486)</f>
        <v>0.59853839863691694</v>
      </c>
    </row>
    <row r="487" spans="1:66" x14ac:dyDescent="0.25">
      <c r="A487" t="s">
        <v>80</v>
      </c>
      <c r="B487" t="s">
        <v>91</v>
      </c>
      <c r="C487" t="s">
        <v>359</v>
      </c>
      <c r="D487" t="s">
        <v>496</v>
      </c>
      <c r="E487">
        <f>VLOOKUP(A487,home!$A$2:$E$405,3,FALSE)</f>
        <v>1.2186788154897501</v>
      </c>
      <c r="F487">
        <f>VLOOKUP(B487,home!$B$2:$E$405,3,FALSE)</f>
        <v>0.6</v>
      </c>
      <c r="G487">
        <f>VLOOKUP(C487,away!$B$2:$E$405,4,FALSE)</f>
        <v>0.86</v>
      </c>
      <c r="H487">
        <f>VLOOKUP(A487,away!$A$2:$E$405,3,FALSE)</f>
        <v>1.0296127562642401</v>
      </c>
      <c r="I487">
        <f>VLOOKUP(C487,away!$B$2:$E$405,3,FALSE)</f>
        <v>1.3</v>
      </c>
      <c r="J487">
        <f>VLOOKUP(B487,home!$B$2:$E$405,4,FALSE)</f>
        <v>1.02</v>
      </c>
      <c r="K487" s="3">
        <f t="shared" si="730"/>
        <v>0.62883826879271099</v>
      </c>
      <c r="L487" s="3">
        <f t="shared" si="731"/>
        <v>1.3652665148063825</v>
      </c>
      <c r="M487" s="5">
        <f t="shared" si="732"/>
        <v>0.13613547033858855</v>
      </c>
      <c r="N487" s="5">
        <f t="shared" si="733"/>
        <v>8.5607193488999478E-2</v>
      </c>
      <c r="O487" s="5">
        <f t="shared" si="734"/>
        <v>0.18586119913069246</v>
      </c>
      <c r="P487" s="5">
        <f t="shared" si="735"/>
        <v>0.11687663469708197</v>
      </c>
      <c r="Q487" s="5">
        <f t="shared" si="736"/>
        <v>2.6916539674912532E-2</v>
      </c>
      <c r="R487" s="5">
        <f t="shared" si="737"/>
        <v>0.1268750357874478</v>
      </c>
      <c r="S487" s="5">
        <f t="shared" si="738"/>
        <v>2.5085577814768601E-2</v>
      </c>
      <c r="T487" s="5">
        <f t="shared" si="739"/>
        <v>3.6748250312615555E-2</v>
      </c>
      <c r="U487" s="5">
        <f t="shared" si="740"/>
        <v>7.9783877857591917E-2</v>
      </c>
      <c r="V487" s="5">
        <f t="shared" si="741"/>
        <v>2.3929741187051329E-3</v>
      </c>
      <c r="W487" s="5">
        <f t="shared" si="742"/>
        <v>5.6420500703541071E-3</v>
      </c>
      <c r="X487" s="5">
        <f t="shared" si="743"/>
        <v>7.7029020359154574E-3</v>
      </c>
      <c r="Y487" s="5">
        <f t="shared" si="744"/>
        <v>5.2582571082346432E-3</v>
      </c>
      <c r="Z487" s="5">
        <f t="shared" si="745"/>
        <v>5.7739412641821301E-2</v>
      </c>
      <c r="AA487" s="5">
        <f t="shared" si="746"/>
        <v>3.6308752286790875E-2</v>
      </c>
      <c r="AB487" s="5">
        <f t="shared" si="747"/>
        <v>1.1416166465024479E-2</v>
      </c>
      <c r="AC487" s="5">
        <f t="shared" si="748"/>
        <v>1.2840277832067761E-4</v>
      </c>
      <c r="AD487" s="5">
        <f t="shared" si="749"/>
        <v>8.8698424967081728E-4</v>
      </c>
      <c r="AE487" s="5">
        <f t="shared" si="750"/>
        <v>1.210969895236231E-3</v>
      </c>
      <c r="AF487" s="5">
        <f t="shared" si="751"/>
        <v>8.2664832420230967E-4</v>
      </c>
      <c r="AG487" s="5">
        <f t="shared" si="752"/>
        <v>3.7619842551807467E-4</v>
      </c>
      <c r="AH487" s="5">
        <f t="shared" si="753"/>
        <v>1.9707421666116744E-2</v>
      </c>
      <c r="AI487" s="5">
        <f t="shared" si="754"/>
        <v>1.2392780922888817E-2</v>
      </c>
      <c r="AJ487" s="5">
        <f t="shared" si="755"/>
        <v>3.8965274505383691E-3</v>
      </c>
      <c r="AK487" s="5">
        <f t="shared" si="756"/>
        <v>8.1676185876660811E-4</v>
      </c>
      <c r="AL487" s="5">
        <f t="shared" si="757"/>
        <v>4.4095148982262852E-6</v>
      </c>
      <c r="AM487" s="5">
        <f t="shared" si="758"/>
        <v>1.1155392800187975E-4</v>
      </c>
      <c r="AN487" s="5">
        <f t="shared" si="759"/>
        <v>1.5230084249608848E-4</v>
      </c>
      <c r="AO487" s="5">
        <f t="shared" si="760"/>
        <v>1.0396562021835527E-4</v>
      </c>
      <c r="AP487" s="5">
        <f t="shared" si="761"/>
        <v>4.7313593325065957E-5</v>
      </c>
      <c r="AQ487" s="5">
        <f t="shared" si="762"/>
        <v>1.6148916165469835E-5</v>
      </c>
      <c r="AR487" s="5">
        <f t="shared" si="763"/>
        <v>5.3811765787837931E-3</v>
      </c>
      <c r="AS487" s="5">
        <f t="shared" si="764"/>
        <v>3.3838897638702836E-3</v>
      </c>
      <c r="AT487" s="5">
        <f t="shared" si="765"/>
        <v>1.0639596904487821E-3</v>
      </c>
      <c r="AU487" s="5">
        <f t="shared" si="766"/>
        <v>2.2301952326901368E-4</v>
      </c>
      <c r="AV487" s="5">
        <f t="shared" si="767"/>
        <v>3.5060802729865563E-5</v>
      </c>
      <c r="AW487" s="5">
        <f t="shared" si="768"/>
        <v>1.0515858061367858E-7</v>
      </c>
      <c r="AX487" s="5">
        <f t="shared" si="769"/>
        <v>1.1691563160288121E-5</v>
      </c>
      <c r="AY487" s="5">
        <f t="shared" si="770"/>
        <v>1.5962099688485261E-5</v>
      </c>
      <c r="AZ487" s="5">
        <f t="shared" si="771"/>
        <v>1.0896260105345159E-5</v>
      </c>
      <c r="BA487" s="5">
        <f t="shared" si="772"/>
        <v>4.9587663528161372E-6</v>
      </c>
      <c r="BB487" s="5">
        <f t="shared" si="773"/>
        <v>1.6925094140621116E-6</v>
      </c>
      <c r="BC487" s="5">
        <f t="shared" si="774"/>
        <v>4.6214528580271368E-7</v>
      </c>
      <c r="BD487" s="5">
        <f t="shared" si="775"/>
        <v>1.2244566988789823E-3</v>
      </c>
      <c r="BE487" s="5">
        <f t="shared" si="776"/>
        <v>7.6998523073469702E-4</v>
      </c>
      <c r="BF487" s="5">
        <f t="shared" si="777"/>
        <v>2.4209808974558146E-4</v>
      </c>
      <c r="BG487" s="5">
        <f t="shared" si="778"/>
        <v>5.0746847877877952E-5</v>
      </c>
      <c r="BH487" s="5">
        <f t="shared" si="779"/>
        <v>7.9778899915529551E-6</v>
      </c>
      <c r="BI487" s="5">
        <f t="shared" si="780"/>
        <v>1.0033605061813717E-6</v>
      </c>
      <c r="BJ487" s="8">
        <f t="shared" si="781"/>
        <v>0.17165293982987284</v>
      </c>
      <c r="BK487" s="8">
        <f t="shared" si="782"/>
        <v>0.28063943136205161</v>
      </c>
      <c r="BL487" s="8">
        <f t="shared" si="783"/>
        <v>0.4894418979026946</v>
      </c>
      <c r="BM487" s="8">
        <f t="shared" si="784"/>
        <v>0.32118575167760965</v>
      </c>
      <c r="BN487" s="8">
        <f t="shared" si="785"/>
        <v>0.67827207311772275</v>
      </c>
    </row>
    <row r="488" spans="1:66" x14ac:dyDescent="0.25">
      <c r="A488" t="s">
        <v>80</v>
      </c>
      <c r="B488" t="s">
        <v>86</v>
      </c>
      <c r="C488" t="s">
        <v>369</v>
      </c>
      <c r="D488" t="s">
        <v>496</v>
      </c>
      <c r="E488">
        <f>VLOOKUP(A488,home!$A$2:$E$405,3,FALSE)</f>
        <v>1.2186788154897501</v>
      </c>
      <c r="F488">
        <f>VLOOKUP(B488,home!$B$2:$E$405,3,FALSE)</f>
        <v>1</v>
      </c>
      <c r="G488">
        <f>VLOOKUP(C488,away!$B$2:$E$405,4,FALSE)</f>
        <v>1.32</v>
      </c>
      <c r="H488">
        <f>VLOOKUP(A488,away!$A$2:$E$405,3,FALSE)</f>
        <v>1.0296127562642401</v>
      </c>
      <c r="I488">
        <f>VLOOKUP(C488,away!$B$2:$E$405,3,FALSE)</f>
        <v>0.59</v>
      </c>
      <c r="J488">
        <f>VLOOKUP(B488,home!$B$2:$E$405,4,FALSE)</f>
        <v>1.08</v>
      </c>
      <c r="K488" s="3">
        <f t="shared" si="730"/>
        <v>1.6086560364464702</v>
      </c>
      <c r="L488" s="3">
        <f t="shared" si="731"/>
        <v>0.65606924829157376</v>
      </c>
      <c r="M488" s="5">
        <f t="shared" si="732"/>
        <v>0.10385856215424073</v>
      </c>
      <c r="N488" s="5">
        <f t="shared" si="733"/>
        <v>0.16707270294607024</v>
      </c>
      <c r="O488" s="5">
        <f t="shared" si="734"/>
        <v>6.8138408801176401E-2</v>
      </c>
      <c r="P488" s="5">
        <f t="shared" si="735"/>
        <v>0.1096112626318697</v>
      </c>
      <c r="Q488" s="5">
        <f t="shared" si="736"/>
        <v>0.13438125605981197</v>
      </c>
      <c r="R488" s="5">
        <f t="shared" si="737"/>
        <v>2.2351757320985873E-2</v>
      </c>
      <c r="S488" s="5">
        <f t="shared" si="738"/>
        <v>2.8920650947174071E-2</v>
      </c>
      <c r="T488" s="5">
        <f t="shared" si="739"/>
        <v>8.8163409647638316E-2</v>
      </c>
      <c r="U488" s="5">
        <f t="shared" si="740"/>
        <v>3.5956289339590504E-2</v>
      </c>
      <c r="V488" s="5">
        <f t="shared" si="741"/>
        <v>3.3913954181772578E-3</v>
      </c>
      <c r="W488" s="5">
        <f t="shared" si="742"/>
        <v>7.2057739581958435E-2</v>
      </c>
      <c r="X488" s="5">
        <f t="shared" si="743"/>
        <v>4.7274867041125448E-2</v>
      </c>
      <c r="Y488" s="5">
        <f t="shared" si="744"/>
        <v>1.5507793241377632E-2</v>
      </c>
      <c r="Z488" s="5">
        <f t="shared" si="745"/>
        <v>4.8881002078582951E-3</v>
      </c>
      <c r="AA488" s="5">
        <f t="shared" si="746"/>
        <v>7.8632719061264914E-3</v>
      </c>
      <c r="AB488" s="5">
        <f t="shared" si="747"/>
        <v>6.3246499090051618E-3</v>
      </c>
      <c r="AC488" s="5">
        <f t="shared" si="748"/>
        <v>2.2370274905589968E-4</v>
      </c>
      <c r="AD488" s="5">
        <f t="shared" si="749"/>
        <v>2.8979029437801285E-2</v>
      </c>
      <c r="AE488" s="5">
        <f t="shared" si="750"/>
        <v>1.9012250059477674E-2</v>
      </c>
      <c r="AF488" s="5">
        <f t="shared" si="751"/>
        <v>6.2366763024264719E-3</v>
      </c>
      <c r="AG488" s="5">
        <f t="shared" si="752"/>
        <v>1.363897177856936E-3</v>
      </c>
      <c r="AH488" s="5">
        <f t="shared" si="753"/>
        <v>8.0173305723586915E-4</v>
      </c>
      <c r="AI488" s="5">
        <f t="shared" si="754"/>
        <v>1.2897127221411641E-3</v>
      </c>
      <c r="AJ488" s="5">
        <f t="shared" si="755"/>
        <v>1.0373520778770965E-3</v>
      </c>
      <c r="AK488" s="5">
        <f t="shared" si="756"/>
        <v>5.5624756066576008E-4</v>
      </c>
      <c r="AL488" s="5">
        <f t="shared" si="757"/>
        <v>9.4437435949949802E-6</v>
      </c>
      <c r="AM488" s="5">
        <f t="shared" si="758"/>
        <v>9.3234581270957972E-3</v>
      </c>
      <c r="AN488" s="5">
        <f t="shared" si="759"/>
        <v>6.1168341649217037E-3</v>
      </c>
      <c r="AO488" s="5">
        <f t="shared" si="760"/>
        <v>2.006533396252199E-3</v>
      </c>
      <c r="AP488" s="5">
        <f t="shared" si="761"/>
        <v>4.3880828565037293E-4</v>
      </c>
      <c r="AQ488" s="5">
        <f t="shared" si="762"/>
        <v>7.1972155527688569E-5</v>
      </c>
      <c r="AR488" s="5">
        <f t="shared" si="763"/>
        <v>1.0519848083824844E-4</v>
      </c>
      <c r="AS488" s="5">
        <f t="shared" si="764"/>
        <v>1.6922817122544664E-4</v>
      </c>
      <c r="AT488" s="5">
        <f t="shared" si="765"/>
        <v>1.3611495958930583E-4</v>
      </c>
      <c r="AU488" s="5">
        <f t="shared" si="766"/>
        <v>7.2987383798001393E-5</v>
      </c>
      <c r="AV488" s="5">
        <f t="shared" si="767"/>
        <v>2.935289888277255E-5</v>
      </c>
      <c r="AW488" s="5">
        <f t="shared" si="768"/>
        <v>2.7685639594530185E-7</v>
      </c>
      <c r="AX488" s="5">
        <f t="shared" si="769"/>
        <v>2.4997061994514258E-3</v>
      </c>
      <c r="AY488" s="5">
        <f t="shared" si="770"/>
        <v>1.6399803672238833E-3</v>
      </c>
      <c r="AZ488" s="5">
        <f t="shared" si="771"/>
        <v>5.3797034336875609E-4</v>
      </c>
      <c r="BA488" s="5">
        <f t="shared" si="772"/>
        <v>1.1764859959236656E-4</v>
      </c>
      <c r="BB488" s="5">
        <f t="shared" si="773"/>
        <v>1.9296407074280066E-5</v>
      </c>
      <c r="BC488" s="5">
        <f t="shared" si="774"/>
        <v>2.5319558567902271E-6</v>
      </c>
      <c r="BD488" s="5">
        <f t="shared" si="775"/>
        <v>1.1502914707494191E-5</v>
      </c>
      <c r="BE488" s="5">
        <f t="shared" si="776"/>
        <v>1.8504233180939409E-5</v>
      </c>
      <c r="BF488" s="5">
        <f t="shared" si="777"/>
        <v>1.488347320316563E-5</v>
      </c>
      <c r="BG488" s="5">
        <f t="shared" si="778"/>
        <v>7.9807963371872236E-6</v>
      </c>
      <c r="BH488" s="5">
        <f t="shared" si="779"/>
        <v>3.2095890508665253E-6</v>
      </c>
      <c r="BI488" s="5">
        <f t="shared" si="780"/>
        <v>1.0326249602377865E-6</v>
      </c>
      <c r="BJ488" s="8">
        <f t="shared" si="781"/>
        <v>0.6028243614975598</v>
      </c>
      <c r="BK488" s="8">
        <f t="shared" si="782"/>
        <v>0.24765499801133653</v>
      </c>
      <c r="BL488" s="8">
        <f t="shared" si="783"/>
        <v>0.14488941822057802</v>
      </c>
      <c r="BM488" s="8">
        <f t="shared" si="784"/>
        <v>0.39320322451234963</v>
      </c>
      <c r="BN488" s="8">
        <f t="shared" si="785"/>
        <v>0.60541394991415487</v>
      </c>
    </row>
    <row r="489" spans="1:66" x14ac:dyDescent="0.25">
      <c r="A489" t="s">
        <v>80</v>
      </c>
      <c r="B489" t="s">
        <v>81</v>
      </c>
      <c r="C489" t="s">
        <v>88</v>
      </c>
      <c r="D489" t="s">
        <v>496</v>
      </c>
      <c r="E489">
        <f>VLOOKUP(A489,home!$A$2:$E$405,3,FALSE)</f>
        <v>1.2186788154897501</v>
      </c>
      <c r="F489">
        <f>VLOOKUP(B489,home!$B$2:$E$405,3,FALSE)</f>
        <v>1.08</v>
      </c>
      <c r="G489">
        <f>VLOOKUP(C489,away!$B$2:$E$405,4,FALSE)</f>
        <v>1.34</v>
      </c>
      <c r="H489">
        <f>VLOOKUP(A489,away!$A$2:$E$405,3,FALSE)</f>
        <v>1.0296127562642401</v>
      </c>
      <c r="I489">
        <f>VLOOKUP(C489,away!$B$2:$E$405,3,FALSE)</f>
        <v>1.04</v>
      </c>
      <c r="J489">
        <f>VLOOKUP(B489,home!$B$2:$E$405,4,FALSE)</f>
        <v>0.92</v>
      </c>
      <c r="K489" s="3">
        <f t="shared" si="730"/>
        <v>1.7636719817767665</v>
      </c>
      <c r="L489" s="3">
        <f t="shared" si="731"/>
        <v>0.98513348519362509</v>
      </c>
      <c r="M489" s="5">
        <f t="shared" si="732"/>
        <v>6.4004270776222685E-2</v>
      </c>
      <c r="N489" s="5">
        <f t="shared" si="733"/>
        <v>0.11288253908207746</v>
      </c>
      <c r="O489" s="5">
        <f t="shared" si="734"/>
        <v>6.3052750337056748E-2</v>
      </c>
      <c r="P489" s="5">
        <f t="shared" si="735"/>
        <v>0.11120436914343255</v>
      </c>
      <c r="Q489" s="5">
        <f t="shared" si="736"/>
        <v>9.9543885705440441E-2</v>
      </c>
      <c r="R489" s="5">
        <f t="shared" si="737"/>
        <v>3.1057687845294116E-2</v>
      </c>
      <c r="S489" s="5">
        <f t="shared" si="738"/>
        <v>4.8303072461466451E-2</v>
      </c>
      <c r="T489" s="5">
        <f t="shared" si="739"/>
        <v>9.8064015054716416E-2</v>
      </c>
      <c r="U489" s="5">
        <f t="shared" si="740"/>
        <v>5.4775573871514063E-2</v>
      </c>
      <c r="V489" s="5">
        <f t="shared" si="741"/>
        <v>9.3249206231309101E-3</v>
      </c>
      <c r="W489" s="5">
        <f t="shared" si="742"/>
        <v>5.8520920725291345E-2</v>
      </c>
      <c r="X489" s="5">
        <f t="shared" si="743"/>
        <v>5.7650918590846104E-2</v>
      </c>
      <c r="Y489" s="5">
        <f t="shared" si="744"/>
        <v>2.8396925178007088E-2</v>
      </c>
      <c r="Z489" s="5">
        <f t="shared" si="745"/>
        <v>1.0198656089696761E-2</v>
      </c>
      <c r="AA489" s="5">
        <f t="shared" si="746"/>
        <v>1.7987083997175177E-2</v>
      </c>
      <c r="AB489" s="5">
        <f t="shared" si="747"/>
        <v>1.5861658039841554E-2</v>
      </c>
      <c r="AC489" s="5">
        <f t="shared" si="748"/>
        <v>1.0126003142366551E-3</v>
      </c>
      <c r="AD489" s="5">
        <f t="shared" si="749"/>
        <v>2.5802927057743914E-2</v>
      </c>
      <c r="AE489" s="5">
        <f t="shared" si="750"/>
        <v>2.5419327460592153E-2</v>
      </c>
      <c r="AF489" s="5">
        <f t="shared" si="751"/>
        <v>1.2520715326265584E-2</v>
      </c>
      <c r="AG489" s="5">
        <f t="shared" si="752"/>
        <v>4.1115253088270841E-3</v>
      </c>
      <c r="AH489" s="5">
        <f t="shared" si="753"/>
        <v>2.5117594044835392E-3</v>
      </c>
      <c r="AI489" s="5">
        <f t="shared" si="754"/>
        <v>4.4299196866519151E-3</v>
      </c>
      <c r="AJ489" s="5">
        <f t="shared" si="755"/>
        <v>3.9064626164346484E-3</v>
      </c>
      <c r="AK489" s="5">
        <f t="shared" si="756"/>
        <v>2.2965728881547158E-3</v>
      </c>
      <c r="AL489" s="5">
        <f t="shared" si="757"/>
        <v>7.0373790857069637E-5</v>
      </c>
      <c r="AM489" s="5">
        <f t="shared" si="758"/>
        <v>9.101579899914506E-3</v>
      </c>
      <c r="AN489" s="5">
        <f t="shared" si="759"/>
        <v>8.9662711275710228E-3</v>
      </c>
      <c r="AO489" s="5">
        <f t="shared" si="760"/>
        <v>4.4164869625475077E-3</v>
      </c>
      <c r="AP489" s="5">
        <f t="shared" si="761"/>
        <v>1.4502763979088781E-3</v>
      </c>
      <c r="AQ489" s="5">
        <f t="shared" si="762"/>
        <v>3.5717896059150737E-4</v>
      </c>
      <c r="AR489" s="5">
        <f t="shared" si="763"/>
        <v>4.9488365922134678E-4</v>
      </c>
      <c r="AS489" s="5">
        <f t="shared" si="764"/>
        <v>8.7281244400785071E-4</v>
      </c>
      <c r="AT489" s="5">
        <f t="shared" si="765"/>
        <v>7.6967742642137463E-4</v>
      </c>
      <c r="AU489" s="5">
        <f t="shared" si="766"/>
        <v>4.5248617066180895E-4</v>
      </c>
      <c r="AV489" s="5">
        <f t="shared" si="767"/>
        <v>1.9950929533442326E-4</v>
      </c>
      <c r="AW489" s="5">
        <f t="shared" si="768"/>
        <v>3.3964196284537317E-6</v>
      </c>
      <c r="AX489" s="5">
        <f t="shared" si="769"/>
        <v>2.6753669098969674E-3</v>
      </c>
      <c r="AY489" s="5">
        <f t="shared" si="770"/>
        <v>2.6355935281184985E-3</v>
      </c>
      <c r="AZ489" s="5">
        <f t="shared" si="771"/>
        <v>1.2982057189545695E-3</v>
      </c>
      <c r="BA489" s="5">
        <f t="shared" si="772"/>
        <v>4.2630197480400365E-4</v>
      </c>
      <c r="BB489" s="5">
        <f t="shared" si="773"/>
        <v>1.0499108754589825E-4</v>
      </c>
      <c r="BC489" s="5">
        <f t="shared" si="774"/>
        <v>2.0686047197671957E-5</v>
      </c>
      <c r="BD489" s="5">
        <f t="shared" si="775"/>
        <v>8.1254410662349915E-5</v>
      </c>
      <c r="BE489" s="5">
        <f t="shared" si="776"/>
        <v>1.433061274809699E-4</v>
      </c>
      <c r="BF489" s="5">
        <f t="shared" si="777"/>
        <v>1.2637250092755809E-4</v>
      </c>
      <c r="BG489" s="5">
        <f t="shared" si="778"/>
        <v>7.4293213050997527E-5</v>
      </c>
      <c r="BH489" s="5">
        <f t="shared" si="779"/>
        <v>3.2757214573554093E-5</v>
      </c>
      <c r="BI489" s="5">
        <f t="shared" si="780"/>
        <v>1.1554596308885377E-5</v>
      </c>
      <c r="BJ489" s="8">
        <f t="shared" si="781"/>
        <v>0.55436663810485842</v>
      </c>
      <c r="BK489" s="8">
        <f t="shared" si="782"/>
        <v>0.23655520063746482</v>
      </c>
      <c r="BL489" s="8">
        <f t="shared" si="783"/>
        <v>0.19913837574525758</v>
      </c>
      <c r="BM489" s="8">
        <f t="shared" si="784"/>
        <v>0.51588117057926353</v>
      </c>
      <c r="BN489" s="8">
        <f t="shared" si="785"/>
        <v>0.481745502889524</v>
      </c>
    </row>
    <row r="490" spans="1:66" x14ac:dyDescent="0.25">
      <c r="A490" t="s">
        <v>80</v>
      </c>
      <c r="B490" t="s">
        <v>92</v>
      </c>
      <c r="C490" t="s">
        <v>95</v>
      </c>
      <c r="D490" t="s">
        <v>496</v>
      </c>
      <c r="E490">
        <f>VLOOKUP(A490,home!$A$2:$E$405,3,FALSE)</f>
        <v>1.2186788154897501</v>
      </c>
      <c r="F490">
        <f>VLOOKUP(B490,home!$B$2:$E$405,3,FALSE)</f>
        <v>1.01</v>
      </c>
      <c r="G490">
        <f>VLOOKUP(C490,away!$B$2:$E$405,4,FALSE)</f>
        <v>0.6</v>
      </c>
      <c r="H490">
        <f>VLOOKUP(A490,away!$A$2:$E$405,3,FALSE)</f>
        <v>1.0296127562642401</v>
      </c>
      <c r="I490">
        <f>VLOOKUP(C490,away!$B$2:$E$405,3,FALSE)</f>
        <v>0.73</v>
      </c>
      <c r="J490">
        <f>VLOOKUP(B490,home!$B$2:$E$405,4,FALSE)</f>
        <v>1.49</v>
      </c>
      <c r="K490" s="3">
        <f t="shared" si="730"/>
        <v>0.7385193621867886</v>
      </c>
      <c r="L490" s="3">
        <f t="shared" si="731"/>
        <v>1.1199097949886139</v>
      </c>
      <c r="M490" s="5">
        <f t="shared" si="732"/>
        <v>0.15591735976778448</v>
      </c>
      <c r="N490" s="5">
        <f t="shared" si="733"/>
        <v>0.11514798908955223</v>
      </c>
      <c r="O490" s="5">
        <f t="shared" si="734"/>
        <v>0.17461337841270547</v>
      </c>
      <c r="P490" s="5">
        <f t="shared" si="735"/>
        <v>0.12895536085463158</v>
      </c>
      <c r="Q490" s="5">
        <f t="shared" si="736"/>
        <v>4.2519509729753706E-2</v>
      </c>
      <c r="R490" s="5">
        <f t="shared" si="737"/>
        <v>9.7775616410221131E-2</v>
      </c>
      <c r="S490" s="5">
        <f t="shared" si="738"/>
        <v>2.6663940945888545E-2</v>
      </c>
      <c r="T490" s="5">
        <f t="shared" si="739"/>
        <v>4.7618015424464845E-2</v>
      </c>
      <c r="U490" s="5">
        <f t="shared" si="740"/>
        <v>7.220918586869661E-2</v>
      </c>
      <c r="V490" s="5">
        <f t="shared" si="741"/>
        <v>2.4503423064092074E-3</v>
      </c>
      <c r="W490" s="5">
        <f t="shared" si="742"/>
        <v>1.0467160402037554E-2</v>
      </c>
      <c r="X490" s="5">
        <f t="shared" si="743"/>
        <v>1.1722275459958815E-2</v>
      </c>
      <c r="Y490" s="5">
        <f t="shared" si="744"/>
        <v>6.5639455535812683E-3</v>
      </c>
      <c r="Z490" s="5">
        <f t="shared" si="745"/>
        <v>3.6499956842952035E-2</v>
      </c>
      <c r="AA490" s="5">
        <f t="shared" si="746"/>
        <v>2.6955924847502241E-2</v>
      </c>
      <c r="AB490" s="5">
        <f t="shared" si="747"/>
        <v>9.9537362127661826E-3</v>
      </c>
      <c r="AC490" s="5">
        <f t="shared" si="748"/>
        <v>1.2666356427973351E-4</v>
      </c>
      <c r="AD490" s="5">
        <f t="shared" si="749"/>
        <v>1.9325501560048957E-3</v>
      </c>
      <c r="AE490" s="5">
        <f t="shared" si="750"/>
        <v>2.1642818490166566E-3</v>
      </c>
      <c r="AF490" s="5">
        <f t="shared" si="751"/>
        <v>1.2119002209149113E-3</v>
      </c>
      <c r="AG490" s="5">
        <f t="shared" si="752"/>
        <v>4.5240630931715802E-4</v>
      </c>
      <c r="AH490" s="5">
        <f t="shared" si="753"/>
        <v>1.021916479627092E-2</v>
      </c>
      <c r="AI490" s="5">
        <f t="shared" si="754"/>
        <v>7.547051067423682E-3</v>
      </c>
      <c r="AJ490" s="5">
        <f t="shared" si="755"/>
        <v>2.7868216703524303E-3</v>
      </c>
      <c r="AK490" s="5">
        <f t="shared" si="756"/>
        <v>6.8604058750566593E-4</v>
      </c>
      <c r="AL490" s="5">
        <f t="shared" si="757"/>
        <v>4.1904110390667992E-6</v>
      </c>
      <c r="AM490" s="5">
        <f t="shared" si="758"/>
        <v>2.85445141721343E-4</v>
      </c>
      <c r="AN490" s="5">
        <f t="shared" si="759"/>
        <v>3.1967281014564503E-4</v>
      </c>
      <c r="AO490" s="5">
        <f t="shared" si="760"/>
        <v>1.7900235563682174E-4</v>
      </c>
      <c r="AP490" s="5">
        <f t="shared" si="761"/>
        <v>6.6822163801237322E-5</v>
      </c>
      <c r="AQ490" s="5">
        <f t="shared" si="762"/>
        <v>1.8708698940834823E-5</v>
      </c>
      <c r="AR490" s="5">
        <f t="shared" si="763"/>
        <v>2.2889085503893219E-3</v>
      </c>
      <c r="AS490" s="5">
        <f t="shared" si="764"/>
        <v>1.6904032827374086E-3</v>
      </c>
      <c r="AT490" s="5">
        <f t="shared" si="765"/>
        <v>6.2419777710284242E-4</v>
      </c>
      <c r="AU490" s="5">
        <f t="shared" si="766"/>
        <v>1.5366071474146747E-4</v>
      </c>
      <c r="AV490" s="5">
        <f t="shared" si="767"/>
        <v>2.8370353261008652E-5</v>
      </c>
      <c r="AW490" s="5">
        <f t="shared" si="768"/>
        <v>9.6271791472115584E-8</v>
      </c>
      <c r="AX490" s="5">
        <f t="shared" si="769"/>
        <v>3.5134460667227257E-5</v>
      </c>
      <c r="AY490" s="5">
        <f t="shared" si="770"/>
        <v>3.9347426642869994E-5</v>
      </c>
      <c r="AZ490" s="5">
        <f t="shared" si="771"/>
        <v>2.2032784252473033E-5</v>
      </c>
      <c r="BA490" s="5">
        <f t="shared" si="772"/>
        <v>8.2249102984051457E-6</v>
      </c>
      <c r="BB490" s="5">
        <f t="shared" si="773"/>
        <v>2.302789401521662E-6</v>
      </c>
      <c r="BC490" s="5">
        <f t="shared" si="774"/>
        <v>5.1578328131201477E-7</v>
      </c>
      <c r="BD490" s="5">
        <f t="shared" si="775"/>
        <v>4.2722851756903221E-4</v>
      </c>
      <c r="BE490" s="5">
        <f t="shared" si="776"/>
        <v>3.1551653230308882E-4</v>
      </c>
      <c r="BF490" s="5">
        <f t="shared" si="777"/>
        <v>1.1650753409793224E-4</v>
      </c>
      <c r="BG490" s="5">
        <f t="shared" si="778"/>
        <v>2.8681023257320147E-5</v>
      </c>
      <c r="BH490" s="5">
        <f t="shared" si="779"/>
        <v>5.2953727507151311E-6</v>
      </c>
      <c r="BI490" s="5">
        <f t="shared" si="780"/>
        <v>7.8214706127988799E-7</v>
      </c>
      <c r="BJ490" s="8">
        <f t="shared" si="781"/>
        <v>0.24077724351939175</v>
      </c>
      <c r="BK490" s="8">
        <f t="shared" si="782"/>
        <v>0.31415720527667551</v>
      </c>
      <c r="BL490" s="8">
        <f t="shared" si="783"/>
        <v>0.40842647167871587</v>
      </c>
      <c r="BM490" s="8">
        <f t="shared" si="784"/>
        <v>0.28489241189823505</v>
      </c>
      <c r="BN490" s="8">
        <f t="shared" si="785"/>
        <v>0.71492921426464862</v>
      </c>
    </row>
    <row r="491" spans="1:66" x14ac:dyDescent="0.25">
      <c r="A491" t="s">
        <v>80</v>
      </c>
      <c r="B491" t="s">
        <v>85</v>
      </c>
      <c r="C491" t="s">
        <v>98</v>
      </c>
      <c r="D491" t="s">
        <v>496</v>
      </c>
      <c r="E491">
        <f>VLOOKUP(A491,home!$A$2:$E$405,3,FALSE)</f>
        <v>1.2186788154897501</v>
      </c>
      <c r="F491">
        <f>VLOOKUP(B491,home!$B$2:$E$405,3,FALSE)</f>
        <v>1.43</v>
      </c>
      <c r="G491">
        <f>VLOOKUP(C491,away!$B$2:$E$405,4,FALSE)</f>
        <v>0.82</v>
      </c>
      <c r="H491">
        <f>VLOOKUP(A491,away!$A$2:$E$405,3,FALSE)</f>
        <v>1.0296127562642401</v>
      </c>
      <c r="I491">
        <f>VLOOKUP(C491,away!$B$2:$E$405,3,FALSE)</f>
        <v>1</v>
      </c>
      <c r="J491">
        <f>VLOOKUP(B491,home!$B$2:$E$405,4,FALSE)</f>
        <v>0.97</v>
      </c>
      <c r="K491" s="3">
        <f t="shared" si="730"/>
        <v>1.4290227790432808</v>
      </c>
      <c r="L491" s="3">
        <f t="shared" si="731"/>
        <v>0.99872437357631283</v>
      </c>
      <c r="M491" s="5">
        <f t="shared" si="732"/>
        <v>8.8235389705503958E-2</v>
      </c>
      <c r="N491" s="5">
        <f t="shared" si="733"/>
        <v>0.12609038180692614</v>
      </c>
      <c r="O491" s="5">
        <f t="shared" si="734"/>
        <v>8.8122834310891282E-2</v>
      </c>
      <c r="P491" s="5">
        <f t="shared" si="735"/>
        <v>0.12592953758412043</v>
      </c>
      <c r="Q491" s="5">
        <f t="shared" si="736"/>
        <v>9.0093013910180986E-2</v>
      </c>
      <c r="R491" s="5">
        <f t="shared" si="737"/>
        <v>4.4005211247457043E-2</v>
      </c>
      <c r="S491" s="5">
        <f t="shared" si="738"/>
        <v>4.4931655226658998E-2</v>
      </c>
      <c r="T491" s="5">
        <f t="shared" si="739"/>
        <v>8.9978088881047538E-2</v>
      </c>
      <c r="U491" s="5">
        <f t="shared" si="740"/>
        <v>6.2884449269227705E-2</v>
      </c>
      <c r="V491" s="5">
        <f t="shared" si="741"/>
        <v>7.1251614377648535E-3</v>
      </c>
      <c r="W491" s="5">
        <f t="shared" si="742"/>
        <v>4.291498970343726E-2</v>
      </c>
      <c r="X491" s="5">
        <f t="shared" si="743"/>
        <v>4.2860246208599295E-2</v>
      </c>
      <c r="Y491" s="5">
        <f t="shared" si="744"/>
        <v>2.1402786273004928E-2</v>
      </c>
      <c r="Z491" s="5">
        <f t="shared" si="745"/>
        <v>1.4649692345736621E-2</v>
      </c>
      <c r="AA491" s="5">
        <f t="shared" si="746"/>
        <v>2.0934744068033626E-2</v>
      </c>
      <c r="AB491" s="5">
        <f t="shared" si="747"/>
        <v>1.4958113073330627E-2</v>
      </c>
      <c r="AC491" s="5">
        <f t="shared" si="748"/>
        <v>6.3556434673255372E-4</v>
      </c>
      <c r="AD491" s="5">
        <f t="shared" si="749"/>
        <v>1.5331624462154927E-2</v>
      </c>
      <c r="AE491" s="5">
        <f t="shared" si="750"/>
        <v>1.5312067036872953E-2</v>
      </c>
      <c r="AF491" s="5">
        <f t="shared" si="751"/>
        <v>7.6462672797797237E-3</v>
      </c>
      <c r="AG491" s="5">
        <f t="shared" si="752"/>
        <v>2.545504499731688E-3</v>
      </c>
      <c r="AH491" s="5">
        <f t="shared" si="753"/>
        <v>3.6577512027703768E-3</v>
      </c>
      <c r="AI491" s="5">
        <f t="shared" si="754"/>
        <v>5.2270097888318266E-3</v>
      </c>
      <c r="AJ491" s="5">
        <f t="shared" si="755"/>
        <v>3.7347580272614452E-3</v>
      </c>
      <c r="AK491" s="5">
        <f t="shared" si="756"/>
        <v>1.7790180983904503E-3</v>
      </c>
      <c r="AL491" s="5">
        <f t="shared" si="757"/>
        <v>3.6283094371142816E-5</v>
      </c>
      <c r="AM491" s="5">
        <f t="shared" si="758"/>
        <v>4.3818481192313147E-3</v>
      </c>
      <c r="AN491" s="5">
        <f t="shared" si="759"/>
        <v>4.37625851798584E-3</v>
      </c>
      <c r="AO491" s="5">
        <f t="shared" si="760"/>
        <v>2.1853380234917049E-3</v>
      </c>
      <c r="AP491" s="5">
        <f t="shared" si="761"/>
        <v>7.2751678285475042E-4</v>
      </c>
      <c r="AQ491" s="5">
        <f t="shared" si="762"/>
        <v>1.8164718580571619E-4</v>
      </c>
      <c r="AR491" s="5">
        <f t="shared" si="763"/>
        <v>7.3061705573697008E-4</v>
      </c>
      <c r="AS491" s="5">
        <f t="shared" si="764"/>
        <v>1.0440684154056645E-3</v>
      </c>
      <c r="AT491" s="5">
        <f t="shared" si="765"/>
        <v>7.4599877424715879E-4</v>
      </c>
      <c r="AU491" s="5">
        <f t="shared" si="766"/>
        <v>3.5534974717918525E-4</v>
      </c>
      <c r="AV491" s="5">
        <f t="shared" si="767"/>
        <v>1.2695072081158167E-4</v>
      </c>
      <c r="AW491" s="5">
        <f t="shared" si="768"/>
        <v>1.4384229979505744E-6</v>
      </c>
      <c r="AX491" s="5">
        <f t="shared" si="769"/>
        <v>1.0436267961149179E-3</v>
      </c>
      <c r="AY491" s="5">
        <f t="shared" si="770"/>
        <v>1.0422955181973257E-3</v>
      </c>
      <c r="AZ491" s="5">
        <f t="shared" si="771"/>
        <v>5.2048296924651124E-4</v>
      </c>
      <c r="BA491" s="5">
        <f t="shared" si="772"/>
        <v>1.7327300913928711E-4</v>
      </c>
      <c r="BB491" s="5">
        <f t="shared" si="773"/>
        <v>4.3262994377579301E-5</v>
      </c>
      <c r="BC491" s="5">
        <f t="shared" si="774"/>
        <v>8.6415613917566874E-6</v>
      </c>
      <c r="BD491" s="5">
        <f t="shared" si="775"/>
        <v>1.2161417688584589E-4</v>
      </c>
      <c r="BE491" s="5">
        <f t="shared" si="776"/>
        <v>1.7378942902447262E-4</v>
      </c>
      <c r="BF491" s="5">
        <f t="shared" si="777"/>
        <v>1.2417452641644844E-4</v>
      </c>
      <c r="BG491" s="5">
        <f t="shared" si="778"/>
        <v>5.9149408942005481E-5</v>
      </c>
      <c r="BH491" s="5">
        <f t="shared" si="779"/>
        <v>2.1131463186268042E-5</v>
      </c>
      <c r="BI491" s="5">
        <f t="shared" si="780"/>
        <v>6.039468449538307E-6</v>
      </c>
      <c r="BJ491" s="8">
        <f t="shared" si="781"/>
        <v>0.46885916153957208</v>
      </c>
      <c r="BK491" s="8">
        <f t="shared" si="782"/>
        <v>0.2679358869133493</v>
      </c>
      <c r="BL491" s="8">
        <f t="shared" si="783"/>
        <v>0.24881277227247955</v>
      </c>
      <c r="BM491" s="8">
        <f t="shared" si="784"/>
        <v>0.43674028741085819</v>
      </c>
      <c r="BN491" s="8">
        <f t="shared" si="785"/>
        <v>0.56247636856507988</v>
      </c>
    </row>
    <row r="492" spans="1:66" x14ac:dyDescent="0.25">
      <c r="A492" t="s">
        <v>99</v>
      </c>
      <c r="B492" t="s">
        <v>100</v>
      </c>
      <c r="C492" t="s">
        <v>119</v>
      </c>
      <c r="D492" t="s">
        <v>496</v>
      </c>
      <c r="E492">
        <f>VLOOKUP(A492,home!$A$2:$E$405,3,FALSE)</f>
        <v>1.33253012048193</v>
      </c>
      <c r="F492">
        <f>VLOOKUP(B492,home!$B$2:$E$405,3,FALSE)</f>
        <v>0.8</v>
      </c>
      <c r="G492">
        <f>VLOOKUP(C492,away!$B$2:$E$405,4,FALSE)</f>
        <v>1.08</v>
      </c>
      <c r="H492">
        <f>VLOOKUP(A492,away!$A$2:$E$405,3,FALSE)</f>
        <v>1.26265060240964</v>
      </c>
      <c r="I492">
        <f>VLOOKUP(C492,away!$B$2:$E$405,3,FALSE)</f>
        <v>0.83</v>
      </c>
      <c r="J492">
        <f>VLOOKUP(B492,home!$B$2:$E$405,4,FALSE)</f>
        <v>1.48</v>
      </c>
      <c r="K492" s="3">
        <f t="shared" si="730"/>
        <v>1.1513060240963877</v>
      </c>
      <c r="L492" s="3">
        <f t="shared" si="731"/>
        <v>1.5510400000000018</v>
      </c>
      <c r="M492" s="5">
        <f t="shared" si="732"/>
        <v>6.7048031786736365E-2</v>
      </c>
      <c r="N492" s="5">
        <f t="shared" si="733"/>
        <v>7.7192802899875651E-2</v>
      </c>
      <c r="O492" s="5">
        <f t="shared" si="734"/>
        <v>0.10399417922249968</v>
      </c>
      <c r="P492" s="5">
        <f t="shared" si="735"/>
        <v>0.11972912500982327</v>
      </c>
      <c r="Q492" s="5">
        <f t="shared" si="736"/>
        <v>4.4436269497755983E-2</v>
      </c>
      <c r="R492" s="5">
        <f t="shared" si="737"/>
        <v>8.0649565870633058E-2</v>
      </c>
      <c r="S492" s="5">
        <f t="shared" si="738"/>
        <v>5.3450724031744438E-2</v>
      </c>
      <c r="T492" s="5">
        <f t="shared" si="739"/>
        <v>6.892243144179952E-2</v>
      </c>
      <c r="U492" s="5">
        <f t="shared" si="740"/>
        <v>9.2852331027618265E-2</v>
      </c>
      <c r="V492" s="5">
        <f t="shared" si="741"/>
        <v>1.0605346394420822E-2</v>
      </c>
      <c r="W492" s="5">
        <f t="shared" si="742"/>
        <v>1.7053248253712343E-2</v>
      </c>
      <c r="X492" s="5">
        <f t="shared" si="743"/>
        <v>2.6450270171438021E-2</v>
      </c>
      <c r="Y492" s="5">
        <f t="shared" si="744"/>
        <v>2.0512713523353644E-2</v>
      </c>
      <c r="Z492" s="5">
        <f t="shared" si="745"/>
        <v>4.1696900882662272E-2</v>
      </c>
      <c r="AA492" s="5">
        <f t="shared" si="746"/>
        <v>4.8005893172359058E-2</v>
      </c>
      <c r="AB492" s="5">
        <f t="shared" si="747"/>
        <v>2.7634737000732323E-2</v>
      </c>
      <c r="AC492" s="5">
        <f t="shared" si="748"/>
        <v>1.1836373216264934E-3</v>
      </c>
      <c r="AD492" s="5">
        <f t="shared" si="749"/>
        <v>4.9083768612275579E-3</v>
      </c>
      <c r="AE492" s="5">
        <f t="shared" si="750"/>
        <v>7.6130888468384002E-3</v>
      </c>
      <c r="AF492" s="5">
        <f t="shared" si="751"/>
        <v>5.9041026625001238E-3</v>
      </c>
      <c r="AG492" s="5">
        <f t="shared" si="752"/>
        <v>3.0524997978814005E-3</v>
      </c>
      <c r="AH492" s="5">
        <f t="shared" si="753"/>
        <v>1.6168390286261148E-2</v>
      </c>
      <c r="AI492" s="5">
        <f t="shared" si="754"/>
        <v>1.8614765136513976E-2</v>
      </c>
      <c r="AJ492" s="5">
        <f t="shared" si="755"/>
        <v>1.0715645619403981E-2</v>
      </c>
      <c r="AK492" s="5">
        <f t="shared" si="756"/>
        <v>4.1123291179006238E-3</v>
      </c>
      <c r="AL492" s="5">
        <f t="shared" si="757"/>
        <v>8.4545873798696849E-5</v>
      </c>
      <c r="AM492" s="5">
        <f t="shared" si="758"/>
        <v>1.1302087697733203E-3</v>
      </c>
      <c r="AN492" s="5">
        <f t="shared" si="759"/>
        <v>1.7529990102692129E-3</v>
      </c>
      <c r="AO492" s="5">
        <f t="shared" si="760"/>
        <v>1.3594857924439819E-3</v>
      </c>
      <c r="AP492" s="5">
        <f t="shared" si="761"/>
        <v>7.0287228117077189E-4</v>
      </c>
      <c r="AQ492" s="5">
        <f t="shared" si="762"/>
        <v>2.7254575574677887E-4</v>
      </c>
      <c r="AR492" s="5">
        <f t="shared" si="763"/>
        <v>5.015564013920502E-3</v>
      </c>
      <c r="AS492" s="5">
        <f t="shared" si="764"/>
        <v>5.774449063467732E-3</v>
      </c>
      <c r="AT492" s="5">
        <f t="shared" si="765"/>
        <v>3.3240789963040729E-3</v>
      </c>
      <c r="AU492" s="5">
        <f t="shared" si="766"/>
        <v>1.2756773910057176E-3</v>
      </c>
      <c r="AV492" s="5">
        <f t="shared" si="767"/>
        <v>3.671737662671116E-4</v>
      </c>
      <c r="AW492" s="5">
        <f t="shared" si="768"/>
        <v>4.1937611421393075E-6</v>
      </c>
      <c r="AX492" s="5">
        <f t="shared" si="769"/>
        <v>2.1686936085443166E-4</v>
      </c>
      <c r="AY492" s="5">
        <f t="shared" si="770"/>
        <v>3.3637305345965809E-4</v>
      </c>
      <c r="AZ492" s="5">
        <f t="shared" si="771"/>
        <v>2.608640304190344E-4</v>
      </c>
      <c r="BA492" s="5">
        <f t="shared" si="772"/>
        <v>1.3487018191371317E-4</v>
      </c>
      <c r="BB492" s="5">
        <f t="shared" si="773"/>
        <v>5.2297261738861492E-5</v>
      </c>
      <c r="BC492" s="5">
        <f t="shared" si="774"/>
        <v>1.6223028969488758E-5</v>
      </c>
      <c r="BD492" s="5">
        <f t="shared" si="775"/>
        <v>1.2965567346918758E-3</v>
      </c>
      <c r="BE492" s="5">
        <f t="shared" si="776"/>
        <v>1.4927335792334986E-3</v>
      </c>
      <c r="BF492" s="5">
        <f t="shared" si="777"/>
        <v>8.5929658107124489E-4</v>
      </c>
      <c r="BG492" s="5">
        <f t="shared" si="778"/>
        <v>3.2977111009091807E-4</v>
      </c>
      <c r="BH492" s="5">
        <f t="shared" si="779"/>
        <v>9.491686640515679E-5</v>
      </c>
      <c r="BI492" s="5">
        <f t="shared" si="780"/>
        <v>2.1855672016121797E-5</v>
      </c>
      <c r="BJ492" s="8">
        <f t="shared" si="781"/>
        <v>0.28228141248314198</v>
      </c>
      <c r="BK492" s="8">
        <f t="shared" si="782"/>
        <v>0.25243778347160983</v>
      </c>
      <c r="BL492" s="8">
        <f t="shared" si="783"/>
        <v>0.42259991022839605</v>
      </c>
      <c r="BM492" s="8">
        <f t="shared" si="784"/>
        <v>0.50563385348616852</v>
      </c>
      <c r="BN492" s="8">
        <f t="shared" si="785"/>
        <v>0.493049974287324</v>
      </c>
    </row>
    <row r="493" spans="1:66" x14ac:dyDescent="0.25">
      <c r="A493" t="s">
        <v>99</v>
      </c>
      <c r="B493" t="s">
        <v>111</v>
      </c>
      <c r="C493" t="s">
        <v>106</v>
      </c>
      <c r="D493" t="s">
        <v>496</v>
      </c>
      <c r="E493">
        <f>VLOOKUP(A493,home!$A$2:$E$405,3,FALSE)</f>
        <v>1.33253012048193</v>
      </c>
      <c r="F493">
        <f>VLOOKUP(B493,home!$B$2:$E$405,3,FALSE)</f>
        <v>0.85</v>
      </c>
      <c r="G493">
        <f>VLOOKUP(C493,away!$B$2:$E$405,4,FALSE)</f>
        <v>1.04</v>
      </c>
      <c r="H493">
        <f>VLOOKUP(A493,away!$A$2:$E$405,3,FALSE)</f>
        <v>1.26265060240964</v>
      </c>
      <c r="I493">
        <f>VLOOKUP(C493,away!$B$2:$E$405,3,FALSE)</f>
        <v>0.96</v>
      </c>
      <c r="J493">
        <f>VLOOKUP(B493,home!$B$2:$E$405,4,FALSE)</f>
        <v>0.69</v>
      </c>
      <c r="K493" s="3">
        <f t="shared" si="730"/>
        <v>1.1779566265060262</v>
      </c>
      <c r="L493" s="3">
        <f t="shared" si="731"/>
        <v>0.83637975903614536</v>
      </c>
      <c r="M493" s="5">
        <f t="shared" si="732"/>
        <v>0.13340890607573749</v>
      </c>
      <c r="N493" s="5">
        <f t="shared" si="733"/>
        <v>0.15714990494683503</v>
      </c>
      <c r="O493" s="5">
        <f t="shared" si="734"/>
        <v>0.11158050871690108</v>
      </c>
      <c r="P493" s="5">
        <f t="shared" si="735"/>
        <v>0.13143699963198704</v>
      </c>
      <c r="Q493" s="5">
        <f t="shared" si="736"/>
        <v>9.2557885943458262E-2</v>
      </c>
      <c r="R493" s="5">
        <f t="shared" si="737"/>
        <v>4.6661839496886112E-2</v>
      </c>
      <c r="S493" s="5">
        <f t="shared" si="738"/>
        <v>3.237355994518723E-2</v>
      </c>
      <c r="T493" s="5">
        <f t="shared" si="739"/>
        <v>7.7413542342284647E-2</v>
      </c>
      <c r="U493" s="5">
        <f t="shared" si="740"/>
        <v>5.4965623040317615E-2</v>
      </c>
      <c r="V493" s="5">
        <f t="shared" si="741"/>
        <v>3.5438943252376217E-3</v>
      </c>
      <c r="W493" s="5">
        <f t="shared" si="742"/>
        <v>3.6343058360828545E-2</v>
      </c>
      <c r="X493" s="5">
        <f t="shared" si="743"/>
        <v>3.0396598394466345E-2</v>
      </c>
      <c r="Y493" s="5">
        <f t="shared" si="744"/>
        <v>1.271154982034112E-2</v>
      </c>
      <c r="Z493" s="5">
        <f t="shared" si="745"/>
        <v>1.3009006024862968E-2</v>
      </c>
      <c r="AA493" s="5">
        <f t="shared" si="746"/>
        <v>1.5324044851244152E-2</v>
      </c>
      <c r="AB493" s="5">
        <f t="shared" si="747"/>
        <v>9.0255300886993017E-3</v>
      </c>
      <c r="AC493" s="5">
        <f t="shared" si="748"/>
        <v>2.1821951904471234E-4</v>
      </c>
      <c r="AD493" s="5">
        <f t="shared" si="749"/>
        <v>1.0702636605908306E-2</v>
      </c>
      <c r="AE493" s="5">
        <f t="shared" si="750"/>
        <v>8.9514686255010179E-3</v>
      </c>
      <c r="AF493" s="5">
        <f t="shared" si="751"/>
        <v>3.7434135860080781E-3</v>
      </c>
      <c r="AG493" s="5">
        <f t="shared" si="752"/>
        <v>1.0436384510126898E-3</v>
      </c>
      <c r="AH493" s="5">
        <f t="shared" si="753"/>
        <v>2.7201173310936627E-3</v>
      </c>
      <c r="AI493" s="5">
        <f t="shared" si="754"/>
        <v>3.2041802350356663E-3</v>
      </c>
      <c r="AJ493" s="5">
        <f t="shared" si="755"/>
        <v>1.8871926701899502E-3</v>
      </c>
      <c r="AK493" s="5">
        <f t="shared" si="756"/>
        <v>7.4101037044795113E-4</v>
      </c>
      <c r="AL493" s="5">
        <f t="shared" si="757"/>
        <v>8.5997613466942379E-6</v>
      </c>
      <c r="AM493" s="5">
        <f t="shared" si="758"/>
        <v>2.5214483422031299E-3</v>
      </c>
      <c r="AN493" s="5">
        <f t="shared" si="759"/>
        <v>2.108888356873942E-3</v>
      </c>
      <c r="AO493" s="5">
        <f t="shared" si="760"/>
        <v>8.8191576787817992E-4</v>
      </c>
      <c r="AP493" s="5">
        <f t="shared" si="761"/>
        <v>2.4587216580937644E-4</v>
      </c>
      <c r="AQ493" s="5">
        <f t="shared" si="762"/>
        <v>5.1410625698335352E-5</v>
      </c>
      <c r="AR493" s="5">
        <f t="shared" si="763"/>
        <v>4.550102155860322E-4</v>
      </c>
      <c r="AS493" s="5">
        <f t="shared" si="764"/>
        <v>5.3598229857750219E-4</v>
      </c>
      <c r="AT493" s="5">
        <f t="shared" si="765"/>
        <v>3.1568195014965015E-4</v>
      </c>
      <c r="AU493" s="5">
        <f t="shared" si="766"/>
        <v>1.2395321501570847E-4</v>
      </c>
      <c r="AV493" s="5">
        <f t="shared" si="767"/>
        <v>3.6502877751120015E-5</v>
      </c>
      <c r="AW493" s="5">
        <f t="shared" si="768"/>
        <v>2.3535135992572782E-7</v>
      </c>
      <c r="AX493" s="5">
        <f t="shared" si="769"/>
        <v>4.9502613051513513E-4</v>
      </c>
      <c r="AY493" s="5">
        <f t="shared" si="770"/>
        <v>4.1402983575684416E-4</v>
      </c>
      <c r="AZ493" s="5">
        <f t="shared" si="771"/>
        <v>1.7314308713204207E-4</v>
      </c>
      <c r="BA493" s="5">
        <f t="shared" si="772"/>
        <v>4.827112449809056E-5</v>
      </c>
      <c r="BB493" s="5">
        <f t="shared" si="773"/>
        <v>1.0093247869029187E-5</v>
      </c>
      <c r="BC493" s="5">
        <f t="shared" si="774"/>
        <v>1.6883576441181443E-6</v>
      </c>
      <c r="BD493" s="5">
        <f t="shared" si="775"/>
        <v>6.3426889078471664E-5</v>
      </c>
      <c r="BE493" s="5">
        <f t="shared" si="776"/>
        <v>7.47141242886484E-5</v>
      </c>
      <c r="BF493" s="5">
        <f t="shared" si="777"/>
        <v>4.4004998899704116E-5</v>
      </c>
      <c r="BG493" s="5">
        <f t="shared" si="778"/>
        <v>1.727866001776562E-5</v>
      </c>
      <c r="BH493" s="5">
        <f t="shared" si="779"/>
        <v>5.0883780162679362E-6</v>
      </c>
      <c r="BI493" s="5">
        <f t="shared" si="780"/>
        <v>1.1987777204860802E-6</v>
      </c>
      <c r="BJ493" s="8">
        <f t="shared" si="781"/>
        <v>0.43796548411852232</v>
      </c>
      <c r="BK493" s="8">
        <f t="shared" si="782"/>
        <v>0.30140420909429766</v>
      </c>
      <c r="BL493" s="8">
        <f t="shared" si="783"/>
        <v>0.24778288918591682</v>
      </c>
      <c r="BM493" s="8">
        <f t="shared" si="784"/>
        <v>0.32695174912739783</v>
      </c>
      <c r="BN493" s="8">
        <f t="shared" si="785"/>
        <v>0.67279604481180499</v>
      </c>
    </row>
    <row r="494" spans="1:66" x14ac:dyDescent="0.25">
      <c r="A494" t="s">
        <v>99</v>
      </c>
      <c r="B494" t="s">
        <v>105</v>
      </c>
      <c r="C494" t="s">
        <v>104</v>
      </c>
      <c r="D494" t="s">
        <v>496</v>
      </c>
      <c r="E494">
        <f>VLOOKUP(A494,home!$A$2:$E$405,3,FALSE)</f>
        <v>1.33253012048193</v>
      </c>
      <c r="F494">
        <f>VLOOKUP(B494,home!$B$2:$E$405,3,FALSE)</f>
        <v>1.25</v>
      </c>
      <c r="G494">
        <f>VLOOKUP(C494,away!$B$2:$E$405,4,FALSE)</f>
        <v>1.29</v>
      </c>
      <c r="H494">
        <f>VLOOKUP(A494,away!$A$2:$E$405,3,FALSE)</f>
        <v>1.26265060240964</v>
      </c>
      <c r="I494">
        <f>VLOOKUP(C494,away!$B$2:$E$405,3,FALSE)</f>
        <v>0.63</v>
      </c>
      <c r="J494">
        <f>VLOOKUP(B494,home!$B$2:$E$405,4,FALSE)</f>
        <v>1.45</v>
      </c>
      <c r="K494" s="3">
        <f t="shared" si="730"/>
        <v>2.1487048192771123</v>
      </c>
      <c r="L494" s="3">
        <f t="shared" si="731"/>
        <v>1.1534313253012061</v>
      </c>
      <c r="M494" s="5">
        <f t="shared" si="732"/>
        <v>3.6804463714319516E-2</v>
      </c>
      <c r="N494" s="5">
        <f t="shared" si="733"/>
        <v>7.9081928553867933E-2</v>
      </c>
      <c r="O494" s="5">
        <f t="shared" si="734"/>
        <v>4.2451421359007709E-2</v>
      </c>
      <c r="P494" s="5">
        <f t="shared" si="735"/>
        <v>9.121557365926318E-2</v>
      </c>
      <c r="Q494" s="5">
        <f t="shared" si="736"/>
        <v>8.496186050071218E-2</v>
      </c>
      <c r="R494" s="5">
        <f t="shared" si="737"/>
        <v>2.4482399599520095E-2</v>
      </c>
      <c r="S494" s="5">
        <f t="shared" si="738"/>
        <v>5.6516791975094724E-2</v>
      </c>
      <c r="T494" s="5">
        <f t="shared" si="739"/>
        <v>9.7997671357392638E-2</v>
      </c>
      <c r="U494" s="5">
        <f t="shared" si="740"/>
        <v>5.2605450006956864E-2</v>
      </c>
      <c r="V494" s="5">
        <f t="shared" si="741"/>
        <v>1.5563364636676362E-2</v>
      </c>
      <c r="W494" s="5">
        <f t="shared" si="742"/>
        <v>6.0852653037543336E-2</v>
      </c>
      <c r="X494" s="5">
        <f t="shared" si="743"/>
        <v>7.0189356241188064E-2</v>
      </c>
      <c r="Y494" s="5">
        <f t="shared" si="744"/>
        <v>4.0479301095656027E-2</v>
      </c>
      <c r="Z494" s="5">
        <f t="shared" si="745"/>
        <v>9.4129222055427276E-3</v>
      </c>
      <c r="AA494" s="5">
        <f t="shared" si="746"/>
        <v>2.0225591306530198E-2</v>
      </c>
      <c r="AB494" s="5">
        <f t="shared" si="747"/>
        <v>2.1729412756535359E-2</v>
      </c>
      <c r="AC494" s="5">
        <f t="shared" si="748"/>
        <v>2.4107490813172643E-3</v>
      </c>
      <c r="AD494" s="5">
        <f t="shared" si="749"/>
        <v>3.2688597211891851E-2</v>
      </c>
      <c r="AE494" s="5">
        <f t="shared" si="750"/>
        <v>3.7704052004349731E-2</v>
      </c>
      <c r="AF494" s="5">
        <f t="shared" si="751"/>
        <v>2.1744517336301353E-2</v>
      </c>
      <c r="AG494" s="5">
        <f t="shared" si="752"/>
        <v>8.3602691497483735E-3</v>
      </c>
      <c r="AH494" s="5">
        <f t="shared" si="753"/>
        <v>2.7142898336240755E-3</v>
      </c>
      <c r="AI494" s="5">
        <f t="shared" si="754"/>
        <v>5.832207646422922E-3</v>
      </c>
      <c r="AJ494" s="5">
        <f t="shared" si="755"/>
        <v>6.2658463384468802E-3</v>
      </c>
      <c r="AK494" s="5">
        <f t="shared" si="756"/>
        <v>4.4878180747568866E-3</v>
      </c>
      <c r="AL494" s="5">
        <f t="shared" si="757"/>
        <v>2.3899042475691867E-4</v>
      </c>
      <c r="AM494" s="5">
        <f t="shared" si="758"/>
        <v>1.4047629272920069E-2</v>
      </c>
      <c r="AN494" s="5">
        <f t="shared" si="759"/>
        <v>1.6202975649604212E-2</v>
      </c>
      <c r="AO494" s="5">
        <f t="shared" si="760"/>
        <v>9.3445098386730797E-3</v>
      </c>
      <c r="AP494" s="5">
        <f t="shared" si="761"/>
        <v>3.5927501225036162E-3</v>
      </c>
      <c r="AQ494" s="5">
        <f t="shared" si="762"/>
        <v>1.0359976338188545E-3</v>
      </c>
      <c r="AR494" s="5">
        <f t="shared" si="763"/>
        <v>6.2614938400972072E-4</v>
      </c>
      <c r="AS494" s="5">
        <f t="shared" si="764"/>
        <v>1.345410199009082E-3</v>
      </c>
      <c r="AT494" s="5">
        <f t="shared" si="765"/>
        <v>1.4454446892576971E-3</v>
      </c>
      <c r="AU494" s="5">
        <f t="shared" si="766"/>
        <v>1.0352779899355073E-3</v>
      </c>
      <c r="AV494" s="5">
        <f t="shared" si="767"/>
        <v>5.5612670156648665E-4</v>
      </c>
      <c r="AW494" s="5">
        <f t="shared" si="768"/>
        <v>1.6453053133328778E-5</v>
      </c>
      <c r="AX494" s="5">
        <f t="shared" si="769"/>
        <v>5.0307014530235981E-3</v>
      </c>
      <c r="AY494" s="5">
        <f t="shared" si="770"/>
        <v>5.8025686441557115E-3</v>
      </c>
      <c r="AZ494" s="5">
        <f t="shared" si="771"/>
        <v>3.3464322206898729E-3</v>
      </c>
      <c r="BA494" s="5">
        <f t="shared" si="772"/>
        <v>1.2866265837803261E-3</v>
      </c>
      <c r="BB494" s="5">
        <f t="shared" si="773"/>
        <v>3.710088514243763E-4</v>
      </c>
      <c r="BC494" s="5">
        <f t="shared" si="774"/>
        <v>8.5586646239379206E-5</v>
      </c>
      <c r="BD494" s="5">
        <f t="shared" si="775"/>
        <v>1.2037005230581104E-4</v>
      </c>
      <c r="BE494" s="5">
        <f t="shared" si="776"/>
        <v>2.5863971148613424E-4</v>
      </c>
      <c r="BF494" s="5">
        <f t="shared" si="777"/>
        <v>2.7787019726334931E-4</v>
      </c>
      <c r="BG494" s="5">
        <f t="shared" si="778"/>
        <v>1.9902034399774685E-4</v>
      </c>
      <c r="BH494" s="5">
        <f t="shared" si="779"/>
        <v>1.0690899307053688E-4</v>
      </c>
      <c r="BI494" s="5">
        <f t="shared" si="780"/>
        <v>4.594317372694516E-5</v>
      </c>
      <c r="BJ494" s="8">
        <f t="shared" si="781"/>
        <v>0.59420699340548455</v>
      </c>
      <c r="BK494" s="8">
        <f t="shared" si="782"/>
        <v>0.20855250213558371</v>
      </c>
      <c r="BL494" s="8">
        <f t="shared" si="783"/>
        <v>0.18681159835743</v>
      </c>
      <c r="BM494" s="8">
        <f t="shared" si="784"/>
        <v>0.63420025312632811</v>
      </c>
      <c r="BN494" s="8">
        <f t="shared" si="785"/>
        <v>0.3589976473866906</v>
      </c>
    </row>
    <row r="495" spans="1:66" x14ac:dyDescent="0.25">
      <c r="A495" t="s">
        <v>99</v>
      </c>
      <c r="B495" t="s">
        <v>395</v>
      </c>
      <c r="C495" t="s">
        <v>103</v>
      </c>
      <c r="D495" t="s">
        <v>496</v>
      </c>
      <c r="E495">
        <f>VLOOKUP(A495,home!$A$2:$E$405,3,FALSE)</f>
        <v>1.33253012048193</v>
      </c>
      <c r="F495">
        <f>VLOOKUP(B495,home!$B$2:$E$405,3,FALSE)</f>
        <v>1.1100000000000001</v>
      </c>
      <c r="G495">
        <f>VLOOKUP(C495,away!$B$2:$E$405,4,FALSE)</f>
        <v>0.88</v>
      </c>
      <c r="H495">
        <f>VLOOKUP(A495,away!$A$2:$E$405,3,FALSE)</f>
        <v>1.26265060240964</v>
      </c>
      <c r="I495">
        <f>VLOOKUP(C495,away!$B$2:$E$405,3,FALSE)</f>
        <v>1.08</v>
      </c>
      <c r="J495">
        <f>VLOOKUP(B495,home!$B$2:$E$405,4,FALSE)</f>
        <v>1.08</v>
      </c>
      <c r="K495" s="3">
        <f t="shared" si="730"/>
        <v>1.3016154216867495</v>
      </c>
      <c r="L495" s="3">
        <f t="shared" si="731"/>
        <v>1.4727556626506042</v>
      </c>
      <c r="M495" s="5">
        <f t="shared" si="732"/>
        <v>6.2388701585404105E-2</v>
      </c>
      <c r="N495" s="5">
        <f t="shared" si="733"/>
        <v>8.1206096122574539E-2</v>
      </c>
      <c r="O495" s="5">
        <f t="shared" si="734"/>
        <v>9.1883313545322615E-2</v>
      </c>
      <c r="P495" s="5">
        <f t="shared" si="735"/>
        <v>0.11959673790627091</v>
      </c>
      <c r="Q495" s="5">
        <f t="shared" si="736"/>
        <v>5.2849553524059803E-2</v>
      </c>
      <c r="R495" s="5">
        <f t="shared" si="737"/>
        <v>6.7660835163487434E-2</v>
      </c>
      <c r="S495" s="5">
        <f t="shared" si="738"/>
        <v>5.7315585011179164E-2</v>
      </c>
      <c r="T495" s="5">
        <f t="shared" si="739"/>
        <v>7.7834479221115263E-2</v>
      </c>
      <c r="U495" s="5">
        <f t="shared" si="740"/>
        <v>8.8068386493000347E-2</v>
      </c>
      <c r="V495" s="5">
        <f t="shared" si="741"/>
        <v>1.2207974315034308E-2</v>
      </c>
      <c r="W495" s="5">
        <f t="shared" si="742"/>
        <v>2.2929931298725177E-2</v>
      </c>
      <c r="X495" s="5">
        <f t="shared" si="743"/>
        <v>3.3770186164386824E-2</v>
      </c>
      <c r="Y495" s="5">
        <f t="shared" si="744"/>
        <v>2.4867616451182899E-2</v>
      </c>
      <c r="Z495" s="5">
        <f t="shared" si="745"/>
        <v>3.3215959375565068E-2</v>
      </c>
      <c r="AA495" s="5">
        <f t="shared" si="746"/>
        <v>4.3234404969356065E-2</v>
      </c>
      <c r="AB495" s="5">
        <f t="shared" si="747"/>
        <v>2.8137284127782058E-2</v>
      </c>
      <c r="AC495" s="5">
        <f t="shared" si="748"/>
        <v>1.462638534121239E-3</v>
      </c>
      <c r="AD495" s="5">
        <f t="shared" si="749"/>
        <v>7.4614880491595918E-3</v>
      </c>
      <c r="AE495" s="5">
        <f t="shared" si="750"/>
        <v>1.0988948776199598E-2</v>
      </c>
      <c r="AF495" s="5">
        <f t="shared" si="751"/>
        <v>8.0920182683626943E-3</v>
      </c>
      <c r="AG495" s="5">
        <f t="shared" si="752"/>
        <v>3.9725219090010972E-3</v>
      </c>
      <c r="AH495" s="5">
        <f t="shared" si="753"/>
        <v>1.2229748065183977E-2</v>
      </c>
      <c r="AI495" s="5">
        <f t="shared" si="754"/>
        <v>1.5918428684987149E-2</v>
      </c>
      <c r="AJ495" s="5">
        <f t="shared" si="755"/>
        <v>1.0359836132700003E-2</v>
      </c>
      <c r="AK495" s="5">
        <f t="shared" si="756"/>
        <v>4.4948408254899793E-3</v>
      </c>
      <c r="AL495" s="5">
        <f t="shared" si="757"/>
        <v>1.1215286933160634E-4</v>
      </c>
      <c r="AM495" s="5">
        <f t="shared" si="758"/>
        <v>1.9423975827035011E-3</v>
      </c>
      <c r="AN495" s="5">
        <f t="shared" si="759"/>
        <v>2.8606770390454265E-3</v>
      </c>
      <c r="AO495" s="5">
        <f t="shared" si="760"/>
        <v>2.1065391541343582E-3</v>
      </c>
      <c r="AP495" s="5">
        <f t="shared" si="761"/>
        <v>1.0341391559488629E-3</v>
      </c>
      <c r="AQ495" s="5">
        <f t="shared" si="762"/>
        <v>3.8075857447310123E-4</v>
      </c>
      <c r="AR495" s="5">
        <f t="shared" si="763"/>
        <v>3.6022861431579951E-3</v>
      </c>
      <c r="AS495" s="5">
        <f t="shared" si="764"/>
        <v>4.6887911972629277E-3</v>
      </c>
      <c r="AT495" s="5">
        <f t="shared" si="765"/>
        <v>3.0515014657132539E-3</v>
      </c>
      <c r="AU495" s="5">
        <f t="shared" si="766"/>
        <v>1.3239604556906969E-3</v>
      </c>
      <c r="AV495" s="5">
        <f t="shared" si="767"/>
        <v>4.3082183670760686E-4</v>
      </c>
      <c r="AW495" s="5">
        <f t="shared" si="768"/>
        <v>5.9720202973179042E-6</v>
      </c>
      <c r="AX495" s="5">
        <f t="shared" si="769"/>
        <v>4.2137577478232281E-4</v>
      </c>
      <c r="AY495" s="5">
        <f t="shared" si="770"/>
        <v>6.2058355841445158E-4</v>
      </c>
      <c r="AZ495" s="5">
        <f t="shared" si="771"/>
        <v>4.569839749013729E-4</v>
      </c>
      <c r="BA495" s="5">
        <f t="shared" si="772"/>
        <v>2.2434191225885944E-4</v>
      </c>
      <c r="BB495" s="5">
        <f t="shared" si="773"/>
        <v>8.2600205412275096E-5</v>
      </c>
      <c r="BC495" s="5">
        <f t="shared" si="774"/>
        <v>2.4329984051406252E-5</v>
      </c>
      <c r="BD495" s="5">
        <f t="shared" si="775"/>
        <v>8.8421455263728991E-4</v>
      </c>
      <c r="BE495" s="5">
        <f t="shared" si="776"/>
        <v>1.1509072977925468E-3</v>
      </c>
      <c r="BF495" s="5">
        <f t="shared" si="777"/>
        <v>7.4901934386930181E-4</v>
      </c>
      <c r="BG495" s="5">
        <f t="shared" si="778"/>
        <v>3.2497837637399118E-4</v>
      </c>
      <c r="BH495" s="5">
        <f t="shared" si="779"/>
        <v>1.0574921660077694E-4</v>
      </c>
      <c r="BI495" s="5">
        <f t="shared" si="780"/>
        <v>2.7528962231772741E-5</v>
      </c>
      <c r="BJ495" s="8">
        <f t="shared" si="781"/>
        <v>0.33412756670089327</v>
      </c>
      <c r="BK495" s="8">
        <f t="shared" si="782"/>
        <v>0.25370437377975574</v>
      </c>
      <c r="BL495" s="8">
        <f t="shared" si="783"/>
        <v>0.37832683685534785</v>
      </c>
      <c r="BM495" s="8">
        <f t="shared" si="784"/>
        <v>0.52317488732632544</v>
      </c>
      <c r="BN495" s="8">
        <f t="shared" si="785"/>
        <v>0.47558523784711937</v>
      </c>
    </row>
    <row r="496" spans="1:66" x14ac:dyDescent="0.25">
      <c r="A496" t="s">
        <v>99</v>
      </c>
      <c r="B496" t="s">
        <v>115</v>
      </c>
      <c r="C496" t="s">
        <v>116</v>
      </c>
      <c r="D496" t="s">
        <v>496</v>
      </c>
      <c r="E496">
        <f>VLOOKUP(A496,home!$A$2:$E$405,3,FALSE)</f>
        <v>1.33253012048193</v>
      </c>
      <c r="F496">
        <f>VLOOKUP(B496,home!$B$2:$E$405,3,FALSE)</f>
        <v>1.21</v>
      </c>
      <c r="G496">
        <f>VLOOKUP(C496,away!$B$2:$E$405,4,FALSE)</f>
        <v>1.29</v>
      </c>
      <c r="H496">
        <f>VLOOKUP(A496,away!$A$2:$E$405,3,FALSE)</f>
        <v>1.26265060240964</v>
      </c>
      <c r="I496">
        <f>VLOOKUP(C496,away!$B$2:$E$405,3,FALSE)</f>
        <v>0.75</v>
      </c>
      <c r="J496">
        <f>VLOOKUP(B496,home!$B$2:$E$405,4,FALSE)</f>
        <v>1.01</v>
      </c>
      <c r="K496" s="3">
        <f t="shared" si="730"/>
        <v>2.0799462650602445</v>
      </c>
      <c r="L496" s="3">
        <f t="shared" si="731"/>
        <v>0.95645783132530227</v>
      </c>
      <c r="M496" s="5">
        <f t="shared" si="732"/>
        <v>4.800720878232153E-2</v>
      </c>
      <c r="N496" s="5">
        <f t="shared" si="733"/>
        <v>9.9852414602757011E-2</v>
      </c>
      <c r="O496" s="5">
        <f t="shared" si="734"/>
        <v>4.5916870799920254E-2</v>
      </c>
      <c r="P496" s="5">
        <f t="shared" si="735"/>
        <v>9.5504623923547916E-2</v>
      </c>
      <c r="Q496" s="5">
        <f t="shared" si="736"/>
        <v>0.10384382840512578</v>
      </c>
      <c r="R496" s="5">
        <f t="shared" si="737"/>
        <v>2.1958775333267906E-2</v>
      </c>
      <c r="S496" s="5">
        <f t="shared" si="738"/>
        <v>4.7498768529410665E-2</v>
      </c>
      <c r="T496" s="5">
        <f t="shared" si="739"/>
        <v>9.9322242912883427E-2</v>
      </c>
      <c r="U496" s="5">
        <f t="shared" si="740"/>
        <v>4.5673072739727601E-2</v>
      </c>
      <c r="V496" s="5">
        <f t="shared" si="741"/>
        <v>1.049923806652118E-2</v>
      </c>
      <c r="W496" s="5">
        <f t="shared" si="742"/>
        <v>7.1996527680266084E-2</v>
      </c>
      <c r="X496" s="5">
        <f t="shared" si="743"/>
        <v>6.8861642728019395E-2</v>
      </c>
      <c r="Y496" s="5">
        <f t="shared" si="744"/>
        <v>3.2931628732569593E-2</v>
      </c>
      <c r="Z496" s="5">
        <f t="shared" si="745"/>
        <v>7.0008808779389899E-3</v>
      </c>
      <c r="AA496" s="5">
        <f t="shared" si="746"/>
        <v>1.4561456034200884E-2</v>
      </c>
      <c r="AB496" s="5">
        <f t="shared" si="747"/>
        <v>1.5143523046087551E-2</v>
      </c>
      <c r="AC496" s="5">
        <f t="shared" si="748"/>
        <v>1.3054364756623718E-3</v>
      </c>
      <c r="AD496" s="5">
        <f t="shared" si="749"/>
        <v>3.7437227211468999E-2</v>
      </c>
      <c r="AE496" s="5">
        <f t="shared" si="750"/>
        <v>3.5807129149514227E-2</v>
      </c>
      <c r="AF496" s="5">
        <f t="shared" si="751"/>
        <v>1.7124004546164692E-2</v>
      </c>
      <c r="AG496" s="5">
        <f t="shared" si="752"/>
        <v>5.4594627506097679E-3</v>
      </c>
      <c r="AH496" s="5">
        <f t="shared" si="753"/>
        <v>1.6740118354700757E-3</v>
      </c>
      <c r="AI496" s="5">
        <f t="shared" si="754"/>
        <v>3.4818546648526278E-3</v>
      </c>
      <c r="AJ496" s="5">
        <f t="shared" si="755"/>
        <v>3.621035302821408E-3</v>
      </c>
      <c r="AK496" s="5">
        <f t="shared" si="756"/>
        <v>2.5105196179182263E-3</v>
      </c>
      <c r="AL496" s="5">
        <f t="shared" si="757"/>
        <v>1.0388041531806596E-4</v>
      </c>
      <c r="AM496" s="5">
        <f t="shared" si="758"/>
        <v>1.5573484182541328E-2</v>
      </c>
      <c r="AN496" s="5">
        <f t="shared" si="759"/>
        <v>1.4895380907412376E-2</v>
      </c>
      <c r="AO496" s="5">
        <f t="shared" si="760"/>
        <v>7.1234018597339755E-3</v>
      </c>
      <c r="AP496" s="5">
        <f t="shared" si="761"/>
        <v>2.271077831473262E-3</v>
      </c>
      <c r="AQ496" s="5">
        <f t="shared" si="762"/>
        <v>5.4304754436547149E-4</v>
      </c>
      <c r="AR496" s="5">
        <f t="shared" si="763"/>
        <v>3.2022434595331951E-4</v>
      </c>
      <c r="AS496" s="5">
        <f t="shared" si="764"/>
        <v>6.6604943234696643E-4</v>
      </c>
      <c r="AT496" s="5">
        <f t="shared" si="765"/>
        <v>6.9267351457778477E-4</v>
      </c>
      <c r="AU496" s="5">
        <f t="shared" si="766"/>
        <v>4.8024122985073871E-4</v>
      </c>
      <c r="AV496" s="5">
        <f t="shared" si="767"/>
        <v>2.4971898808899562E-4</v>
      </c>
      <c r="AW496" s="5">
        <f t="shared" si="768"/>
        <v>5.7404920413786175E-6</v>
      </c>
      <c r="AX496" s="5">
        <f t="shared" si="769"/>
        <v>5.3986683765752759E-3</v>
      </c>
      <c r="AY496" s="5">
        <f t="shared" si="770"/>
        <v>5.1635986475036784E-3</v>
      </c>
      <c r="AZ496" s="5">
        <f t="shared" si="771"/>
        <v>2.4693821821128157E-3</v>
      </c>
      <c r="BA496" s="5">
        <f t="shared" si="772"/>
        <v>7.8728664220565562E-4</v>
      </c>
      <c r="BB496" s="5">
        <f t="shared" si="773"/>
        <v>1.8825161860885008E-4</v>
      </c>
      <c r="BC496" s="5">
        <f t="shared" si="774"/>
        <v>3.6010946975619742E-5</v>
      </c>
      <c r="BD496" s="5">
        <f t="shared" si="775"/>
        <v>5.1046847244679212E-5</v>
      </c>
      <c r="BE496" s="5">
        <f t="shared" si="776"/>
        <v>1.0617469926967133E-4</v>
      </c>
      <c r="BF496" s="5">
        <f t="shared" si="777"/>
        <v>1.1041883459492384E-4</v>
      </c>
      <c r="BG496" s="5">
        <f t="shared" si="778"/>
        <v>7.655508086933891E-5</v>
      </c>
      <c r="BH496" s="5">
        <f t="shared" si="779"/>
        <v>3.9807613631391617E-5</v>
      </c>
      <c r="BI496" s="5">
        <f t="shared" si="780"/>
        <v>1.6559539458714843E-5</v>
      </c>
      <c r="BJ496" s="8">
        <f t="shared" si="781"/>
        <v>0.62708569945888737</v>
      </c>
      <c r="BK496" s="8">
        <f t="shared" si="782"/>
        <v>0.20808275484028541</v>
      </c>
      <c r="BL496" s="8">
        <f t="shared" si="783"/>
        <v>0.15735058950015313</v>
      </c>
      <c r="BM496" s="8">
        <f t="shared" si="784"/>
        <v>0.57927834467486217</v>
      </c>
      <c r="BN496" s="8">
        <f t="shared" si="785"/>
        <v>0.41508372184694042</v>
      </c>
    </row>
    <row r="497" spans="1:66" x14ac:dyDescent="0.25">
      <c r="A497" t="s">
        <v>99</v>
      </c>
      <c r="B497" t="s">
        <v>113</v>
      </c>
      <c r="C497" t="s">
        <v>121</v>
      </c>
      <c r="D497" t="s">
        <v>496</v>
      </c>
      <c r="E497">
        <f>VLOOKUP(A497,home!$A$2:$E$405,3,FALSE)</f>
        <v>1.33253012048193</v>
      </c>
      <c r="F497">
        <f>VLOOKUP(B497,home!$B$2:$E$405,3,FALSE)</f>
        <v>1.03</v>
      </c>
      <c r="G497">
        <f>VLOOKUP(C497,away!$B$2:$E$405,4,FALSE)</f>
        <v>1.1499999999999999</v>
      </c>
      <c r="H497">
        <f>VLOOKUP(A497,away!$A$2:$E$405,3,FALSE)</f>
        <v>1.26265060240964</v>
      </c>
      <c r="I497">
        <f>VLOOKUP(C497,away!$B$2:$E$405,3,FALSE)</f>
        <v>0.95</v>
      </c>
      <c r="J497">
        <f>VLOOKUP(B497,home!$B$2:$E$405,4,FALSE)</f>
        <v>0.59</v>
      </c>
      <c r="K497" s="3">
        <f t="shared" si="730"/>
        <v>1.5783819277108462</v>
      </c>
      <c r="L497" s="3">
        <f t="shared" si="731"/>
        <v>0.70771566265060315</v>
      </c>
      <c r="M497" s="5">
        <f t="shared" si="732"/>
        <v>0.10166241715808813</v>
      </c>
      <c r="N497" s="5">
        <f t="shared" si="733"/>
        <v>0.16046212196972731</v>
      </c>
      <c r="O497" s="5">
        <f t="shared" si="734"/>
        <v>7.1948084925698388E-2</v>
      </c>
      <c r="P497" s="5">
        <f t="shared" si="735"/>
        <v>0.11356155698012749</v>
      </c>
      <c r="Q497" s="5">
        <f t="shared" si="736"/>
        <v>0.12663525669957559</v>
      </c>
      <c r="R497" s="5">
        <f t="shared" si="737"/>
        <v>2.5459393299816249E-2</v>
      </c>
      <c r="S497" s="5">
        <f t="shared" si="738"/>
        <v>3.1713359725887492E-2</v>
      </c>
      <c r="T497" s="5">
        <f t="shared" si="739"/>
        <v>8.9621754610069382E-2</v>
      </c>
      <c r="U497" s="5">
        <f t="shared" si="740"/>
        <v>4.0184646274912569E-2</v>
      </c>
      <c r="V497" s="5">
        <f t="shared" si="741"/>
        <v>3.9361410355503003E-3</v>
      </c>
      <c r="W497" s="5">
        <f t="shared" si="742"/>
        <v>6.6626266861877975E-2</v>
      </c>
      <c r="X497" s="5">
        <f t="shared" si="743"/>
        <v>4.7152452602089896E-2</v>
      </c>
      <c r="Y497" s="5">
        <f t="shared" si="744"/>
        <v>1.6685264619444602E-2</v>
      </c>
      <c r="Z497" s="5">
        <f t="shared" si="745"/>
        <v>6.0060037999539288E-3</v>
      </c>
      <c r="AA497" s="5">
        <f t="shared" si="746"/>
        <v>9.4797678556099475E-3</v>
      </c>
      <c r="AB497" s="5">
        <f t="shared" si="747"/>
        <v>7.481347131094474E-3</v>
      </c>
      <c r="AC497" s="5">
        <f t="shared" si="748"/>
        <v>2.7480306697027362E-4</v>
      </c>
      <c r="AD497" s="5">
        <f t="shared" si="749"/>
        <v>2.6290423881407073E-2</v>
      </c>
      <c r="AE497" s="5">
        <f t="shared" si="750"/>
        <v>1.8606144758595251E-2</v>
      </c>
      <c r="AF497" s="5">
        <f t="shared" si="751"/>
        <v>6.583930033601141E-3</v>
      </c>
      <c r="AG497" s="5">
        <f t="shared" si="752"/>
        <v>1.5531834688584133E-3</v>
      </c>
      <c r="AH497" s="5">
        <f t="shared" si="753"/>
        <v>1.0626357397916088E-3</v>
      </c>
      <c r="AI497" s="5">
        <f t="shared" si="754"/>
        <v>1.6772450474267205E-3</v>
      </c>
      <c r="AJ497" s="5">
        <f t="shared" si="755"/>
        <v>1.3236666356004287E-3</v>
      </c>
      <c r="AK497" s="5">
        <f t="shared" si="756"/>
        <v>6.9641716531517806E-4</v>
      </c>
      <c r="AL497" s="5">
        <f t="shared" si="757"/>
        <v>1.2278702403674141E-5</v>
      </c>
      <c r="AM497" s="5">
        <f t="shared" si="758"/>
        <v>8.2992659852541058E-3</v>
      </c>
      <c r="AN497" s="5">
        <f t="shared" si="759"/>
        <v>5.8735205262677205E-3</v>
      </c>
      <c r="AO497" s="5">
        <f t="shared" si="760"/>
        <v>2.0783912356697391E-3</v>
      </c>
      <c r="AP497" s="5">
        <f t="shared" si="761"/>
        <v>4.9030334353307187E-4</v>
      </c>
      <c r="AQ497" s="5">
        <f t="shared" si="762"/>
        <v>8.6748838917078577E-5</v>
      </c>
      <c r="AR497" s="5">
        <f t="shared" si="763"/>
        <v>1.504087913485665E-4</v>
      </c>
      <c r="AS497" s="5">
        <f t="shared" si="764"/>
        <v>2.3740251803340879E-4</v>
      </c>
      <c r="AT497" s="5">
        <f t="shared" si="765"/>
        <v>1.8735592202849039E-4</v>
      </c>
      <c r="AU497" s="5">
        <f t="shared" si="766"/>
        <v>9.8573067126457191E-5</v>
      </c>
      <c r="AV497" s="5">
        <f t="shared" si="767"/>
        <v>3.8896486927857059E-5</v>
      </c>
      <c r="AW497" s="5">
        <f t="shared" si="768"/>
        <v>3.8099640665759913E-7</v>
      </c>
      <c r="AX497" s="5">
        <f t="shared" si="769"/>
        <v>2.1832352407317366E-3</v>
      </c>
      <c r="AY497" s="5">
        <f t="shared" si="770"/>
        <v>1.5451097751166102E-3</v>
      </c>
      <c r="AZ497" s="5">
        <f t="shared" si="771"/>
        <v>5.46749194182288E-4</v>
      </c>
      <c r="BA497" s="5">
        <f t="shared" si="772"/>
        <v>1.2898098942146709E-4</v>
      </c>
      <c r="BB497" s="5">
        <f t="shared" si="773"/>
        <v>2.2820466599436008E-5</v>
      </c>
      <c r="BC497" s="5">
        <f t="shared" si="774"/>
        <v>3.2300803282831627E-6</v>
      </c>
      <c r="BD497" s="5">
        <f t="shared" si="775"/>
        <v>1.7741109572954495E-5</v>
      </c>
      <c r="BE497" s="5">
        <f t="shared" si="776"/>
        <v>2.800224672748926E-5</v>
      </c>
      <c r="BF497" s="5">
        <f t="shared" si="777"/>
        <v>2.2099120084984623E-5</v>
      </c>
      <c r="BG497" s="5">
        <f t="shared" si="778"/>
        <v>1.1626950586817166E-5</v>
      </c>
      <c r="BH497" s="5">
        <f t="shared" si="779"/>
        <v>4.5879421701548114E-6</v>
      </c>
      <c r="BI497" s="5">
        <f t="shared" si="780"/>
        <v>1.4483050013509656E-6</v>
      </c>
      <c r="BJ497" s="8">
        <f t="shared" si="781"/>
        <v>0.58147515518126835</v>
      </c>
      <c r="BK497" s="8">
        <f t="shared" si="782"/>
        <v>0.25270566644414394</v>
      </c>
      <c r="BL497" s="8">
        <f t="shared" si="783"/>
        <v>0.1601113465348741</v>
      </c>
      <c r="BM497" s="8">
        <f t="shared" si="784"/>
        <v>0.39902461214849699</v>
      </c>
      <c r="BN497" s="8">
        <f t="shared" si="785"/>
        <v>0.59972883103303321</v>
      </c>
    </row>
    <row r="498" spans="1:66" x14ac:dyDescent="0.25">
      <c r="A498" t="s">
        <v>99</v>
      </c>
      <c r="B498" t="s">
        <v>114</v>
      </c>
      <c r="C498" t="s">
        <v>109</v>
      </c>
      <c r="D498" t="s">
        <v>496</v>
      </c>
      <c r="E498">
        <f>VLOOKUP(A498,home!$A$2:$E$405,3,FALSE)</f>
        <v>1.33253012048193</v>
      </c>
      <c r="F498">
        <f>VLOOKUP(B498,home!$B$2:$E$405,3,FALSE)</f>
        <v>1.59</v>
      </c>
      <c r="G498">
        <f>VLOOKUP(C498,away!$B$2:$E$405,4,FALSE)</f>
        <v>0.84</v>
      </c>
      <c r="H498">
        <f>VLOOKUP(A498,away!$A$2:$E$405,3,FALSE)</f>
        <v>1.26265060240964</v>
      </c>
      <c r="I498">
        <f>VLOOKUP(C498,away!$B$2:$E$405,3,FALSE)</f>
        <v>1.22</v>
      </c>
      <c r="J498">
        <f>VLOOKUP(B498,home!$B$2:$E$405,4,FALSE)</f>
        <v>0.65</v>
      </c>
      <c r="K498" s="3">
        <f t="shared" si="730"/>
        <v>1.7797272289156658</v>
      </c>
      <c r="L498" s="3">
        <f t="shared" si="731"/>
        <v>1.0012819277108445</v>
      </c>
      <c r="M498" s="5">
        <f t="shared" si="732"/>
        <v>6.1975932385833835E-2</v>
      </c>
      <c r="N498" s="5">
        <f t="shared" si="733"/>
        <v>0.11030025440450469</v>
      </c>
      <c r="O498" s="5">
        <f t="shared" si="734"/>
        <v>6.2055381050964649E-2</v>
      </c>
      <c r="P498" s="5">
        <f t="shared" si="735"/>
        <v>0.11044165135713901</v>
      </c>
      <c r="Q498" s="5">
        <f t="shared" si="736"/>
        <v>9.8152183060011083E-2</v>
      </c>
      <c r="R498" s="5">
        <f t="shared" si="737"/>
        <v>3.1067465781770446E-2</v>
      </c>
      <c r="S498" s="5">
        <f t="shared" si="738"/>
        <v>4.9201996181988332E-2</v>
      </c>
      <c r="T498" s="5">
        <f t="shared" si="739"/>
        <v>9.8278007063355585E-2</v>
      </c>
      <c r="U498" s="5">
        <f t="shared" si="740"/>
        <v>5.529161478522257E-2</v>
      </c>
      <c r="V498" s="5">
        <f t="shared" si="741"/>
        <v>9.742042863738266E-3</v>
      </c>
      <c r="W498" s="5">
        <f t="shared" si="742"/>
        <v>5.8228037589805534E-2</v>
      </c>
      <c r="X498" s="5">
        <f t="shared" si="743"/>
        <v>5.8302681724739992E-2</v>
      </c>
      <c r="Y498" s="5">
        <f t="shared" si="744"/>
        <v>2.9188710774029739E-2</v>
      </c>
      <c r="Z498" s="5">
        <f t="shared" si="745"/>
        <v>1.0369097342353939E-2</v>
      </c>
      <c r="AA498" s="5">
        <f t="shared" si="746"/>
        <v>1.8454164879464368E-2</v>
      </c>
      <c r="AB498" s="5">
        <f t="shared" si="747"/>
        <v>1.6421689861440963E-2</v>
      </c>
      <c r="AC498" s="5">
        <f t="shared" si="748"/>
        <v>1.0850253276193723E-3</v>
      </c>
      <c r="AD498" s="5">
        <f t="shared" si="749"/>
        <v>2.5907505996225478E-2</v>
      </c>
      <c r="AE498" s="5">
        <f t="shared" si="750"/>
        <v>2.5940717546080908E-2</v>
      </c>
      <c r="AF498" s="5">
        <f t="shared" si="751"/>
        <v>1.2986985835371207E-2</v>
      </c>
      <c r="AG498" s="5">
        <f t="shared" si="752"/>
        <v>4.3345447374646389E-3</v>
      </c>
      <c r="AH498" s="5">
        <f t="shared" si="753"/>
        <v>2.5955974438933859E-3</v>
      </c>
      <c r="AI498" s="5">
        <f t="shared" si="754"/>
        <v>4.6194554462009605E-3</v>
      </c>
      <c r="AJ498" s="5">
        <f t="shared" si="755"/>
        <v>4.1106853201833089E-3</v>
      </c>
      <c r="AK498" s="5">
        <f t="shared" si="756"/>
        <v>2.4386328646113812E-3</v>
      </c>
      <c r="AL498" s="5">
        <f t="shared" si="757"/>
        <v>7.7340983400191602E-5</v>
      </c>
      <c r="AM498" s="5">
        <f t="shared" si="758"/>
        <v>9.2216587709556697E-3</v>
      </c>
      <c r="AN498" s="5">
        <f t="shared" si="759"/>
        <v>9.2334802708741084E-3</v>
      </c>
      <c r="AO498" s="5">
        <f t="shared" si="760"/>
        <v>4.6226584625504389E-3</v>
      </c>
      <c r="AP498" s="5">
        <f t="shared" si="761"/>
        <v>1.5428614588437843E-3</v>
      </c>
      <c r="AQ498" s="5">
        <f t="shared" si="762"/>
        <v>3.8620982392546745E-4</v>
      </c>
      <c r="AR498" s="5">
        <f t="shared" si="763"/>
        <v>5.1978496243658217E-4</v>
      </c>
      <c r="AS498" s="5">
        <f t="shared" si="764"/>
        <v>9.2507545082929168E-4</v>
      </c>
      <c r="AT498" s="5">
        <f t="shared" si="765"/>
        <v>8.23190984321163E-4</v>
      </c>
      <c r="AU498" s="5">
        <f t="shared" si="766"/>
        <v>4.8835180313142068E-4</v>
      </c>
      <c r="AV498" s="5">
        <f t="shared" si="767"/>
        <v>2.1728325033076323E-4</v>
      </c>
      <c r="AW498" s="5">
        <f t="shared" si="768"/>
        <v>3.828397391751347E-6</v>
      </c>
      <c r="AX498" s="5">
        <f t="shared" si="769"/>
        <v>2.7353395350731276E-3</v>
      </c>
      <c r="AY498" s="5">
        <f t="shared" si="770"/>
        <v>2.7388460426217062E-3</v>
      </c>
      <c r="AZ498" s="5">
        <f t="shared" si="771"/>
        <v>1.3711785226297396E-3</v>
      </c>
      <c r="BA498" s="5">
        <f t="shared" si="772"/>
        <v>4.5764542479147127E-4</v>
      </c>
      <c r="BB498" s="5">
        <f t="shared" si="773"/>
        <v>1.1455802328581313E-4</v>
      </c>
      <c r="BC498" s="5">
        <f t="shared" si="774"/>
        <v>2.2940975678072566E-5</v>
      </c>
      <c r="BD498" s="5">
        <f t="shared" si="775"/>
        <v>8.6741881530601596E-5</v>
      </c>
      <c r="BE498" s="5">
        <f t="shared" si="776"/>
        <v>1.5437688844738853E-4</v>
      </c>
      <c r="BF498" s="5">
        <f t="shared" si="777"/>
        <v>1.3737437594254687E-4</v>
      </c>
      <c r="BG498" s="5">
        <f t="shared" si="778"/>
        <v>8.1496305806749247E-5</v>
      </c>
      <c r="BH498" s="5">
        <f t="shared" si="779"/>
        <v>3.6260298625077413E-5</v>
      </c>
      <c r="BI498" s="5">
        <f t="shared" si="780"/>
        <v>1.2906688158332704E-5</v>
      </c>
      <c r="BJ498" s="8">
        <f t="shared" si="781"/>
        <v>0.55406700604281822</v>
      </c>
      <c r="BK498" s="8">
        <f t="shared" si="782"/>
        <v>0.2352628351423407</v>
      </c>
      <c r="BL498" s="8">
        <f t="shared" si="783"/>
        <v>0.20053753032331195</v>
      </c>
      <c r="BM498" s="8">
        <f t="shared" si="784"/>
        <v>0.52350858316537119</v>
      </c>
      <c r="BN498" s="8">
        <f t="shared" si="785"/>
        <v>0.47399286804022367</v>
      </c>
    </row>
    <row r="499" spans="1:66" x14ac:dyDescent="0.25">
      <c r="A499" t="s">
        <v>99</v>
      </c>
      <c r="B499" t="s">
        <v>108</v>
      </c>
      <c r="C499" t="s">
        <v>107</v>
      </c>
      <c r="D499" t="s">
        <v>496</v>
      </c>
      <c r="E499">
        <f>VLOOKUP(A499,home!$A$2:$E$405,3,FALSE)</f>
        <v>1.33253012048193</v>
      </c>
      <c r="F499">
        <f>VLOOKUP(B499,home!$B$2:$E$405,3,FALSE)</f>
        <v>1</v>
      </c>
      <c r="G499">
        <f>VLOOKUP(C499,away!$B$2:$E$405,4,FALSE)</f>
        <v>0.95</v>
      </c>
      <c r="H499">
        <f>VLOOKUP(A499,away!$A$2:$E$405,3,FALSE)</f>
        <v>1.26265060240964</v>
      </c>
      <c r="I499">
        <f>VLOOKUP(C499,away!$B$2:$E$405,3,FALSE)</f>
        <v>0.9</v>
      </c>
      <c r="J499">
        <f>VLOOKUP(B499,home!$B$2:$E$405,4,FALSE)</f>
        <v>0.48</v>
      </c>
      <c r="K499" s="3">
        <f t="shared" si="730"/>
        <v>1.2659036144578335</v>
      </c>
      <c r="L499" s="3">
        <f t="shared" si="731"/>
        <v>0.54546506024096442</v>
      </c>
      <c r="M499" s="5">
        <f t="shared" si="732"/>
        <v>0.16343030074062817</v>
      </c>
      <c r="N499" s="5">
        <f t="shared" si="733"/>
        <v>0.2068870084194919</v>
      </c>
      <c r="O499" s="5">
        <f t="shared" si="734"/>
        <v>8.9145518838685656E-2</v>
      </c>
      <c r="P499" s="5">
        <f t="shared" si="735"/>
        <v>0.11284963451061104</v>
      </c>
      <c r="Q499" s="5">
        <f t="shared" si="736"/>
        <v>0.13094950587130155</v>
      </c>
      <c r="R499" s="5">
        <f t="shared" si="737"/>
        <v>2.4312882901777844E-2</v>
      </c>
      <c r="S499" s="5">
        <f t="shared" si="738"/>
        <v>1.9480842829429818E-2</v>
      </c>
      <c r="T499" s="5">
        <f t="shared" si="739"/>
        <v>7.1428380108614006E-2</v>
      </c>
      <c r="U499" s="5">
        <f t="shared" si="740"/>
        <v>3.0777766343250627E-2</v>
      </c>
      <c r="V499" s="5">
        <f t="shared" si="741"/>
        <v>1.494626953982591E-3</v>
      </c>
      <c r="W499" s="5">
        <f t="shared" si="742"/>
        <v>5.5256484264649318E-2</v>
      </c>
      <c r="X499" s="5">
        <f t="shared" si="743"/>
        <v>3.0140481518120838E-2</v>
      </c>
      <c r="Y499" s="5">
        <f t="shared" si="744"/>
        <v>8.2202897834867273E-3</v>
      </c>
      <c r="Z499" s="5">
        <f t="shared" si="745"/>
        <v>4.4206093788832562E-3</v>
      </c>
      <c r="AA499" s="5">
        <f t="shared" si="746"/>
        <v>5.5960653908345113E-3</v>
      </c>
      <c r="AB499" s="5">
        <f t="shared" si="747"/>
        <v>3.5420397024998993E-3</v>
      </c>
      <c r="AC499" s="5">
        <f t="shared" si="748"/>
        <v>6.4503072839873675E-5</v>
      </c>
      <c r="AD499" s="5">
        <f t="shared" si="749"/>
        <v>1.7487345788212986E-2</v>
      </c>
      <c r="AE499" s="5">
        <f t="shared" si="750"/>
        <v>9.5387361238221703E-3</v>
      </c>
      <c r="AF499" s="5">
        <f t="shared" si="751"/>
        <v>2.6015236372016613E-3</v>
      </c>
      <c r="AG499" s="5">
        <f t="shared" si="752"/>
        <v>4.7301341582816573E-4</v>
      </c>
      <c r="AH499" s="5">
        <f t="shared" si="753"/>
        <v>6.0282199028858174E-4</v>
      </c>
      <c r="AI499" s="5">
        <f t="shared" si="754"/>
        <v>7.6311453638098039E-4</v>
      </c>
      <c r="AJ499" s="5">
        <f t="shared" si="755"/>
        <v>4.8301472492499864E-4</v>
      </c>
      <c r="AK499" s="5">
        <f t="shared" si="756"/>
        <v>2.0381669537297071E-4</v>
      </c>
      <c r="AL499" s="5">
        <f t="shared" si="757"/>
        <v>1.7815908462026097E-6</v>
      </c>
      <c r="AM499" s="5">
        <f t="shared" si="758"/>
        <v>4.4274588481145565E-3</v>
      </c>
      <c r="AN499" s="5">
        <f t="shared" si="759"/>
        <v>2.415024107301197E-3</v>
      </c>
      <c r="AO499" s="5">
        <f t="shared" si="760"/>
        <v>6.5865563508621426E-4</v>
      </c>
      <c r="AP499" s="5">
        <f t="shared" si="761"/>
        <v>1.1975787855678419E-4</v>
      </c>
      <c r="AQ499" s="5">
        <f t="shared" si="762"/>
        <v>1.6330934610326591E-5</v>
      </c>
      <c r="AR499" s="5">
        <f t="shared" si="763"/>
        <v>6.5763666649467875E-5</v>
      </c>
      <c r="AS499" s="5">
        <f t="shared" si="764"/>
        <v>8.3250463311561456E-5</v>
      </c>
      <c r="AT499" s="5">
        <f t="shared" si="765"/>
        <v>5.2693531205697463E-5</v>
      </c>
      <c r="AU499" s="5">
        <f t="shared" si="766"/>
        <v>2.223497720394636E-5</v>
      </c>
      <c r="AV499" s="5">
        <f t="shared" si="767"/>
        <v>7.0368345024658039E-6</v>
      </c>
      <c r="AW499" s="5">
        <f t="shared" si="768"/>
        <v>3.4172208602806743E-8</v>
      </c>
      <c r="AX499" s="5">
        <f t="shared" si="769"/>
        <v>9.3412269311525542E-4</v>
      </c>
      <c r="AY499" s="5">
        <f t="shared" si="770"/>
        <v>5.0953129107256462E-4</v>
      </c>
      <c r="AZ499" s="5">
        <f t="shared" si="771"/>
        <v>1.3896575818977638E-4</v>
      </c>
      <c r="BA499" s="5">
        <f t="shared" si="772"/>
        <v>2.5266988554139228E-5</v>
      </c>
      <c r="BB499" s="5">
        <f t="shared" si="773"/>
        <v>3.4455648584478271E-6</v>
      </c>
      <c r="BC499" s="5">
        <f t="shared" si="774"/>
        <v>3.7588704861547891E-7</v>
      </c>
      <c r="BD499" s="5">
        <f t="shared" si="775"/>
        <v>5.9786303984364475E-6</v>
      </c>
      <c r="BE499" s="5">
        <f t="shared" si="776"/>
        <v>7.5683698308881753E-6</v>
      </c>
      <c r="BF499" s="5">
        <f t="shared" si="777"/>
        <v>4.7904133622374825E-6</v>
      </c>
      <c r="BG499" s="5">
        <f t="shared" si="778"/>
        <v>2.0214005300011781E-6</v>
      </c>
      <c r="BH499" s="5">
        <f t="shared" si="779"/>
        <v>6.3972455929886756E-7</v>
      </c>
      <c r="BI499" s="5">
        <f t="shared" si="780"/>
        <v>1.6196592637477617E-7</v>
      </c>
      <c r="BJ499" s="8">
        <f t="shared" si="781"/>
        <v>0.54223170451723701</v>
      </c>
      <c r="BK499" s="8">
        <f t="shared" si="782"/>
        <v>0.29783122098941028</v>
      </c>
      <c r="BL499" s="8">
        <f t="shared" si="783"/>
        <v>0.15567918110149639</v>
      </c>
      <c r="BM499" s="8">
        <f t="shared" si="784"/>
        <v>0.27207836758566711</v>
      </c>
      <c r="BN499" s="8">
        <f t="shared" si="785"/>
        <v>0.72757485128249622</v>
      </c>
    </row>
    <row r="500" spans="1:66" x14ac:dyDescent="0.25">
      <c r="A500" t="s">
        <v>122</v>
      </c>
      <c r="B500" t="s">
        <v>126</v>
      </c>
      <c r="C500" t="s">
        <v>123</v>
      </c>
      <c r="D500" t="s">
        <v>496</v>
      </c>
      <c r="E500">
        <f>VLOOKUP(A500,home!$A$2:$E$405,3,FALSE)</f>
        <v>1.28571428571429</v>
      </c>
      <c r="F500">
        <f>VLOOKUP(B500,home!$B$2:$E$405,3,FALSE)</f>
        <v>1.1000000000000001</v>
      </c>
      <c r="G500">
        <f>VLOOKUP(C500,away!$B$2:$E$405,4,FALSE)</f>
        <v>0.92</v>
      </c>
      <c r="H500">
        <f>VLOOKUP(A500,away!$A$2:$E$405,3,FALSE)</f>
        <v>1.12348668280872</v>
      </c>
      <c r="I500">
        <f>VLOOKUP(C500,away!$B$2:$E$405,3,FALSE)</f>
        <v>0.73</v>
      </c>
      <c r="J500">
        <f>VLOOKUP(B500,home!$B$2:$E$405,4,FALSE)</f>
        <v>0.99</v>
      </c>
      <c r="K500" s="3">
        <f t="shared" si="730"/>
        <v>1.3011428571428618</v>
      </c>
      <c r="L500" s="3">
        <f t="shared" si="731"/>
        <v>0.81194382566586187</v>
      </c>
      <c r="M500" s="5">
        <f t="shared" si="732"/>
        <v>0.12086432024692018</v>
      </c>
      <c r="N500" s="5">
        <f t="shared" si="733"/>
        <v>0.15726174697270756</v>
      </c>
      <c r="O500" s="5">
        <f t="shared" si="734"/>
        <v>9.8135038567788255E-2</v>
      </c>
      <c r="P500" s="5">
        <f t="shared" si="735"/>
        <v>0.12768770446791694</v>
      </c>
      <c r="Q500" s="5">
        <f t="shared" si="736"/>
        <v>0.10230999938767328</v>
      </c>
      <c r="R500" s="5">
        <f t="shared" si="737"/>
        <v>3.9840069323298442E-2</v>
      </c>
      <c r="S500" s="5">
        <f t="shared" si="738"/>
        <v>3.3724075556329364E-2</v>
      </c>
      <c r="T500" s="5">
        <f t="shared" si="739"/>
        <v>8.3069972306699436E-2</v>
      </c>
      <c r="U500" s="5">
        <f t="shared" si="740"/>
        <v>5.1837621628086222E-2</v>
      </c>
      <c r="V500" s="5">
        <f t="shared" si="741"/>
        <v>3.958662797620251E-3</v>
      </c>
      <c r="W500" s="5">
        <f t="shared" si="742"/>
        <v>4.4373308305853891E-2</v>
      </c>
      <c r="X500" s="5">
        <f t="shared" si="743"/>
        <v>3.6028633703305772E-2</v>
      </c>
      <c r="Y500" s="5">
        <f t="shared" si="744"/>
        <v>1.4626613341288047E-2</v>
      </c>
      <c r="Z500" s="5">
        <f t="shared" si="745"/>
        <v>1.0782632767050698E-2</v>
      </c>
      <c r="AA500" s="5">
        <f t="shared" si="746"/>
        <v>1.4029745606042587E-2</v>
      </c>
      <c r="AB500" s="5">
        <f t="shared" si="747"/>
        <v>9.1273516414168837E-3</v>
      </c>
      <c r="AC500" s="5">
        <f t="shared" si="748"/>
        <v>2.6138429664251565E-4</v>
      </c>
      <c r="AD500" s="5">
        <f t="shared" si="749"/>
        <v>1.4434003287489955E-2</v>
      </c>
      <c r="AE500" s="5">
        <f t="shared" si="750"/>
        <v>1.1719599848918221E-2</v>
      </c>
      <c r="AF500" s="5">
        <f t="shared" si="751"/>
        <v>4.7578283683018582E-3</v>
      </c>
      <c r="AG500" s="5">
        <f t="shared" si="752"/>
        <v>1.2876964557401924E-3</v>
      </c>
      <c r="AH500" s="5">
        <f t="shared" si="753"/>
        <v>2.188723024907305E-3</v>
      </c>
      <c r="AI500" s="5">
        <f t="shared" si="754"/>
        <v>2.8478413301222579E-3</v>
      </c>
      <c r="AJ500" s="5">
        <f t="shared" si="755"/>
        <v>1.8527242024824015E-3</v>
      </c>
      <c r="AK500" s="5">
        <f t="shared" si="756"/>
        <v>8.0355295410522735E-4</v>
      </c>
      <c r="AL500" s="5">
        <f t="shared" si="757"/>
        <v>1.1045628934679524E-5</v>
      </c>
      <c r="AM500" s="5">
        <f t="shared" si="758"/>
        <v>3.7561400554988237E-3</v>
      </c>
      <c r="AN500" s="5">
        <f t="shared" si="759"/>
        <v>3.0497747263984977E-3</v>
      </c>
      <c r="AO500" s="5">
        <f t="shared" si="760"/>
        <v>1.2381228793855266E-3</v>
      </c>
      <c r="AP500" s="5">
        <f t="shared" si="761"/>
        <v>3.3509540911090573E-4</v>
      </c>
      <c r="AQ500" s="5">
        <f t="shared" si="762"/>
        <v>6.8019662109143961E-5</v>
      </c>
      <c r="AR500" s="5">
        <f t="shared" si="763"/>
        <v>3.5542402923323895E-4</v>
      </c>
      <c r="AS500" s="5">
        <f t="shared" si="764"/>
        <v>4.624574368937646E-4</v>
      </c>
      <c r="AT500" s="5">
        <f t="shared" si="765"/>
        <v>3.0086159537345884E-4</v>
      </c>
      <c r="AU500" s="5">
        <f t="shared" si="766"/>
        <v>1.3048797193626063E-4</v>
      </c>
      <c r="AV500" s="5">
        <f t="shared" si="767"/>
        <v>4.244587315698094E-5</v>
      </c>
      <c r="AW500" s="5">
        <f t="shared" si="768"/>
        <v>3.2414469202423463E-7</v>
      </c>
      <c r="AX500" s="5">
        <f t="shared" si="769"/>
        <v>8.1454580060674774E-4</v>
      </c>
      <c r="AY500" s="5">
        <f t="shared" si="770"/>
        <v>6.6136543352470509E-4</v>
      </c>
      <c r="AZ500" s="5">
        <f t="shared" si="771"/>
        <v>2.6849579012960513E-4</v>
      </c>
      <c r="BA500" s="5">
        <f t="shared" si="772"/>
        <v>7.2667833004336666E-5</v>
      </c>
      <c r="BB500" s="5">
        <f t="shared" si="773"/>
        <v>1.475054958309727E-5</v>
      </c>
      <c r="BC500" s="5">
        <f t="shared" si="774"/>
        <v>2.3953235318347968E-6</v>
      </c>
      <c r="BD500" s="5">
        <f t="shared" si="775"/>
        <v>4.8097391004868508E-5</v>
      </c>
      <c r="BE500" s="5">
        <f t="shared" si="776"/>
        <v>6.2581576753191988E-5</v>
      </c>
      <c r="BF500" s="5">
        <f t="shared" si="777"/>
        <v>4.0713785790576774E-5</v>
      </c>
      <c r="BG500" s="5">
        <f t="shared" si="778"/>
        <v>1.7658150522884507E-5</v>
      </c>
      <c r="BH500" s="5">
        <f t="shared" si="779"/>
        <v>5.7439441058011674E-6</v>
      </c>
      <c r="BI500" s="5">
        <f t="shared" si="780"/>
        <v>1.4947383690182047E-6</v>
      </c>
      <c r="BJ500" s="8">
        <f t="shared" si="781"/>
        <v>0.48015077544086149</v>
      </c>
      <c r="BK500" s="8">
        <f t="shared" si="782"/>
        <v>0.28716855842788858</v>
      </c>
      <c r="BL500" s="8">
        <f t="shared" si="783"/>
        <v>0.22213063477138961</v>
      </c>
      <c r="BM500" s="8">
        <f t="shared" si="784"/>
        <v>0.35347268115205316</v>
      </c>
      <c r="BN500" s="8">
        <f t="shared" si="785"/>
        <v>0.64609887896630458</v>
      </c>
    </row>
    <row r="501" spans="1:66" x14ac:dyDescent="0.25">
      <c r="A501" t="s">
        <v>122</v>
      </c>
      <c r="B501" t="s">
        <v>128</v>
      </c>
      <c r="C501" t="s">
        <v>143</v>
      </c>
      <c r="D501" t="s">
        <v>496</v>
      </c>
      <c r="E501">
        <f>VLOOKUP(A501,home!$A$2:$E$405,3,FALSE)</f>
        <v>1.28571428571429</v>
      </c>
      <c r="F501">
        <f>VLOOKUP(B501,home!$B$2:$E$405,3,FALSE)</f>
        <v>1.1200000000000001</v>
      </c>
      <c r="G501">
        <f>VLOOKUP(C501,away!$B$2:$E$405,4,FALSE)</f>
        <v>1.02</v>
      </c>
      <c r="H501">
        <f>VLOOKUP(A501,away!$A$2:$E$405,3,FALSE)</f>
        <v>1.12348668280872</v>
      </c>
      <c r="I501">
        <f>VLOOKUP(C501,away!$B$2:$E$405,3,FALSE)</f>
        <v>0.97</v>
      </c>
      <c r="J501">
        <f>VLOOKUP(B501,home!$B$2:$E$405,4,FALSE)</f>
        <v>0.79</v>
      </c>
      <c r="K501" s="3">
        <f t="shared" si="730"/>
        <v>1.4688000000000052</v>
      </c>
      <c r="L501" s="3">
        <f t="shared" si="731"/>
        <v>0.86092784503632214</v>
      </c>
      <c r="M501" s="5">
        <f t="shared" si="732"/>
        <v>9.7322230213640795E-2</v>
      </c>
      <c r="N501" s="5">
        <f t="shared" si="733"/>
        <v>0.14294689173779609</v>
      </c>
      <c r="O501" s="5">
        <f t="shared" si="734"/>
        <v>8.378741793195861E-2</v>
      </c>
      <c r="P501" s="5">
        <f t="shared" si="735"/>
        <v>0.12306695945846123</v>
      </c>
      <c r="Q501" s="5">
        <f t="shared" si="736"/>
        <v>0.10498019729223787</v>
      </c>
      <c r="R501" s="5">
        <f t="shared" si="737"/>
        <v>3.6067460580659405E-2</v>
      </c>
      <c r="S501" s="5">
        <f t="shared" si="738"/>
        <v>3.8905490752481078E-2</v>
      </c>
      <c r="T501" s="5">
        <f t="shared" si="739"/>
        <v>9.0380375026294285E-2</v>
      </c>
      <c r="U501" s="5">
        <f t="shared" si="740"/>
        <v>5.2975886100872727E-2</v>
      </c>
      <c r="V501" s="5">
        <f t="shared" si="741"/>
        <v>5.4663546751818398E-3</v>
      </c>
      <c r="W501" s="5">
        <f t="shared" si="742"/>
        <v>5.1398304594279833E-2</v>
      </c>
      <c r="X501" s="5">
        <f t="shared" si="743"/>
        <v>4.4250231612873836E-2</v>
      </c>
      <c r="Y501" s="5">
        <f t="shared" si="744"/>
        <v>1.9048128272414803E-2</v>
      </c>
      <c r="Z501" s="5">
        <f t="shared" si="745"/>
        <v>1.0350493704546535E-2</v>
      </c>
      <c r="AA501" s="5">
        <f t="shared" si="746"/>
        <v>1.5202805153238004E-2</v>
      </c>
      <c r="AB501" s="5">
        <f t="shared" si="747"/>
        <v>1.1164940104538033E-2</v>
      </c>
      <c r="AC501" s="5">
        <f t="shared" si="748"/>
        <v>4.3202337207504414E-4</v>
      </c>
      <c r="AD501" s="5">
        <f t="shared" si="749"/>
        <v>1.8873457447019622E-2</v>
      </c>
      <c r="AE501" s="5">
        <f t="shared" si="750"/>
        <v>1.6248685048247329E-2</v>
      </c>
      <c r="AF501" s="5">
        <f t="shared" si="751"/>
        <v>6.9944727016307395E-3</v>
      </c>
      <c r="AG501" s="5">
        <f t="shared" si="752"/>
        <v>2.0072454367267788E-3</v>
      </c>
      <c r="AH501" s="5">
        <f t="shared" si="753"/>
        <v>2.2277570600293165E-3</v>
      </c>
      <c r="AI501" s="5">
        <f t="shared" si="754"/>
        <v>3.2721295697710714E-3</v>
      </c>
      <c r="AJ501" s="5">
        <f t="shared" si="755"/>
        <v>2.4030519560398838E-3</v>
      </c>
      <c r="AK501" s="5">
        <f t="shared" si="756"/>
        <v>1.1765342376771314E-3</v>
      </c>
      <c r="AL501" s="5">
        <f t="shared" si="757"/>
        <v>2.1852274737047738E-5</v>
      </c>
      <c r="AM501" s="5">
        <f t="shared" si="758"/>
        <v>5.5442668596365008E-3</v>
      </c>
      <c r="AN501" s="5">
        <f t="shared" si="759"/>
        <v>4.7732137197731492E-3</v>
      </c>
      <c r="AO501" s="5">
        <f t="shared" si="760"/>
        <v>2.0546963008310523E-3</v>
      </c>
      <c r="AP501" s="5">
        <f t="shared" si="761"/>
        <v>5.8964841949286028E-4</v>
      </c>
      <c r="AQ501" s="5">
        <f t="shared" si="762"/>
        <v>1.2691118578076534E-4</v>
      </c>
      <c r="AR501" s="5">
        <f t="shared" si="763"/>
        <v>3.8358761699109858E-4</v>
      </c>
      <c r="AS501" s="5">
        <f t="shared" si="764"/>
        <v>5.6341349183652758E-4</v>
      </c>
      <c r="AT501" s="5">
        <f t="shared" si="765"/>
        <v>4.1377086840474741E-4</v>
      </c>
      <c r="AU501" s="5">
        <f t="shared" si="766"/>
        <v>2.0258221717096503E-4</v>
      </c>
      <c r="AV501" s="5">
        <f t="shared" si="767"/>
        <v>7.4388190145178621E-5</v>
      </c>
      <c r="AW501" s="5">
        <f t="shared" si="768"/>
        <v>7.6757985737913561E-7</v>
      </c>
      <c r="AX501" s="5">
        <f t="shared" si="769"/>
        <v>1.3572365272390204E-3</v>
      </c>
      <c r="AY501" s="5">
        <f t="shared" si="770"/>
        <v>1.1684827186004712E-3</v>
      </c>
      <c r="AZ501" s="5">
        <f t="shared" si="771"/>
        <v>5.0298965444344347E-4</v>
      </c>
      <c r="BA501" s="5">
        <f t="shared" si="772"/>
        <v>1.4434593309185271E-4</v>
      </c>
      <c r="BB501" s="5">
        <f t="shared" si="773"/>
        <v>3.1067858279131467E-5</v>
      </c>
      <c r="BC501" s="5">
        <f t="shared" si="774"/>
        <v>5.349436855629306E-6</v>
      </c>
      <c r="BD501" s="5">
        <f t="shared" si="775"/>
        <v>5.5040210079794057E-5</v>
      </c>
      <c r="BE501" s="5">
        <f t="shared" si="776"/>
        <v>8.0843060565201791E-5</v>
      </c>
      <c r="BF501" s="5">
        <f t="shared" si="777"/>
        <v>5.9371143679084429E-5</v>
      </c>
      <c r="BG501" s="5">
        <f t="shared" si="778"/>
        <v>2.9068111945279835E-5</v>
      </c>
      <c r="BH501" s="5">
        <f t="shared" si="779"/>
        <v>1.0673810706306793E-5</v>
      </c>
      <c r="BI501" s="5">
        <f t="shared" si="780"/>
        <v>3.1355386330846929E-6</v>
      </c>
      <c r="BJ501" s="8">
        <f t="shared" si="781"/>
        <v>0.51342619778354515</v>
      </c>
      <c r="BK501" s="8">
        <f t="shared" si="782"/>
        <v>0.26638339346517753</v>
      </c>
      <c r="BL501" s="8">
        <f t="shared" si="783"/>
        <v>0.21015385695494138</v>
      </c>
      <c r="BM501" s="8">
        <f t="shared" si="784"/>
        <v>0.41097506955471358</v>
      </c>
      <c r="BN501" s="8">
        <f t="shared" si="785"/>
        <v>0.5881711572147541</v>
      </c>
    </row>
    <row r="502" spans="1:66" x14ac:dyDescent="0.25">
      <c r="A502" t="s">
        <v>122</v>
      </c>
      <c r="B502" t="s">
        <v>401</v>
      </c>
      <c r="C502" t="s">
        <v>362</v>
      </c>
      <c r="D502" t="s">
        <v>496</v>
      </c>
      <c r="E502">
        <f>VLOOKUP(A502,home!$A$2:$E$405,3,FALSE)</f>
        <v>1.28571428571429</v>
      </c>
      <c r="F502">
        <f>VLOOKUP(B502,home!$B$2:$E$405,3,FALSE)</f>
        <v>1.05</v>
      </c>
      <c r="G502">
        <f>VLOOKUP(C502,away!$B$2:$E$405,4,FALSE)</f>
        <v>0.83</v>
      </c>
      <c r="H502">
        <f>VLOOKUP(A502,away!$A$2:$E$405,3,FALSE)</f>
        <v>1.12348668280872</v>
      </c>
      <c r="I502">
        <f>VLOOKUP(C502,away!$B$2:$E$405,3,FALSE)</f>
        <v>0.63</v>
      </c>
      <c r="J502">
        <f>VLOOKUP(B502,home!$B$2:$E$405,4,FALSE)</f>
        <v>1.31</v>
      </c>
      <c r="K502" s="3">
        <f t="shared" si="730"/>
        <v>1.1205000000000036</v>
      </c>
      <c r="L502" s="3">
        <f t="shared" si="731"/>
        <v>0.92721355932203664</v>
      </c>
      <c r="M502" s="5">
        <f t="shared" si="732"/>
        <v>0.12902958506552123</v>
      </c>
      <c r="N502" s="5">
        <f t="shared" si="733"/>
        <v>0.14457765006591697</v>
      </c>
      <c r="O502" s="5">
        <f t="shared" si="734"/>
        <v>0.11963798082644742</v>
      </c>
      <c r="P502" s="5">
        <f t="shared" si="735"/>
        <v>0.13405435751603473</v>
      </c>
      <c r="Q502" s="5">
        <f t="shared" si="736"/>
        <v>8.0999628449430261E-2</v>
      </c>
      <c r="R502" s="5">
        <f t="shared" si="737"/>
        <v>5.5464979016095942E-2</v>
      </c>
      <c r="S502" s="5">
        <f t="shared" si="738"/>
        <v>3.4818702160266994E-2</v>
      </c>
      <c r="T502" s="5">
        <f t="shared" si="739"/>
        <v>7.5103953798358714E-2</v>
      </c>
      <c r="U502" s="5">
        <f t="shared" si="740"/>
        <v>6.2148508987535697E-2</v>
      </c>
      <c r="V502" s="5">
        <f t="shared" si="741"/>
        <v>4.0194044087438954E-3</v>
      </c>
      <c r="W502" s="5">
        <f t="shared" si="742"/>
        <v>3.025336122586229E-2</v>
      </c>
      <c r="X502" s="5">
        <f t="shared" si="743"/>
        <v>2.8051326743687065E-2</v>
      </c>
      <c r="Y502" s="5">
        <f t="shared" si="744"/>
        <v>1.3004785256859761E-2</v>
      </c>
      <c r="Z502" s="5">
        <f t="shared" si="745"/>
        <v>1.7142626870412132E-2</v>
      </c>
      <c r="AA502" s="5">
        <f t="shared" si="746"/>
        <v>1.9208313408296852E-2</v>
      </c>
      <c r="AB502" s="5">
        <f t="shared" si="747"/>
        <v>1.076145758699835E-2</v>
      </c>
      <c r="AC502" s="5">
        <f t="shared" si="748"/>
        <v>2.6099570271890973E-4</v>
      </c>
      <c r="AD502" s="5">
        <f t="shared" si="749"/>
        <v>8.474722813394708E-3</v>
      </c>
      <c r="AE502" s="5">
        <f t="shared" si="750"/>
        <v>7.8578779040753693E-3</v>
      </c>
      <c r="AF502" s="5">
        <f t="shared" si="751"/>
        <v>3.6429654700778549E-3</v>
      </c>
      <c r="AG502" s="5">
        <f t="shared" si="752"/>
        <v>1.125935659999388E-3</v>
      </c>
      <c r="AH502" s="5">
        <f t="shared" si="753"/>
        <v>3.9737190191611038E-3</v>
      </c>
      <c r="AI502" s="5">
        <f t="shared" si="754"/>
        <v>4.452552160970031E-3</v>
      </c>
      <c r="AJ502" s="5">
        <f t="shared" si="755"/>
        <v>2.4945423481834679E-3</v>
      </c>
      <c r="AK502" s="5">
        <f t="shared" si="756"/>
        <v>9.3171156704652811E-4</v>
      </c>
      <c r="AL502" s="5">
        <f t="shared" si="757"/>
        <v>1.084638417605164E-5</v>
      </c>
      <c r="AM502" s="5">
        <f t="shared" si="758"/>
        <v>1.8991853824817594E-3</v>
      </c>
      <c r="AN502" s="5">
        <f t="shared" si="759"/>
        <v>1.7609504383032954E-3</v>
      </c>
      <c r="AO502" s="5">
        <f t="shared" si="760"/>
        <v>8.1638856184444958E-4</v>
      </c>
      <c r="AP502" s="5">
        <f t="shared" si="761"/>
        <v>2.5232218140586361E-4</v>
      </c>
      <c r="AQ502" s="5">
        <f t="shared" si="762"/>
        <v>5.8489136979307836E-5</v>
      </c>
      <c r="AR502" s="5">
        <f t="shared" si="763"/>
        <v>7.3689723110040826E-4</v>
      </c>
      <c r="AS502" s="5">
        <f t="shared" si="764"/>
        <v>8.2569334744800999E-4</v>
      </c>
      <c r="AT502" s="5">
        <f t="shared" si="765"/>
        <v>4.6259469790774915E-4</v>
      </c>
      <c r="AU502" s="5">
        <f t="shared" si="766"/>
        <v>1.7277911966854484E-4</v>
      </c>
      <c r="AV502" s="5">
        <f t="shared" si="767"/>
        <v>4.8399750897151311E-5</v>
      </c>
      <c r="AW502" s="5">
        <f t="shared" si="768"/>
        <v>3.1302146311689017E-7</v>
      </c>
      <c r="AX502" s="5">
        <f t="shared" si="769"/>
        <v>3.5467287017846997E-4</v>
      </c>
      <c r="AY502" s="5">
        <f t="shared" si="770"/>
        <v>3.288574943531417E-4</v>
      </c>
      <c r="AZ502" s="5">
        <f t="shared" si="771"/>
        <v>1.5246056392445156E-4</v>
      </c>
      <c r="BA502" s="5">
        <f t="shared" si="772"/>
        <v>4.7121167377545206E-5</v>
      </c>
      <c r="BB502" s="5">
        <f t="shared" si="773"/>
        <v>1.092284633088578E-5</v>
      </c>
      <c r="BC502" s="5">
        <f t="shared" si="774"/>
        <v>2.0255622448776515E-6</v>
      </c>
      <c r="BD502" s="5">
        <f t="shared" si="775"/>
        <v>1.1387685075052709E-4</v>
      </c>
      <c r="BE502" s="5">
        <f t="shared" si="776"/>
        <v>1.2759901126596599E-4</v>
      </c>
      <c r="BF502" s="5">
        <f t="shared" si="777"/>
        <v>7.1487346061757702E-5</v>
      </c>
      <c r="BG502" s="5">
        <f t="shared" si="778"/>
        <v>2.6700523754066581E-5</v>
      </c>
      <c r="BH502" s="5">
        <f t="shared" si="779"/>
        <v>7.4794842166079304E-6</v>
      </c>
      <c r="BI502" s="5">
        <f t="shared" si="780"/>
        <v>1.6761524129418419E-6</v>
      </c>
      <c r="BJ502" s="8">
        <f t="shared" si="781"/>
        <v>0.39877560359308645</v>
      </c>
      <c r="BK502" s="8">
        <f t="shared" si="782"/>
        <v>0.30252274873181495</v>
      </c>
      <c r="BL502" s="8">
        <f t="shared" si="783"/>
        <v>0.28166894843621926</v>
      </c>
      <c r="BM502" s="8">
        <f t="shared" si="784"/>
        <v>0.33601720221919623</v>
      </c>
      <c r="BN502" s="8">
        <f t="shared" si="785"/>
        <v>0.66376418093944656</v>
      </c>
    </row>
    <row r="503" spans="1:66" x14ac:dyDescent="0.25">
      <c r="A503" t="s">
        <v>122</v>
      </c>
      <c r="B503" t="s">
        <v>132</v>
      </c>
      <c r="C503" t="s">
        <v>139</v>
      </c>
      <c r="D503" t="s">
        <v>496</v>
      </c>
      <c r="E503">
        <f>VLOOKUP(A503,home!$A$2:$E$405,3,FALSE)</f>
        <v>1.28571428571429</v>
      </c>
      <c r="F503">
        <f>VLOOKUP(B503,home!$B$2:$E$405,3,FALSE)</f>
        <v>0.94</v>
      </c>
      <c r="G503">
        <f>VLOOKUP(C503,away!$B$2:$E$405,4,FALSE)</f>
        <v>0.86</v>
      </c>
      <c r="H503">
        <f>VLOOKUP(A503,away!$A$2:$E$405,3,FALSE)</f>
        <v>1.12348668280872</v>
      </c>
      <c r="I503">
        <f>VLOOKUP(C503,away!$B$2:$E$405,3,FALSE)</f>
        <v>1.1100000000000001</v>
      </c>
      <c r="J503">
        <f>VLOOKUP(B503,home!$B$2:$E$405,4,FALSE)</f>
        <v>0.98</v>
      </c>
      <c r="K503" s="3">
        <f t="shared" si="730"/>
        <v>1.0393714285714319</v>
      </c>
      <c r="L503" s="3">
        <f t="shared" si="731"/>
        <v>1.2221288135593258</v>
      </c>
      <c r="M503" s="5">
        <f t="shared" si="732"/>
        <v>0.10419405113466547</v>
      </c>
      <c r="N503" s="5">
        <f t="shared" si="733"/>
        <v>0.10829631977648206</v>
      </c>
      <c r="O503" s="5">
        <f t="shared" si="734"/>
        <v>0.12733855209314843</v>
      </c>
      <c r="P503" s="5">
        <f t="shared" si="735"/>
        <v>0.13235205280127338</v>
      </c>
      <c r="Q503" s="5">
        <f t="shared" si="736"/>
        <v>5.6280050297555395E-2</v>
      </c>
      <c r="R503" s="5">
        <f t="shared" si="737"/>
        <v>7.7812056794980974E-2</v>
      </c>
      <c r="S503" s="5">
        <f t="shared" si="738"/>
        <v>4.2029908833449502E-2</v>
      </c>
      <c r="T503" s="5">
        <f t="shared" si="739"/>
        <v>6.8781471097210542E-2</v>
      </c>
      <c r="U503" s="5">
        <f t="shared" si="740"/>
        <v>8.0875628631080748E-2</v>
      </c>
      <c r="V503" s="5">
        <f t="shared" si="741"/>
        <v>5.9320348827548632E-3</v>
      </c>
      <c r="W503" s="5">
        <f t="shared" si="742"/>
        <v>1.9498625425947401E-2</v>
      </c>
      <c r="X503" s="5">
        <f t="shared" si="743"/>
        <v>2.3829831957850798E-2</v>
      </c>
      <c r="Y503" s="5">
        <f t="shared" si="744"/>
        <v>1.4561562128983156E-2</v>
      </c>
      <c r="Z503" s="5">
        <f t="shared" si="745"/>
        <v>3.1698785550486983E-2</v>
      </c>
      <c r="AA503" s="5">
        <f t="shared" si="746"/>
        <v>3.2946812021589111E-2</v>
      </c>
      <c r="AB503" s="5">
        <f t="shared" si="747"/>
        <v>1.7121987538876754E-2</v>
      </c>
      <c r="AC503" s="5">
        <f t="shared" si="748"/>
        <v>4.7094638889618817E-4</v>
      </c>
      <c r="AD503" s="5">
        <f t="shared" si="749"/>
        <v>5.0665785410365484E-3</v>
      </c>
      <c r="AE503" s="5">
        <f t="shared" si="750"/>
        <v>6.1920116211621364E-3</v>
      </c>
      <c r="AF503" s="5">
        <f t="shared" si="751"/>
        <v>3.7837179080582209E-3</v>
      </c>
      <c r="AG503" s="5">
        <f t="shared" si="752"/>
        <v>1.5413968926061223E-3</v>
      </c>
      <c r="AH503" s="5">
        <f t="shared" si="753"/>
        <v>9.6849997940220457E-3</v>
      </c>
      <c r="AI503" s="5">
        <f t="shared" si="754"/>
        <v>1.0066312071626716E-2</v>
      </c>
      <c r="AJ503" s="5">
        <f t="shared" si="755"/>
        <v>5.2313185791662553E-3</v>
      </c>
      <c r="AK503" s="5">
        <f t="shared" si="756"/>
        <v>1.812427688313435E-3</v>
      </c>
      <c r="AL503" s="5">
        <f t="shared" si="757"/>
        <v>2.3928706351650742E-5</v>
      </c>
      <c r="AM503" s="5">
        <f t="shared" si="758"/>
        <v>1.0532113952333041E-3</v>
      </c>
      <c r="AN503" s="5">
        <f t="shared" si="759"/>
        <v>1.2871599928836401E-3</v>
      </c>
      <c r="AO503" s="5">
        <f t="shared" si="760"/>
        <v>7.8653765748195681E-4</v>
      </c>
      <c r="AP503" s="5">
        <f t="shared" si="761"/>
        <v>3.2041677805271835E-4</v>
      </c>
      <c r="AQ503" s="5">
        <f t="shared" si="762"/>
        <v>9.7897644201517679E-5</v>
      </c>
      <c r="AR503" s="5">
        <f t="shared" si="763"/>
        <v>2.3672634615180934E-3</v>
      </c>
      <c r="AS503" s="5">
        <f t="shared" si="764"/>
        <v>2.4604660058030131E-3</v>
      </c>
      <c r="AT503" s="5">
        <f t="shared" si="765"/>
        <v>1.2786690337014616E-3</v>
      </c>
      <c r="AU503" s="5">
        <f t="shared" si="766"/>
        <v>4.4300402007611361E-4</v>
      </c>
      <c r="AV503" s="5">
        <f t="shared" si="767"/>
        <v>1.1511143030234937E-4</v>
      </c>
      <c r="AW503" s="5">
        <f t="shared" si="768"/>
        <v>8.4431494569542359E-7</v>
      </c>
      <c r="AX503" s="5">
        <f t="shared" si="769"/>
        <v>1.8244630540855831E-4</v>
      </c>
      <c r="AY503" s="5">
        <f t="shared" si="770"/>
        <v>2.2297288676724375E-4</v>
      </c>
      <c r="AZ503" s="5">
        <f t="shared" si="771"/>
        <v>1.3625079478037479E-4</v>
      </c>
      <c r="BA503" s="5">
        <f t="shared" si="772"/>
        <v>5.5505340723818196E-5</v>
      </c>
      <c r="BB503" s="5">
        <f t="shared" si="773"/>
        <v>1.6958669051251527E-5</v>
      </c>
      <c r="BC503" s="5">
        <f t="shared" si="774"/>
        <v>4.1451356174302532E-6</v>
      </c>
      <c r="BD503" s="5">
        <f t="shared" si="775"/>
        <v>4.8218348093457522E-4</v>
      </c>
      <c r="BE503" s="5">
        <f t="shared" si="776"/>
        <v>5.0116773341251524E-4</v>
      </c>
      <c r="BF503" s="5">
        <f t="shared" si="777"/>
        <v>2.6044971151543625E-4</v>
      </c>
      <c r="BG503" s="5">
        <f t="shared" si="778"/>
        <v>9.0234662909605454E-5</v>
      </c>
      <c r="BH503" s="5">
        <f t="shared" si="779"/>
        <v>2.3446832623754552E-5</v>
      </c>
      <c r="BI503" s="5">
        <f t="shared" si="780"/>
        <v>4.8739935839254067E-6</v>
      </c>
      <c r="BJ503" s="8">
        <f t="shared" si="781"/>
        <v>0.31199506824709411</v>
      </c>
      <c r="BK503" s="8">
        <f t="shared" si="782"/>
        <v>0.28522589563415823</v>
      </c>
      <c r="BL503" s="8">
        <f t="shared" si="783"/>
        <v>0.3709169655791853</v>
      </c>
      <c r="BM503" s="8">
        <f t="shared" si="784"/>
        <v>0.39334150354099739</v>
      </c>
      <c r="BN503" s="8">
        <f t="shared" si="785"/>
        <v>0.60627308289810566</v>
      </c>
    </row>
    <row r="504" spans="1:66" x14ac:dyDescent="0.25">
      <c r="A504" t="s">
        <v>122</v>
      </c>
      <c r="B504" t="s">
        <v>140</v>
      </c>
      <c r="C504" t="s">
        <v>129</v>
      </c>
      <c r="D504" t="s">
        <v>496</v>
      </c>
      <c r="E504">
        <f>VLOOKUP(A504,home!$A$2:$E$405,3,FALSE)</f>
        <v>1.28571428571429</v>
      </c>
      <c r="F504">
        <f>VLOOKUP(B504,home!$B$2:$E$405,3,FALSE)</f>
        <v>1.21</v>
      </c>
      <c r="G504">
        <f>VLOOKUP(C504,away!$B$2:$E$405,4,FALSE)</f>
        <v>1.19</v>
      </c>
      <c r="H504">
        <f>VLOOKUP(A504,away!$A$2:$E$405,3,FALSE)</f>
        <v>1.12348668280872</v>
      </c>
      <c r="I504">
        <f>VLOOKUP(C504,away!$B$2:$E$405,3,FALSE)</f>
        <v>0.41</v>
      </c>
      <c r="J504">
        <f>VLOOKUP(B504,home!$B$2:$E$405,4,FALSE)</f>
        <v>0.59</v>
      </c>
      <c r="K504" s="3">
        <f t="shared" si="730"/>
        <v>1.8513000000000062</v>
      </c>
      <c r="L504" s="3">
        <f t="shared" si="731"/>
        <v>0.27177142857142933</v>
      </c>
      <c r="M504" s="5">
        <f t="shared" si="732"/>
        <v>0.11966352552856041</v>
      </c>
      <c r="N504" s="5">
        <f t="shared" si="733"/>
        <v>0.2215330848110246</v>
      </c>
      <c r="O504" s="5">
        <f t="shared" si="734"/>
        <v>3.2521127280790561E-2</v>
      </c>
      <c r="P504" s="5">
        <f t="shared" si="735"/>
        <v>6.0206362934927753E-2</v>
      </c>
      <c r="Q504" s="5">
        <f t="shared" si="736"/>
        <v>0.20506209995532565</v>
      </c>
      <c r="R504" s="5">
        <f t="shared" si="737"/>
        <v>4.4191566099268656E-3</v>
      </c>
      <c r="S504" s="5">
        <f t="shared" si="738"/>
        <v>7.5729135545716097E-3</v>
      </c>
      <c r="T504" s="5">
        <f t="shared" si="739"/>
        <v>5.5730019850716073E-2</v>
      </c>
      <c r="U504" s="5">
        <f t="shared" si="740"/>
        <v>8.1811846319576331E-3</v>
      </c>
      <c r="V504" s="5">
        <f t="shared" si="741"/>
        <v>4.2335148578526605E-4</v>
      </c>
      <c r="W504" s="5">
        <f t="shared" si="742"/>
        <v>0.12654382188243191</v>
      </c>
      <c r="X504" s="5">
        <f t="shared" si="743"/>
        <v>3.4390995249877016E-2</v>
      </c>
      <c r="Y504" s="5">
        <f t="shared" si="744"/>
        <v>4.6732449545261569E-3</v>
      </c>
      <c r="Z504" s="5">
        <f t="shared" si="745"/>
        <v>4.0033350165356635E-4</v>
      </c>
      <c r="AA504" s="5">
        <f t="shared" si="746"/>
        <v>7.4113741161124975E-4</v>
      </c>
      <c r="AB504" s="5">
        <f t="shared" si="747"/>
        <v>6.8603384505795575E-4</v>
      </c>
      <c r="AC504" s="5">
        <f t="shared" si="748"/>
        <v>1.3312563858559201E-5</v>
      </c>
      <c r="AD504" s="5">
        <f t="shared" si="749"/>
        <v>5.8567644362736732E-2</v>
      </c>
      <c r="AE504" s="5">
        <f t="shared" si="750"/>
        <v>1.5917012376524379E-2</v>
      </c>
      <c r="AF504" s="5">
        <f t="shared" si="751"/>
        <v>2.1628945960785757E-3</v>
      </c>
      <c r="AG504" s="5">
        <f t="shared" si="752"/>
        <v>1.9593765140856639E-4</v>
      </c>
      <c r="AH504" s="5">
        <f t="shared" si="753"/>
        <v>2.7199801912348091E-5</v>
      </c>
      <c r="AI504" s="5">
        <f t="shared" si="754"/>
        <v>5.0354993280330184E-5</v>
      </c>
      <c r="AJ504" s="5">
        <f t="shared" si="755"/>
        <v>4.6611099529937804E-5</v>
      </c>
      <c r="AK504" s="5">
        <f t="shared" si="756"/>
        <v>2.8763709519924722E-5</v>
      </c>
      <c r="AL504" s="5">
        <f t="shared" si="757"/>
        <v>2.679182475102729E-7</v>
      </c>
      <c r="AM504" s="5">
        <f t="shared" si="758"/>
        <v>2.1685256001746971E-2</v>
      </c>
      <c r="AN504" s="5">
        <f t="shared" si="759"/>
        <v>5.8934330025319347E-3</v>
      </c>
      <c r="AO504" s="5">
        <f t="shared" si="760"/>
        <v>8.0083335314405592E-4</v>
      </c>
      <c r="AP504" s="5">
        <f t="shared" si="761"/>
        <v>7.2547874810536018E-5</v>
      </c>
      <c r="AQ504" s="5">
        <f t="shared" si="762"/>
        <v>4.9291098942701455E-6</v>
      </c>
      <c r="AR504" s="5">
        <f t="shared" si="763"/>
        <v>1.4784258045157475E-6</v>
      </c>
      <c r="AS504" s="5">
        <f t="shared" si="764"/>
        <v>2.7370096919000118E-6</v>
      </c>
      <c r="AT504" s="5">
        <f t="shared" si="765"/>
        <v>2.5335130213072549E-6</v>
      </c>
      <c r="AU504" s="5">
        <f t="shared" si="766"/>
        <v>1.5634308854487128E-6</v>
      </c>
      <c r="AV504" s="5">
        <f t="shared" si="767"/>
        <v>7.2359489955780271E-7</v>
      </c>
      <c r="AW504" s="5">
        <f t="shared" si="768"/>
        <v>3.7443840912454127E-9</v>
      </c>
      <c r="AX504" s="5">
        <f t="shared" si="769"/>
        <v>6.6909857393390578E-3</v>
      </c>
      <c r="AY504" s="5">
        <f t="shared" si="770"/>
        <v>1.8184187529312365E-3</v>
      </c>
      <c r="AZ504" s="5">
        <f t="shared" si="771"/>
        <v>2.4709713111259956E-4</v>
      </c>
      <c r="BA504" s="5">
        <f t="shared" si="772"/>
        <v>2.2384646772790985E-5</v>
      </c>
      <c r="BB504" s="5">
        <f t="shared" si="773"/>
        <v>1.52087685787706E-6</v>
      </c>
      <c r="BC504" s="5">
        <f t="shared" si="774"/>
        <v>8.2666175269295061E-8</v>
      </c>
      <c r="BD504" s="5">
        <f t="shared" si="775"/>
        <v>6.6965648821684877E-8</v>
      </c>
      <c r="BE504" s="5">
        <f t="shared" si="776"/>
        <v>1.2397350566358562E-7</v>
      </c>
      <c r="BF504" s="5">
        <f t="shared" si="777"/>
        <v>1.1475607551749844E-7</v>
      </c>
      <c r="BG504" s="5">
        <f t="shared" si="778"/>
        <v>7.0815974201848549E-8</v>
      </c>
      <c r="BH504" s="5">
        <f t="shared" si="779"/>
        <v>3.2775403259970657E-8</v>
      </c>
      <c r="BI504" s="5">
        <f t="shared" si="780"/>
        <v>1.2135420811036772E-8</v>
      </c>
      <c r="BJ504" s="8">
        <f t="shared" si="781"/>
        <v>0.76201424484596636</v>
      </c>
      <c r="BK504" s="8">
        <f t="shared" si="782"/>
        <v>0.18969815273888233</v>
      </c>
      <c r="BL504" s="8">
        <f t="shared" si="783"/>
        <v>4.6711026779917814E-2</v>
      </c>
      <c r="BM504" s="8">
        <f t="shared" si="784"/>
        <v>0.3535999857373171</v>
      </c>
      <c r="BN504" s="8">
        <f t="shared" si="785"/>
        <v>0.64340535712055591</v>
      </c>
    </row>
    <row r="505" spans="1:66" x14ac:dyDescent="0.25">
      <c r="A505" t="s">
        <v>122</v>
      </c>
      <c r="B505" t="s">
        <v>124</v>
      </c>
      <c r="C505" t="s">
        <v>144</v>
      </c>
      <c r="D505" t="s">
        <v>496</v>
      </c>
      <c r="E505">
        <f>VLOOKUP(A505,home!$A$2:$E$405,3,FALSE)</f>
        <v>1.28571428571429</v>
      </c>
      <c r="F505">
        <f>VLOOKUP(B505,home!$B$2:$E$405,3,FALSE)</f>
        <v>0.87</v>
      </c>
      <c r="G505">
        <f>VLOOKUP(C505,away!$B$2:$E$405,4,FALSE)</f>
        <v>1.28</v>
      </c>
      <c r="H505">
        <f>VLOOKUP(A505,away!$A$2:$E$405,3,FALSE)</f>
        <v>1.12348668280872</v>
      </c>
      <c r="I505">
        <f>VLOOKUP(C505,away!$B$2:$E$405,3,FALSE)</f>
        <v>1.33</v>
      </c>
      <c r="J505">
        <f>VLOOKUP(B505,home!$B$2:$E$405,4,FALSE)</f>
        <v>1.26</v>
      </c>
      <c r="K505" s="3">
        <f t="shared" si="730"/>
        <v>1.4317714285714334</v>
      </c>
      <c r="L505" s="3">
        <f t="shared" si="731"/>
        <v>1.882738983050853</v>
      </c>
      <c r="M505" s="5">
        <f t="shared" si="732"/>
        <v>3.6351841660526699E-2</v>
      </c>
      <c r="N505" s="5">
        <f t="shared" si="733"/>
        <v>5.2047528265494851E-2</v>
      </c>
      <c r="O505" s="5">
        <f t="shared" si="734"/>
        <v>6.8441029399965672E-2</v>
      </c>
      <c r="P505" s="5">
        <f t="shared" si="735"/>
        <v>9.7991910436888319E-2</v>
      </c>
      <c r="Q505" s="5">
        <f t="shared" si="736"/>
        <v>3.7260081949149815E-2</v>
      </c>
      <c r="R505" s="5">
        <f t="shared" si="737"/>
        <v>6.4428297045722449E-2</v>
      </c>
      <c r="S505" s="5">
        <f t="shared" si="738"/>
        <v>6.6038019481541824E-2</v>
      </c>
      <c r="T505" s="5">
        <f t="shared" si="739"/>
        <v>7.0151008797333769E-2</v>
      </c>
      <c r="U505" s="5">
        <f t="shared" si="740"/>
        <v>9.2246594901578688E-2</v>
      </c>
      <c r="V505" s="5">
        <f t="shared" si="741"/>
        <v>1.9779501287861507E-2</v>
      </c>
      <c r="W505" s="5">
        <f t="shared" si="742"/>
        <v>1.7782640253674296E-2</v>
      </c>
      <c r="X505" s="5">
        <f t="shared" si="743"/>
        <v>3.3480070027161905E-2</v>
      </c>
      <c r="Y505" s="5">
        <f t="shared" si="744"/>
        <v>3.1517116497705076E-2</v>
      </c>
      <c r="Z505" s="5">
        <f t="shared" si="745"/>
        <v>4.0433888819853922E-2</v>
      </c>
      <c r="AA505" s="5">
        <f t="shared" si="746"/>
        <v>5.7892086758300758E-2</v>
      </c>
      <c r="AB505" s="5">
        <f t="shared" si="747"/>
        <v>4.1444117880456828E-2</v>
      </c>
      <c r="AC505" s="5">
        <f t="shared" si="748"/>
        <v>3.3324156186959903E-3</v>
      </c>
      <c r="AD505" s="5">
        <f t="shared" si="749"/>
        <v>6.3651690599437847E-3</v>
      </c>
      <c r="AE505" s="5">
        <f t="shared" si="750"/>
        <v>1.1983951922865315E-2</v>
      </c>
      <c r="AF505" s="5">
        <f t="shared" si="751"/>
        <v>1.1281326728092879E-2</v>
      </c>
      <c r="AG505" s="5">
        <f t="shared" si="752"/>
        <v>7.0799312038379988E-3</v>
      </c>
      <c r="AH505" s="5">
        <f t="shared" si="753"/>
        <v>1.9031614679370767E-2</v>
      </c>
      <c r="AI505" s="5">
        <f t="shared" si="754"/>
        <v>2.7248922137503743E-2</v>
      </c>
      <c r="AJ505" s="5">
        <f t="shared" si="755"/>
        <v>1.9507114087922748E-2</v>
      </c>
      <c r="AK505" s="5">
        <f t="shared" si="756"/>
        <v>9.3099095349903575E-3</v>
      </c>
      <c r="AL505" s="5">
        <f t="shared" si="757"/>
        <v>3.5932129755102327E-4</v>
      </c>
      <c r="AM505" s="5">
        <f t="shared" si="758"/>
        <v>1.82269343961088E-3</v>
      </c>
      <c r="AN505" s="5">
        <f t="shared" si="759"/>
        <v>3.4316559929064498E-3</v>
      </c>
      <c r="AO505" s="5">
        <f t="shared" si="760"/>
        <v>3.2304562571325275E-3</v>
      </c>
      <c r="AP505" s="5">
        <f t="shared" si="761"/>
        <v>2.0273686427813202E-3</v>
      </c>
      <c r="AQ505" s="5">
        <f t="shared" si="762"/>
        <v>9.5425149419482312E-4</v>
      </c>
      <c r="AR505" s="5">
        <f t="shared" si="763"/>
        <v>7.166312573450833E-3</v>
      </c>
      <c r="AS505" s="5">
        <f t="shared" si="764"/>
        <v>1.0260521590879125E-2</v>
      </c>
      <c r="AT505" s="5">
        <f t="shared" si="765"/>
        <v>7.3453608280305204E-3</v>
      </c>
      <c r="AU505" s="5">
        <f t="shared" si="766"/>
        <v>3.5056259220406336E-3</v>
      </c>
      <c r="AV505" s="5">
        <f t="shared" si="767"/>
        <v>1.2548137586092924E-3</v>
      </c>
      <c r="AW505" s="5">
        <f t="shared" si="768"/>
        <v>2.6905698124597158E-5</v>
      </c>
      <c r="AX505" s="5">
        <f t="shared" si="769"/>
        <v>4.3494673164657359E-4</v>
      </c>
      <c r="AY505" s="5">
        <f t="shared" si="770"/>
        <v>8.1889116722156231E-4</v>
      </c>
      <c r="AZ505" s="5">
        <f t="shared" si="771"/>
        <v>7.7087916170202517E-4</v>
      </c>
      <c r="BA505" s="5">
        <f t="shared" si="772"/>
        <v>4.8378808298598833E-4</v>
      </c>
      <c r="BB505" s="5">
        <f t="shared" si="773"/>
        <v>2.2771167084329044E-4</v>
      </c>
      <c r="BC505" s="5">
        <f t="shared" si="774"/>
        <v>8.5744327918461357E-5</v>
      </c>
      <c r="BD505" s="5">
        <f t="shared" si="775"/>
        <v>2.2487160077938957E-3</v>
      </c>
      <c r="BE505" s="5">
        <f t="shared" si="776"/>
        <v>3.2196473309305169E-3</v>
      </c>
      <c r="BF505" s="5">
        <f t="shared" si="777"/>
        <v>2.3048995292512947E-3</v>
      </c>
      <c r="BG505" s="5">
        <f t="shared" si="778"/>
        <v>1.1000297639032497E-3</v>
      </c>
      <c r="BH505" s="5">
        <f t="shared" si="779"/>
        <v>3.9374779663371332E-4</v>
      </c>
      <c r="BI505" s="5">
        <f t="shared" si="780"/>
        <v>1.1275136905662119E-4</v>
      </c>
      <c r="BJ505" s="8">
        <f t="shared" si="781"/>
        <v>0.29323721167420363</v>
      </c>
      <c r="BK505" s="8">
        <f t="shared" si="782"/>
        <v>0.22467190095028691</v>
      </c>
      <c r="BL505" s="8">
        <f t="shared" si="783"/>
        <v>0.4384621128963917</v>
      </c>
      <c r="BM505" s="8">
        <f t="shared" si="784"/>
        <v>0.63949244011389095</v>
      </c>
      <c r="BN505" s="8">
        <f t="shared" si="785"/>
        <v>0.35652068875774778</v>
      </c>
    </row>
    <row r="506" spans="1:66" x14ac:dyDescent="0.25">
      <c r="A506" t="s">
        <v>145</v>
      </c>
      <c r="B506" t="s">
        <v>366</v>
      </c>
      <c r="C506" t="s">
        <v>425</v>
      </c>
      <c r="D506" t="s">
        <v>496</v>
      </c>
      <c r="E506">
        <f>VLOOKUP(A506,home!$A$2:$E$405,3,FALSE)</f>
        <v>1.4323432343234299</v>
      </c>
      <c r="F506">
        <f>VLOOKUP(B506,home!$B$2:$E$405,3,FALSE)</f>
        <v>1.24</v>
      </c>
      <c r="G506">
        <f>VLOOKUP(C506,away!$B$2:$E$405,4,FALSE)</f>
        <v>0.64</v>
      </c>
      <c r="H506">
        <f>VLOOKUP(A506,away!$A$2:$E$405,3,FALSE)</f>
        <v>1.2079207920792101</v>
      </c>
      <c r="I506">
        <f>VLOOKUP(C506,away!$B$2:$E$405,3,FALSE)</f>
        <v>0.87</v>
      </c>
      <c r="J506">
        <f>VLOOKUP(B506,home!$B$2:$E$405,4,FALSE)</f>
        <v>0.7</v>
      </c>
      <c r="K506" s="3">
        <f t="shared" si="730"/>
        <v>1.136707590759074</v>
      </c>
      <c r="L506" s="3">
        <f t="shared" si="731"/>
        <v>0.73562376237623883</v>
      </c>
      <c r="M506" s="5">
        <f t="shared" si="732"/>
        <v>0.15376476365466579</v>
      </c>
      <c r="N506" s="5">
        <f t="shared" si="733"/>
        <v>0.17478557403753356</v>
      </c>
      <c r="O506" s="5">
        <f t="shared" si="734"/>
        <v>0.1131130139605384</v>
      </c>
      <c r="P506" s="5">
        <f t="shared" si="735"/>
        <v>0.12857642158258109</v>
      </c>
      <c r="Q506" s="5">
        <f t="shared" si="736"/>
        <v>9.9340044381823284E-2</v>
      </c>
      <c r="R506" s="5">
        <f t="shared" si="737"/>
        <v>4.1604310451683633E-2</v>
      </c>
      <c r="S506" s="5">
        <f t="shared" si="738"/>
        <v>2.6878551031545104E-2</v>
      </c>
      <c r="T506" s="5">
        <f t="shared" si="739"/>
        <v>7.3076897202779392E-2</v>
      </c>
      <c r="U506" s="5">
        <f t="shared" si="740"/>
        <v>4.7291935498725859E-2</v>
      </c>
      <c r="V506" s="5">
        <f t="shared" si="741"/>
        <v>2.4972835321957127E-3</v>
      </c>
      <c r="W506" s="5">
        <f t="shared" si="742"/>
        <v>3.7640194171720612E-2</v>
      </c>
      <c r="X506" s="5">
        <f t="shared" si="743"/>
        <v>2.7689021253173293E-2</v>
      </c>
      <c r="Y506" s="5">
        <f t="shared" si="744"/>
        <v>1.0184350995387488E-2</v>
      </c>
      <c r="Z506" s="5">
        <f t="shared" si="745"/>
        <v>1.0201706461845532E-2</v>
      </c>
      <c r="AA506" s="5">
        <f t="shared" si="746"/>
        <v>1.1596357173875711E-2</v>
      </c>
      <c r="AB506" s="5">
        <f t="shared" si="747"/>
        <v>6.5908336123489831E-3</v>
      </c>
      <c r="AC506" s="5">
        <f t="shared" si="748"/>
        <v>1.3051258161133413E-4</v>
      </c>
      <c r="AD506" s="5">
        <f t="shared" si="749"/>
        <v>1.0696473608160069E-2</v>
      </c>
      <c r="AE506" s="5">
        <f t="shared" si="750"/>
        <v>7.8685801597928526E-3</v>
      </c>
      <c r="AF506" s="5">
        <f t="shared" si="751"/>
        <v>2.8941572708529222E-3</v>
      </c>
      <c r="AG506" s="5">
        <f t="shared" si="752"/>
        <v>7.0967028683112474E-4</v>
      </c>
      <c r="AH506" s="5">
        <f t="shared" si="753"/>
        <v>1.8761544225301993E-3</v>
      </c>
      <c r="AI506" s="5">
        <f t="shared" si="754"/>
        <v>2.1326389735262844E-3</v>
      </c>
      <c r="AJ506" s="5">
        <f t="shared" si="755"/>
        <v>1.212093454777984E-3</v>
      </c>
      <c r="AK506" s="5">
        <f t="shared" si="756"/>
        <v>4.5926527691850824E-4</v>
      </c>
      <c r="AL506" s="5">
        <f t="shared" si="757"/>
        <v>4.36532800265667E-6</v>
      </c>
      <c r="AM506" s="5">
        <f t="shared" si="758"/>
        <v>2.4317525489499308E-3</v>
      </c>
      <c r="AN506" s="5">
        <f t="shared" si="759"/>
        <v>1.788854959226557E-3</v>
      </c>
      <c r="AO506" s="5">
        <f t="shared" si="760"/>
        <v>6.5796210772581644E-4</v>
      </c>
      <c r="AP506" s="5">
        <f t="shared" si="761"/>
        <v>1.613375203954218E-4</v>
      </c>
      <c r="AQ506" s="5">
        <f t="shared" si="762"/>
        <v>2.9670928441433332E-5</v>
      </c>
      <c r="AR506" s="5">
        <f t="shared" si="763"/>
        <v>2.7602875502009711E-4</v>
      </c>
      <c r="AS506" s="5">
        <f t="shared" si="764"/>
        <v>3.1376398109912116E-4</v>
      </c>
      <c r="AT506" s="5">
        <f t="shared" si="765"/>
        <v>1.7832894951107887E-4</v>
      </c>
      <c r="AU506" s="5">
        <f t="shared" si="766"/>
        <v>6.7569290187111675E-5</v>
      </c>
      <c r="AV506" s="5">
        <f t="shared" si="767"/>
        <v>1.9201631264473113E-5</v>
      </c>
      <c r="AW506" s="5">
        <f t="shared" si="768"/>
        <v>1.0139554882323412E-7</v>
      </c>
      <c r="AX506" s="5">
        <f t="shared" si="769"/>
        <v>4.606985968731851E-4</v>
      </c>
      <c r="AY506" s="5">
        <f t="shared" si="770"/>
        <v>3.3890083515330659E-4</v>
      </c>
      <c r="AZ506" s="5">
        <f t="shared" si="771"/>
        <v>1.2465175371396243E-4</v>
      </c>
      <c r="BA506" s="5">
        <f t="shared" si="772"/>
        <v>3.0565597351287117E-5</v>
      </c>
      <c r="BB506" s="5">
        <f t="shared" si="773"/>
        <v>5.6211949307077567E-6</v>
      </c>
      <c r="BC506" s="5">
        <f t="shared" si="774"/>
        <v>8.2701691279549663E-7</v>
      </c>
      <c r="BD506" s="5">
        <f t="shared" si="775"/>
        <v>3.3842218548652143E-5</v>
      </c>
      <c r="BE506" s="5">
        <f t="shared" si="776"/>
        <v>3.8468706712380414E-5</v>
      </c>
      <c r="BF506" s="5">
        <f t="shared" si="777"/>
        <v>2.1863835463323686E-5</v>
      </c>
      <c r="BG506" s="5">
        <f t="shared" si="778"/>
        <v>8.284262578089157E-6</v>
      </c>
      <c r="BH506" s="5">
        <f t="shared" si="779"/>
        <v>2.3541960390888203E-6</v>
      </c>
      <c r="BI506" s="5">
        <f t="shared" si="780"/>
        <v>5.3520650155344164E-7</v>
      </c>
      <c r="BJ506" s="8">
        <f t="shared" si="781"/>
        <v>0.45091580642772894</v>
      </c>
      <c r="BK506" s="8">
        <f t="shared" si="782"/>
        <v>0.31219079854575499</v>
      </c>
      <c r="BL506" s="8">
        <f t="shared" si="783"/>
        <v>0.22683684385785052</v>
      </c>
      <c r="BM506" s="8">
        <f t="shared" si="784"/>
        <v>0.28862222778474972</v>
      </c>
      <c r="BN506" s="8">
        <f t="shared" si="785"/>
        <v>0.7111841280688258</v>
      </c>
    </row>
    <row r="507" spans="1:66" x14ac:dyDescent="0.25">
      <c r="A507" t="s">
        <v>145</v>
      </c>
      <c r="B507" t="s">
        <v>388</v>
      </c>
      <c r="C507" t="s">
        <v>347</v>
      </c>
      <c r="D507" t="s">
        <v>496</v>
      </c>
      <c r="E507">
        <f>VLOOKUP(A507,home!$A$2:$E$405,3,FALSE)</f>
        <v>1.4323432343234299</v>
      </c>
      <c r="F507">
        <f>VLOOKUP(B507,home!$B$2:$E$405,3,FALSE)</f>
        <v>1.22</v>
      </c>
      <c r="G507">
        <f>VLOOKUP(C507,away!$B$2:$E$405,4,FALSE)</f>
        <v>1</v>
      </c>
      <c r="H507">
        <f>VLOOKUP(A507,away!$A$2:$E$405,3,FALSE)</f>
        <v>1.2079207920792101</v>
      </c>
      <c r="I507">
        <f>VLOOKUP(C507,away!$B$2:$E$405,3,FALSE)</f>
        <v>1.05</v>
      </c>
      <c r="J507">
        <f>VLOOKUP(B507,home!$B$2:$E$405,4,FALSE)</f>
        <v>0.97</v>
      </c>
      <c r="K507" s="3">
        <f t="shared" si="730"/>
        <v>1.7474587458745845</v>
      </c>
      <c r="L507" s="3">
        <f t="shared" si="731"/>
        <v>1.2302673267326754</v>
      </c>
      <c r="M507" s="5">
        <f t="shared" si="732"/>
        <v>5.0908464499187456E-2</v>
      </c>
      <c r="N507" s="5">
        <f t="shared" si="733"/>
        <v>8.8960441528150899E-2</v>
      </c>
      <c r="O507" s="5">
        <f t="shared" si="734"/>
        <v>6.2631020527480652E-2</v>
      </c>
      <c r="P507" s="5">
        <f t="shared" si="735"/>
        <v>0.10944512458379668</v>
      </c>
      <c r="Q507" s="5">
        <f t="shared" si="736"/>
        <v>7.7727350792615946E-2</v>
      </c>
      <c r="R507" s="5">
        <f t="shared" si="737"/>
        <v>3.8526449097441483E-2</v>
      </c>
      <c r="S507" s="5">
        <f t="shared" si="738"/>
        <v>5.8822414960845892E-2</v>
      </c>
      <c r="T507" s="5">
        <f t="shared" si="739"/>
        <v>9.5625420073644524E-2</v>
      </c>
      <c r="U507" s="5">
        <f t="shared" si="740"/>
        <v>6.732338042281609E-2</v>
      </c>
      <c r="V507" s="5">
        <f t="shared" si="741"/>
        <v>1.4050984769192561E-2</v>
      </c>
      <c r="W507" s="5">
        <f t="shared" si="742"/>
        <v>4.5275112978739547E-2</v>
      </c>
      <c r="X507" s="5">
        <f t="shared" si="743"/>
        <v>5.5700492211873759E-2</v>
      </c>
      <c r="Y507" s="5">
        <f t="shared" si="744"/>
        <v>3.4263247825598073E-2</v>
      </c>
      <c r="Z507" s="5">
        <f t="shared" si="745"/>
        <v>1.5799277179870605E-2</v>
      </c>
      <c r="AA507" s="5">
        <f t="shared" si="746"/>
        <v>2.7608585086461621E-2</v>
      </c>
      <c r="AB507" s="5">
        <f t="shared" si="747"/>
        <v>2.4122431735279996E-2</v>
      </c>
      <c r="AC507" s="5">
        <f t="shared" si="748"/>
        <v>1.8879617978532024E-3</v>
      </c>
      <c r="AD507" s="5">
        <f t="shared" si="749"/>
        <v>1.977909803628957E-2</v>
      </c>
      <c r="AE507" s="5">
        <f t="shared" si="750"/>
        <v>2.4333578066289479E-2</v>
      </c>
      <c r="AF507" s="5">
        <f t="shared" si="751"/>
        <v>1.4968403018727415E-2</v>
      </c>
      <c r="AG507" s="5">
        <f t="shared" si="752"/>
        <v>6.1383790557690268E-3</v>
      </c>
      <c r="AH507" s="5">
        <f t="shared" si="753"/>
        <v>4.8593336250969963E-3</v>
      </c>
      <c r="AI507" s="5">
        <f t="shared" si="754"/>
        <v>8.4914850422981927E-3</v>
      </c>
      <c r="AJ507" s="5">
        <f t="shared" si="755"/>
        <v>7.4192599013135985E-3</v>
      </c>
      <c r="AK507" s="5">
        <f t="shared" si="756"/>
        <v>4.3216168674890202E-3</v>
      </c>
      <c r="AL507" s="5">
        <f t="shared" si="757"/>
        <v>1.6235273737536562E-4</v>
      </c>
      <c r="AM507" s="5">
        <f t="shared" si="758"/>
        <v>6.9126315698050068E-3</v>
      </c>
      <c r="AN507" s="5">
        <f t="shared" si="759"/>
        <v>8.5043847620719024E-3</v>
      </c>
      <c r="AO507" s="5">
        <f t="shared" si="760"/>
        <v>5.2313333533701512E-3</v>
      </c>
      <c r="AP507" s="5">
        <f t="shared" si="761"/>
        <v>2.1453128332993921E-3</v>
      </c>
      <c r="AQ507" s="5">
        <f t="shared" si="762"/>
        <v>6.5982707110713665E-4</v>
      </c>
      <c r="AR507" s="5">
        <f t="shared" si="763"/>
        <v>1.1956558777300567E-3</v>
      </c>
      <c r="AS507" s="5">
        <f t="shared" si="764"/>
        <v>2.0893593205957399E-3</v>
      </c>
      <c r="AT507" s="5">
        <f t="shared" si="765"/>
        <v>1.8255346090248032E-3</v>
      </c>
      <c r="AU507" s="5">
        <f t="shared" si="766"/>
        <v>1.0633488061457114E-3</v>
      </c>
      <c r="AV507" s="5">
        <f t="shared" si="767"/>
        <v>4.6453954280365514E-4</v>
      </c>
      <c r="AW507" s="5">
        <f t="shared" si="768"/>
        <v>9.6953510052946146E-6</v>
      </c>
      <c r="AX507" s="5">
        <f t="shared" si="769"/>
        <v>2.0132564156107556E-3</v>
      </c>
      <c r="AY507" s="5">
        <f t="shared" si="770"/>
        <v>2.4768435884608524E-3</v>
      </c>
      <c r="AZ507" s="5">
        <f t="shared" si="771"/>
        <v>1.5235898701553502E-3</v>
      </c>
      <c r="BA507" s="5">
        <f t="shared" si="772"/>
        <v>6.2480761219766876E-4</v>
      </c>
      <c r="BB507" s="5">
        <f t="shared" si="773"/>
        <v>1.9217009769516313E-4</v>
      </c>
      <c r="BC507" s="5">
        <f t="shared" si="774"/>
        <v>4.7284118473877095E-5</v>
      </c>
      <c r="BD507" s="5">
        <f t="shared" si="775"/>
        <v>2.4516272673119377E-4</v>
      </c>
      <c r="BE507" s="5">
        <f t="shared" si="776"/>
        <v>4.2841175098888524E-4</v>
      </c>
      <c r="BF507" s="5">
        <f t="shared" si="777"/>
        <v>3.7431593055048618E-4</v>
      </c>
      <c r="BG507" s="5">
        <f t="shared" si="778"/>
        <v>2.1803388218687698E-4</v>
      </c>
      <c r="BH507" s="5">
        <f t="shared" si="779"/>
        <v>9.5251303581111692E-5</v>
      </c>
      <c r="BI507" s="5">
        <f t="shared" si="780"/>
        <v>3.3289544699753753E-5</v>
      </c>
      <c r="BJ507" s="8">
        <f t="shared" si="781"/>
        <v>0.49310296487994554</v>
      </c>
      <c r="BK507" s="8">
        <f t="shared" si="782"/>
        <v>0.23775414693671199</v>
      </c>
      <c r="BL507" s="8">
        <f t="shared" si="783"/>
        <v>0.25333646560071599</v>
      </c>
      <c r="BM507" s="8">
        <f t="shared" si="784"/>
        <v>0.56932685533111549</v>
      </c>
      <c r="BN507" s="8">
        <f t="shared" si="785"/>
        <v>0.42819885102867311</v>
      </c>
    </row>
    <row r="508" spans="1:66" x14ac:dyDescent="0.25">
      <c r="A508" t="s">
        <v>145</v>
      </c>
      <c r="B508" t="s">
        <v>391</v>
      </c>
      <c r="C508" t="s">
        <v>389</v>
      </c>
      <c r="D508" t="s">
        <v>496</v>
      </c>
      <c r="E508">
        <f>VLOOKUP(A508,home!$A$2:$E$405,3,FALSE)</f>
        <v>1.4323432343234299</v>
      </c>
      <c r="F508">
        <f>VLOOKUP(B508,home!$B$2:$E$405,3,FALSE)</f>
        <v>1</v>
      </c>
      <c r="G508">
        <f>VLOOKUP(C508,away!$B$2:$E$405,4,FALSE)</f>
        <v>0.7</v>
      </c>
      <c r="H508">
        <f>VLOOKUP(A508,away!$A$2:$E$405,3,FALSE)</f>
        <v>1.2079207920792101</v>
      </c>
      <c r="I508">
        <f>VLOOKUP(C508,away!$B$2:$E$405,3,FALSE)</f>
        <v>0.8</v>
      </c>
      <c r="J508">
        <f>VLOOKUP(B508,home!$B$2:$E$405,4,FALSE)</f>
        <v>1.42</v>
      </c>
      <c r="K508" s="3">
        <f t="shared" si="730"/>
        <v>1.0026402640264009</v>
      </c>
      <c r="L508" s="3">
        <f t="shared" si="731"/>
        <v>1.3721980198019825</v>
      </c>
      <c r="M508" s="5">
        <f t="shared" si="732"/>
        <v>9.3029532374092117E-2</v>
      </c>
      <c r="N508" s="5">
        <f t="shared" si="733"/>
        <v>9.3275154901812332E-2</v>
      </c>
      <c r="O508" s="5">
        <f t="shared" si="734"/>
        <v>0.12765494010683362</v>
      </c>
      <c r="P508" s="5">
        <f t="shared" si="735"/>
        <v>0.12799198285299007</v>
      </c>
      <c r="Q508" s="5">
        <f t="shared" si="736"/>
        <v>4.6760712968928281E-2</v>
      </c>
      <c r="R508" s="5">
        <f t="shared" si="737"/>
        <v>8.7583928016268908E-2</v>
      </c>
      <c r="S508" s="5">
        <f t="shared" si="738"/>
        <v>4.4023513976090702E-2</v>
      </c>
      <c r="T508" s="5">
        <f t="shared" si="739"/>
        <v>6.4164957740492273E-2</v>
      </c>
      <c r="U508" s="5">
        <f t="shared" si="740"/>
        <v>8.7815172710701161E-2</v>
      </c>
      <c r="V508" s="5">
        <f t="shared" si="741"/>
        <v>6.7298304840063307E-3</v>
      </c>
      <c r="W508" s="5">
        <f t="shared" si="742"/>
        <v>1.5628057865743002E-2</v>
      </c>
      <c r="X508" s="5">
        <f t="shared" si="743"/>
        <v>2.1444790056723343E-2</v>
      </c>
      <c r="Y508" s="5">
        <f t="shared" si="744"/>
        <v>1.4713249225452512E-2</v>
      </c>
      <c r="Z508" s="5">
        <f t="shared" si="745"/>
        <v>4.0060830863467865E-2</v>
      </c>
      <c r="AA508" s="5">
        <f t="shared" si="746"/>
        <v>4.0166602034064414E-2</v>
      </c>
      <c r="AB508" s="5">
        <f t="shared" si="747"/>
        <v>2.0136326234238857E-2</v>
      </c>
      <c r="AC508" s="5">
        <f t="shared" si="748"/>
        <v>5.786901252824297E-4</v>
      </c>
      <c r="AD508" s="5">
        <f t="shared" si="749"/>
        <v>3.9173300161821079E-3</v>
      </c>
      <c r="AE508" s="5">
        <f t="shared" si="750"/>
        <v>5.3753524911159568E-3</v>
      </c>
      <c r="AF508" s="5">
        <f t="shared" si="751"/>
        <v>3.6880240220234857E-3</v>
      </c>
      <c r="AG508" s="5">
        <f t="shared" si="752"/>
        <v>1.6868997533342569E-3</v>
      </c>
      <c r="AH508" s="5">
        <f t="shared" si="753"/>
        <v>1.374284819561818E-2</v>
      </c>
      <c r="AI508" s="5">
        <f t="shared" si="754"/>
        <v>1.3779132943329359E-2</v>
      </c>
      <c r="AJ508" s="5">
        <f t="shared" si="755"/>
        <v>6.9077567461773137E-3</v>
      </c>
      <c r="AK508" s="5">
        <f t="shared" si="756"/>
        <v>2.3086650159391247E-3</v>
      </c>
      <c r="AL508" s="5">
        <f t="shared" si="757"/>
        <v>3.1846960724042387E-5</v>
      </c>
      <c r="AM508" s="5">
        <f t="shared" si="758"/>
        <v>7.8553456034067507E-4</v>
      </c>
      <c r="AN508" s="5">
        <f t="shared" si="759"/>
        <v>1.0779089681854954E-3</v>
      </c>
      <c r="AO508" s="5">
        <f t="shared" si="760"/>
        <v>7.3955227583546762E-4</v>
      </c>
      <c r="AP508" s="5">
        <f t="shared" si="761"/>
        <v>3.382707228138261E-4</v>
      </c>
      <c r="AQ508" s="5">
        <f t="shared" si="762"/>
        <v>1.1604360400052931E-4</v>
      </c>
      <c r="AR508" s="5">
        <f t="shared" si="763"/>
        <v>3.7715818160933079E-3</v>
      </c>
      <c r="AS508" s="5">
        <f t="shared" si="764"/>
        <v>3.7815397878849669E-3</v>
      </c>
      <c r="AT508" s="5">
        <f t="shared" si="765"/>
        <v>1.8957620256756617E-3</v>
      </c>
      <c r="AU508" s="5">
        <f t="shared" si="766"/>
        <v>6.3358911265155675E-4</v>
      </c>
      <c r="AV508" s="5">
        <f t="shared" si="767"/>
        <v>1.5881548879830246E-4</v>
      </c>
      <c r="AW508" s="5">
        <f t="shared" si="768"/>
        <v>1.217103246347013E-6</v>
      </c>
      <c r="AX508" s="5">
        <f t="shared" si="769"/>
        <v>1.3126809649697282E-4</v>
      </c>
      <c r="AY508" s="5">
        <f t="shared" si="770"/>
        <v>1.8012582207632165E-4</v>
      </c>
      <c r="AZ508" s="5">
        <f t="shared" si="771"/>
        <v>1.2358414818416642E-4</v>
      </c>
      <c r="BA508" s="5">
        <f t="shared" si="772"/>
        <v>5.6527307805742655E-5</v>
      </c>
      <c r="BB508" s="5">
        <f t="shared" si="773"/>
        <v>1.9391664958944296E-5</v>
      </c>
      <c r="BC508" s="5">
        <f t="shared" si="774"/>
        <v>5.3218408514653773E-6</v>
      </c>
      <c r="BD508" s="5">
        <f t="shared" si="775"/>
        <v>8.6255951659406586E-4</v>
      </c>
      <c r="BE508" s="5">
        <f t="shared" si="776"/>
        <v>8.648369014563589E-4</v>
      </c>
      <c r="BF508" s="5">
        <f t="shared" si="777"/>
        <v>4.3356014960798913E-4</v>
      </c>
      <c r="BG508" s="5">
        <f t="shared" si="778"/>
        <v>1.4490162095809336E-4</v>
      </c>
      <c r="BH508" s="5">
        <f t="shared" si="779"/>
        <v>3.6321049873819044E-5</v>
      </c>
      <c r="BI508" s="5">
        <f t="shared" si="780"/>
        <v>7.2833894070404033E-6</v>
      </c>
      <c r="BJ508" s="8">
        <f t="shared" si="781"/>
        <v>0.2742280580533572</v>
      </c>
      <c r="BK508" s="8">
        <f t="shared" si="782"/>
        <v>0.27256552259526207</v>
      </c>
      <c r="BL508" s="8">
        <f t="shared" si="783"/>
        <v>0.4126861228621721</v>
      </c>
      <c r="BM508" s="8">
        <f t="shared" si="784"/>
        <v>0.42306537443450387</v>
      </c>
      <c r="BN508" s="8">
        <f t="shared" si="785"/>
        <v>0.57629625122092532</v>
      </c>
    </row>
    <row r="509" spans="1:66" x14ac:dyDescent="0.25">
      <c r="A509" t="s">
        <v>145</v>
      </c>
      <c r="B509" t="s">
        <v>423</v>
      </c>
      <c r="C509" t="s">
        <v>355</v>
      </c>
      <c r="D509" t="s">
        <v>496</v>
      </c>
      <c r="E509">
        <f>VLOOKUP(A509,home!$A$2:$E$405,3,FALSE)</f>
        <v>1.4323432343234299</v>
      </c>
      <c r="F509">
        <f>VLOOKUP(B509,home!$B$2:$E$405,3,FALSE)</f>
        <v>0.86</v>
      </c>
      <c r="G509">
        <f>VLOOKUP(C509,away!$B$2:$E$405,4,FALSE)</f>
        <v>2.04</v>
      </c>
      <c r="H509">
        <f>VLOOKUP(A509,away!$A$2:$E$405,3,FALSE)</f>
        <v>1.2079207920792101</v>
      </c>
      <c r="I509">
        <f>VLOOKUP(C509,away!$B$2:$E$405,3,FALSE)</f>
        <v>0.76</v>
      </c>
      <c r="J509">
        <f>VLOOKUP(B509,home!$B$2:$E$405,4,FALSE)</f>
        <v>0.56999999999999995</v>
      </c>
      <c r="K509" s="3">
        <f t="shared" si="730"/>
        <v>2.5129029702970254</v>
      </c>
      <c r="L509" s="3">
        <f t="shared" si="731"/>
        <v>0.52327128712871385</v>
      </c>
      <c r="M509" s="5">
        <f t="shared" si="732"/>
        <v>4.8018243977361624E-2</v>
      </c>
      <c r="N509" s="5">
        <f t="shared" si="733"/>
        <v>0.12066518791915926</v>
      </c>
      <c r="O509" s="5">
        <f t="shared" si="734"/>
        <v>2.5126568331694625E-2</v>
      </c>
      <c r="P509" s="5">
        <f t="shared" si="735"/>
        <v>6.3140628194086584E-2</v>
      </c>
      <c r="Q509" s="5">
        <f t="shared" si="736"/>
        <v>0.15160995456675205</v>
      </c>
      <c r="R509" s="5">
        <f t="shared" si="737"/>
        <v>6.5740058760267129E-3</v>
      </c>
      <c r="S509" s="5">
        <f t="shared" si="738"/>
        <v>2.0756376111043577E-2</v>
      </c>
      <c r="T509" s="5">
        <f t="shared" si="739"/>
        <v>7.933313606767016E-2</v>
      </c>
      <c r="U509" s="5">
        <f t="shared" si="740"/>
        <v>1.6519838892617621E-2</v>
      </c>
      <c r="V509" s="5">
        <f t="shared" si="741"/>
        <v>3.0325756724693992E-3</v>
      </c>
      <c r="W509" s="5">
        <f t="shared" si="742"/>
        <v>0.12699370171912944</v>
      </c>
      <c r="X509" s="5">
        <f t="shared" si="743"/>
        <v>6.6452157755808802E-2</v>
      </c>
      <c r="Y509" s="5">
        <f t="shared" si="744"/>
        <v>1.7386253060681207E-2</v>
      </c>
      <c r="Z509" s="5">
        <f t="shared" si="745"/>
        <v>1.1466628387800755E-3</v>
      </c>
      <c r="AA509" s="5">
        <f t="shared" si="746"/>
        <v>2.8814524534996706E-3</v>
      </c>
      <c r="AB509" s="5">
        <f t="shared" si="747"/>
        <v>3.6204052145844875E-3</v>
      </c>
      <c r="AC509" s="5">
        <f t="shared" si="748"/>
        <v>2.492265401980546E-4</v>
      </c>
      <c r="AD509" s="5">
        <f t="shared" si="749"/>
        <v>7.9780712564753734E-2</v>
      </c>
      <c r="AE509" s="5">
        <f t="shared" si="750"/>
        <v>4.1746956151804633E-2</v>
      </c>
      <c r="AF509" s="5">
        <f t="shared" si="751"/>
        <v>1.0922491739630395E-2</v>
      </c>
      <c r="AG509" s="5">
        <f t="shared" si="752"/>
        <v>1.9051421037497142E-3</v>
      </c>
      <c r="AH509" s="5">
        <f t="shared" si="753"/>
        <v>1.5000393488777872E-4</v>
      </c>
      <c r="AI509" s="5">
        <f t="shared" si="754"/>
        <v>3.7694533353574064E-4</v>
      </c>
      <c r="AJ509" s="5">
        <f t="shared" si="755"/>
        <v>4.7361352414078292E-4</v>
      </c>
      <c r="AK509" s="5">
        <f t="shared" si="756"/>
        <v>3.9671494386207178E-4</v>
      </c>
      <c r="AL509" s="5">
        <f t="shared" si="757"/>
        <v>1.3108617897949683E-5</v>
      </c>
      <c r="AM509" s="5">
        <f t="shared" si="758"/>
        <v>4.0096237915276535E-2</v>
      </c>
      <c r="AN509" s="5">
        <f t="shared" si="759"/>
        <v>2.0981210022945885E-2</v>
      </c>
      <c r="AO509" s="5">
        <f t="shared" si="760"/>
        <v>5.4894323871123819E-3</v>
      </c>
      <c r="AP509" s="5">
        <f t="shared" si="761"/>
        <v>9.5748745027011495E-4</v>
      </c>
      <c r="AQ509" s="5">
        <f t="shared" si="762"/>
        <v>1.2525642262810834E-4</v>
      </c>
      <c r="AR509" s="5">
        <f t="shared" si="763"/>
        <v>1.5698550416619954E-5</v>
      </c>
      <c r="AS509" s="5">
        <f t="shared" si="764"/>
        <v>3.9448933971281884E-5</v>
      </c>
      <c r="AT509" s="5">
        <f t="shared" si="765"/>
        <v>4.9565671675742746E-5</v>
      </c>
      <c r="AU509" s="5">
        <f t="shared" si="766"/>
        <v>4.1517907859580362E-5</v>
      </c>
      <c r="AV509" s="5">
        <f t="shared" si="767"/>
        <v>2.6082618495214437E-5</v>
      </c>
      <c r="AW509" s="5">
        <f t="shared" si="768"/>
        <v>4.7880318226489915E-7</v>
      </c>
      <c r="AX509" s="5">
        <f t="shared" si="769"/>
        <v>1.6792992559172451E-2</v>
      </c>
      <c r="AY509" s="5">
        <f t="shared" si="770"/>
        <v>8.787290831181082E-3</v>
      </c>
      <c r="AZ509" s="5">
        <f t="shared" si="771"/>
        <v>2.2990684918032349E-3</v>
      </c>
      <c r="BA509" s="5">
        <f t="shared" si="772"/>
        <v>4.0101217630098327E-4</v>
      </c>
      <c r="BB509" s="5">
        <f t="shared" si="773"/>
        <v>5.2459539411825543E-5</v>
      </c>
      <c r="BC509" s="5">
        <f t="shared" si="774"/>
        <v>5.4901141420410904E-6</v>
      </c>
      <c r="BD509" s="5">
        <f t="shared" si="775"/>
        <v>1.3691001137599546E-6</v>
      </c>
      <c r="BE509" s="5">
        <f t="shared" si="776"/>
        <v>3.4404157425013849E-6</v>
      </c>
      <c r="BF509" s="5">
        <f t="shared" si="777"/>
        <v>4.3227154691941885E-6</v>
      </c>
      <c r="BG509" s="5">
        <f t="shared" si="778"/>
        <v>3.6208548474289923E-6</v>
      </c>
      <c r="BH509" s="5">
        <f t="shared" si="779"/>
        <v>2.2747142252796753E-6</v>
      </c>
      <c r="BI509" s="5">
        <f t="shared" si="780"/>
        <v>1.1432272266564374E-6</v>
      </c>
      <c r="BJ509" s="8">
        <f t="shared" si="781"/>
        <v>0.79278363155938414</v>
      </c>
      <c r="BK509" s="8">
        <f t="shared" si="782"/>
        <v>0.14399744994423824</v>
      </c>
      <c r="BL509" s="8">
        <f t="shared" si="783"/>
        <v>5.6308033214892743E-2</v>
      </c>
      <c r="BM509" s="8">
        <f t="shared" si="784"/>
        <v>0.57031437666421525</v>
      </c>
      <c r="BN509" s="8">
        <f t="shared" si="785"/>
        <v>0.41513458886508087</v>
      </c>
    </row>
    <row r="510" spans="1:66" x14ac:dyDescent="0.25">
      <c r="A510" t="s">
        <v>145</v>
      </c>
      <c r="B510" t="s">
        <v>148</v>
      </c>
      <c r="C510" t="s">
        <v>375</v>
      </c>
      <c r="D510" t="s">
        <v>496</v>
      </c>
      <c r="E510">
        <f>VLOOKUP(A510,home!$A$2:$E$405,3,FALSE)</f>
        <v>1.4323432343234299</v>
      </c>
      <c r="F510">
        <f>VLOOKUP(B510,home!$B$2:$E$405,3,FALSE)</f>
        <v>1.1000000000000001</v>
      </c>
      <c r="G510">
        <f>VLOOKUP(C510,away!$B$2:$E$405,4,FALSE)</f>
        <v>0.91</v>
      </c>
      <c r="H510">
        <f>VLOOKUP(A510,away!$A$2:$E$405,3,FALSE)</f>
        <v>1.2079207920792101</v>
      </c>
      <c r="I510">
        <f>VLOOKUP(C510,away!$B$2:$E$405,3,FALSE)</f>
        <v>0.97</v>
      </c>
      <c r="J510">
        <f>VLOOKUP(B510,home!$B$2:$E$405,4,FALSE)</f>
        <v>0.53</v>
      </c>
      <c r="K510" s="3">
        <f t="shared" si="730"/>
        <v>1.4337755775577536</v>
      </c>
      <c r="L510" s="3">
        <f t="shared" si="731"/>
        <v>0.62099207920792199</v>
      </c>
      <c r="M510" s="5">
        <f t="shared" si="732"/>
        <v>0.12812260053895369</v>
      </c>
      <c r="N510" s="5">
        <f t="shared" si="733"/>
        <v>0.18369905558593966</v>
      </c>
      <c r="O510" s="5">
        <f t="shared" si="734"/>
        <v>7.9563120102210866E-2</v>
      </c>
      <c r="P510" s="5">
        <f t="shared" si="735"/>
        <v>0.1140756584768443</v>
      </c>
      <c r="Q510" s="5">
        <f t="shared" si="736"/>
        <v>0.13169160975977232</v>
      </c>
      <c r="R510" s="5">
        <f t="shared" si="737"/>
        <v>2.4704033690270771E-2</v>
      </c>
      <c r="S510" s="5">
        <f t="shared" si="738"/>
        <v>2.5392194277560631E-2</v>
      </c>
      <c r="T510" s="5">
        <f t="shared" si="739"/>
        <v>8.1779446558959273E-2</v>
      </c>
      <c r="U510" s="5">
        <f t="shared" si="740"/>
        <v>3.5420040172274174E-2</v>
      </c>
      <c r="V510" s="5">
        <f t="shared" si="741"/>
        <v>2.5120308119808443E-3</v>
      </c>
      <c r="W510" s="5">
        <f t="shared" si="742"/>
        <v>6.2938737947609263E-2</v>
      </c>
      <c r="X510" s="5">
        <f t="shared" si="743"/>
        <v>3.9084457740808411E-2</v>
      </c>
      <c r="Y510" s="5">
        <f t="shared" si="744"/>
        <v>1.213556933858939E-2</v>
      </c>
      <c r="Z510" s="5">
        <f t="shared" si="745"/>
        <v>5.1136697487146011E-3</v>
      </c>
      <c r="AA510" s="5">
        <f t="shared" si="746"/>
        <v>7.331854797402889E-3</v>
      </c>
      <c r="AB510" s="5">
        <f t="shared" si="747"/>
        <v>5.2561171733579593E-3</v>
      </c>
      <c r="AC510" s="5">
        <f t="shared" si="748"/>
        <v>1.3978874910896001E-4</v>
      </c>
      <c r="AD510" s="5">
        <f t="shared" si="749"/>
        <v>2.2560006337897408E-2</v>
      </c>
      <c r="AE510" s="5">
        <f t="shared" si="750"/>
        <v>1.4009585242714806E-2</v>
      </c>
      <c r="AF510" s="5">
        <f t="shared" si="751"/>
        <v>4.3499207343570441E-3</v>
      </c>
      <c r="AG510" s="5">
        <f t="shared" si="752"/>
        <v>9.0042210707267745E-4</v>
      </c>
      <c r="AH510" s="5">
        <f t="shared" si="753"/>
        <v>7.9388710240923285E-4</v>
      </c>
      <c r="AI510" s="5">
        <f t="shared" si="754"/>
        <v>1.1382559387724492E-3</v>
      </c>
      <c r="AJ510" s="5">
        <f t="shared" si="755"/>
        <v>8.1600178301100609E-4</v>
      </c>
      <c r="AK510" s="5">
        <f t="shared" si="756"/>
        <v>3.8998780924158721E-4</v>
      </c>
      <c r="AL510" s="5">
        <f t="shared" si="757"/>
        <v>4.9785107499158889E-6</v>
      </c>
      <c r="AM510" s="5">
        <f t="shared" si="758"/>
        <v>6.4691972233650872E-3</v>
      </c>
      <c r="AN510" s="5">
        <f t="shared" si="759"/>
        <v>4.0173202345436003E-3</v>
      </c>
      <c r="AO510" s="5">
        <f t="shared" si="760"/>
        <v>1.2473620226466438E-3</v>
      </c>
      <c r="AP510" s="5">
        <f t="shared" si="761"/>
        <v>2.5820064532277947E-4</v>
      </c>
      <c r="AQ510" s="5">
        <f t="shared" si="762"/>
        <v>4.0085138897955007E-5</v>
      </c>
      <c r="AR510" s="5">
        <f t="shared" si="763"/>
        <v>9.8599520476292459E-5</v>
      </c>
      <c r="AS510" s="5">
        <f t="shared" si="764"/>
        <v>1.4136958441781375E-4</v>
      </c>
      <c r="AT510" s="5">
        <f t="shared" si="765"/>
        <v>1.013461287738753E-4</v>
      </c>
      <c r="AU510" s="5">
        <f t="shared" si="766"/>
        <v>4.8435868105335168E-5</v>
      </c>
      <c r="AV510" s="5">
        <f t="shared" si="767"/>
        <v>1.7361541191809535E-5</v>
      </c>
      <c r="AW510" s="5">
        <f t="shared" si="768"/>
        <v>1.2313008738888711E-7</v>
      </c>
      <c r="AX510" s="5">
        <f t="shared" si="769"/>
        <v>1.5458961642108812E-3</v>
      </c>
      <c r="AY510" s="5">
        <f t="shared" si="770"/>
        <v>9.5998927325286615E-4</v>
      </c>
      <c r="AZ510" s="5">
        <f t="shared" si="771"/>
        <v>2.9807286740729966E-4</v>
      </c>
      <c r="BA510" s="5">
        <f t="shared" si="772"/>
        <v>6.1700296562242098E-5</v>
      </c>
      <c r="BB510" s="5">
        <f t="shared" si="773"/>
        <v>9.57884886248303E-6</v>
      </c>
      <c r="BC510" s="5">
        <f t="shared" si="774"/>
        <v>1.1896778543063557E-6</v>
      </c>
      <c r="BD510" s="5">
        <f t="shared" si="775"/>
        <v>1.0204920204912817E-5</v>
      </c>
      <c r="BE510" s="5">
        <f t="shared" si="776"/>
        <v>1.4631565360729663E-5</v>
      </c>
      <c r="BF510" s="5">
        <f t="shared" si="777"/>
        <v>1.0489190537827101E-5</v>
      </c>
      <c r="BG510" s="5">
        <f t="shared" si="778"/>
        <v>5.0130484071621239E-6</v>
      </c>
      <c r="BH510" s="5">
        <f t="shared" si="779"/>
        <v>1.7968965938259636E-6</v>
      </c>
      <c r="BI510" s="5">
        <f t="shared" si="780"/>
        <v>5.1526929032487626E-7</v>
      </c>
      <c r="BJ510" s="8">
        <f t="shared" si="781"/>
        <v>0.56805740374664648</v>
      </c>
      <c r="BK510" s="8">
        <f t="shared" si="782"/>
        <v>0.27120724063845125</v>
      </c>
      <c r="BL510" s="8">
        <f t="shared" si="783"/>
        <v>0.15586306210231091</v>
      </c>
      <c r="BM510" s="8">
        <f t="shared" si="784"/>
        <v>0.3374254319389659</v>
      </c>
      <c r="BN510" s="8">
        <f t="shared" si="785"/>
        <v>0.66185607815399161</v>
      </c>
    </row>
    <row r="511" spans="1:66" x14ac:dyDescent="0.25">
      <c r="A511" t="s">
        <v>145</v>
      </c>
      <c r="B511" t="s">
        <v>357</v>
      </c>
      <c r="C511" t="s">
        <v>404</v>
      </c>
      <c r="D511" t="s">
        <v>496</v>
      </c>
      <c r="E511">
        <f>VLOOKUP(A511,home!$A$2:$E$405,3,FALSE)</f>
        <v>1.4323432343234299</v>
      </c>
      <c r="F511">
        <f>VLOOKUP(B511,home!$B$2:$E$405,3,FALSE)</f>
        <v>0.7</v>
      </c>
      <c r="G511">
        <f>VLOOKUP(C511,away!$B$2:$E$405,4,FALSE)</f>
        <v>0.44</v>
      </c>
      <c r="H511">
        <f>VLOOKUP(A511,away!$A$2:$E$405,3,FALSE)</f>
        <v>1.2079207920792101</v>
      </c>
      <c r="I511">
        <f>VLOOKUP(C511,away!$B$2:$E$405,3,FALSE)</f>
        <v>0.63</v>
      </c>
      <c r="J511">
        <f>VLOOKUP(B511,home!$B$2:$E$405,4,FALSE)</f>
        <v>0.89</v>
      </c>
      <c r="K511" s="3">
        <f t="shared" si="730"/>
        <v>0.44116171617161642</v>
      </c>
      <c r="L511" s="3">
        <f t="shared" si="731"/>
        <v>0.6772811881188131</v>
      </c>
      <c r="M511" s="5">
        <f t="shared" si="732"/>
        <v>0.32678823923710115</v>
      </c>
      <c r="N511" s="5">
        <f t="shared" si="733"/>
        <v>0.1441664604465403</v>
      </c>
      <c r="O511" s="5">
        <f t="shared" si="734"/>
        <v>0.22132752693375876</v>
      </c>
      <c r="P511" s="5">
        <f t="shared" si="735"/>
        <v>9.7641231618116678E-2</v>
      </c>
      <c r="Q511" s="5">
        <f t="shared" si="736"/>
        <v>3.1800361552491586E-2</v>
      </c>
      <c r="R511" s="5">
        <f t="shared" si="737"/>
        <v>7.4950485202547365E-2</v>
      </c>
      <c r="S511" s="5">
        <f t="shared" si="738"/>
        <v>7.2935688675330916E-3</v>
      </c>
      <c r="T511" s="5">
        <f t="shared" si="739"/>
        <v>2.1537786654879321E-2</v>
      </c>
      <c r="U511" s="5">
        <f t="shared" si="740"/>
        <v>3.3065284679851141E-2</v>
      </c>
      <c r="V511" s="5">
        <f t="shared" si="741"/>
        <v>2.4213881298517506E-4</v>
      </c>
      <c r="W511" s="5">
        <f t="shared" si="742"/>
        <v>4.6763673591250264E-3</v>
      </c>
      <c r="X511" s="5">
        <f t="shared" si="743"/>
        <v>3.1672156410682338E-3</v>
      </c>
      <c r="Y511" s="5">
        <f t="shared" si="744"/>
        <v>1.0725477862055909E-3</v>
      </c>
      <c r="Z511" s="5">
        <f t="shared" si="745"/>
        <v>1.6920851222687598E-2</v>
      </c>
      <c r="AA511" s="5">
        <f t="shared" si="746"/>
        <v>7.4648317644854549E-3</v>
      </c>
      <c r="AB511" s="5">
        <f t="shared" si="747"/>
        <v>1.6465989960763993E-3</v>
      </c>
      <c r="AC511" s="5">
        <f t="shared" si="748"/>
        <v>4.5217990359781829E-6</v>
      </c>
      <c r="AD511" s="5">
        <f t="shared" si="749"/>
        <v>5.1575856240013141E-4</v>
      </c>
      <c r="AE511" s="5">
        <f t="shared" si="750"/>
        <v>3.49313571924812E-4</v>
      </c>
      <c r="AF511" s="5">
        <f t="shared" si="751"/>
        <v>1.1829175550963156E-4</v>
      </c>
      <c r="AG511" s="5">
        <f t="shared" si="752"/>
        <v>2.670559357207447E-5</v>
      </c>
      <c r="AH511" s="5">
        <f t="shared" si="753"/>
        <v>2.8650435550208815E-3</v>
      </c>
      <c r="AI511" s="5">
        <f t="shared" si="754"/>
        <v>1.2639475316394411E-3</v>
      </c>
      <c r="AJ511" s="5">
        <f t="shared" si="755"/>
        <v>2.7880263110446711E-4</v>
      </c>
      <c r="AK511" s="5">
        <f t="shared" si="756"/>
        <v>4.0999015737069611E-5</v>
      </c>
      <c r="AL511" s="5">
        <f t="shared" si="757"/>
        <v>5.4042829452278111E-8</v>
      </c>
      <c r="AM511" s="5">
        <f t="shared" si="758"/>
        <v>4.5506586503729549E-5</v>
      </c>
      <c r="AN511" s="5">
        <f t="shared" si="759"/>
        <v>3.0820754974477493E-5</v>
      </c>
      <c r="AO511" s="5">
        <f t="shared" si="760"/>
        <v>1.0437158773916468E-5</v>
      </c>
      <c r="AP511" s="5">
        <f t="shared" si="761"/>
        <v>2.3562970983276129E-6</v>
      </c>
      <c r="AQ511" s="5">
        <f t="shared" si="762"/>
        <v>3.989689245790593E-7</v>
      </c>
      <c r="AR511" s="5">
        <f t="shared" si="763"/>
        <v>3.880880205913384E-4</v>
      </c>
      <c r="AS511" s="5">
        <f t="shared" si="764"/>
        <v>1.7120957718972044E-4</v>
      </c>
      <c r="AT511" s="5">
        <f t="shared" si="765"/>
        <v>3.7765555449016949E-5</v>
      </c>
      <c r="AU511" s="5">
        <f t="shared" si="766"/>
        <v>5.5535724180208872E-6</v>
      </c>
      <c r="AV511" s="5">
        <f t="shared" si="767"/>
        <v>6.1250588470436181E-7</v>
      </c>
      <c r="AW511" s="5">
        <f t="shared" si="768"/>
        <v>4.4854127011077722E-10</v>
      </c>
      <c r="AX511" s="5">
        <f t="shared" si="769"/>
        <v>3.3459606331829071E-6</v>
      </c>
      <c r="AY511" s="5">
        <f t="shared" si="770"/>
        <v>2.2661561930408954E-6</v>
      </c>
      <c r="AZ511" s="5">
        <f t="shared" si="771"/>
        <v>7.6741247944277197E-7</v>
      </c>
      <c r="BA511" s="5">
        <f t="shared" si="772"/>
        <v>1.7325134528473492E-7</v>
      </c>
      <c r="BB511" s="5">
        <f t="shared" si="773"/>
        <v>2.9334969244406994E-8</v>
      </c>
      <c r="BC511" s="5">
        <f t="shared" si="774"/>
        <v>3.9736045646561642E-9</v>
      </c>
      <c r="BD511" s="5">
        <f t="shared" si="775"/>
        <v>4.3807452613463299E-5</v>
      </c>
      <c r="BE511" s="5">
        <f t="shared" si="776"/>
        <v>1.9326170976062231E-5</v>
      </c>
      <c r="BF511" s="5">
        <f t="shared" si="777"/>
        <v>4.2629833774128479E-6</v>
      </c>
      <c r="BG511" s="5">
        <f t="shared" si="778"/>
        <v>6.2688835426350876E-7</v>
      </c>
      <c r="BH511" s="5">
        <f t="shared" si="779"/>
        <v>6.9139785553722415E-8</v>
      </c>
      <c r="BI511" s="5">
        <f t="shared" si="780"/>
        <v>6.1003652901235444E-9</v>
      </c>
      <c r="BJ511" s="8">
        <f t="shared" si="781"/>
        <v>0.20752691477921645</v>
      </c>
      <c r="BK511" s="8">
        <f t="shared" si="782"/>
        <v>0.43197202053379452</v>
      </c>
      <c r="BL511" s="8">
        <f t="shared" si="783"/>
        <v>0.34357484827722579</v>
      </c>
      <c r="BM511" s="8">
        <f t="shared" si="784"/>
        <v>0.10331806411471692</v>
      </c>
      <c r="BN511" s="8">
        <f t="shared" si="785"/>
        <v>0.89667430499055578</v>
      </c>
    </row>
    <row r="512" spans="1:66" x14ac:dyDescent="0.25">
      <c r="A512" t="s">
        <v>145</v>
      </c>
      <c r="B512" t="s">
        <v>371</v>
      </c>
      <c r="C512" t="s">
        <v>433</v>
      </c>
      <c r="D512" t="s">
        <v>496</v>
      </c>
      <c r="E512">
        <f>VLOOKUP(A512,home!$A$2:$E$405,3,FALSE)</f>
        <v>1.4323432343234299</v>
      </c>
      <c r="F512">
        <f>VLOOKUP(B512,home!$B$2:$E$405,3,FALSE)</f>
        <v>0.75</v>
      </c>
      <c r="G512">
        <f>VLOOKUP(C512,away!$B$2:$E$405,4,FALSE)</f>
        <v>0.93</v>
      </c>
      <c r="H512">
        <f>VLOOKUP(A512,away!$A$2:$E$405,3,FALSE)</f>
        <v>1.2079207920792101</v>
      </c>
      <c r="I512">
        <f>VLOOKUP(C512,away!$B$2:$E$405,3,FALSE)</f>
        <v>0.64</v>
      </c>
      <c r="J512">
        <f>VLOOKUP(B512,home!$B$2:$E$405,4,FALSE)</f>
        <v>0.96</v>
      </c>
      <c r="K512" s="3">
        <f t="shared" si="730"/>
        <v>0.9990594059405925</v>
      </c>
      <c r="L512" s="3">
        <f t="shared" si="731"/>
        <v>0.74214653465346669</v>
      </c>
      <c r="M512" s="5">
        <f t="shared" si="732"/>
        <v>0.17530886101853854</v>
      </c>
      <c r="N512" s="5">
        <f t="shared" si="733"/>
        <v>0.17514396654530301</v>
      </c>
      <c r="O512" s="5">
        <f t="shared" si="734"/>
        <v>0.13010486369895458</v>
      </c>
      <c r="P512" s="5">
        <f t="shared" si="735"/>
        <v>0.12998248783705932</v>
      </c>
      <c r="Q512" s="5">
        <f t="shared" si="736"/>
        <v>8.7489613585414697E-2</v>
      </c>
      <c r="R512" s="5">
        <f t="shared" si="737"/>
        <v>4.8278436867870374E-2</v>
      </c>
      <c r="S512" s="5">
        <f t="shared" si="738"/>
        <v>2.4093829379401153E-2</v>
      </c>
      <c r="T512" s="5">
        <f t="shared" si="739"/>
        <v>6.4930113540586365E-2</v>
      </c>
      <c r="U512" s="5">
        <f t="shared" si="740"/>
        <v>4.8233026456954972E-2</v>
      </c>
      <c r="V512" s="5">
        <f t="shared" si="741"/>
        <v>1.9849258972362534E-3</v>
      </c>
      <c r="W512" s="5">
        <f t="shared" si="742"/>
        <v>2.9135773791538807E-2</v>
      </c>
      <c r="X512" s="5">
        <f t="shared" si="743"/>
        <v>2.1623013553837819E-2</v>
      </c>
      <c r="Y512" s="5">
        <f t="shared" si="744"/>
        <v>8.0237222888728393E-3</v>
      </c>
      <c r="Z512" s="5">
        <f t="shared" si="745"/>
        <v>1.1943224873325392E-2</v>
      </c>
      <c r="AA512" s="5">
        <f t="shared" si="746"/>
        <v>1.1931991146959373E-2</v>
      </c>
      <c r="AB512" s="5">
        <f t="shared" si="747"/>
        <v>5.9603839934848184E-3</v>
      </c>
      <c r="AC512" s="5">
        <f t="shared" si="748"/>
        <v>9.1982517596362297E-5</v>
      </c>
      <c r="AD512" s="5">
        <f t="shared" si="749"/>
        <v>7.27709221394856E-3</v>
      </c>
      <c r="AE512" s="5">
        <f t="shared" si="750"/>
        <v>5.4006687689356469E-3</v>
      </c>
      <c r="AF512" s="5">
        <f t="shared" si="751"/>
        <v>2.0040438058383969E-3</v>
      </c>
      <c r="AG512" s="5">
        <f t="shared" si="752"/>
        <v>4.9576472193223718E-4</v>
      </c>
      <c r="AH512" s="5">
        <f t="shared" si="753"/>
        <v>2.215905738081381E-3</v>
      </c>
      <c r="AI512" s="5">
        <f t="shared" si="754"/>
        <v>2.2138214703079345E-3</v>
      </c>
      <c r="AJ512" s="5">
        <f t="shared" si="755"/>
        <v>1.1058695814921869E-3</v>
      </c>
      <c r="AK512" s="5">
        <f t="shared" si="756"/>
        <v>3.6827646904445205E-4</v>
      </c>
      <c r="AL512" s="5">
        <f t="shared" si="757"/>
        <v>2.7280118997355033E-6</v>
      </c>
      <c r="AM512" s="5">
        <f t="shared" si="758"/>
        <v>1.4540494848484726E-3</v>
      </c>
      <c r="AN512" s="5">
        <f t="shared" si="759"/>
        <v>1.0791177863949521E-3</v>
      </c>
      <c r="AO512" s="5">
        <f t="shared" si="760"/>
        <v>4.0043176282796678E-4</v>
      </c>
      <c r="AP512" s="5">
        <f t="shared" si="761"/>
        <v>9.9059681715984825E-5</v>
      </c>
      <c r="AQ512" s="5">
        <f t="shared" si="762"/>
        <v>1.8379199877348371E-5</v>
      </c>
      <c r="AR512" s="5">
        <f t="shared" si="763"/>
        <v>3.2890535292716595E-4</v>
      </c>
      <c r="AS512" s="5">
        <f t="shared" si="764"/>
        <v>3.2859598650609529E-4</v>
      </c>
      <c r="AT512" s="5">
        <f t="shared" si="765"/>
        <v>1.6414345553662123E-4</v>
      </c>
      <c r="AU512" s="5">
        <f t="shared" si="766"/>
        <v>5.4663021059150966E-5</v>
      </c>
      <c r="AV512" s="5">
        <f t="shared" si="767"/>
        <v>1.3652901336568364E-5</v>
      </c>
      <c r="AW512" s="5">
        <f t="shared" si="768"/>
        <v>5.6185562934872193E-8</v>
      </c>
      <c r="AX512" s="5">
        <f t="shared" si="769"/>
        <v>2.4211363575682313E-4</v>
      </c>
      <c r="AY512" s="5">
        <f t="shared" si="770"/>
        <v>1.7968379576927793E-4</v>
      </c>
      <c r="AZ512" s="5">
        <f t="shared" si="771"/>
        <v>6.6675853181775427E-5</v>
      </c>
      <c r="BA512" s="5">
        <f t="shared" si="772"/>
        <v>1.649441779463932E-5</v>
      </c>
      <c r="BB512" s="5">
        <f t="shared" si="773"/>
        <v>3.0603187518545111E-6</v>
      </c>
      <c r="BC512" s="5">
        <f t="shared" si="774"/>
        <v>4.542409913247696E-7</v>
      </c>
      <c r="BD512" s="5">
        <f t="shared" si="775"/>
        <v>4.0682661317311935E-5</v>
      </c>
      <c r="BE512" s="5">
        <f t="shared" si="776"/>
        <v>4.0644395447755981E-5</v>
      </c>
      <c r="BF512" s="5">
        <f t="shared" si="777"/>
        <v>2.0303082785424802E-5</v>
      </c>
      <c r="BG512" s="5">
        <f t="shared" si="778"/>
        <v>6.7613286087897256E-6</v>
      </c>
      <c r="BH512" s="5">
        <f t="shared" si="779"/>
        <v>1.6887422358166488E-6</v>
      </c>
      <c r="BI512" s="5">
        <f t="shared" si="780"/>
        <v>3.3743076298035396E-7</v>
      </c>
      <c r="BJ512" s="8">
        <f t="shared" si="781"/>
        <v>0.40508329299411877</v>
      </c>
      <c r="BK512" s="8">
        <f t="shared" si="782"/>
        <v>0.33164449845750055</v>
      </c>
      <c r="BL512" s="8">
        <f t="shared" si="783"/>
        <v>0.25141295378167383</v>
      </c>
      <c r="BM512" s="8">
        <f t="shared" si="784"/>
        <v>0.25359611294327178</v>
      </c>
      <c r="BN512" s="8">
        <f t="shared" si="785"/>
        <v>0.74630822955314058</v>
      </c>
    </row>
    <row r="513" spans="1:66" x14ac:dyDescent="0.25">
      <c r="A513" t="s">
        <v>145</v>
      </c>
      <c r="B513" t="s">
        <v>146</v>
      </c>
      <c r="C513" t="s">
        <v>427</v>
      </c>
      <c r="D513" t="s">
        <v>496</v>
      </c>
      <c r="E513">
        <f>VLOOKUP(A513,home!$A$2:$E$405,3,FALSE)</f>
        <v>1.4323432343234299</v>
      </c>
      <c r="F513">
        <f>VLOOKUP(B513,home!$B$2:$E$405,3,FALSE)</f>
        <v>1.45</v>
      </c>
      <c r="G513">
        <f>VLOOKUP(C513,away!$B$2:$E$405,4,FALSE)</f>
        <v>0.8</v>
      </c>
      <c r="H513">
        <f>VLOOKUP(A513,away!$A$2:$E$405,3,FALSE)</f>
        <v>1.2079207920792101</v>
      </c>
      <c r="I513">
        <f>VLOOKUP(C513,away!$B$2:$E$405,3,FALSE)</f>
        <v>1.3</v>
      </c>
      <c r="J513">
        <f>VLOOKUP(B513,home!$B$2:$E$405,4,FALSE)</f>
        <v>1.31</v>
      </c>
      <c r="K513" s="3">
        <f t="shared" si="730"/>
        <v>1.6615181518151787</v>
      </c>
      <c r="L513" s="3">
        <f t="shared" si="731"/>
        <v>2.0570891089108949</v>
      </c>
      <c r="M513" s="5">
        <f t="shared" si="732"/>
        <v>2.426774295897673E-2</v>
      </c>
      <c r="N513" s="5">
        <f t="shared" si="733"/>
        <v>4.0321295429924832E-2</v>
      </c>
      <c r="O513" s="5">
        <f t="shared" si="734"/>
        <v>4.9920909738760087E-2</v>
      </c>
      <c r="P513" s="5">
        <f t="shared" si="735"/>
        <v>8.2944497686077021E-2</v>
      </c>
      <c r="Q513" s="5">
        <f t="shared" si="736"/>
        <v>3.3497282130761266E-2</v>
      </c>
      <c r="R513" s="5">
        <f t="shared" si="737"/>
        <v>5.1345879865263608E-2</v>
      </c>
      <c r="S513" s="5">
        <f t="shared" si="738"/>
        <v>7.087381084455957E-2</v>
      </c>
      <c r="T513" s="5">
        <f t="shared" si="739"/>
        <v>6.8906894249304532E-2</v>
      </c>
      <c r="U513" s="5">
        <f t="shared" si="740"/>
        <v>8.5312111417056982E-2</v>
      </c>
      <c r="V513" s="5">
        <f t="shared" si="741"/>
        <v>2.6915439192664859E-2</v>
      </c>
      <c r="W513" s="5">
        <f t="shared" si="742"/>
        <v>1.8552114098911353E-2</v>
      </c>
      <c r="X513" s="5">
        <f t="shared" si="743"/>
        <v>3.8163351860142802E-2</v>
      </c>
      <c r="Y513" s="5">
        <f t="shared" si="744"/>
        <v>3.9252707735517055E-2</v>
      </c>
      <c r="Z513" s="5">
        <f t="shared" si="745"/>
        <v>3.5207683419426997E-2</v>
      </c>
      <c r="AA513" s="5">
        <f t="shared" si="746"/>
        <v>5.8498205084740254E-2</v>
      </c>
      <c r="AB513" s="5">
        <f t="shared" si="747"/>
        <v>4.8597914798451464E-2</v>
      </c>
      <c r="AC513" s="5">
        <f t="shared" si="748"/>
        <v>5.7496271583889003E-3</v>
      </c>
      <c r="AD513" s="5">
        <f t="shared" si="749"/>
        <v>7.7061685824718782E-3</v>
      </c>
      <c r="AE513" s="5">
        <f t="shared" si="750"/>
        <v>1.5852275462434211E-2</v>
      </c>
      <c r="AF513" s="5">
        <f t="shared" si="751"/>
        <v>1.6304771602614419E-2</v>
      </c>
      <c r="AG513" s="5">
        <f t="shared" si="752"/>
        <v>1.1180122695672588E-2</v>
      </c>
      <c r="AH513" s="5">
        <f t="shared" si="753"/>
        <v>1.8106335528021496E-2</v>
      </c>
      <c r="AI513" s="5">
        <f t="shared" si="754"/>
        <v>3.0084005142663781E-2</v>
      </c>
      <c r="AJ513" s="5">
        <f t="shared" si="755"/>
        <v>2.4992560311918533E-2</v>
      </c>
      <c r="AK513" s="5">
        <f t="shared" si="756"/>
        <v>1.3841864206196085E-2</v>
      </c>
      <c r="AL513" s="5">
        <f t="shared" si="757"/>
        <v>7.8606393242415052E-4</v>
      </c>
      <c r="AM513" s="5">
        <f t="shared" si="758"/>
        <v>2.5607877961449734E-3</v>
      </c>
      <c r="AN513" s="5">
        <f t="shared" si="759"/>
        <v>5.2677686856817578E-3</v>
      </c>
      <c r="AO513" s="5">
        <f t="shared" si="760"/>
        <v>5.4181347957889025E-3</v>
      </c>
      <c r="AP513" s="5">
        <f t="shared" si="761"/>
        <v>3.7151953596761692E-3</v>
      </c>
      <c r="AQ513" s="5">
        <f t="shared" si="762"/>
        <v>1.910621977966536E-3</v>
      </c>
      <c r="AR513" s="5">
        <f t="shared" si="763"/>
        <v>7.4492691233958826E-3</v>
      </c>
      <c r="AS513" s="5">
        <f t="shared" si="764"/>
        <v>1.2377095866278602E-2</v>
      </c>
      <c r="AT513" s="5">
        <f t="shared" si="765"/>
        <v>1.0282384724289257E-2</v>
      </c>
      <c r="AU513" s="5">
        <f t="shared" si="766"/>
        <v>5.6947896211179032E-3</v>
      </c>
      <c r="AV513" s="5">
        <f t="shared" si="767"/>
        <v>2.3654990815640204E-3</v>
      </c>
      <c r="AW513" s="5">
        <f t="shared" si="768"/>
        <v>7.4630021028188246E-5</v>
      </c>
      <c r="AX513" s="5">
        <f t="shared" si="769"/>
        <v>7.0913256770694397E-4</v>
      </c>
      <c r="AY513" s="5">
        <f t="shared" si="770"/>
        <v>1.4587488818039722E-3</v>
      </c>
      <c r="AZ513" s="5">
        <f t="shared" si="771"/>
        <v>1.5003882186974489E-3</v>
      </c>
      <c r="BA513" s="5">
        <f t="shared" si="772"/>
        <v>1.0288107546069134E-3</v>
      </c>
      <c r="BB513" s="5">
        <f t="shared" si="773"/>
        <v>5.2908884960807035E-4</v>
      </c>
      <c r="BC513" s="5">
        <f t="shared" si="774"/>
        <v>2.1767658203499117E-4</v>
      </c>
      <c r="BD513" s="5">
        <f t="shared" si="775"/>
        <v>2.5539683971806475E-3</v>
      </c>
      <c r="BE513" s="5">
        <f t="shared" si="776"/>
        <v>4.2434648510779631E-3</v>
      </c>
      <c r="BF513" s="5">
        <f t="shared" si="777"/>
        <v>3.5252969383278657E-3</v>
      </c>
      <c r="BG513" s="5">
        <f t="shared" si="778"/>
        <v>1.9524482845234073E-3</v>
      </c>
      <c r="BH513" s="5">
        <f t="shared" si="779"/>
        <v>8.1100706630401218E-4</v>
      </c>
      <c r="BI513" s="5">
        <f t="shared" si="780"/>
        <v>2.6950059238289837E-4</v>
      </c>
      <c r="BJ513" s="8">
        <f t="shared" si="781"/>
        <v>0.31405333831747162</v>
      </c>
      <c r="BK513" s="8">
        <f t="shared" si="782"/>
        <v>0.21299593065489519</v>
      </c>
      <c r="BL513" s="8">
        <f t="shared" si="783"/>
        <v>0.43222451063951473</v>
      </c>
      <c r="BM513" s="8">
        <f t="shared" si="784"/>
        <v>0.7107997363607691</v>
      </c>
      <c r="BN513" s="8">
        <f t="shared" si="785"/>
        <v>0.28229760780976354</v>
      </c>
    </row>
    <row r="514" spans="1:66" x14ac:dyDescent="0.25">
      <c r="A514" t="s">
        <v>145</v>
      </c>
      <c r="B514" t="s">
        <v>434</v>
      </c>
      <c r="C514" t="s">
        <v>349</v>
      </c>
      <c r="D514" t="s">
        <v>496</v>
      </c>
      <c r="E514">
        <f>VLOOKUP(A514,home!$A$2:$E$405,3,FALSE)</f>
        <v>1.4323432343234299</v>
      </c>
      <c r="F514">
        <f>VLOOKUP(B514,home!$B$2:$E$405,3,FALSE)</f>
        <v>0.85</v>
      </c>
      <c r="G514">
        <f>VLOOKUP(C514,away!$B$2:$E$405,4,FALSE)</f>
        <v>0.93</v>
      </c>
      <c r="H514">
        <f>VLOOKUP(A514,away!$A$2:$E$405,3,FALSE)</f>
        <v>1.2079207920792101</v>
      </c>
      <c r="I514">
        <f>VLOOKUP(C514,away!$B$2:$E$405,3,FALSE)</f>
        <v>0.78</v>
      </c>
      <c r="J514">
        <f>VLOOKUP(B514,home!$B$2:$E$405,4,FALSE)</f>
        <v>0.59</v>
      </c>
      <c r="K514" s="3">
        <f t="shared" si="730"/>
        <v>1.1322673267326713</v>
      </c>
      <c r="L514" s="3">
        <f t="shared" si="731"/>
        <v>0.55588514851485249</v>
      </c>
      <c r="M514" s="5">
        <f t="shared" si="732"/>
        <v>0.18486074348955603</v>
      </c>
      <c r="N514" s="5">
        <f t="shared" si="733"/>
        <v>0.20931177984873367</v>
      </c>
      <c r="O514" s="5">
        <f t="shared" si="734"/>
        <v>0.10276134184925788</v>
      </c>
      <c r="P514" s="5">
        <f t="shared" si="735"/>
        <v>0.11635330982712142</v>
      </c>
      <c r="Q514" s="5">
        <f t="shared" si="736"/>
        <v>0.11849844471149154</v>
      </c>
      <c r="R514" s="5">
        <f t="shared" si="737"/>
        <v>2.8561751887730122E-2</v>
      </c>
      <c r="S514" s="5">
        <f t="shared" si="738"/>
        <v>1.8308501378080527E-2</v>
      </c>
      <c r="T514" s="5">
        <f t="shared" si="739"/>
        <v>6.58715255372265E-2</v>
      </c>
      <c r="U514" s="5">
        <f t="shared" si="740"/>
        <v>3.2339538456722015E-2</v>
      </c>
      <c r="V514" s="5">
        <f t="shared" si="741"/>
        <v>1.2803960749059951E-3</v>
      </c>
      <c r="W514" s="5">
        <f t="shared" si="742"/>
        <v>4.4723972405153273E-2</v>
      </c>
      <c r="X514" s="5">
        <f t="shared" si="743"/>
        <v>2.4861392042612788E-2</v>
      </c>
      <c r="Y514" s="5">
        <f t="shared" si="744"/>
        <v>6.9100393039468909E-3</v>
      </c>
      <c r="Z514" s="5">
        <f t="shared" si="745"/>
        <v>5.2923512299850751E-3</v>
      </c>
      <c r="AA514" s="5">
        <f t="shared" si="746"/>
        <v>5.9923563793055669E-3</v>
      </c>
      <c r="AB514" s="5">
        <f t="shared" si="747"/>
        <v>3.3924746692128912E-3</v>
      </c>
      <c r="AC514" s="5">
        <f t="shared" si="748"/>
        <v>5.0368428145137815E-5</v>
      </c>
      <c r="AD514" s="5">
        <f t="shared" si="749"/>
        <v>1.2659873169012155E-2</v>
      </c>
      <c r="AE514" s="5">
        <f t="shared" si="750"/>
        <v>7.0374354767355173E-3</v>
      </c>
      <c r="AF514" s="5">
        <f t="shared" si="751"/>
        <v>1.9560029325744075E-3</v>
      </c>
      <c r="AG514" s="5">
        <f t="shared" si="752"/>
        <v>3.6243766022320381E-4</v>
      </c>
      <c r="AH514" s="5">
        <f t="shared" si="753"/>
        <v>7.3548486236825385E-4</v>
      </c>
      <c r="AI514" s="5">
        <f t="shared" si="754"/>
        <v>8.3276547896604951E-4</v>
      </c>
      <c r="AJ514" s="5">
        <f t="shared" si="755"/>
        <v>4.7145657133207072E-4</v>
      </c>
      <c r="AK514" s="5">
        <f t="shared" si="756"/>
        <v>1.779382905642383E-4</v>
      </c>
      <c r="AL514" s="5">
        <f t="shared" si="757"/>
        <v>1.2680968852226712E-6</v>
      </c>
      <c r="AM514" s="5">
        <f t="shared" si="758"/>
        <v>2.8668721499704153E-3</v>
      </c>
      <c r="AN514" s="5">
        <f t="shared" si="759"/>
        <v>1.5936516508593985E-3</v>
      </c>
      <c r="AO514" s="5">
        <f t="shared" si="760"/>
        <v>4.4294364230945828E-4</v>
      </c>
      <c r="AP514" s="5">
        <f t="shared" si="761"/>
        <v>8.2075264129634305E-5</v>
      </c>
      <c r="AQ514" s="5">
        <f t="shared" si="762"/>
        <v>1.1406105097524376E-5</v>
      </c>
      <c r="AR514" s="5">
        <f t="shared" si="763"/>
        <v>8.1769022389600559E-5</v>
      </c>
      <c r="AS514" s="5">
        <f t="shared" si="764"/>
        <v>9.2584392390616981E-5</v>
      </c>
      <c r="AT514" s="5">
        <f t="shared" si="765"/>
        <v>5.2415141234646278E-5</v>
      </c>
      <c r="AU514" s="5">
        <f t="shared" si="766"/>
        <v>1.978265061535612E-5</v>
      </c>
      <c r="AV514" s="5">
        <f t="shared" si="767"/>
        <v>5.5998122319839238E-6</v>
      </c>
      <c r="AW514" s="5">
        <f t="shared" si="768"/>
        <v>2.2170933613161879E-8</v>
      </c>
      <c r="AX514" s="5">
        <f t="shared" si="769"/>
        <v>5.4101094422189118E-4</v>
      </c>
      <c r="AY514" s="5">
        <f t="shared" si="770"/>
        <v>3.0073994907694649E-4</v>
      </c>
      <c r="AZ514" s="5">
        <f t="shared" si="771"/>
        <v>8.3588435628493781E-5</v>
      </c>
      <c r="BA514" s="5">
        <f t="shared" si="772"/>
        <v>1.5488523317823149E-5</v>
      </c>
      <c r="BB514" s="5">
        <f t="shared" si="773"/>
        <v>2.152460021200969E-6</v>
      </c>
      <c r="BC514" s="5">
        <f t="shared" si="774"/>
        <v>2.3930411171151674E-7</v>
      </c>
      <c r="BD514" s="5">
        <f t="shared" si="775"/>
        <v>7.5756975258262302E-6</v>
      </c>
      <c r="BE514" s="5">
        <f t="shared" si="776"/>
        <v>8.5777147857025789E-6</v>
      </c>
      <c r="BF514" s="5">
        <f t="shared" si="777"/>
        <v>4.8561330949413831E-6</v>
      </c>
      <c r="BG514" s="5">
        <f t="shared" si="778"/>
        <v>1.8328136125557784E-6</v>
      </c>
      <c r="BH514" s="5">
        <f t="shared" si="779"/>
        <v>5.1880874237194494E-7</v>
      </c>
      <c r="BI514" s="5">
        <f t="shared" si="780"/>
        <v>1.1748603756220435E-7</v>
      </c>
      <c r="BJ514" s="8">
        <f t="shared" si="781"/>
        <v>0.49813307151645447</v>
      </c>
      <c r="BK514" s="8">
        <f t="shared" si="782"/>
        <v>0.32115532724377127</v>
      </c>
      <c r="BL514" s="8">
        <f t="shared" si="783"/>
        <v>0.17554073811812024</v>
      </c>
      <c r="BM514" s="8">
        <f t="shared" si="784"/>
        <v>0.23947339871629705</v>
      </c>
      <c r="BN514" s="8">
        <f t="shared" si="785"/>
        <v>0.76034737161389065</v>
      </c>
    </row>
    <row r="515" spans="1:66" x14ac:dyDescent="0.25">
      <c r="A515" t="s">
        <v>145</v>
      </c>
      <c r="B515" t="s">
        <v>147</v>
      </c>
      <c r="C515" t="s">
        <v>360</v>
      </c>
      <c r="D515" t="s">
        <v>496</v>
      </c>
      <c r="E515">
        <f>VLOOKUP(A515,home!$A$2:$E$405,3,FALSE)</f>
        <v>1.4323432343234299</v>
      </c>
      <c r="F515">
        <f>VLOOKUP(B515,home!$B$2:$E$405,3,FALSE)</f>
        <v>1.1000000000000001</v>
      </c>
      <c r="G515">
        <f>VLOOKUP(C515,away!$B$2:$E$405,4,FALSE)</f>
        <v>0.76</v>
      </c>
      <c r="H515">
        <f>VLOOKUP(A515,away!$A$2:$E$405,3,FALSE)</f>
        <v>1.2079207920792101</v>
      </c>
      <c r="I515">
        <f>VLOOKUP(C515,away!$B$2:$E$405,3,FALSE)</f>
        <v>1.1100000000000001</v>
      </c>
      <c r="J515">
        <f>VLOOKUP(B515,home!$B$2:$E$405,4,FALSE)</f>
        <v>1.06</v>
      </c>
      <c r="K515" s="3">
        <f t="shared" si="730"/>
        <v>1.1974389438943875</v>
      </c>
      <c r="L515" s="3">
        <f t="shared" si="731"/>
        <v>1.4212396039603987</v>
      </c>
      <c r="M515" s="5">
        <f t="shared" si="732"/>
        <v>7.2899131920187127E-2</v>
      </c>
      <c r="N515" s="5">
        <f t="shared" si="733"/>
        <v>8.72922595373265E-2</v>
      </c>
      <c r="O515" s="5">
        <f t="shared" si="734"/>
        <v>0.10360713337930362</v>
      </c>
      <c r="P515" s="5">
        <f t="shared" si="735"/>
        <v>0.12406321637363826</v>
      </c>
      <c r="Q515" s="5">
        <f t="shared" si="736"/>
        <v>5.2263575535265533E-2</v>
      </c>
      <c r="R515" s="5">
        <f t="shared" si="737"/>
        <v>7.3625280605736851E-2</v>
      </c>
      <c r="S515" s="5">
        <f t="shared" si="738"/>
        <v>5.2784173321239337E-2</v>
      </c>
      <c r="T515" s="5">
        <f t="shared" si="739"/>
        <v>7.4279063395295164E-2</v>
      </c>
      <c r="U515" s="5">
        <f t="shared" si="740"/>
        <v>8.8161778252461465E-2</v>
      </c>
      <c r="V515" s="5">
        <f t="shared" si="741"/>
        <v>9.981180149375872E-3</v>
      </c>
      <c r="W515" s="5">
        <f t="shared" si="742"/>
        <v>2.0860813564364301E-2</v>
      </c>
      <c r="X515" s="5">
        <f t="shared" si="743"/>
        <v>2.9648214408508834E-2</v>
      </c>
      <c r="Y515" s="5">
        <f t="shared" si="744"/>
        <v>2.1068608252041047E-2</v>
      </c>
      <c r="Z515" s="5">
        <f t="shared" si="745"/>
        <v>3.4879721549856905E-2</v>
      </c>
      <c r="AA515" s="5">
        <f t="shared" si="746"/>
        <v>4.1766336935990959E-2</v>
      </c>
      <c r="AB515" s="5">
        <f t="shared" si="747"/>
        <v>2.5006319195485089E-2</v>
      </c>
      <c r="AC515" s="5">
        <f t="shared" si="748"/>
        <v>1.0616529990816787E-3</v>
      </c>
      <c r="AD515" s="5">
        <f t="shared" si="749"/>
        <v>6.2448876408225246E-3</v>
      </c>
      <c r="AE515" s="5">
        <f t="shared" si="750"/>
        <v>8.8754816374197933E-3</v>
      </c>
      <c r="AF515" s="5">
        <f t="shared" si="751"/>
        <v>6.3070930036621502E-3</v>
      </c>
      <c r="AG515" s="5">
        <f t="shared" si="752"/>
        <v>2.9879634542220664E-3</v>
      </c>
      <c r="AH515" s="5">
        <f t="shared" si="753"/>
        <v>1.2393110410441902E-2</v>
      </c>
      <c r="AI515" s="5">
        <f t="shared" si="754"/>
        <v>1.4839993041446091E-2</v>
      </c>
      <c r="AJ515" s="5">
        <f t="shared" si="755"/>
        <v>8.8849927974746362E-3</v>
      </c>
      <c r="AK515" s="5">
        <f t="shared" si="756"/>
        <v>3.546412130639089E-3</v>
      </c>
      <c r="AL515" s="5">
        <f t="shared" si="757"/>
        <v>7.2270866480547791E-5</v>
      </c>
      <c r="AM515" s="5">
        <f t="shared" si="758"/>
        <v>1.4955743322731265E-3</v>
      </c>
      <c r="AN515" s="5">
        <f t="shared" si="759"/>
        <v>2.1255694716931961E-3</v>
      </c>
      <c r="AO515" s="5">
        <f t="shared" si="760"/>
        <v>1.5104717570697764E-3</v>
      </c>
      <c r="AP515" s="5">
        <f t="shared" si="761"/>
        <v>7.1558076060373912E-4</v>
      </c>
      <c r="AQ515" s="5">
        <f t="shared" si="762"/>
        <v>2.5425292920053477E-4</v>
      </c>
      <c r="AR515" s="5">
        <f t="shared" si="763"/>
        <v>3.5227158663147851E-3</v>
      </c>
      <c r="AS515" s="5">
        <f t="shared" si="764"/>
        <v>4.2182371665999792E-3</v>
      </c>
      <c r="AT515" s="5">
        <f t="shared" si="765"/>
        <v>2.5255407289347669E-3</v>
      </c>
      <c r="AU515" s="5">
        <f t="shared" si="766"/>
        <v>1.0080602744059696E-3</v>
      </c>
      <c r="AV515" s="5">
        <f t="shared" si="767"/>
        <v>3.0177265759164261E-4</v>
      </c>
      <c r="AW515" s="5">
        <f t="shared" si="768"/>
        <v>3.4165001197602433E-6</v>
      </c>
      <c r="AX515" s="5">
        <f t="shared" si="769"/>
        <v>2.9847649149211463E-4</v>
      </c>
      <c r="AY515" s="5">
        <f t="shared" si="770"/>
        <v>4.242066105597423E-4</v>
      </c>
      <c r="AZ515" s="5">
        <f t="shared" si="771"/>
        <v>3.0144961759465567E-4</v>
      </c>
      <c r="BA515" s="5">
        <f t="shared" si="772"/>
        <v>1.4281071170808076E-4</v>
      </c>
      <c r="BB515" s="5">
        <f t="shared" si="773"/>
        <v>5.074205983732384E-5</v>
      </c>
      <c r="BC515" s="5">
        <f t="shared" si="774"/>
        <v>1.4423325005466583E-5</v>
      </c>
      <c r="BD515" s="5">
        <f t="shared" si="775"/>
        <v>8.3443721711770711E-4</v>
      </c>
      <c r="BE515" s="5">
        <f t="shared" si="776"/>
        <v>9.9918762001159904E-4</v>
      </c>
      <c r="BF515" s="5">
        <f t="shared" si="777"/>
        <v>5.9823308422951799E-4</v>
      </c>
      <c r="BG515" s="5">
        <f t="shared" si="778"/>
        <v>2.387825308608254E-4</v>
      </c>
      <c r="BH515" s="5">
        <f t="shared" si="779"/>
        <v>7.1481875393603921E-5</v>
      </c>
      <c r="BI515" s="5">
        <f t="shared" si="780"/>
        <v>1.7119036275781451E-5</v>
      </c>
      <c r="BJ515" s="8">
        <f t="shared" si="781"/>
        <v>0.31716151849596574</v>
      </c>
      <c r="BK515" s="8">
        <f t="shared" si="782"/>
        <v>0.26128583224056257</v>
      </c>
      <c r="BL515" s="8">
        <f t="shared" si="783"/>
        <v>0.38616692480671594</v>
      </c>
      <c r="BM515" s="8">
        <f t="shared" si="784"/>
        <v>0.48532260963120327</v>
      </c>
      <c r="BN515" s="8">
        <f t="shared" si="785"/>
        <v>0.51375059735145789</v>
      </c>
    </row>
    <row r="516" spans="1:66" x14ac:dyDescent="0.25">
      <c r="A516" t="s">
        <v>27</v>
      </c>
      <c r="B516" t="s">
        <v>29</v>
      </c>
      <c r="C516" t="s">
        <v>297</v>
      </c>
      <c r="D516" t="s">
        <v>496</v>
      </c>
      <c r="E516">
        <f>VLOOKUP(A516,home!$A$2:$E$405,3,FALSE)</f>
        <v>1.24827586206897</v>
      </c>
      <c r="F516">
        <f>VLOOKUP(B516,home!$B$2:$E$405,3,FALSE)</f>
        <v>0.75</v>
      </c>
      <c r="G516">
        <f>VLOOKUP(C516,away!$B$2:$E$405,4,FALSE)</f>
        <v>1.03</v>
      </c>
      <c r="H516">
        <f>VLOOKUP(A516,away!$A$2:$E$405,3,FALSE)</f>
        <v>1.0965517241379299</v>
      </c>
      <c r="I516">
        <f>VLOOKUP(C516,away!$B$2:$E$405,3,FALSE)</f>
        <v>0.92</v>
      </c>
      <c r="J516">
        <f>VLOOKUP(B516,home!$B$2:$E$405,4,FALSE)</f>
        <v>1.58</v>
      </c>
      <c r="K516" s="3">
        <f t="shared" si="730"/>
        <v>0.96429310344827934</v>
      </c>
      <c r="L516" s="3">
        <f t="shared" si="731"/>
        <v>1.593947586206895</v>
      </c>
      <c r="M516" s="5">
        <f t="shared" si="732"/>
        <v>7.7440863178823816E-2</v>
      </c>
      <c r="N516" s="5">
        <f t="shared" si="733"/>
        <v>7.4675690288421595E-2</v>
      </c>
      <c r="O516" s="5">
        <f t="shared" si="734"/>
        <v>0.12343667693766462</v>
      </c>
      <c r="P516" s="5">
        <f t="shared" si="735"/>
        <v>0.11902913628356326</v>
      </c>
      <c r="Q516" s="5">
        <f t="shared" si="736"/>
        <v>3.6004626570182288E-2</v>
      </c>
      <c r="R516" s="5">
        <f t="shared" si="737"/>
        <v>9.8375796627095446E-2</v>
      </c>
      <c r="S516" s="5">
        <f t="shared" si="738"/>
        <v>4.5737917627851607E-2</v>
      </c>
      <c r="T516" s="5">
        <f t="shared" si="739"/>
        <v>5.738948761382269E-2</v>
      </c>
      <c r="U516" s="5">
        <f t="shared" si="740"/>
        <v>9.4863102233738644E-2</v>
      </c>
      <c r="V516" s="5">
        <f t="shared" si="741"/>
        <v>7.8111859340555499E-3</v>
      </c>
      <c r="W516" s="5">
        <f t="shared" si="742"/>
        <v>1.1573004364619154E-2</v>
      </c>
      <c r="X516" s="5">
        <f t="shared" si="743"/>
        <v>1.8446762372146559E-2</v>
      </c>
      <c r="Y516" s="5">
        <f t="shared" si="744"/>
        <v>1.4701586178207597E-2</v>
      </c>
      <c r="Z516" s="5">
        <f t="shared" si="745"/>
        <v>5.2268621191646394E-2</v>
      </c>
      <c r="AA516" s="5">
        <f t="shared" si="746"/>
        <v>5.0402270941855204E-2</v>
      </c>
      <c r="AB516" s="5">
        <f t="shared" si="747"/>
        <v>2.4301281133681286E-2</v>
      </c>
      <c r="AC516" s="5">
        <f t="shared" si="748"/>
        <v>7.5037799563744487E-4</v>
      </c>
      <c r="AD516" s="5">
        <f t="shared" si="749"/>
        <v>2.7899420737447713E-3</v>
      </c>
      <c r="AE516" s="5">
        <f t="shared" si="750"/>
        <v>4.4470214341025367E-3</v>
      </c>
      <c r="AF516" s="5">
        <f t="shared" si="751"/>
        <v>3.5441595403490327E-3</v>
      </c>
      <c r="AG516" s="5">
        <f t="shared" si="752"/>
        <v>1.8830681814904929E-3</v>
      </c>
      <c r="AH516" s="5">
        <f t="shared" si="753"/>
        <v>2.0828360645696837E-2</v>
      </c>
      <c r="AI516" s="5">
        <f t="shared" si="754"/>
        <v>2.0084644526779011E-2</v>
      </c>
      <c r="AJ516" s="5">
        <f t="shared" si="755"/>
        <v>9.6837421011916128E-3</v>
      </c>
      <c r="AK516" s="5">
        <f t="shared" si="756"/>
        <v>3.1126552412502747E-3</v>
      </c>
      <c r="AL516" s="5">
        <f t="shared" si="757"/>
        <v>4.613421960479394E-5</v>
      </c>
      <c r="AM516" s="5">
        <f t="shared" si="758"/>
        <v>5.3806438014645489E-4</v>
      </c>
      <c r="AN516" s="5">
        <f t="shared" si="759"/>
        <v>8.5764641995835086E-4</v>
      </c>
      <c r="AO516" s="5">
        <f t="shared" si="760"/>
        <v>6.8352172045579938E-4</v>
      </c>
      <c r="AP516" s="5">
        <f t="shared" si="761"/>
        <v>3.6316593214683518E-4</v>
      </c>
      <c r="AQ516" s="5">
        <f t="shared" si="762"/>
        <v>1.4471686523450628E-4</v>
      </c>
      <c r="AR516" s="5">
        <f t="shared" si="763"/>
        <v>6.6398630351710295E-3</v>
      </c>
      <c r="AS516" s="5">
        <f t="shared" si="764"/>
        <v>6.4027741326565836E-3</v>
      </c>
      <c r="AT516" s="5">
        <f t="shared" si="765"/>
        <v>3.0870754695288905E-3</v>
      </c>
      <c r="AU516" s="5">
        <f t="shared" si="766"/>
        <v>9.9228186169702279E-4</v>
      </c>
      <c r="AV516" s="5">
        <f t="shared" si="767"/>
        <v>2.3921263897781455E-4</v>
      </c>
      <c r="AW516" s="5">
        <f t="shared" si="768"/>
        <v>1.9697167358366837E-6</v>
      </c>
      <c r="AX516" s="5">
        <f t="shared" si="769"/>
        <v>8.6475295164399922E-5</v>
      </c>
      <c r="AY516" s="5">
        <f t="shared" si="770"/>
        <v>1.3783708799382401E-4</v>
      </c>
      <c r="AZ516" s="5">
        <f t="shared" si="771"/>
        <v>1.0985254684877163E-4</v>
      </c>
      <c r="BA516" s="5">
        <f t="shared" si="772"/>
        <v>5.836640062942646E-5</v>
      </c>
      <c r="BB516" s="5">
        <f t="shared" si="773"/>
        <v>2.3258245849714735E-5</v>
      </c>
      <c r="BC516" s="5">
        <f t="shared" si="774"/>
        <v>7.4144849663118638E-6</v>
      </c>
      <c r="BD516" s="5">
        <f t="shared" si="775"/>
        <v>1.7639322762758743E-3</v>
      </c>
      <c r="BE516" s="5">
        <f t="shared" si="776"/>
        <v>1.7009477289626506E-3</v>
      </c>
      <c r="BF516" s="5">
        <f t="shared" si="777"/>
        <v>8.201060821823483E-4</v>
      </c>
      <c r="BG516" s="5">
        <f t="shared" si="778"/>
        <v>2.6360754638147545E-4</v>
      </c>
      <c r="BH516" s="5">
        <f t="shared" si="779"/>
        <v>6.3548734748144795E-5</v>
      </c>
      <c r="BI516" s="5">
        <f t="shared" si="780"/>
        <v>1.2255921330100013E-5</v>
      </c>
      <c r="BJ516" s="8">
        <f t="shared" si="781"/>
        <v>0.22846566799648119</v>
      </c>
      <c r="BK516" s="8">
        <f t="shared" si="782"/>
        <v>0.2509534523275303</v>
      </c>
      <c r="BL516" s="8">
        <f t="shared" si="783"/>
        <v>0.46707413581686491</v>
      </c>
      <c r="BM516" s="8">
        <f t="shared" si="784"/>
        <v>0.46966322007551375</v>
      </c>
      <c r="BN516" s="8">
        <f t="shared" si="785"/>
        <v>0.52896278988575096</v>
      </c>
    </row>
    <row r="517" spans="1:66" x14ac:dyDescent="0.25">
      <c r="A517" t="s">
        <v>27</v>
      </c>
      <c r="B517" t="s">
        <v>189</v>
      </c>
      <c r="C517" t="s">
        <v>30</v>
      </c>
      <c r="D517" t="s">
        <v>496</v>
      </c>
      <c r="E517">
        <f>VLOOKUP(A517,home!$A$2:$E$405,3,FALSE)</f>
        <v>1.24827586206897</v>
      </c>
      <c r="F517">
        <f>VLOOKUP(B517,home!$B$2:$E$405,3,FALSE)</f>
        <v>0.53</v>
      </c>
      <c r="G517">
        <f>VLOOKUP(C517,away!$B$2:$E$405,4,FALSE)</f>
        <v>1.17</v>
      </c>
      <c r="H517">
        <f>VLOOKUP(A517,away!$A$2:$E$405,3,FALSE)</f>
        <v>1.0965517241379299</v>
      </c>
      <c r="I517">
        <f>VLOOKUP(C517,away!$B$2:$E$405,3,FALSE)</f>
        <v>1.17</v>
      </c>
      <c r="J517">
        <f>VLOOKUP(B517,home!$B$2:$E$405,4,FALSE)</f>
        <v>0.91</v>
      </c>
      <c r="K517" s="3">
        <f t="shared" si="730"/>
        <v>0.77405586206896826</v>
      </c>
      <c r="L517" s="3">
        <f t="shared" si="731"/>
        <v>1.1674986206896538</v>
      </c>
      <c r="M517" s="5">
        <f t="shared" si="732"/>
        <v>0.14348073799980546</v>
      </c>
      <c r="N517" s="5">
        <f t="shared" si="733"/>
        <v>0.11106210634273116</v>
      </c>
      <c r="O517" s="5">
        <f t="shared" si="734"/>
        <v>0.16751356371030643</v>
      </c>
      <c r="P517" s="5">
        <f t="shared" si="735"/>
        <v>0.12966485596602628</v>
      </c>
      <c r="Q517" s="5">
        <f t="shared" si="736"/>
        <v>4.2984137234159094E-2</v>
      </c>
      <c r="R517" s="5">
        <f t="shared" si="737"/>
        <v>9.7785927289295624E-2</v>
      </c>
      <c r="S517" s="5">
        <f t="shared" si="738"/>
        <v>2.9294829234696892E-2</v>
      </c>
      <c r="T517" s="5">
        <f t="shared" si="739"/>
        <v>5.0183920932415527E-2</v>
      </c>
      <c r="U517" s="5">
        <f t="shared" si="740"/>
        <v>7.5691770246129164E-2</v>
      </c>
      <c r="V517" s="5">
        <f t="shared" si="741"/>
        <v>2.9415561405814008E-3</v>
      </c>
      <c r="W517" s="5">
        <f t="shared" si="742"/>
        <v>1.1090707800692618E-2</v>
      </c>
      <c r="X517" s="5">
        <f t="shared" si="743"/>
        <v>1.2948386059780615E-2</v>
      </c>
      <c r="Y517" s="5">
        <f t="shared" si="744"/>
        <v>7.5586114324755057E-3</v>
      </c>
      <c r="Z517" s="5">
        <f t="shared" si="745"/>
        <v>3.8054978411037145E-2</v>
      </c>
      <c r="AA517" s="5">
        <f t="shared" si="746"/>
        <v>2.9456679119971331E-2</v>
      </c>
      <c r="AB517" s="5">
        <f t="shared" si="747"/>
        <v>1.1400557574949191E-2</v>
      </c>
      <c r="AC517" s="5">
        <f t="shared" si="748"/>
        <v>1.6614445020704836E-4</v>
      </c>
      <c r="AD517" s="5">
        <f t="shared" si="749"/>
        <v>2.1462068469050386E-3</v>
      </c>
      <c r="AE517" s="5">
        <f t="shared" si="750"/>
        <v>2.5056935334763237E-3</v>
      </c>
      <c r="AF517" s="5">
        <f t="shared" si="751"/>
        <v>1.4626968721022965E-3</v>
      </c>
      <c r="AG517" s="5">
        <f t="shared" si="752"/>
        <v>5.6923219355550086E-4</v>
      </c>
      <c r="AH517" s="5">
        <f t="shared" si="753"/>
        <v>1.1107283701315107E-2</v>
      </c>
      <c r="AI517" s="5">
        <f t="shared" si="754"/>
        <v>8.5976580606660653E-3</v>
      </c>
      <c r="AJ517" s="5">
        <f t="shared" si="755"/>
        <v>3.327533810961542E-3</v>
      </c>
      <c r="AK517" s="5">
        <f t="shared" si="756"/>
        <v>8.5856568420249191E-4</v>
      </c>
      <c r="AL517" s="5">
        <f t="shared" si="757"/>
        <v>6.0058504036077014E-6</v>
      </c>
      <c r="AM517" s="5">
        <f t="shared" si="758"/>
        <v>3.322567982118805E-4</v>
      </c>
      <c r="AN517" s="5">
        <f t="shared" si="759"/>
        <v>3.8790935362713108E-4</v>
      </c>
      <c r="AO517" s="5">
        <f t="shared" si="760"/>
        <v>2.2644181765614537E-4</v>
      </c>
      <c r="AP517" s="5">
        <f t="shared" si="761"/>
        <v>8.8123503260002624E-5</v>
      </c>
      <c r="AQ517" s="5">
        <f t="shared" si="762"/>
        <v>2.5721017126598323E-5</v>
      </c>
      <c r="AR517" s="5">
        <f t="shared" si="763"/>
        <v>2.5935476801788124E-3</v>
      </c>
      <c r="AS517" s="5">
        <f t="shared" si="764"/>
        <v>2.0075507853977831E-3</v>
      </c>
      <c r="AT517" s="5">
        <f t="shared" si="765"/>
        <v>7.7697822691915762E-4</v>
      </c>
      <c r="AU517" s="5">
        <f t="shared" si="766"/>
        <v>2.0047485041557565E-4</v>
      </c>
      <c r="AV517" s="5">
        <f t="shared" si="767"/>
        <v>3.8794683290393967E-5</v>
      </c>
      <c r="AW517" s="5">
        <f t="shared" si="768"/>
        <v>1.5076505475257368E-7</v>
      </c>
      <c r="AX517" s="5">
        <f t="shared" si="769"/>
        <v>4.2864220394695381E-5</v>
      </c>
      <c r="AY517" s="5">
        <f t="shared" si="770"/>
        <v>5.0043918187744175E-5</v>
      </c>
      <c r="AZ517" s="5">
        <f t="shared" si="771"/>
        <v>2.9213102729048609E-5</v>
      </c>
      <c r="BA517" s="5">
        <f t="shared" si="772"/>
        <v>1.1368752380743138E-5</v>
      </c>
      <c r="BB517" s="5">
        <f t="shared" si="773"/>
        <v>3.3182506808699586E-6</v>
      </c>
      <c r="BC517" s="5">
        <f t="shared" si="774"/>
        <v>7.7481061860363639E-7</v>
      </c>
      <c r="BD517" s="5">
        <f t="shared" si="775"/>
        <v>5.0466055655026874E-4</v>
      </c>
      <c r="BE517" s="5">
        <f t="shared" si="776"/>
        <v>3.906354621527235E-4</v>
      </c>
      <c r="BF517" s="5">
        <f t="shared" si="777"/>
        <v>1.511868347056681E-4</v>
      </c>
      <c r="BG517" s="5">
        <f t="shared" si="778"/>
        <v>3.9009018557191508E-5</v>
      </c>
      <c r="BH517" s="5">
        <f t="shared" si="779"/>
        <v>7.5487898719378135E-6</v>
      </c>
      <c r="BI517" s="5">
        <f t="shared" si="780"/>
        <v>1.1686370103800644E-6</v>
      </c>
      <c r="BJ517" s="8">
        <f t="shared" si="781"/>
        <v>0.24370973479316718</v>
      </c>
      <c r="BK517" s="8">
        <f t="shared" si="782"/>
        <v>0.30560417355990843</v>
      </c>
      <c r="BL517" s="8">
        <f t="shared" si="783"/>
        <v>0.41245109472284686</v>
      </c>
      <c r="BM517" s="8">
        <f t="shared" si="784"/>
        <v>0.3072787597915026</v>
      </c>
      <c r="BN517" s="8">
        <f t="shared" si="785"/>
        <v>0.69249132854232398</v>
      </c>
    </row>
    <row r="518" spans="1:66" x14ac:dyDescent="0.25">
      <c r="A518" t="s">
        <v>27</v>
      </c>
      <c r="B518" t="s">
        <v>193</v>
      </c>
      <c r="C518" t="s">
        <v>195</v>
      </c>
      <c r="D518" t="s">
        <v>496</v>
      </c>
      <c r="E518">
        <f>VLOOKUP(A518,home!$A$2:$E$405,3,FALSE)</f>
        <v>1.24827586206897</v>
      </c>
      <c r="F518">
        <f>VLOOKUP(B518,home!$B$2:$E$405,3,FALSE)</f>
        <v>1.17</v>
      </c>
      <c r="G518">
        <f>VLOOKUP(C518,away!$B$2:$E$405,4,FALSE)</f>
        <v>0.86</v>
      </c>
      <c r="H518">
        <f>VLOOKUP(A518,away!$A$2:$E$405,3,FALSE)</f>
        <v>1.0965517241379299</v>
      </c>
      <c r="I518">
        <f>VLOOKUP(C518,away!$B$2:$E$405,3,FALSE)</f>
        <v>1.43</v>
      </c>
      <c r="J518">
        <f>VLOOKUP(B518,home!$B$2:$E$405,4,FALSE)</f>
        <v>0.97</v>
      </c>
      <c r="K518" s="3">
        <f t="shared" si="730"/>
        <v>1.2560151724137976</v>
      </c>
      <c r="L518" s="3">
        <f t="shared" si="731"/>
        <v>1.5210268965517224</v>
      </c>
      <c r="M518" s="5">
        <f t="shared" si="732"/>
        <v>6.2222284669946802E-2</v>
      </c>
      <c r="N518" s="5">
        <f t="shared" si="733"/>
        <v>7.8152133607703622E-2</v>
      </c>
      <c r="O518" s="5">
        <f t="shared" si="734"/>
        <v>9.4641768547887001E-2</v>
      </c>
      <c r="P518" s="5">
        <f t="shared" si="735"/>
        <v>0.118871497240221</v>
      </c>
      <c r="Q518" s="5">
        <f t="shared" si="736"/>
        <v>4.9080132783893018E-2</v>
      </c>
      <c r="R518" s="5">
        <f t="shared" si="737"/>
        <v>7.1976337749279501E-2</v>
      </c>
      <c r="S518" s="5">
        <f t="shared" si="738"/>
        <v>5.6774003602911897E-2</v>
      </c>
      <c r="T518" s="5">
        <f t="shared" si="739"/>
        <v>7.4652202050631236E-2</v>
      </c>
      <c r="U518" s="5">
        <f t="shared" si="740"/>
        <v>9.0403372267875023E-2</v>
      </c>
      <c r="V518" s="5">
        <f t="shared" si="741"/>
        <v>1.2051435784530627E-2</v>
      </c>
      <c r="W518" s="5">
        <f t="shared" si="742"/>
        <v>2.0548463813551146E-2</v>
      </c>
      <c r="X518" s="5">
        <f t="shared" si="743"/>
        <v>3.1254766143231069E-2</v>
      </c>
      <c r="Y518" s="5">
        <f t="shared" si="744"/>
        <v>2.3769669974644306E-2</v>
      </c>
      <c r="Z518" s="5">
        <f t="shared" si="745"/>
        <v>3.6492648543981723E-2</v>
      </c>
      <c r="AA518" s="5">
        <f t="shared" si="746"/>
        <v>4.5835320252805324E-2</v>
      </c>
      <c r="AB518" s="5">
        <f t="shared" si="747"/>
        <v>2.8784928834984461E-2</v>
      </c>
      <c r="AC518" s="5">
        <f t="shared" si="748"/>
        <v>1.4389661830971215E-3</v>
      </c>
      <c r="AD518" s="5">
        <f t="shared" si="749"/>
        <v>6.452295579904033E-3</v>
      </c>
      <c r="AE518" s="5">
        <f t="shared" si="750"/>
        <v>9.8141151215358265E-3</v>
      </c>
      <c r="AF518" s="5">
        <f t="shared" si="751"/>
        <v>7.4637665328554864E-3</v>
      </c>
      <c r="AG518" s="5">
        <f t="shared" si="752"/>
        <v>3.7841965486852631E-3</v>
      </c>
      <c r="AH518" s="5">
        <f t="shared" si="753"/>
        <v>1.3876574990451319E-2</v>
      </c>
      <c r="AI518" s="5">
        <f t="shared" si="754"/>
        <v>1.7429188729144705E-2</v>
      </c>
      <c r="AJ518" s="5">
        <f t="shared" si="755"/>
        <v>1.0945662743334653E-2</v>
      </c>
      <c r="AK518" s="5">
        <f t="shared" si="756"/>
        <v>4.5826394925842498E-3</v>
      </c>
      <c r="AL518" s="5">
        <f t="shared" si="757"/>
        <v>1.0996193120849414E-4</v>
      </c>
      <c r="AM518" s="5">
        <f t="shared" si="758"/>
        <v>1.6208362290515898E-3</v>
      </c>
      <c r="AN518" s="5">
        <f t="shared" si="759"/>
        <v>2.4653354992929359E-3</v>
      </c>
      <c r="AO518" s="5">
        <f t="shared" si="760"/>
        <v>1.8749208017241634E-3</v>
      </c>
      <c r="AP518" s="5">
        <f t="shared" si="761"/>
        <v>9.5060165610892373E-4</v>
      </c>
      <c r="AQ518" s="5">
        <f t="shared" si="762"/>
        <v>3.6147267171207105E-4</v>
      </c>
      <c r="AR518" s="5">
        <f t="shared" si="763"/>
        <v>4.2213287584986804E-3</v>
      </c>
      <c r="AS518" s="5">
        <f t="shared" si="764"/>
        <v>5.3020529684210419E-3</v>
      </c>
      <c r="AT518" s="5">
        <f t="shared" si="765"/>
        <v>3.3297294866392216E-3</v>
      </c>
      <c r="AU518" s="5">
        <f t="shared" si="766"/>
        <v>1.3940635850841552E-3</v>
      </c>
      <c r="AV518" s="5">
        <f t="shared" si="767"/>
        <v>4.3774125354381817E-4</v>
      </c>
      <c r="AW518" s="5">
        <f t="shared" si="768"/>
        <v>5.8354135194112562E-6</v>
      </c>
      <c r="AX518" s="5">
        <f t="shared" si="769"/>
        <v>3.3929914928112673E-4</v>
      </c>
      <c r="AY518" s="5">
        <f t="shared" si="770"/>
        <v>5.1608313203371173E-4</v>
      </c>
      <c r="AZ518" s="5">
        <f t="shared" si="771"/>
        <v>3.9248816233996479E-4</v>
      </c>
      <c r="BA518" s="5">
        <f t="shared" si="772"/>
        <v>1.9899501716574838E-4</v>
      </c>
      <c r="BB518" s="5">
        <f t="shared" si="773"/>
        <v>7.5669193347218779E-5</v>
      </c>
      <c r="BC518" s="5">
        <f t="shared" si="774"/>
        <v>2.3018975664298466E-5</v>
      </c>
      <c r="BD518" s="5">
        <f t="shared" si="775"/>
        <v>1.0701257634772978E-3</v>
      </c>
      <c r="BE518" s="5">
        <f t="shared" si="776"/>
        <v>1.3440941953183848E-3</v>
      </c>
      <c r="BF518" s="5">
        <f t="shared" si="777"/>
        <v>8.4410135123660294E-4</v>
      </c>
      <c r="BG518" s="5">
        <f t="shared" si="778"/>
        <v>3.5340136806938697E-4</v>
      </c>
      <c r="BH518" s="5">
        <f t="shared" si="779"/>
        <v>1.109693700617358E-4</v>
      </c>
      <c r="BI518" s="5">
        <f t="shared" si="780"/>
        <v>2.7875842494148318E-5</v>
      </c>
      <c r="BJ518" s="8">
        <f t="shared" si="781"/>
        <v>0.31379046264435673</v>
      </c>
      <c r="BK518" s="8">
        <f t="shared" si="782"/>
        <v>0.25198423254394969</v>
      </c>
      <c r="BL518" s="8">
        <f t="shared" si="783"/>
        <v>0.39691127755119077</v>
      </c>
      <c r="BM518" s="8">
        <f t="shared" si="784"/>
        <v>0.52372421896603338</v>
      </c>
      <c r="BN518" s="8">
        <f t="shared" si="785"/>
        <v>0.47494415459893091</v>
      </c>
    </row>
    <row r="519" spans="1:66" x14ac:dyDescent="0.25">
      <c r="A519" t="s">
        <v>27</v>
      </c>
      <c r="B519" t="s">
        <v>191</v>
      </c>
      <c r="C519" t="s">
        <v>194</v>
      </c>
      <c r="D519" t="s">
        <v>496</v>
      </c>
      <c r="E519">
        <f>VLOOKUP(A519,home!$A$2:$E$405,3,FALSE)</f>
        <v>1.24827586206897</v>
      </c>
      <c r="F519">
        <f>VLOOKUP(B519,home!$B$2:$E$405,3,FALSE)</f>
        <v>1.28</v>
      </c>
      <c r="G519">
        <f>VLOOKUP(C519,away!$B$2:$E$405,4,FALSE)</f>
        <v>1.01</v>
      </c>
      <c r="H519">
        <f>VLOOKUP(A519,away!$A$2:$E$405,3,FALSE)</f>
        <v>1.0965517241379299</v>
      </c>
      <c r="I519">
        <f>VLOOKUP(C519,away!$B$2:$E$405,3,FALSE)</f>
        <v>0.85</v>
      </c>
      <c r="J519">
        <f>VLOOKUP(B519,home!$B$2:$E$405,4,FALSE)</f>
        <v>1.28</v>
      </c>
      <c r="K519" s="3">
        <f t="shared" si="730"/>
        <v>1.6137710344827645</v>
      </c>
      <c r="L519" s="3">
        <f t="shared" si="731"/>
        <v>1.1930482758620677</v>
      </c>
      <c r="M519" s="5">
        <f t="shared" si="732"/>
        <v>6.0396790652537932E-2</v>
      </c>
      <c r="N519" s="5">
        <f t="shared" si="733"/>
        <v>9.7466591330785099E-2</v>
      </c>
      <c r="O519" s="5">
        <f t="shared" si="734"/>
        <v>7.2056286955612628E-2</v>
      </c>
      <c r="P519" s="5">
        <f t="shared" si="735"/>
        <v>0.11628234874134592</v>
      </c>
      <c r="Q519" s="5">
        <f t="shared" si="736"/>
        <v>7.8644380959694962E-2</v>
      </c>
      <c r="R519" s="5">
        <f t="shared" si="737"/>
        <v>4.2983314458708032E-2</v>
      </c>
      <c r="S519" s="5">
        <f t="shared" si="738"/>
        <v>5.5969797743863264E-2</v>
      </c>
      <c r="T519" s="5">
        <f t="shared" si="739"/>
        <v>9.3826543110203706E-2</v>
      </c>
      <c r="U519" s="5">
        <f t="shared" si="740"/>
        <v>6.9365227839527227E-2</v>
      </c>
      <c r="V519" s="5">
        <f t="shared" si="741"/>
        <v>1.1973225490070015E-2</v>
      </c>
      <c r="W519" s="5">
        <f t="shared" si="742"/>
        <v>4.2304674672527867E-2</v>
      </c>
      <c r="X519" s="5">
        <f t="shared" si="743"/>
        <v>5.0471519178965057E-2</v>
      </c>
      <c r="Y519" s="5">
        <f t="shared" si="744"/>
        <v>3.0107479468301779E-2</v>
      </c>
      <c r="Z519" s="5">
        <f t="shared" si="745"/>
        <v>1.7093723068599569E-2</v>
      </c>
      <c r="AA519" s="5">
        <f t="shared" si="746"/>
        <v>2.7585355159575824E-2</v>
      </c>
      <c r="AB519" s="5">
        <f t="shared" si="747"/>
        <v>2.2258223566221574E-2</v>
      </c>
      <c r="AC519" s="5">
        <f t="shared" si="748"/>
        <v>1.4407582412003014E-3</v>
      </c>
      <c r="AD519" s="5">
        <f t="shared" si="749"/>
        <v>1.7067514652435525E-2</v>
      </c>
      <c r="AE519" s="5">
        <f t="shared" si="750"/>
        <v>2.0362368929338782E-2</v>
      </c>
      <c r="AF519" s="5">
        <f t="shared" si="751"/>
        <v>1.2146644571807487E-2</v>
      </c>
      <c r="AG519" s="5">
        <f t="shared" si="752"/>
        <v>4.8305111213014229E-3</v>
      </c>
      <c r="AH519" s="5">
        <f t="shared" si="753"/>
        <v>5.0984092087640919E-3</v>
      </c>
      <c r="AI519" s="5">
        <f t="shared" si="754"/>
        <v>8.2276651030436816E-3</v>
      </c>
      <c r="AJ519" s="5">
        <f t="shared" si="755"/>
        <v>6.6387838123582723E-3</v>
      </c>
      <c r="AK519" s="5">
        <f t="shared" si="756"/>
        <v>3.5711590068589478E-3</v>
      </c>
      <c r="AL519" s="5">
        <f t="shared" si="757"/>
        <v>1.1095606269481914E-4</v>
      </c>
      <c r="AM519" s="5">
        <f t="shared" si="758"/>
        <v>5.5086121553421241E-3</v>
      </c>
      <c r="AN519" s="5">
        <f t="shared" si="759"/>
        <v>6.5720402343237509E-3</v>
      </c>
      <c r="AO519" s="5">
        <f t="shared" si="760"/>
        <v>3.9203806352280457E-3</v>
      </c>
      <c r="AP519" s="5">
        <f t="shared" si="761"/>
        <v>1.5590677858606196E-3</v>
      </c>
      <c r="AQ519" s="5">
        <f t="shared" si="762"/>
        <v>4.6501078346827585E-4</v>
      </c>
      <c r="AR519" s="5">
        <f t="shared" si="763"/>
        <v>1.2165296632310576E-3</v>
      </c>
      <c r="AS519" s="5">
        <f t="shared" si="764"/>
        <v>1.9632003331113532E-3</v>
      </c>
      <c r="AT519" s="5">
        <f t="shared" si="765"/>
        <v>1.5840779162310083E-3</v>
      </c>
      <c r="AU519" s="5">
        <f t="shared" si="766"/>
        <v>8.521130191924722E-4</v>
      </c>
      <c r="AV519" s="5">
        <f t="shared" si="767"/>
        <v>3.4377882711961687E-4</v>
      </c>
      <c r="AW519" s="5">
        <f t="shared" si="768"/>
        <v>5.9340126804419019E-6</v>
      </c>
      <c r="AX519" s="5">
        <f t="shared" si="769"/>
        <v>1.4816064560817972E-3</v>
      </c>
      <c r="AY519" s="5">
        <f t="shared" si="770"/>
        <v>1.7676280279344966E-3</v>
      </c>
      <c r="AZ519" s="5">
        <f t="shared" si="771"/>
        <v>1.0544327855463592E-3</v>
      </c>
      <c r="BA519" s="5">
        <f t="shared" si="772"/>
        <v>4.1932973893617383E-4</v>
      </c>
      <c r="BB519" s="5">
        <f t="shared" si="773"/>
        <v>1.2507015551387328E-4</v>
      </c>
      <c r="BC519" s="5">
        <f t="shared" si="774"/>
        <v>2.9842946679525434E-5</v>
      </c>
      <c r="BD519" s="5">
        <f t="shared" si="775"/>
        <v>2.4189643620881236E-4</v>
      </c>
      <c r="BE519" s="5">
        <f t="shared" si="776"/>
        <v>3.9036546209838922E-4</v>
      </c>
      <c r="BF519" s="5">
        <f t="shared" si="777"/>
        <v>3.1498023779843E-4</v>
      </c>
      <c r="BG519" s="5">
        <f t="shared" si="778"/>
        <v>1.6943532806453323E-4</v>
      </c>
      <c r="BH519" s="5">
        <f t="shared" si="779"/>
        <v>6.8357456162157075E-5</v>
      </c>
      <c r="BI519" s="5">
        <f t="shared" si="780"/>
        <v>2.2062656549082895E-5</v>
      </c>
      <c r="BJ519" s="8">
        <f t="shared" si="781"/>
        <v>0.4701312497002767</v>
      </c>
      <c r="BK519" s="8">
        <f t="shared" si="782"/>
        <v>0.24794150495964676</v>
      </c>
      <c r="BL519" s="8">
        <f t="shared" si="783"/>
        <v>0.2649512224464371</v>
      </c>
      <c r="BM519" s="8">
        <f t="shared" si="784"/>
        <v>0.53052629306102195</v>
      </c>
      <c r="BN519" s="8">
        <f t="shared" si="785"/>
        <v>0.46782971309868454</v>
      </c>
    </row>
    <row r="520" spans="1:66" x14ac:dyDescent="0.25">
      <c r="A520" t="s">
        <v>27</v>
      </c>
      <c r="B520" t="s">
        <v>28</v>
      </c>
      <c r="C520" t="s">
        <v>31</v>
      </c>
      <c r="D520" t="s">
        <v>496</v>
      </c>
      <c r="E520">
        <f>VLOOKUP(A520,home!$A$2:$E$405,3,FALSE)</f>
        <v>1.24827586206897</v>
      </c>
      <c r="F520">
        <f>VLOOKUP(B520,home!$B$2:$E$405,3,FALSE)</f>
        <v>1.17</v>
      </c>
      <c r="G520">
        <f>VLOOKUP(C520,away!$B$2:$E$405,4,FALSE)</f>
        <v>0.96</v>
      </c>
      <c r="H520">
        <f>VLOOKUP(A520,away!$A$2:$E$405,3,FALSE)</f>
        <v>1.0965517241379299</v>
      </c>
      <c r="I520">
        <f>VLOOKUP(C520,away!$B$2:$E$405,3,FALSE)</f>
        <v>0.91</v>
      </c>
      <c r="J520">
        <f>VLOOKUP(B520,home!$B$2:$E$405,4,FALSE)</f>
        <v>0.73</v>
      </c>
      <c r="K520" s="3">
        <f t="shared" si="730"/>
        <v>1.4020634482758669</v>
      </c>
      <c r="L520" s="3">
        <f t="shared" si="731"/>
        <v>0.72843931034482678</v>
      </c>
      <c r="M520" s="5">
        <f t="shared" si="732"/>
        <v>0.11877756239497619</v>
      </c>
      <c r="N520" s="5">
        <f t="shared" si="733"/>
        <v>0.16653367870930225</v>
      </c>
      <c r="O520" s="5">
        <f t="shared" si="734"/>
        <v>8.6522245635436076E-2</v>
      </c>
      <c r="P520" s="5">
        <f t="shared" si="735"/>
        <v>0.12130967806819108</v>
      </c>
      <c r="Q520" s="5">
        <f t="shared" si="736"/>
        <v>0.11674539191261485</v>
      </c>
      <c r="R520" s="5">
        <f t="shared" si="737"/>
        <v>3.1513102470081378E-2</v>
      </c>
      <c r="S520" s="5">
        <f t="shared" si="738"/>
        <v>3.0973943428962376E-2</v>
      </c>
      <c r="T520" s="5">
        <f t="shared" si="739"/>
        <v>8.5041932770761663E-2</v>
      </c>
      <c r="U520" s="5">
        <f t="shared" si="740"/>
        <v>4.4183369115073035E-2</v>
      </c>
      <c r="V520" s="5">
        <f t="shared" si="741"/>
        <v>3.5149166691704268E-3</v>
      </c>
      <c r="W520" s="5">
        <f t="shared" si="742"/>
        <v>5.4561482251772771E-2</v>
      </c>
      <c r="X520" s="5">
        <f t="shared" si="743"/>
        <v>3.9744728502872854E-2</v>
      </c>
      <c r="Y520" s="5">
        <f t="shared" si="744"/>
        <v>1.447581131023754E-2</v>
      </c>
      <c r="Z520" s="5">
        <f t="shared" si="745"/>
        <v>7.6517942100439804E-3</v>
      </c>
      <c r="AA520" s="5">
        <f t="shared" si="746"/>
        <v>1.0728300975631577E-2</v>
      </c>
      <c r="AB520" s="5">
        <f t="shared" si="747"/>
        <v>7.5208793300176793E-3</v>
      </c>
      <c r="AC520" s="5">
        <f t="shared" si="748"/>
        <v>2.2436550776930327E-4</v>
      </c>
      <c r="AD520" s="5">
        <f t="shared" si="749"/>
        <v>1.9124664987240757E-2</v>
      </c>
      <c r="AE520" s="5">
        <f t="shared" si="750"/>
        <v>1.3931157773881512E-2</v>
      </c>
      <c r="AF520" s="5">
        <f t="shared" si="751"/>
        <v>5.0740014805556099E-3</v>
      </c>
      <c r="AG520" s="5">
        <f t="shared" si="752"/>
        <v>1.2320340463948531E-3</v>
      </c>
      <c r="AH520" s="5">
        <f t="shared" si="753"/>
        <v>1.3934669243162437E-3</v>
      </c>
      <c r="AI520" s="5">
        <f t="shared" si="754"/>
        <v>1.9537290409651991E-3</v>
      </c>
      <c r="AJ520" s="5">
        <f t="shared" si="755"/>
        <v>1.3696260380861851E-3</v>
      </c>
      <c r="AK520" s="5">
        <f t="shared" si="756"/>
        <v>6.4010086860251023E-4</v>
      </c>
      <c r="AL520" s="5">
        <f t="shared" si="757"/>
        <v>9.1659424451201147E-6</v>
      </c>
      <c r="AM520" s="5">
        <f t="shared" si="758"/>
        <v>5.362798747826295E-3</v>
      </c>
      <c r="AN520" s="5">
        <f t="shared" si="759"/>
        <v>3.9064734213846864E-3</v>
      </c>
      <c r="AO520" s="5">
        <f t="shared" si="760"/>
        <v>1.4228144024769284E-3</v>
      </c>
      <c r="AP520" s="5">
        <f t="shared" si="761"/>
        <v>3.4547798069632695E-4</v>
      </c>
      <c r="AQ520" s="5">
        <f t="shared" si="762"/>
        <v>6.2914935499438942E-5</v>
      </c>
      <c r="AR520" s="5">
        <f t="shared" si="763"/>
        <v>2.0301121706745034E-4</v>
      </c>
      <c r="AS520" s="5">
        <f t="shared" si="764"/>
        <v>2.8463460704026997E-4</v>
      </c>
      <c r="AT520" s="5">
        <f t="shared" si="765"/>
        <v>1.9953788932276369E-4</v>
      </c>
      <c r="AU520" s="5">
        <f t="shared" si="766"/>
        <v>9.3254927055187457E-5</v>
      </c>
      <c r="AV520" s="5">
        <f t="shared" si="767"/>
        <v>3.2687331148927636E-5</v>
      </c>
      <c r="AW520" s="5">
        <f t="shared" si="768"/>
        <v>2.6003731138480281E-7</v>
      </c>
      <c r="AX520" s="5">
        <f t="shared" si="769"/>
        <v>1.2531640174644734E-3</v>
      </c>
      <c r="AY520" s="5">
        <f t="shared" si="770"/>
        <v>9.1285393263077343E-4</v>
      </c>
      <c r="AZ520" s="5">
        <f t="shared" si="771"/>
        <v>3.3247934456556174E-4</v>
      </c>
      <c r="BA520" s="5">
        <f t="shared" si="772"/>
        <v>8.0730341486412628E-5</v>
      </c>
      <c r="BB520" s="5">
        <f t="shared" si="773"/>
        <v>1.4701788569066191E-5</v>
      </c>
      <c r="BC520" s="5">
        <f t="shared" si="774"/>
        <v>2.1418721452172075E-6</v>
      </c>
      <c r="BD520" s="5">
        <f t="shared" si="775"/>
        <v>2.4646891825479572E-5</v>
      </c>
      <c r="BE520" s="5">
        <f t="shared" si="776"/>
        <v>3.4556506142114161E-5</v>
      </c>
      <c r="BF520" s="5">
        <f t="shared" si="777"/>
        <v>2.4225207080989386E-5</v>
      </c>
      <c r="BG520" s="5">
        <f t="shared" si="778"/>
        <v>1.132175912505631E-5</v>
      </c>
      <c r="BH520" s="5">
        <f t="shared" si="779"/>
        <v>3.968456159856303E-6</v>
      </c>
      <c r="BI520" s="5">
        <f t="shared" si="780"/>
        <v>1.112805465563945E-6</v>
      </c>
      <c r="BJ520" s="8">
        <f t="shared" si="781"/>
        <v>0.53016143453037978</v>
      </c>
      <c r="BK520" s="8">
        <f t="shared" si="782"/>
        <v>0.27572248594414528</v>
      </c>
      <c r="BL520" s="8">
        <f t="shared" si="783"/>
        <v>0.18673777799564351</v>
      </c>
      <c r="BM520" s="8">
        <f t="shared" si="784"/>
        <v>0.35795923959429127</v>
      </c>
      <c r="BN520" s="8">
        <f t="shared" si="785"/>
        <v>0.64140165919060177</v>
      </c>
    </row>
    <row r="521" spans="1:66" x14ac:dyDescent="0.25">
      <c r="A521" t="s">
        <v>27</v>
      </c>
      <c r="B521" t="s">
        <v>186</v>
      </c>
      <c r="C521" t="s">
        <v>299</v>
      </c>
      <c r="D521" t="s">
        <v>496</v>
      </c>
      <c r="E521">
        <f>VLOOKUP(A521,home!$A$2:$E$405,3,FALSE)</f>
        <v>1.24827586206897</v>
      </c>
      <c r="F521">
        <f>VLOOKUP(B521,home!$B$2:$E$405,3,FALSE)</f>
        <v>1.1200000000000001</v>
      </c>
      <c r="G521">
        <f>VLOOKUP(C521,away!$B$2:$E$405,4,FALSE)</f>
        <v>0.96</v>
      </c>
      <c r="H521">
        <f>VLOOKUP(A521,away!$A$2:$E$405,3,FALSE)</f>
        <v>1.0965517241379299</v>
      </c>
      <c r="I521">
        <f>VLOOKUP(C521,away!$B$2:$E$405,3,FALSE)</f>
        <v>0.64</v>
      </c>
      <c r="J521">
        <f>VLOOKUP(B521,home!$B$2:$E$405,4,FALSE)</f>
        <v>0.73</v>
      </c>
      <c r="K521" s="3">
        <f t="shared" si="730"/>
        <v>1.3421462068965566</v>
      </c>
      <c r="L521" s="3">
        <f t="shared" si="731"/>
        <v>0.51230896551724081</v>
      </c>
      <c r="M521" s="5">
        <f t="shared" si="732"/>
        <v>0.15653820577880301</v>
      </c>
      <c r="N521" s="5">
        <f t="shared" si="733"/>
        <v>0.2100971591204131</v>
      </c>
      <c r="O521" s="5">
        <f t="shared" si="734"/>
        <v>8.0195926266463546E-2</v>
      </c>
      <c r="P521" s="5">
        <f t="shared" si="735"/>
        <v>0.10763465824708998</v>
      </c>
      <c r="Q521" s="5">
        <f t="shared" si="736"/>
        <v>0.1409905525966024</v>
      </c>
      <c r="R521" s="5">
        <f t="shared" si="737"/>
        <v>2.0542546012134427E-2</v>
      </c>
      <c r="S521" s="5">
        <f t="shared" si="738"/>
        <v>1.8502223783531797E-2</v>
      </c>
      <c r="T521" s="5">
        <f t="shared" si="739"/>
        <v>7.2230724148469497E-2</v>
      </c>
      <c r="U521" s="5">
        <f t="shared" si="740"/>
        <v>2.7571100210184208E-2</v>
      </c>
      <c r="V521" s="5">
        <f t="shared" si="741"/>
        <v>1.4135566059442783E-3</v>
      </c>
      <c r="W521" s="5">
        <f t="shared" si="742"/>
        <v>6.3076645125259803E-2</v>
      </c>
      <c r="X521" s="5">
        <f t="shared" si="743"/>
        <v>3.2314730812419964E-2</v>
      </c>
      <c r="Y521" s="5">
        <f t="shared" si="744"/>
        <v>8.2775631567394894E-3</v>
      </c>
      <c r="Z521" s="5">
        <f t="shared" si="745"/>
        <v>3.5080434988556371E-3</v>
      </c>
      <c r="AA521" s="5">
        <f t="shared" si="746"/>
        <v>4.7083072756172184E-3</v>
      </c>
      <c r="AB521" s="5">
        <f t="shared" si="747"/>
        <v>3.1596183754365554E-3</v>
      </c>
      <c r="AC521" s="5">
        <f t="shared" si="748"/>
        <v>6.0747023960049134E-5</v>
      </c>
      <c r="AD521" s="5">
        <f t="shared" si="749"/>
        <v>2.1164519999656909E-2</v>
      </c>
      <c r="AE521" s="5">
        <f t="shared" si="750"/>
        <v>1.0842773346693185E-2</v>
      </c>
      <c r="AF521" s="5">
        <f t="shared" si="751"/>
        <v>2.7774249982911482E-3</v>
      </c>
      <c r="AG521" s="5">
        <f t="shared" si="752"/>
        <v>4.7429990922542089E-4</v>
      </c>
      <c r="AH521" s="5">
        <f t="shared" si="753"/>
        <v>4.4930053397205323E-4</v>
      </c>
      <c r="AI521" s="5">
        <f t="shared" si="754"/>
        <v>6.0302700742718876E-4</v>
      </c>
      <c r="AJ521" s="5">
        <f t="shared" si="755"/>
        <v>4.0467520533729156E-4</v>
      </c>
      <c r="AK521" s="5">
        <f t="shared" si="756"/>
        <v>1.8104443062284375E-4</v>
      </c>
      <c r="AL521" s="5">
        <f t="shared" si="757"/>
        <v>1.6707704373990103E-6</v>
      </c>
      <c r="AM521" s="5">
        <f t="shared" si="758"/>
        <v>5.6811760476651639E-3</v>
      </c>
      <c r="AN521" s="5">
        <f t="shared" si="759"/>
        <v>2.9105174239006672E-3</v>
      </c>
      <c r="AO521" s="5">
        <f t="shared" si="760"/>
        <v>7.4554208527922766E-4</v>
      </c>
      <c r="AP521" s="5">
        <f t="shared" si="761"/>
        <v>1.2731596481965591E-4</v>
      </c>
      <c r="AQ521" s="5">
        <f t="shared" si="762"/>
        <v>1.6306277557646831E-5</v>
      </c>
      <c r="AR521" s="5">
        <f t="shared" si="763"/>
        <v>4.6036138353113313E-5</v>
      </c>
      <c r="AS521" s="5">
        <f t="shared" si="764"/>
        <v>6.1787228470796125E-5</v>
      </c>
      <c r="AT521" s="5">
        <f t="shared" si="765"/>
        <v>4.1463747163364984E-5</v>
      </c>
      <c r="AU521" s="5">
        <f t="shared" si="766"/>
        <v>1.8550136993009395E-5</v>
      </c>
      <c r="AV521" s="5">
        <f t="shared" si="767"/>
        <v>6.2242490006447644E-6</v>
      </c>
      <c r="AW521" s="5">
        <f t="shared" si="768"/>
        <v>3.1911415303817103E-8</v>
      </c>
      <c r="AX521" s="5">
        <f t="shared" si="769"/>
        <v>1.2708281471808958E-3</v>
      </c>
      <c r="AY521" s="5">
        <f t="shared" si="770"/>
        <v>6.5105665343243664E-4</v>
      </c>
      <c r="AZ521" s="5">
        <f t="shared" si="771"/>
        <v>1.6677108030654418E-4</v>
      </c>
      <c r="BA521" s="5">
        <f t="shared" si="772"/>
        <v>2.8479439876679453E-5</v>
      </c>
      <c r="BB521" s="5">
        <f t="shared" si="773"/>
        <v>3.6475680954330257E-6</v>
      </c>
      <c r="BC521" s="5">
        <f t="shared" si="774"/>
        <v>3.7373636752499723E-7</v>
      </c>
      <c r="BD521" s="5">
        <f t="shared" si="775"/>
        <v>3.9307877360153424E-6</v>
      </c>
      <c r="BE521" s="5">
        <f t="shared" si="776"/>
        <v>5.2756918500084949E-6</v>
      </c>
      <c r="BF521" s="5">
        <f t="shared" si="777"/>
        <v>3.5403749026219901E-6</v>
      </c>
      <c r="BG521" s="5">
        <f t="shared" si="778"/>
        <v>1.5839002488486237E-6</v>
      </c>
      <c r="BH521" s="5">
        <f t="shared" si="779"/>
        <v>5.3145642777367315E-7</v>
      </c>
      <c r="BI521" s="5">
        <f t="shared" si="780"/>
        <v>1.4265844573344581E-7</v>
      </c>
      <c r="BJ521" s="8">
        <f t="shared" si="781"/>
        <v>0.57384840763825273</v>
      </c>
      <c r="BK521" s="8">
        <f t="shared" si="782"/>
        <v>0.28480211886319895</v>
      </c>
      <c r="BL521" s="8">
        <f t="shared" si="783"/>
        <v>0.13800461168678729</v>
      </c>
      <c r="BM521" s="8">
        <f t="shared" si="784"/>
        <v>0.28351310892357107</v>
      </c>
      <c r="BN521" s="8">
        <f t="shared" si="785"/>
        <v>0.71599904802150649</v>
      </c>
    </row>
    <row r="522" spans="1:66" x14ac:dyDescent="0.25">
      <c r="A522" t="s">
        <v>27</v>
      </c>
      <c r="B522" t="s">
        <v>298</v>
      </c>
      <c r="C522" t="s">
        <v>192</v>
      </c>
      <c r="D522" t="s">
        <v>496</v>
      </c>
      <c r="E522">
        <f>VLOOKUP(A522,home!$A$2:$E$405,3,FALSE)</f>
        <v>1.24827586206897</v>
      </c>
      <c r="F522">
        <f>VLOOKUP(B522,home!$B$2:$E$405,3,FALSE)</f>
        <v>1.43</v>
      </c>
      <c r="G522">
        <f>VLOOKUP(C522,away!$B$2:$E$405,4,FALSE)</f>
        <v>0.69</v>
      </c>
      <c r="H522">
        <f>VLOOKUP(A522,away!$A$2:$E$405,3,FALSE)</f>
        <v>1.0965517241379299</v>
      </c>
      <c r="I522">
        <f>VLOOKUP(C522,away!$B$2:$E$405,3,FALSE)</f>
        <v>0.59</v>
      </c>
      <c r="J522">
        <f>VLOOKUP(B522,home!$B$2:$E$405,4,FALSE)</f>
        <v>0.65</v>
      </c>
      <c r="K522" s="3">
        <f t="shared" si="730"/>
        <v>1.2316737931034525</v>
      </c>
      <c r="L522" s="3">
        <f t="shared" si="731"/>
        <v>0.42052758620689612</v>
      </c>
      <c r="M522" s="5">
        <f t="shared" si="732"/>
        <v>0.19162759892781753</v>
      </c>
      <c r="N522" s="5">
        <f t="shared" si="733"/>
        <v>0.23602269163473211</v>
      </c>
      <c r="O522" s="5">
        <f t="shared" si="734"/>
        <v>8.0584691627738292E-2</v>
      </c>
      <c r="P522" s="5">
        <f t="shared" si="735"/>
        <v>9.9254052803208467E-2</v>
      </c>
      <c r="Q522" s="5">
        <f t="shared" si="736"/>
        <v>0.14535148193211853</v>
      </c>
      <c r="R522" s="5">
        <f t="shared" si="737"/>
        <v>1.6944042927719928E-2</v>
      </c>
      <c r="S522" s="5">
        <f t="shared" si="738"/>
        <v>1.2852228819050378E-2</v>
      </c>
      <c r="T522" s="5">
        <f t="shared" si="739"/>
        <v>6.1124307848509078E-2</v>
      </c>
      <c r="U522" s="5">
        <f t="shared" si="740"/>
        <v>2.0869533623292531E-2</v>
      </c>
      <c r="V522" s="5">
        <f t="shared" si="741"/>
        <v>7.3964977730086895E-4</v>
      </c>
      <c r="W522" s="5">
        <f t="shared" si="742"/>
        <v>5.9675203694846801E-2</v>
      </c>
      <c r="X522" s="5">
        <f t="shared" si="743"/>
        <v>2.5095069366198774E-2</v>
      </c>
      <c r="Y522" s="5">
        <f t="shared" si="744"/>
        <v>5.2765844731310959E-3</v>
      </c>
      <c r="Z522" s="5">
        <f t="shared" si="745"/>
        <v>2.3751458243266971E-3</v>
      </c>
      <c r="AA522" s="5">
        <f t="shared" si="746"/>
        <v>2.9254048666222895E-3</v>
      </c>
      <c r="AB522" s="5">
        <f t="shared" si="747"/>
        <v>1.8015722542179878E-3</v>
      </c>
      <c r="AC522" s="5">
        <f t="shared" si="748"/>
        <v>2.3943979906488828E-5</v>
      </c>
      <c r="AD522" s="5">
        <f t="shared" si="749"/>
        <v>1.8375096122263283E-2</v>
      </c>
      <c r="AE522" s="5">
        <f t="shared" si="750"/>
        <v>7.7272348186150754E-3</v>
      </c>
      <c r="AF522" s="5">
        <f t="shared" si="751"/>
        <v>1.6247577031630401E-3</v>
      </c>
      <c r="AG522" s="5">
        <f t="shared" si="752"/>
        <v>2.2775181169407133E-4</v>
      </c>
      <c r="AH522" s="5">
        <f t="shared" si="753"/>
        <v>2.497035850983735E-4</v>
      </c>
      <c r="AI522" s="5">
        <f t="shared" si="754"/>
        <v>3.0755336180964443E-4</v>
      </c>
      <c r="AJ522" s="5">
        <f t="shared" si="755"/>
        <v>1.8940270786090168E-4</v>
      </c>
      <c r="AK522" s="5">
        <f t="shared" si="756"/>
        <v>7.7760783871700637E-5</v>
      </c>
      <c r="AL522" s="5">
        <f t="shared" si="757"/>
        <v>4.9607406433199683E-7</v>
      </c>
      <c r="AM522" s="5">
        <f t="shared" si="758"/>
        <v>4.5264248679097131E-3</v>
      </c>
      <c r="AN522" s="5">
        <f t="shared" si="759"/>
        <v>1.9034865238489404E-3</v>
      </c>
      <c r="AO522" s="5">
        <f t="shared" si="760"/>
        <v>4.0023429662577512E-4</v>
      </c>
      <c r="AP522" s="5">
        <f t="shared" si="761"/>
        <v>5.6103187559084035E-5</v>
      </c>
      <c r="AQ522" s="5">
        <f t="shared" si="762"/>
        <v>5.8982345106835909E-6</v>
      </c>
      <c r="AR522" s="5">
        <f t="shared" si="763"/>
        <v>2.1001449181725463E-5</v>
      </c>
      <c r="AS522" s="5">
        <f t="shared" si="764"/>
        <v>2.5866934574325202E-5</v>
      </c>
      <c r="AT522" s="5">
        <f t="shared" si="765"/>
        <v>1.5929812711558983E-5</v>
      </c>
      <c r="AU522" s="5">
        <f t="shared" si="766"/>
        <v>6.5401109486244833E-6</v>
      </c>
      <c r="AV522" s="5">
        <f t="shared" si="767"/>
        <v>2.0138208148524345E-6</v>
      </c>
      <c r="AW522" s="5">
        <f t="shared" si="768"/>
        <v>7.1373042834411816E-9</v>
      </c>
      <c r="AX522" s="5">
        <f t="shared" si="769"/>
        <v>9.2917981437602422E-4</v>
      </c>
      <c r="AY522" s="5">
        <f t="shared" si="770"/>
        <v>3.9074574449172122E-4</v>
      </c>
      <c r="AZ522" s="5">
        <f t="shared" si="771"/>
        <v>8.2159682375860052E-5</v>
      </c>
      <c r="BA522" s="5">
        <f t="shared" si="772"/>
        <v>1.1516804304348566E-5</v>
      </c>
      <c r="BB522" s="5">
        <f t="shared" si="773"/>
        <v>1.2107834787312229E-6</v>
      </c>
      <c r="BC522" s="5">
        <f t="shared" si="774"/>
        <v>1.01833570746006E-7</v>
      </c>
      <c r="BD522" s="5">
        <f t="shared" si="775"/>
        <v>1.4719481218729668E-6</v>
      </c>
      <c r="BE522" s="5">
        <f t="shared" si="776"/>
        <v>1.8129599265187801E-6</v>
      </c>
      <c r="BF522" s="5">
        <f t="shared" si="777"/>
        <v>1.1164876147199714E-6</v>
      </c>
      <c r="BG522" s="5">
        <f t="shared" si="778"/>
        <v>4.583828451250578E-7</v>
      </c>
      <c r="BH522" s="5">
        <f t="shared" si="779"/>
        <v>1.4114453438718312E-7</v>
      </c>
      <c r="BI522" s="5">
        <f t="shared" si="780"/>
        <v>3.4768804808896515E-8</v>
      </c>
      <c r="BJ522" s="8">
        <f t="shared" si="781"/>
        <v>0.56880724117832349</v>
      </c>
      <c r="BK522" s="8">
        <f t="shared" si="782"/>
        <v>0.30488871612583979</v>
      </c>
      <c r="BL522" s="8">
        <f t="shared" si="783"/>
        <v>0.12402605355831016</v>
      </c>
      <c r="BM522" s="8">
        <f t="shared" si="784"/>
        <v>0.22992185822627778</v>
      </c>
      <c r="BN522" s="8">
        <f t="shared" si="785"/>
        <v>0.76978455985333483</v>
      </c>
    </row>
    <row r="523" spans="1:66" x14ac:dyDescent="0.25">
      <c r="A523" t="s">
        <v>27</v>
      </c>
      <c r="B523" t="s">
        <v>188</v>
      </c>
      <c r="C523" t="s">
        <v>329</v>
      </c>
      <c r="D523" t="s">
        <v>496</v>
      </c>
      <c r="E523">
        <f>VLOOKUP(A523,home!$A$2:$E$405,3,FALSE)</f>
        <v>1.24827586206897</v>
      </c>
      <c r="F523">
        <f>VLOOKUP(B523,home!$B$2:$E$405,3,FALSE)</f>
        <v>1.26</v>
      </c>
      <c r="G523">
        <f>VLOOKUP(C523,away!$B$2:$E$405,4,FALSE)</f>
        <v>1.55</v>
      </c>
      <c r="H523">
        <f>VLOOKUP(A523,away!$A$2:$E$405,3,FALSE)</f>
        <v>1.0965517241379299</v>
      </c>
      <c r="I523">
        <f>VLOOKUP(C523,away!$B$2:$E$405,3,FALSE)</f>
        <v>0.53</v>
      </c>
      <c r="J523">
        <f>VLOOKUP(B523,home!$B$2:$E$405,4,FALSE)</f>
        <v>0.52</v>
      </c>
      <c r="K523" s="3">
        <f t="shared" si="730"/>
        <v>2.4378827586206988</v>
      </c>
      <c r="L523" s="3">
        <f t="shared" si="731"/>
        <v>0.30220965517241355</v>
      </c>
      <c r="M523" s="5">
        <f t="shared" si="732"/>
        <v>6.4564379978206382E-2</v>
      </c>
      <c r="N523" s="5">
        <f t="shared" si="733"/>
        <v>0.15740038876990481</v>
      </c>
      <c r="O523" s="5">
        <f t="shared" si="734"/>
        <v>1.9511979009634431E-2</v>
      </c>
      <c r="P523" s="5">
        <f t="shared" si="735"/>
        <v>4.7567917214156756E-2</v>
      </c>
      <c r="Q523" s="5">
        <f t="shared" si="736"/>
        <v>0.19186184699117304</v>
      </c>
      <c r="R523" s="5">
        <f t="shared" si="737"/>
        <v>2.948354224116496E-3</v>
      </c>
      <c r="S523" s="5">
        <f t="shared" si="738"/>
        <v>8.761436061403536E-3</v>
      </c>
      <c r="T523" s="5">
        <f t="shared" si="739"/>
        <v>5.7982502619944767E-2</v>
      </c>
      <c r="U523" s="5">
        <f t="shared" si="740"/>
        <v>7.1877419292801139E-3</v>
      </c>
      <c r="V523" s="5">
        <f t="shared" si="741"/>
        <v>7.1722255347926264E-4</v>
      </c>
      <c r="W523" s="5">
        <f t="shared" si="742"/>
        <v>0.15591222960563442</v>
      </c>
      <c r="X523" s="5">
        <f t="shared" si="743"/>
        <v>4.7118181146280941E-2</v>
      </c>
      <c r="Y523" s="5">
        <f t="shared" si="744"/>
        <v>7.1197846382844397E-3</v>
      </c>
      <c r="Z523" s="5">
        <f t="shared" si="745"/>
        <v>2.9700703779879178E-4</v>
      </c>
      <c r="AA523" s="5">
        <f t="shared" si="746"/>
        <v>7.240683366386806E-4</v>
      </c>
      <c r="AB523" s="5">
        <f t="shared" si="747"/>
        <v>8.8259685697730404E-4</v>
      </c>
      <c r="AC523" s="5">
        <f t="shared" si="748"/>
        <v>3.3025933823285913E-5</v>
      </c>
      <c r="AD523" s="5">
        <f t="shared" si="749"/>
        <v>9.5023934103421956E-2</v>
      </c>
      <c r="AE523" s="5">
        <f t="shared" si="750"/>
        <v>2.8717150358521293E-2</v>
      </c>
      <c r="AF523" s="5">
        <f t="shared" si="751"/>
        <v>4.3393000536915355E-3</v>
      </c>
      <c r="AG523" s="5">
        <f t="shared" si="752"/>
        <v>4.3712612430525156E-4</v>
      </c>
      <c r="AH523" s="5">
        <f t="shared" si="753"/>
        <v>2.2439598619238211E-5</v>
      </c>
      <c r="AI523" s="5">
        <f t="shared" si="754"/>
        <v>5.4705110584209676E-5</v>
      </c>
      <c r="AJ523" s="5">
        <f t="shared" si="755"/>
        <v>6.6682322950841752E-5</v>
      </c>
      <c r="AK523" s="5">
        <f t="shared" si="756"/>
        <v>5.4187895142211468E-5</v>
      </c>
      <c r="AL523" s="5">
        <f t="shared" si="757"/>
        <v>9.7327652588412784E-7</v>
      </c>
      <c r="AM523" s="5">
        <f t="shared" si="758"/>
        <v>4.6331442121408398E-2</v>
      </c>
      <c r="AN523" s="5">
        <f t="shared" si="759"/>
        <v>1.4001809147151467E-2</v>
      </c>
      <c r="AO523" s="5">
        <f t="shared" si="760"/>
        <v>2.115740957075295E-3</v>
      </c>
      <c r="AP523" s="5">
        <f t="shared" si="761"/>
        <v>2.1313244835729242E-4</v>
      </c>
      <c r="AQ523" s="5">
        <f t="shared" si="762"/>
        <v>1.6102670931027393E-5</v>
      </c>
      <c r="AR523" s="5">
        <f t="shared" si="763"/>
        <v>1.3562926721854705E-6</v>
      </c>
      <c r="AS523" s="5">
        <f t="shared" si="764"/>
        <v>3.3064825211645536E-6</v>
      </c>
      <c r="AT523" s="5">
        <f t="shared" si="765"/>
        <v>4.0304083650138839E-6</v>
      </c>
      <c r="AU523" s="5">
        <f t="shared" si="766"/>
        <v>3.2752210210893284E-6</v>
      </c>
      <c r="AV523" s="5">
        <f t="shared" si="767"/>
        <v>1.9961512144964383E-6</v>
      </c>
      <c r="AW523" s="5">
        <f t="shared" si="768"/>
        <v>1.9918420628872731E-8</v>
      </c>
      <c r="AX523" s="5">
        <f t="shared" si="769"/>
        <v>1.882510398830237E-2</v>
      </c>
      <c r="AY523" s="5">
        <f t="shared" si="770"/>
        <v>5.6891281848896851E-3</v>
      </c>
      <c r="AZ523" s="5">
        <f t="shared" si="771"/>
        <v>8.5965473349358537E-4</v>
      </c>
      <c r="BA523" s="5">
        <f t="shared" si="772"/>
        <v>8.6598653525476506E-5</v>
      </c>
      <c r="BB523" s="5">
        <f t="shared" si="773"/>
        <v>6.5427373050823919E-6</v>
      </c>
      <c r="BC523" s="5">
        <f t="shared" si="774"/>
        <v>3.954556769705275E-7</v>
      </c>
      <c r="BD523" s="5">
        <f t="shared" si="775"/>
        <v>6.8314123462340343E-8</v>
      </c>
      <c r="BE523" s="5">
        <f t="shared" si="776"/>
        <v>1.6654182375912525E-7</v>
      </c>
      <c r="BF523" s="5">
        <f t="shared" si="777"/>
        <v>2.0300472036580931E-7</v>
      </c>
      <c r="BG523" s="5">
        <f t="shared" si="778"/>
        <v>1.6496723589947424E-7</v>
      </c>
      <c r="BH523" s="5">
        <f t="shared" si="779"/>
        <v>1.0054269503416045E-7</v>
      </c>
      <c r="BI523" s="5">
        <f t="shared" si="780"/>
        <v>4.9022260545807779E-8</v>
      </c>
      <c r="BJ523" s="8">
        <f t="shared" si="781"/>
        <v>0.83405809550927901</v>
      </c>
      <c r="BK523" s="8">
        <f t="shared" si="782"/>
        <v>0.12733408320248479</v>
      </c>
      <c r="BL523" s="8">
        <f t="shared" si="783"/>
        <v>3.1467472232596549E-2</v>
      </c>
      <c r="BM523" s="8">
        <f t="shared" si="784"/>
        <v>0.50361268352849831</v>
      </c>
      <c r="BN523" s="8">
        <f t="shared" si="785"/>
        <v>0.48385486618719192</v>
      </c>
    </row>
    <row r="524" spans="1:66" x14ac:dyDescent="0.25">
      <c r="A524" t="s">
        <v>27</v>
      </c>
      <c r="B524" t="s">
        <v>296</v>
      </c>
      <c r="C524" t="s">
        <v>187</v>
      </c>
      <c r="D524" t="s">
        <v>496</v>
      </c>
      <c r="E524">
        <f>VLOOKUP(A524,home!$A$2:$E$405,3,FALSE)</f>
        <v>1.24827586206897</v>
      </c>
      <c r="F524">
        <f>VLOOKUP(B524,home!$B$2:$E$405,3,FALSE)</f>
        <v>0.69</v>
      </c>
      <c r="G524">
        <f>VLOOKUP(C524,away!$B$2:$E$405,4,FALSE)</f>
        <v>1.1200000000000001</v>
      </c>
      <c r="H524">
        <f>VLOOKUP(A524,away!$A$2:$E$405,3,FALSE)</f>
        <v>1.0965517241379299</v>
      </c>
      <c r="I524">
        <f>VLOOKUP(C524,away!$B$2:$E$405,3,FALSE)</f>
        <v>0.75</v>
      </c>
      <c r="J524">
        <f>VLOOKUP(B524,home!$B$2:$E$405,4,FALSE)</f>
        <v>1.46</v>
      </c>
      <c r="K524" s="3">
        <f t="shared" si="730"/>
        <v>0.96466758620690007</v>
      </c>
      <c r="L524" s="3">
        <f t="shared" si="731"/>
        <v>1.2007241379310332</v>
      </c>
      <c r="M524" s="5">
        <f t="shared" si="732"/>
        <v>0.11470499308098378</v>
      </c>
      <c r="N524" s="5">
        <f t="shared" si="733"/>
        <v>0.11065218880131181</v>
      </c>
      <c r="O524" s="5">
        <f t="shared" si="734"/>
        <v>0.13772905393354939</v>
      </c>
      <c r="P524" s="5">
        <f t="shared" si="735"/>
        <v>0.13286275400863704</v>
      </c>
      <c r="Q524" s="5">
        <f t="shared" si="736"/>
        <v>5.3371289939735819E-2</v>
      </c>
      <c r="R524" s="5">
        <f t="shared" si="737"/>
        <v>8.2687299776208936E-2</v>
      </c>
      <c r="S524" s="5">
        <f t="shared" si="738"/>
        <v>3.8473720560482948E-2</v>
      </c>
      <c r="T524" s="5">
        <f t="shared" si="739"/>
        <v>6.4084196103156521E-2</v>
      </c>
      <c r="U524" s="5">
        <f t="shared" si="740"/>
        <v>7.976575788508182E-2</v>
      </c>
      <c r="V524" s="5">
        <f t="shared" si="741"/>
        <v>4.951566364891774E-3</v>
      </c>
      <c r="W524" s="5">
        <f t="shared" si="742"/>
        <v>1.7161851146304519E-2</v>
      </c>
      <c r="X524" s="5">
        <f t="shared" si="743"/>
        <v>2.060664892294721E-2</v>
      </c>
      <c r="Y524" s="5">
        <f t="shared" si="744"/>
        <v>1.2371450381826622E-2</v>
      </c>
      <c r="Z524" s="5">
        <f t="shared" si="745"/>
        <v>3.3094878913877801E-2</v>
      </c>
      <c r="AA524" s="5">
        <f t="shared" si="746"/>
        <v>3.1925556957660133E-2</v>
      </c>
      <c r="AB524" s="5">
        <f t="shared" si="747"/>
        <v>1.5398774984328453E-2</v>
      </c>
      <c r="AC524" s="5">
        <f t="shared" si="748"/>
        <v>3.5846235101966249E-4</v>
      </c>
      <c r="AD524" s="5">
        <f t="shared" si="749"/>
        <v>4.1388703800369249E-3</v>
      </c>
      <c r="AE524" s="5">
        <f t="shared" si="750"/>
        <v>4.9696415690781252E-3</v>
      </c>
      <c r="AF524" s="5">
        <f t="shared" si="751"/>
        <v>2.9835842944287796E-3</v>
      </c>
      <c r="AG524" s="5">
        <f t="shared" si="752"/>
        <v>1.1941538932908557E-3</v>
      </c>
      <c r="AH524" s="5">
        <f t="shared" si="753"/>
        <v>9.9344549884494652E-3</v>
      </c>
      <c r="AI524" s="5">
        <f t="shared" si="754"/>
        <v>9.5834467139886432E-3</v>
      </c>
      <c r="AJ524" s="5">
        <f t="shared" si="755"/>
        <v>4.6224202045629364E-3</v>
      </c>
      <c r="AK524" s="5">
        <f t="shared" si="756"/>
        <v>1.4863663137232445E-3</v>
      </c>
      <c r="AL524" s="5">
        <f t="shared" si="757"/>
        <v>1.660827271268237E-5</v>
      </c>
      <c r="AM524" s="5">
        <f t="shared" si="758"/>
        <v>7.9852681982669137E-4</v>
      </c>
      <c r="AN524" s="5">
        <f t="shared" si="759"/>
        <v>9.5881042735121349E-4</v>
      </c>
      <c r="AO524" s="5">
        <f t="shared" si="760"/>
        <v>5.756334119102857E-4</v>
      </c>
      <c r="AP524" s="5">
        <f t="shared" si="761"/>
        <v>2.3039231076009241E-4</v>
      </c>
      <c r="AQ524" s="5">
        <f t="shared" si="762"/>
        <v>6.9159402180837685E-5</v>
      </c>
      <c r="AR524" s="5">
        <f t="shared" si="763"/>
        <v>2.3857079803641249E-3</v>
      </c>
      <c r="AS524" s="5">
        <f t="shared" si="764"/>
        <v>2.3014151588123988E-3</v>
      </c>
      <c r="AT524" s="5">
        <f t="shared" si="765"/>
        <v>1.1100503030557632E-3</v>
      </c>
      <c r="AU524" s="5">
        <f t="shared" si="766"/>
        <v>3.5694318213901364E-4</v>
      </c>
      <c r="AV524" s="5">
        <f t="shared" si="767"/>
        <v>8.6082879481763045E-5</v>
      </c>
      <c r="AW524" s="5">
        <f t="shared" si="768"/>
        <v>5.3437101575467927E-7</v>
      </c>
      <c r="AX524" s="5">
        <f t="shared" si="769"/>
        <v>1.2838548996728106E-4</v>
      </c>
      <c r="AY524" s="5">
        <f t="shared" si="770"/>
        <v>1.5415555676381686E-4</v>
      </c>
      <c r="AZ524" s="5">
        <f t="shared" si="771"/>
        <v>9.2549149001256223E-5</v>
      </c>
      <c r="BA524" s="5">
        <f t="shared" si="772"/>
        <v>3.7041999050261383E-5</v>
      </c>
      <c r="BB524" s="5">
        <f t="shared" si="773"/>
        <v>1.1119305594216815E-5</v>
      </c>
      <c r="BC524" s="5">
        <f t="shared" si="774"/>
        <v>2.6702437248015372E-6</v>
      </c>
      <c r="BD524" s="5">
        <f t="shared" si="775"/>
        <v>4.7742952634631655E-4</v>
      </c>
      <c r="BE524" s="5">
        <f t="shared" si="776"/>
        <v>4.6056078876440481E-4</v>
      </c>
      <c r="BF524" s="5">
        <f t="shared" si="777"/>
        <v>2.2214403219945219E-4</v>
      </c>
      <c r="BG524" s="5">
        <f t="shared" si="778"/>
        <v>7.1431715777371132E-5</v>
      </c>
      <c r="BH524" s="5">
        <f t="shared" si="779"/>
        <v>1.7226965209393487E-5</v>
      </c>
      <c r="BI524" s="5">
        <f t="shared" si="780"/>
        <v>3.3236589892431728E-6</v>
      </c>
      <c r="BJ524" s="8">
        <f t="shared" si="781"/>
        <v>0.29459231954824794</v>
      </c>
      <c r="BK524" s="8">
        <f t="shared" si="782"/>
        <v>0.29152226019549166</v>
      </c>
      <c r="BL524" s="8">
        <f t="shared" si="783"/>
        <v>0.3806254479486923</v>
      </c>
      <c r="BM524" s="8">
        <f t="shared" si="784"/>
        <v>0.36767370588013487</v>
      </c>
      <c r="BN524" s="8">
        <f t="shared" si="785"/>
        <v>0.63200757954042674</v>
      </c>
    </row>
    <row r="525" spans="1:66" x14ac:dyDescent="0.25">
      <c r="A525" t="s">
        <v>37</v>
      </c>
      <c r="B525" t="s">
        <v>226</v>
      </c>
      <c r="C525" t="s">
        <v>227</v>
      </c>
      <c r="D525" t="s">
        <v>496</v>
      </c>
      <c r="E525">
        <f>VLOOKUP(A525,home!$A$2:$E$405,3,FALSE)</f>
        <v>1.59183673469388</v>
      </c>
      <c r="F525">
        <f>VLOOKUP(B525,home!$B$2:$E$405,3,FALSE)</f>
        <v>1.19</v>
      </c>
      <c r="G525">
        <f>VLOOKUP(C525,away!$B$2:$E$405,4,FALSE)</f>
        <v>0.97</v>
      </c>
      <c r="H525">
        <f>VLOOKUP(A525,away!$A$2:$E$405,3,FALSE)</f>
        <v>1.28571428571429</v>
      </c>
      <c r="I525">
        <f>VLOOKUP(C525,away!$B$2:$E$405,3,FALSE)</f>
        <v>0.91</v>
      </c>
      <c r="J525">
        <f>VLOOKUP(B525,home!$B$2:$E$405,4,FALSE)</f>
        <v>1.01</v>
      </c>
      <c r="K525" s="3">
        <f t="shared" si="730"/>
        <v>1.8374571428571456</v>
      </c>
      <c r="L525" s="3">
        <f t="shared" si="731"/>
        <v>1.181700000000004</v>
      </c>
      <c r="M525" s="5">
        <f t="shared" si="732"/>
        <v>4.8842368156752303E-2</v>
      </c>
      <c r="N525" s="5">
        <f t="shared" si="733"/>
        <v>8.9745758243682916E-2</v>
      </c>
      <c r="O525" s="5">
        <f t="shared" si="734"/>
        <v>5.7717026450834388E-2</v>
      </c>
      <c r="P525" s="5">
        <f t="shared" si="735"/>
        <v>0.10605256251656045</v>
      </c>
      <c r="Q525" s="5">
        <f t="shared" si="736"/>
        <v>8.2451992262992879E-2</v>
      </c>
      <c r="R525" s="5">
        <f t="shared" si="737"/>
        <v>3.4102105078475616E-2</v>
      </c>
      <c r="S525" s="5">
        <f t="shared" si="738"/>
        <v>5.7568594853104414E-2</v>
      </c>
      <c r="T525" s="5">
        <f t="shared" si="739"/>
        <v>9.7433519257178997E-2</v>
      </c>
      <c r="U525" s="5">
        <f t="shared" si="740"/>
        <v>6.2661156562909964E-2</v>
      </c>
      <c r="V525" s="5">
        <f t="shared" si="741"/>
        <v>1.3888891129783419E-2</v>
      </c>
      <c r="W525" s="5">
        <f t="shared" si="742"/>
        <v>5.0500667375479466E-2</v>
      </c>
      <c r="X525" s="5">
        <f t="shared" si="743"/>
        <v>5.9676638637604279E-2</v>
      </c>
      <c r="Y525" s="5">
        <f t="shared" si="744"/>
        <v>3.5259941939028615E-2</v>
      </c>
      <c r="Z525" s="5">
        <f t="shared" si="745"/>
        <v>1.3432819190411591E-2</v>
      </c>
      <c r="AA525" s="5">
        <f t="shared" si="746"/>
        <v>2.4682229570130318E-2</v>
      </c>
      <c r="AB525" s="5">
        <f t="shared" si="747"/>
        <v>2.2676269512637907E-2</v>
      </c>
      <c r="AC525" s="5">
        <f t="shared" si="748"/>
        <v>1.8848293889280681E-3</v>
      </c>
      <c r="AD525" s="5">
        <f t="shared" si="749"/>
        <v>2.3198202997031896E-2</v>
      </c>
      <c r="AE525" s="5">
        <f t="shared" si="750"/>
        <v>2.7413316481592682E-2</v>
      </c>
      <c r="AF525" s="5">
        <f t="shared" si="751"/>
        <v>1.6197158043149092E-2</v>
      </c>
      <c r="AG525" s="5">
        <f t="shared" si="752"/>
        <v>6.3800605531964495E-3</v>
      </c>
      <c r="AH525" s="5">
        <f t="shared" si="753"/>
        <v>3.968390609327359E-3</v>
      </c>
      <c r="AI525" s="5">
        <f t="shared" si="754"/>
        <v>7.2917476707557768E-3</v>
      </c>
      <c r="AJ525" s="5">
        <f t="shared" si="755"/>
        <v>6.6991369207710788E-3</v>
      </c>
      <c r="AK525" s="5">
        <f t="shared" si="756"/>
        <v>4.1031256620162821E-3</v>
      </c>
      <c r="AL525" s="5">
        <f t="shared" si="757"/>
        <v>1.6370294410035464E-4</v>
      </c>
      <c r="AM525" s="5">
        <f t="shared" si="758"/>
        <v>8.5251407596692533E-3</v>
      </c>
      <c r="AN525" s="5">
        <f t="shared" si="759"/>
        <v>1.0074158835701189E-2</v>
      </c>
      <c r="AO525" s="5">
        <f t="shared" si="760"/>
        <v>5.9523167480740689E-3</v>
      </c>
      <c r="AP525" s="5">
        <f t="shared" si="761"/>
        <v>2.3446175670663837E-3</v>
      </c>
      <c r="AQ525" s="5">
        <f t="shared" si="762"/>
        <v>6.9265864475058893E-4</v>
      </c>
      <c r="AR525" s="5">
        <f t="shared" si="763"/>
        <v>9.3788943660843053E-4</v>
      </c>
      <c r="AS525" s="5">
        <f t="shared" si="764"/>
        <v>1.7233316445064248E-3</v>
      </c>
      <c r="AT525" s="5">
        <f t="shared" si="765"/>
        <v>1.583274019855041E-3</v>
      </c>
      <c r="AU525" s="5">
        <f t="shared" si="766"/>
        <v>9.6973271896093056E-4</v>
      </c>
      <c r="AV525" s="5">
        <f t="shared" si="767"/>
        <v>4.454605777792608E-4</v>
      </c>
      <c r="AW525" s="5">
        <f t="shared" si="768"/>
        <v>9.8736662499598923E-6</v>
      </c>
      <c r="AX525" s="5">
        <f t="shared" si="769"/>
        <v>2.6107634637861465E-3</v>
      </c>
      <c r="AY525" s="5">
        <f t="shared" si="770"/>
        <v>3.0851391851560994E-3</v>
      </c>
      <c r="AZ525" s="5">
        <f t="shared" si="771"/>
        <v>1.8228544875494878E-3</v>
      </c>
      <c r="BA525" s="5">
        <f t="shared" si="772"/>
        <v>7.1802238264574573E-4</v>
      </c>
      <c r="BB525" s="5">
        <f t="shared" si="773"/>
        <v>2.1212176239312022E-4</v>
      </c>
      <c r="BC525" s="5">
        <f t="shared" si="774"/>
        <v>5.0132857323990168E-5</v>
      </c>
      <c r="BD525" s="5">
        <f t="shared" si="775"/>
        <v>1.8471732454003093E-4</v>
      </c>
      <c r="BE525" s="5">
        <f t="shared" si="776"/>
        <v>3.3941016738554136E-4</v>
      </c>
      <c r="BF525" s="5">
        <f t="shared" si="777"/>
        <v>3.1182581821045122E-4</v>
      </c>
      <c r="BG525" s="5">
        <f t="shared" si="778"/>
        <v>1.9098885899935584E-4</v>
      </c>
      <c r="BH525" s="5">
        <f t="shared" si="779"/>
        <v>8.7733460793625663E-5</v>
      </c>
      <c r="BI525" s="5">
        <f t="shared" si="780"/>
        <v>3.2241294840564939E-5</v>
      </c>
      <c r="BJ525" s="8">
        <f t="shared" si="781"/>
        <v>0.52434518248505335</v>
      </c>
      <c r="BK525" s="8">
        <f t="shared" si="782"/>
        <v>0.2314860881743851</v>
      </c>
      <c r="BL525" s="8">
        <f t="shared" si="783"/>
        <v>0.23070779336033834</v>
      </c>
      <c r="BM525" s="8">
        <f t="shared" si="784"/>
        <v>0.5779848049819839</v>
      </c>
      <c r="BN525" s="8">
        <f t="shared" si="785"/>
        <v>0.41891181270929856</v>
      </c>
    </row>
    <row r="526" spans="1:66" x14ac:dyDescent="0.25">
      <c r="A526" t="s">
        <v>37</v>
      </c>
      <c r="B526" t="s">
        <v>230</v>
      </c>
      <c r="C526" t="s">
        <v>231</v>
      </c>
      <c r="D526" t="s">
        <v>496</v>
      </c>
      <c r="E526">
        <f>VLOOKUP(A526,home!$A$2:$E$405,3,FALSE)</f>
        <v>1.59183673469388</v>
      </c>
      <c r="F526">
        <f>VLOOKUP(B526,home!$B$2:$E$405,3,FALSE)</f>
        <v>1.1200000000000001</v>
      </c>
      <c r="G526">
        <f>VLOOKUP(C526,away!$B$2:$E$405,4,FALSE)</f>
        <v>0.82</v>
      </c>
      <c r="H526">
        <f>VLOOKUP(A526,away!$A$2:$E$405,3,FALSE)</f>
        <v>1.28571428571429</v>
      </c>
      <c r="I526">
        <f>VLOOKUP(C526,away!$B$2:$E$405,3,FALSE)</f>
        <v>0.88</v>
      </c>
      <c r="J526">
        <f>VLOOKUP(B526,home!$B$2:$E$405,4,FALSE)</f>
        <v>0.95</v>
      </c>
      <c r="K526" s="3">
        <f t="shared" si="730"/>
        <v>1.4619428571428594</v>
      </c>
      <c r="L526" s="3">
        <f t="shared" si="731"/>
        <v>1.0748571428571465</v>
      </c>
      <c r="M526" s="5">
        <f t="shared" si="732"/>
        <v>7.9119176497032054E-2</v>
      </c>
      <c r="N526" s="5">
        <f t="shared" si="733"/>
        <v>0.11566771494286121</v>
      </c>
      <c r="O526" s="5">
        <f t="shared" si="734"/>
        <v>8.504181199481016E-2</v>
      </c>
      <c r="P526" s="5">
        <f t="shared" si="735"/>
        <v>0.12432626960429867</v>
      </c>
      <c r="Q526" s="5">
        <f t="shared" si="736"/>
        <v>8.4549794831376188E-2</v>
      </c>
      <c r="R526" s="5">
        <f t="shared" si="737"/>
        <v>4.5703899532068125E-2</v>
      </c>
      <c r="S526" s="5">
        <f t="shared" si="738"/>
        <v>4.8840944755980213E-2</v>
      </c>
      <c r="T526" s="5">
        <f t="shared" si="739"/>
        <v>9.0878950901610939E-2</v>
      </c>
      <c r="U526" s="5">
        <f t="shared" si="740"/>
        <v>6.6816489464481876E-2</v>
      </c>
      <c r="V526" s="5">
        <f t="shared" si="741"/>
        <v>8.5275189127553917E-3</v>
      </c>
      <c r="W526" s="5">
        <f t="shared" si="742"/>
        <v>4.1202322875541555E-2</v>
      </c>
      <c r="X526" s="5">
        <f t="shared" si="743"/>
        <v>4.4286611045082247E-2</v>
      </c>
      <c r="Y526" s="5">
        <f t="shared" si="744"/>
        <v>2.3800890107371422E-2</v>
      </c>
      <c r="Z526" s="5">
        <f t="shared" si="745"/>
        <v>1.6375054289489609E-2</v>
      </c>
      <c r="AA526" s="5">
        <f t="shared" si="746"/>
        <v>2.3939393653845877E-2</v>
      </c>
      <c r="AB526" s="5">
        <f t="shared" si="747"/>
        <v>1.7499012778285541E-2</v>
      </c>
      <c r="AC526" s="5">
        <f t="shared" si="748"/>
        <v>8.3749814389400359E-4</v>
      </c>
      <c r="AD526" s="5">
        <f t="shared" si="749"/>
        <v>1.5058860406397957E-2</v>
      </c>
      <c r="AE526" s="5">
        <f t="shared" si="750"/>
        <v>1.6186123671105515E-2</v>
      </c>
      <c r="AF526" s="5">
        <f t="shared" si="751"/>
        <v>8.6988853215284496E-3</v>
      </c>
      <c r="AG526" s="5">
        <f t="shared" si="752"/>
        <v>3.1166863409133471E-3</v>
      </c>
      <c r="AH526" s="5">
        <f t="shared" si="753"/>
        <v>4.4002110169328651E-3</v>
      </c>
      <c r="AI526" s="5">
        <f t="shared" si="754"/>
        <v>6.4328570661263207E-3</v>
      </c>
      <c r="AJ526" s="5">
        <f t="shared" si="755"/>
        <v>4.7022347194221733E-3</v>
      </c>
      <c r="AK526" s="5">
        <f t="shared" si="756"/>
        <v>2.2914661535561346E-3</v>
      </c>
      <c r="AL526" s="5">
        <f t="shared" si="757"/>
        <v>5.2641104036148091E-5</v>
      </c>
      <c r="AM526" s="5">
        <f t="shared" si="758"/>
        <v>4.4030386815689833E-3</v>
      </c>
      <c r="AN526" s="5">
        <f t="shared" si="759"/>
        <v>4.7326375771607346E-3</v>
      </c>
      <c r="AO526" s="5">
        <f t="shared" si="760"/>
        <v>2.5434546521826773E-3</v>
      </c>
      <c r="AP526" s="5">
        <f t="shared" si="761"/>
        <v>9.1128346681059683E-4</v>
      </c>
      <c r="AQ526" s="5">
        <f t="shared" si="762"/>
        <v>2.4487488586724833E-4</v>
      </c>
      <c r="AR526" s="5">
        <f t="shared" si="763"/>
        <v>9.4591964832580009E-4</v>
      </c>
      <c r="AS526" s="5">
        <f t="shared" si="764"/>
        <v>1.3828804733009891E-3</v>
      </c>
      <c r="AT526" s="5">
        <f t="shared" si="765"/>
        <v>1.010846115112359E-3</v>
      </c>
      <c r="AU526" s="5">
        <f t="shared" si="766"/>
        <v>4.9259975255304064E-4</v>
      </c>
      <c r="AV526" s="5">
        <f t="shared" si="767"/>
        <v>1.8003817241881448E-4</v>
      </c>
      <c r="AW526" s="5">
        <f t="shared" si="768"/>
        <v>2.2977545402702926E-6</v>
      </c>
      <c r="AX526" s="5">
        <f t="shared" si="769"/>
        <v>1.0728318250405803E-3</v>
      </c>
      <c r="AY526" s="5">
        <f t="shared" si="770"/>
        <v>1.1531409502293362E-3</v>
      </c>
      <c r="AZ526" s="5">
        <f t="shared" si="771"/>
        <v>6.1973089353753962E-4</v>
      </c>
      <c r="BA526" s="5">
        <f t="shared" si="772"/>
        <v>2.2204072585602211E-4</v>
      </c>
      <c r="BB526" s="5">
        <f t="shared" si="773"/>
        <v>5.9665515047882706E-5</v>
      </c>
      <c r="BC526" s="5">
        <f t="shared" si="774"/>
        <v>1.2826381006293463E-5</v>
      </c>
      <c r="BD526" s="5">
        <f t="shared" si="775"/>
        <v>1.6945474842865096E-4</v>
      </c>
      <c r="BE526" s="5">
        <f t="shared" si="776"/>
        <v>2.4773315907420648E-4</v>
      </c>
      <c r="BF526" s="5">
        <f t="shared" si="777"/>
        <v>1.8108586119298597E-4</v>
      </c>
      <c r="BG526" s="5">
        <f t="shared" si="778"/>
        <v>8.8245727100216386E-5</v>
      </c>
      <c r="BH526" s="5">
        <f t="shared" si="779"/>
        <v>3.2252552601884853E-5</v>
      </c>
      <c r="BI526" s="5">
        <f t="shared" si="780"/>
        <v>9.4302777801899849E-6</v>
      </c>
      <c r="BJ526" s="8">
        <f t="shared" si="781"/>
        <v>0.45942236599809683</v>
      </c>
      <c r="BK526" s="8">
        <f t="shared" si="782"/>
        <v>0.26285718996822577</v>
      </c>
      <c r="BL526" s="8">
        <f t="shared" si="783"/>
        <v>0.26156786286741812</v>
      </c>
      <c r="BM526" s="8">
        <f t="shared" si="784"/>
        <v>0.46466296252509492</v>
      </c>
      <c r="BN526" s="8">
        <f t="shared" si="785"/>
        <v>0.53440866740244641</v>
      </c>
    </row>
    <row r="527" spans="1:66" x14ac:dyDescent="0.25">
      <c r="A527" t="s">
        <v>16</v>
      </c>
      <c r="B527" t="s">
        <v>256</v>
      </c>
      <c r="C527" t="s">
        <v>17</v>
      </c>
      <c r="D527" t="s">
        <v>497</v>
      </c>
      <c r="E527">
        <f>VLOOKUP(A527,home!$A$2:$E$405,3,FALSE)</f>
        <v>1.56756756756757</v>
      </c>
      <c r="F527">
        <f>VLOOKUP(B527,home!$B$2:$E$405,3,FALSE)</f>
        <v>0.88</v>
      </c>
      <c r="G527">
        <f>VLOOKUP(C527,away!$B$2:$E$405,4,FALSE)</f>
        <v>0.74</v>
      </c>
      <c r="H527">
        <f>VLOOKUP(A527,away!$A$2:$E$405,3,FALSE)</f>
        <v>1.2612612612612599</v>
      </c>
      <c r="I527">
        <f>VLOOKUP(C527,away!$B$2:$E$405,3,FALSE)</f>
        <v>1.32</v>
      </c>
      <c r="J527">
        <f>VLOOKUP(B527,home!$B$2:$E$405,4,FALSE)</f>
        <v>0.98</v>
      </c>
      <c r="K527" s="3">
        <f t="shared" si="730"/>
        <v>1.0208000000000015</v>
      </c>
      <c r="L527" s="3">
        <f t="shared" si="731"/>
        <v>1.6315675675675658</v>
      </c>
      <c r="M527" s="5">
        <f t="shared" si="732"/>
        <v>7.0484139396914544E-2</v>
      </c>
      <c r="N527" s="5">
        <f t="shared" si="733"/>
        <v>7.195020949637046E-2</v>
      </c>
      <c r="O527" s="5">
        <f t="shared" si="734"/>
        <v>0.1149996358679171</v>
      </c>
      <c r="P527" s="5">
        <f t="shared" si="735"/>
        <v>0.11739162829396994</v>
      </c>
      <c r="Q527" s="5">
        <f t="shared" si="736"/>
        <v>3.6723386926947543E-2</v>
      </c>
      <c r="R527" s="5">
        <f t="shared" si="737"/>
        <v>9.3814838082086682E-2</v>
      </c>
      <c r="S527" s="5">
        <f t="shared" si="738"/>
        <v>4.8879061698924794E-2</v>
      </c>
      <c r="T527" s="5">
        <f t="shared" si="739"/>
        <v>5.9916687081242349E-2</v>
      </c>
      <c r="U527" s="5">
        <f t="shared" si="740"/>
        <v>9.5766186714194207E-2</v>
      </c>
      <c r="V527" s="5">
        <f t="shared" si="741"/>
        <v>9.045364581173632E-3</v>
      </c>
      <c r="W527" s="5">
        <f t="shared" si="742"/>
        <v>1.2495744458342702E-2</v>
      </c>
      <c r="X527" s="5">
        <f t="shared" si="743"/>
        <v>2.0387651390844093E-2</v>
      </c>
      <c r="Y527" s="5">
        <f t="shared" si="744"/>
        <v>1.6631915394087503E-2</v>
      </c>
      <c r="Z527" s="5">
        <f t="shared" si="745"/>
        <v>5.1021749057111723E-2</v>
      </c>
      <c r="AA527" s="5">
        <f t="shared" si="746"/>
        <v>5.2083001437499721E-2</v>
      </c>
      <c r="AB527" s="5">
        <f t="shared" si="747"/>
        <v>2.6583163933699895E-2</v>
      </c>
      <c r="AC527" s="5">
        <f t="shared" si="748"/>
        <v>9.4156827850041364E-4</v>
      </c>
      <c r="AD527" s="5">
        <f t="shared" si="749"/>
        <v>3.1889139857690612E-3</v>
      </c>
      <c r="AE527" s="5">
        <f t="shared" si="750"/>
        <v>5.202928634943418E-3</v>
      </c>
      <c r="AF527" s="5">
        <f t="shared" si="751"/>
        <v>4.2444648085711353E-3</v>
      </c>
      <c r="AG527" s="5">
        <f t="shared" si="752"/>
        <v>2.3083770411155132E-3</v>
      </c>
      <c r="AH527" s="5">
        <f t="shared" si="753"/>
        <v>2.0811357750538641E-2</v>
      </c>
      <c r="AI527" s="5">
        <f t="shared" si="754"/>
        <v>2.1244233991749871E-2</v>
      </c>
      <c r="AJ527" s="5">
        <f t="shared" si="755"/>
        <v>1.0843057029389151E-2</v>
      </c>
      <c r="AK527" s="5">
        <f t="shared" si="756"/>
        <v>3.6895308718668204E-3</v>
      </c>
      <c r="AL527" s="5">
        <f t="shared" si="757"/>
        <v>6.2727435879256717E-5</v>
      </c>
      <c r="AM527" s="5">
        <f t="shared" si="758"/>
        <v>6.5104867933461275E-4</v>
      </c>
      <c r="AN527" s="5">
        <f t="shared" si="759"/>
        <v>1.0622299101100503E-3</v>
      </c>
      <c r="AO527" s="5">
        <f t="shared" si="760"/>
        <v>8.6654993531788465E-4</v>
      </c>
      <c r="AP527" s="5">
        <f t="shared" si="761"/>
        <v>4.7127825671414413E-4</v>
      </c>
      <c r="AQ527" s="5">
        <f t="shared" si="762"/>
        <v>1.9223057973864481E-4</v>
      </c>
      <c r="AR527" s="5">
        <f t="shared" si="763"/>
        <v>6.7910272685649435E-3</v>
      </c>
      <c r="AS527" s="5">
        <f t="shared" si="764"/>
        <v>6.9322806357511035E-3</v>
      </c>
      <c r="AT527" s="5">
        <f t="shared" si="765"/>
        <v>3.5382360364873684E-3</v>
      </c>
      <c r="AU527" s="5">
        <f t="shared" si="766"/>
        <v>1.2039437820154371E-3</v>
      </c>
      <c r="AV527" s="5">
        <f t="shared" si="767"/>
        <v>3.0724645317033991E-4</v>
      </c>
      <c r="AW527" s="5">
        <f t="shared" si="768"/>
        <v>2.9020223949110179E-6</v>
      </c>
      <c r="AX527" s="5">
        <f t="shared" si="769"/>
        <v>1.1076508197746223E-4</v>
      </c>
      <c r="AY527" s="5">
        <f t="shared" si="770"/>
        <v>1.8072071537339007E-4</v>
      </c>
      <c r="AZ527" s="5">
        <f t="shared" si="771"/>
        <v>1.4742902899541626E-4</v>
      </c>
      <c r="BA527" s="5">
        <f t="shared" si="772"/>
        <v>8.0180140742299794E-5</v>
      </c>
      <c r="BB527" s="5">
        <f t="shared" si="773"/>
        <v>3.2704829299534803E-5</v>
      </c>
      <c r="BC527" s="5">
        <f t="shared" si="774"/>
        <v>1.0672027757590885E-5</v>
      </c>
      <c r="BD527" s="5">
        <f t="shared" si="775"/>
        <v>1.8466699736429195E-3</v>
      </c>
      <c r="BE527" s="5">
        <f t="shared" si="776"/>
        <v>1.8850807090946948E-3</v>
      </c>
      <c r="BF527" s="5">
        <f t="shared" si="777"/>
        <v>9.621451939219336E-4</v>
      </c>
      <c r="BG527" s="5">
        <f t="shared" si="778"/>
        <v>3.2738593798517041E-4</v>
      </c>
      <c r="BH527" s="5">
        <f t="shared" si="779"/>
        <v>8.3548891373815587E-5</v>
      </c>
      <c r="BI527" s="5">
        <f t="shared" si="780"/>
        <v>1.7057341662878222E-5</v>
      </c>
      <c r="BJ527" s="8">
        <f t="shared" si="781"/>
        <v>0.23685608840359476</v>
      </c>
      <c r="BK527" s="8">
        <f t="shared" si="782"/>
        <v>0.24698521040073601</v>
      </c>
      <c r="BL527" s="8">
        <f t="shared" si="783"/>
        <v>0.46372962790261263</v>
      </c>
      <c r="BM527" s="8">
        <f t="shared" si="784"/>
        <v>0.49305101900687026</v>
      </c>
      <c r="BN527" s="8">
        <f t="shared" si="785"/>
        <v>0.50536383806420626</v>
      </c>
    </row>
    <row r="528" spans="1:66" x14ac:dyDescent="0.25">
      <c r="A528" t="s">
        <v>80</v>
      </c>
      <c r="B528" t="s">
        <v>93</v>
      </c>
      <c r="C528" t="s">
        <v>90</v>
      </c>
      <c r="D528" t="s">
        <v>497</v>
      </c>
      <c r="E528">
        <f>VLOOKUP(A528,home!$A$2:$E$405,3,FALSE)</f>
        <v>1.2186788154897501</v>
      </c>
      <c r="F528">
        <f>VLOOKUP(B528,home!$B$2:$E$405,3,FALSE)</f>
        <v>0.69</v>
      </c>
      <c r="G528">
        <f>VLOOKUP(C528,away!$B$2:$E$405,4,FALSE)</f>
        <v>0.73</v>
      </c>
      <c r="H528">
        <f>VLOOKUP(A528,away!$A$2:$E$405,3,FALSE)</f>
        <v>1.0296127562642401</v>
      </c>
      <c r="I528">
        <f>VLOOKUP(C528,away!$B$2:$E$405,3,FALSE)</f>
        <v>1.25</v>
      </c>
      <c r="J528">
        <f>VLOOKUP(B528,home!$B$2:$E$405,4,FALSE)</f>
        <v>0.92</v>
      </c>
      <c r="K528" s="3">
        <f t="shared" si="730"/>
        <v>0.6138485193621871</v>
      </c>
      <c r="L528" s="3">
        <f t="shared" si="731"/>
        <v>1.1840546697038761</v>
      </c>
      <c r="M528" s="5">
        <f t="shared" si="732"/>
        <v>0.16564585236976462</v>
      </c>
      <c r="N528" s="5">
        <f t="shared" si="733"/>
        <v>0.10168146121566743</v>
      </c>
      <c r="O528" s="5">
        <f t="shared" si="734"/>
        <v>0.19613374501549866</v>
      </c>
      <c r="P528" s="5">
        <f t="shared" si="735"/>
        <v>0.12039640897472459</v>
      </c>
      <c r="Q528" s="5">
        <f t="shared" si="736"/>
        <v>3.1208507206910548E-2</v>
      </c>
      <c r="R528" s="5">
        <f t="shared" si="737"/>
        <v>0.11611653833605529</v>
      </c>
      <c r="S528" s="5">
        <f t="shared" si="738"/>
        <v>2.1876936679422369E-2</v>
      </c>
      <c r="T528" s="5">
        <f t="shared" si="739"/>
        <v>3.6952578692829502E-2</v>
      </c>
      <c r="U528" s="5">
        <f t="shared" si="740"/>
        <v>7.1277965131050169E-2</v>
      </c>
      <c r="V528" s="5">
        <f t="shared" si="741"/>
        <v>1.7667575988764865E-3</v>
      </c>
      <c r="W528" s="5">
        <f t="shared" si="742"/>
        <v>6.3857653134887287E-3</v>
      </c>
      <c r="X528" s="5">
        <f t="shared" si="743"/>
        <v>7.5610952390693653E-3</v>
      </c>
      <c r="Y528" s="5">
        <f t="shared" si="744"/>
        <v>4.4763750629479146E-3</v>
      </c>
      <c r="Z528" s="5">
        <f t="shared" si="745"/>
        <v>4.5829443148885131E-2</v>
      </c>
      <c r="AA528" s="5">
        <f t="shared" si="746"/>
        <v>2.8132335820136665E-2</v>
      </c>
      <c r="AB528" s="5">
        <f t="shared" si="747"/>
        <v>8.634496344695354E-3</v>
      </c>
      <c r="AC528" s="5">
        <f t="shared" si="748"/>
        <v>8.0258299328976376E-5</v>
      </c>
      <c r="AD528" s="5">
        <f t="shared" si="749"/>
        <v>9.799731456698671E-4</v>
      </c>
      <c r="AE528" s="5">
        <f t="shared" si="750"/>
        <v>1.1603417793148031E-3</v>
      </c>
      <c r="AF528" s="5">
        <f t="shared" si="751"/>
        <v>6.8695405112509855E-4</v>
      </c>
      <c r="AG528" s="5">
        <f t="shared" si="752"/>
        <v>2.7113038403555603E-4</v>
      </c>
      <c r="AH528" s="5">
        <f t="shared" si="753"/>
        <v>1.3566141542591443E-2</v>
      </c>
      <c r="AI528" s="5">
        <f t="shared" si="754"/>
        <v>8.3275558993776127E-3</v>
      </c>
      <c r="AJ528" s="5">
        <f t="shared" si="755"/>
        <v>2.5559289293693964E-3</v>
      </c>
      <c r="AK528" s="5">
        <f t="shared" si="756"/>
        <v>5.2298439629612807E-4</v>
      </c>
      <c r="AL528" s="5">
        <f t="shared" si="757"/>
        <v>2.3333662488710903E-6</v>
      </c>
      <c r="AM528" s="5">
        <f t="shared" si="758"/>
        <v>1.2031101289683061E-4</v>
      </c>
      <c r="AN528" s="5">
        <f t="shared" si="759"/>
        <v>1.4245481663729555E-4</v>
      </c>
      <c r="AO528" s="5">
        <f t="shared" si="760"/>
        <v>8.4337145430599613E-5</v>
      </c>
      <c r="AP528" s="5">
        <f t="shared" si="761"/>
        <v>3.3286596958865464E-5</v>
      </c>
      <c r="AQ528" s="5">
        <f t="shared" si="762"/>
        <v>9.8532876419238772E-6</v>
      </c>
      <c r="AR528" s="5">
        <f t="shared" si="763"/>
        <v>3.2126106486738263E-3</v>
      </c>
      <c r="AS528" s="5">
        <f t="shared" si="764"/>
        <v>1.9720562899756236E-3</v>
      </c>
      <c r="AT528" s="5">
        <f t="shared" si="765"/>
        <v>6.0527191685021207E-4</v>
      </c>
      <c r="AU528" s="5">
        <f t="shared" si="766"/>
        <v>1.2384842332333851E-4</v>
      </c>
      <c r="AV528" s="5">
        <f t="shared" si="767"/>
        <v>1.9006042820593175E-5</v>
      </c>
      <c r="AW528" s="5">
        <f t="shared" si="768"/>
        <v>4.7110029749189825E-8</v>
      </c>
      <c r="AX528" s="5">
        <f t="shared" si="769"/>
        <v>1.2308789521614068E-5</v>
      </c>
      <c r="AY528" s="5">
        <f t="shared" si="770"/>
        <v>1.4574279711469278E-5</v>
      </c>
      <c r="AZ528" s="5">
        <f t="shared" si="771"/>
        <v>8.6283719749678305E-6</v>
      </c>
      <c r="BA528" s="5">
        <f t="shared" si="772"/>
        <v>3.4054880429675715E-6</v>
      </c>
      <c r="BB528" s="5">
        <f t="shared" si="773"/>
        <v>1.0080710049741171E-6</v>
      </c>
      <c r="BC528" s="5">
        <f t="shared" si="774"/>
        <v>2.3872223616653639E-7</v>
      </c>
      <c r="BD528" s="5">
        <f t="shared" si="775"/>
        <v>6.3398444008377376E-4</v>
      </c>
      <c r="BE528" s="5">
        <f t="shared" si="776"/>
        <v>3.891704098440897E-4</v>
      </c>
      <c r="BF528" s="5">
        <f t="shared" si="777"/>
        <v>1.1944583993118497E-4</v>
      </c>
      <c r="BG528" s="5">
        <f t="shared" si="778"/>
        <v>2.4440550661910235E-5</v>
      </c>
      <c r="BH528" s="5">
        <f t="shared" si="779"/>
        <v>3.7506989590525297E-6</v>
      </c>
      <c r="BI528" s="5">
        <f t="shared" si="780"/>
        <v>4.6047220051753854E-7</v>
      </c>
      <c r="BJ528" s="8">
        <f t="shared" si="781"/>
        <v>0.19179458867311647</v>
      </c>
      <c r="BK528" s="8">
        <f t="shared" si="782"/>
        <v>0.30978312156807736</v>
      </c>
      <c r="BL528" s="8">
        <f t="shared" si="783"/>
        <v>0.45237173714839485</v>
      </c>
      <c r="BM528" s="8">
        <f t="shared" si="784"/>
        <v>0.26858185025017089</v>
      </c>
      <c r="BN528" s="8">
        <f t="shared" si="785"/>
        <v>0.73118251311862115</v>
      </c>
    </row>
    <row r="529" spans="1:66" x14ac:dyDescent="0.25">
      <c r="A529" t="s">
        <v>80</v>
      </c>
      <c r="B529" t="s">
        <v>410</v>
      </c>
      <c r="C529" t="s">
        <v>94</v>
      </c>
      <c r="D529" t="s">
        <v>497</v>
      </c>
      <c r="E529">
        <f>VLOOKUP(A529,home!$A$2:$E$405,3,FALSE)</f>
        <v>1.2186788154897501</v>
      </c>
      <c r="F529">
        <f>VLOOKUP(B529,home!$B$2:$E$405,3,FALSE)</f>
        <v>0.91</v>
      </c>
      <c r="G529">
        <f>VLOOKUP(C529,away!$B$2:$E$405,4,FALSE)</f>
        <v>0.86</v>
      </c>
      <c r="H529">
        <f>VLOOKUP(A529,away!$A$2:$E$405,3,FALSE)</f>
        <v>1.0296127562642401</v>
      </c>
      <c r="I529">
        <f>VLOOKUP(C529,away!$B$2:$E$405,3,FALSE)</f>
        <v>0.86</v>
      </c>
      <c r="J529">
        <f>VLOOKUP(B529,home!$B$2:$E$405,4,FALSE)</f>
        <v>1.1200000000000001</v>
      </c>
      <c r="K529" s="3">
        <f t="shared" si="730"/>
        <v>0.95373804100227844</v>
      </c>
      <c r="L529" s="3">
        <f t="shared" si="731"/>
        <v>0.99172300683371606</v>
      </c>
      <c r="M529" s="5">
        <f t="shared" si="732"/>
        <v>0.14292131458290996</v>
      </c>
      <c r="N529" s="5">
        <f t="shared" si="733"/>
        <v>0.13630949458777492</v>
      </c>
      <c r="O529" s="5">
        <f t="shared" si="734"/>
        <v>0.14173835583879091</v>
      </c>
      <c r="P529" s="5">
        <f t="shared" si="735"/>
        <v>0.13518126183257229</v>
      </c>
      <c r="Q529" s="5">
        <f t="shared" si="736"/>
        <v>6.5001775169077569E-2</v>
      </c>
      <c r="R529" s="5">
        <f t="shared" si="737"/>
        <v>7.0282594218056452E-2</v>
      </c>
      <c r="S529" s="5">
        <f t="shared" si="738"/>
        <v>3.1965094926491119E-2</v>
      </c>
      <c r="T529" s="5">
        <f t="shared" si="739"/>
        <v>6.4463755920206783E-2</v>
      </c>
      <c r="U529" s="5">
        <f t="shared" si="740"/>
        <v>6.7031183726087212E-2</v>
      </c>
      <c r="V529" s="5">
        <f t="shared" si="741"/>
        <v>3.3593324328077701E-3</v>
      </c>
      <c r="W529" s="5">
        <f t="shared" si="742"/>
        <v>2.0664888570475527E-2</v>
      </c>
      <c r="X529" s="5">
        <f t="shared" si="743"/>
        <v>2.0493845428995683E-2</v>
      </c>
      <c r="Y529" s="5">
        <f t="shared" si="744"/>
        <v>1.0162109005214503E-2</v>
      </c>
      <c r="Z529" s="5">
        <f t="shared" si="745"/>
        <v>2.3233621888668298E-2</v>
      </c>
      <c r="AA529" s="5">
        <f t="shared" si="746"/>
        <v>2.215878902548616E-2</v>
      </c>
      <c r="AB529" s="5">
        <f t="shared" si="747"/>
        <v>1.0566840018074978E-2</v>
      </c>
      <c r="AC529" s="5">
        <f t="shared" si="748"/>
        <v>1.9858776772874233E-4</v>
      </c>
      <c r="AD529" s="5">
        <f t="shared" si="749"/>
        <v>4.9272225856839252E-3</v>
      </c>
      <c r="AE529" s="5">
        <f t="shared" si="750"/>
        <v>4.8864399980134594E-3</v>
      </c>
      <c r="AF529" s="5">
        <f t="shared" si="751"/>
        <v>2.4229974837712224E-3</v>
      </c>
      <c r="AG529" s="5">
        <f t="shared" si="752"/>
        <v>8.0098078338537509E-4</v>
      </c>
      <c r="AH529" s="5">
        <f t="shared" si="753"/>
        <v>5.7603293397669401E-3</v>
      </c>
      <c r="AI529" s="5">
        <f t="shared" si="754"/>
        <v>5.4938452200372695E-3</v>
      </c>
      <c r="AJ529" s="5">
        <f t="shared" si="755"/>
        <v>2.6198445888640383E-3</v>
      </c>
      <c r="AK529" s="5">
        <f t="shared" si="756"/>
        <v>8.3288181530453585E-4</v>
      </c>
      <c r="AL529" s="5">
        <f t="shared" si="757"/>
        <v>7.5133216076072284E-6</v>
      </c>
      <c r="AM529" s="5">
        <f t="shared" si="758"/>
        <v>9.3985592329047377E-4</v>
      </c>
      <c r="AN529" s="5">
        <f t="shared" si="759"/>
        <v>9.320767422361071E-4</v>
      </c>
      <c r="AO529" s="5">
        <f t="shared" si="760"/>
        <v>4.6218097470508327E-4</v>
      </c>
      <c r="AP529" s="5">
        <f t="shared" si="761"/>
        <v>1.5278516864528763E-4</v>
      </c>
      <c r="AQ529" s="5">
        <f t="shared" si="762"/>
        <v>3.7880141712125253E-5</v>
      </c>
      <c r="AR529" s="5">
        <f t="shared" si="763"/>
        <v>1.1425302266372293E-3</v>
      </c>
      <c r="AS529" s="5">
        <f t="shared" si="764"/>
        <v>1.0896745401388803E-3</v>
      </c>
      <c r="AT529" s="5">
        <f t="shared" si="765"/>
        <v>5.1963203062105714E-4</v>
      </c>
      <c r="AU529" s="5">
        <f t="shared" si="766"/>
        <v>1.6519761164218767E-4</v>
      </c>
      <c r="AV529" s="5">
        <f t="shared" si="767"/>
        <v>3.9388811626468808E-5</v>
      </c>
      <c r="AW529" s="5">
        <f t="shared" si="768"/>
        <v>1.9740082903392907E-7</v>
      </c>
      <c r="AX529" s="5">
        <f t="shared" si="769"/>
        <v>1.4939605785057396E-4</v>
      </c>
      <c r="AY529" s="5">
        <f t="shared" si="770"/>
        <v>1.4815950770067499E-4</v>
      </c>
      <c r="AZ529" s="5">
        <f t="shared" si="771"/>
        <v>7.346659623395826E-5</v>
      </c>
      <c r="BA529" s="5">
        <f t="shared" si="772"/>
        <v>2.428617123965988E-5</v>
      </c>
      <c r="BB529" s="5">
        <f t="shared" si="773"/>
        <v>6.0212886915685023E-6</v>
      </c>
      <c r="BC529" s="5">
        <f t="shared" si="774"/>
        <v>1.1942901052432339E-6</v>
      </c>
      <c r="BD529" s="5">
        <f t="shared" si="775"/>
        <v>1.888455852931799E-4</v>
      </c>
      <c r="BE529" s="5">
        <f t="shared" si="776"/>
        <v>1.8010921856944609E-4</v>
      </c>
      <c r="BF529" s="5">
        <f t="shared" si="777"/>
        <v>8.5888506642437356E-5</v>
      </c>
      <c r="BG529" s="5">
        <f t="shared" si="778"/>
        <v>2.7305045356589795E-5</v>
      </c>
      <c r="BH529" s="5">
        <f t="shared" si="779"/>
        <v>6.5104651169680763E-6</v>
      </c>
      <c r="BI529" s="5">
        <f t="shared" si="780"/>
        <v>1.2418556493341609E-6</v>
      </c>
      <c r="BJ529" s="8">
        <f t="shared" si="781"/>
        <v>0.33306081239500984</v>
      </c>
      <c r="BK529" s="8">
        <f t="shared" si="782"/>
        <v>0.31378126437181819</v>
      </c>
      <c r="BL529" s="8">
        <f t="shared" si="783"/>
        <v>0.32993098768776224</v>
      </c>
      <c r="BM529" s="8">
        <f t="shared" si="784"/>
        <v>0.30842392800720475</v>
      </c>
      <c r="BN529" s="8">
        <f t="shared" si="785"/>
        <v>0.69143479622918214</v>
      </c>
    </row>
    <row r="530" spans="1:66" x14ac:dyDescent="0.25">
      <c r="A530" t="s">
        <v>80</v>
      </c>
      <c r="B530" t="s">
        <v>435</v>
      </c>
      <c r="C530" t="s">
        <v>97</v>
      </c>
      <c r="D530" t="s">
        <v>497</v>
      </c>
      <c r="E530">
        <f>VLOOKUP(A530,home!$A$2:$E$405,3,FALSE)</f>
        <v>1.2186788154897501</v>
      </c>
      <c r="F530">
        <f>VLOOKUP(B530,home!$B$2:$E$405,3,FALSE)</f>
        <v>0.52</v>
      </c>
      <c r="G530">
        <f>VLOOKUP(C530,away!$B$2:$E$405,4,FALSE)</f>
        <v>0.99</v>
      </c>
      <c r="H530">
        <f>VLOOKUP(A530,away!$A$2:$E$405,3,FALSE)</f>
        <v>1.0296127562642401</v>
      </c>
      <c r="I530">
        <f>VLOOKUP(C530,away!$B$2:$E$405,3,FALSE)</f>
        <v>1.08</v>
      </c>
      <c r="J530">
        <f>VLOOKUP(B530,home!$B$2:$E$405,4,FALSE)</f>
        <v>1.23</v>
      </c>
      <c r="K530" s="3">
        <f t="shared" si="730"/>
        <v>0.62737585421412334</v>
      </c>
      <c r="L530" s="3">
        <f t="shared" si="731"/>
        <v>1.3677375854214167</v>
      </c>
      <c r="M530" s="5">
        <f t="shared" si="732"/>
        <v>0.13599822570260825</v>
      </c>
      <c r="N530" s="5">
        <f t="shared" si="733"/>
        <v>8.5322003021778989E-2</v>
      </c>
      <c r="O530" s="5">
        <f t="shared" si="734"/>
        <v>0.18600988484408226</v>
      </c>
      <c r="P530" s="5">
        <f t="shared" si="735"/>
        <v>0.11669811039632681</v>
      </c>
      <c r="Q530" s="5">
        <f t="shared" si="736"/>
        <v>2.6764482264524301E-2</v>
      </c>
      <c r="R530" s="5">
        <f t="shared" si="737"/>
        <v>0.12720635538058042</v>
      </c>
      <c r="S530" s="5">
        <f t="shared" si="738"/>
        <v>2.5034240152245049E-2</v>
      </c>
      <c r="T530" s="5">
        <f t="shared" si="739"/>
        <v>3.6606788347534801E-2</v>
      </c>
      <c r="U530" s="5">
        <f t="shared" si="740"/>
        <v>7.980619586835698E-2</v>
      </c>
      <c r="V530" s="5">
        <f t="shared" si="741"/>
        <v>2.3868354865838703E-3</v>
      </c>
      <c r="W530" s="5">
        <f t="shared" si="742"/>
        <v>5.5971299744348958E-3</v>
      </c>
      <c r="X530" s="5">
        <f t="shared" si="743"/>
        <v>7.6554050365234202E-3</v>
      </c>
      <c r="Y530" s="5">
        <f t="shared" si="744"/>
        <v>5.2352926000387478E-3</v>
      </c>
      <c r="Z530" s="5">
        <f t="shared" si="745"/>
        <v>5.7994971119497932E-2</v>
      </c>
      <c r="AA530" s="5">
        <f t="shared" si="746"/>
        <v>3.6384644546218425E-2</v>
      </c>
      <c r="AB530" s="5">
        <f t="shared" si="747"/>
        <v>1.1413423726230512E-2</v>
      </c>
      <c r="AC530" s="5">
        <f t="shared" si="748"/>
        <v>1.2800681298975438E-4</v>
      </c>
      <c r="AD530" s="5">
        <f t="shared" si="749"/>
        <v>8.7787604971464178E-4</v>
      </c>
      <c r="AE530" s="5">
        <f t="shared" si="750"/>
        <v>1.2007040685359958E-3</v>
      </c>
      <c r="AF530" s="5">
        <f t="shared" si="751"/>
        <v>8.2112404175254696E-4</v>
      </c>
      <c r="AG530" s="5">
        <f t="shared" si="752"/>
        <v>3.7436073806603457E-4</v>
      </c>
      <c r="AH530" s="5">
        <f t="shared" si="753"/>
        <v>1.9830475441391722E-2</v>
      </c>
      <c r="AI530" s="5">
        <f t="shared" si="754"/>
        <v>1.2441161469515325E-2</v>
      </c>
      <c r="AJ530" s="5">
        <f t="shared" si="755"/>
        <v>3.9026421521765075E-3</v>
      </c>
      <c r="AK530" s="5">
        <f t="shared" si="756"/>
        <v>8.1614115130459368E-4</v>
      </c>
      <c r="AL530" s="5">
        <f t="shared" si="757"/>
        <v>4.3936317894105676E-6</v>
      </c>
      <c r="AM530" s="5">
        <f t="shared" si="758"/>
        <v>1.1015164731676875E-4</v>
      </c>
      <c r="AN530" s="5">
        <f t="shared" si="759"/>
        <v>1.5065854813122877E-4</v>
      </c>
      <c r="AO530" s="5">
        <f t="shared" si="760"/>
        <v>1.0303067942205156E-4</v>
      </c>
      <c r="AP530" s="5">
        <f t="shared" si="761"/>
        <v>4.6972977565681633E-5</v>
      </c>
      <c r="AQ530" s="5">
        <f t="shared" si="762"/>
        <v>1.6061676728934942E-5</v>
      </c>
      <c r="AR530" s="5">
        <f t="shared" si="763"/>
        <v>5.4245773195935633E-3</v>
      </c>
      <c r="AS530" s="5">
        <f t="shared" si="764"/>
        <v>3.403248829630571E-3</v>
      </c>
      <c r="AT530" s="5">
        <f t="shared" si="765"/>
        <v>1.0675580707963474E-3</v>
      </c>
      <c r="AU530" s="5">
        <f t="shared" si="766"/>
        <v>2.2325338552968004E-4</v>
      </c>
      <c r="AV530" s="5">
        <f t="shared" si="767"/>
        <v>3.5015945863219504E-5</v>
      </c>
      <c r="AW530" s="5">
        <f t="shared" si="768"/>
        <v>1.047253302494151E-7</v>
      </c>
      <c r="AX530" s="5">
        <f t="shared" si="769"/>
        <v>1.1517747304741768E-5</v>
      </c>
      <c r="AY530" s="5">
        <f t="shared" si="770"/>
        <v>1.5753255888081537E-5</v>
      </c>
      <c r="AZ530" s="5">
        <f t="shared" si="771"/>
        <v>1.0773160085445178E-5</v>
      </c>
      <c r="BA530" s="5">
        <f t="shared" si="772"/>
        <v>4.9116186542083928E-6</v>
      </c>
      <c r="BB530" s="5">
        <f t="shared" si="773"/>
        <v>1.6794513596544437E-6</v>
      </c>
      <c r="BC530" s="5">
        <f t="shared" si="774"/>
        <v>4.5940974949729685E-7</v>
      </c>
      <c r="BD530" s="5">
        <f t="shared" si="775"/>
        <v>1.2365663808387799E-3</v>
      </c>
      <c r="BE530" s="5">
        <f t="shared" si="776"/>
        <v>7.7579188947119653E-4</v>
      </c>
      <c r="BF530" s="5">
        <f t="shared" si="777"/>
        <v>2.4335654967469031E-4</v>
      </c>
      <c r="BG530" s="5">
        <f t="shared" si="778"/>
        <v>5.0892007743586859E-5</v>
      </c>
      <c r="BH530" s="5">
        <f t="shared" si="779"/>
        <v>7.9821042077011458E-6</v>
      </c>
      <c r="BI530" s="5">
        <f t="shared" si="780"/>
        <v>1.0015558891465312E-6</v>
      </c>
      <c r="BJ530" s="8">
        <f t="shared" si="781"/>
        <v>0.17092713631511064</v>
      </c>
      <c r="BK530" s="8">
        <f t="shared" si="782"/>
        <v>0.28026556543843117</v>
      </c>
      <c r="BL530" s="8">
        <f t="shared" si="783"/>
        <v>0.49028016861909518</v>
      </c>
      <c r="BM530" s="8">
        <f t="shared" si="784"/>
        <v>0.32145313135167625</v>
      </c>
      <c r="BN530" s="8">
        <f t="shared" si="785"/>
        <v>0.67799906160990109</v>
      </c>
    </row>
    <row r="531" spans="1:66" x14ac:dyDescent="0.25">
      <c r="A531" t="s">
        <v>80</v>
      </c>
      <c r="B531" t="s">
        <v>82</v>
      </c>
      <c r="C531" t="s">
        <v>412</v>
      </c>
      <c r="D531" t="s">
        <v>497</v>
      </c>
      <c r="E531">
        <f>VLOOKUP(A531,home!$A$2:$E$405,3,FALSE)</f>
        <v>1.2186788154897501</v>
      </c>
      <c r="F531">
        <f>VLOOKUP(B531,home!$B$2:$E$405,3,FALSE)</f>
        <v>0.6</v>
      </c>
      <c r="G531">
        <f>VLOOKUP(C531,away!$B$2:$E$405,4,FALSE)</f>
        <v>0.86</v>
      </c>
      <c r="H531">
        <f>VLOOKUP(A531,away!$A$2:$E$405,3,FALSE)</f>
        <v>1.0296127562642401</v>
      </c>
      <c r="I531">
        <f>VLOOKUP(C531,away!$B$2:$E$405,3,FALSE)</f>
        <v>0.99</v>
      </c>
      <c r="J531">
        <f>VLOOKUP(B531,home!$B$2:$E$405,4,FALSE)</f>
        <v>1.64</v>
      </c>
      <c r="K531" s="3">
        <f t="shared" si="730"/>
        <v>0.62883826879271099</v>
      </c>
      <c r="L531" s="3">
        <f t="shared" si="731"/>
        <v>1.6716792710706203</v>
      </c>
      <c r="M531" s="5">
        <f t="shared" si="732"/>
        <v>0.10020696919925047</v>
      </c>
      <c r="N531" s="5">
        <f t="shared" si="733"/>
        <v>6.3013977032221169E-2</v>
      </c>
      <c r="O531" s="5">
        <f t="shared" si="734"/>
        <v>0.16751391322719913</v>
      </c>
      <c r="P531" s="5">
        <f t="shared" si="735"/>
        <v>0.10533915919248429</v>
      </c>
      <c r="Q531" s="5">
        <f t="shared" si="736"/>
        <v>1.9812800113342806E-2</v>
      </c>
      <c r="R531" s="5">
        <f t="shared" si="737"/>
        <v>0.1400147681789157</v>
      </c>
      <c r="S531" s="5">
        <f t="shared" si="738"/>
        <v>2.7683549727254272E-2</v>
      </c>
      <c r="T531" s="5">
        <f t="shared" si="739"/>
        <v>3.3120647251340798E-2</v>
      </c>
      <c r="U531" s="5">
        <f t="shared" si="740"/>
        <v>8.8046644427042103E-2</v>
      </c>
      <c r="V531" s="5">
        <f t="shared" si="741"/>
        <v>3.2334875120465577E-3</v>
      </c>
      <c r="W531" s="5">
        <f t="shared" si="742"/>
        <v>4.153015641070173E-3</v>
      </c>
      <c r="X531" s="5">
        <f t="shared" si="743"/>
        <v>6.9425101596090723E-3</v>
      </c>
      <c r="Y531" s="5">
        <f t="shared" si="744"/>
        <v>5.8028251615078359E-3</v>
      </c>
      <c r="Z531" s="5">
        <f t="shared" si="745"/>
        <v>7.8019928536150557E-2</v>
      </c>
      <c r="AA531" s="5">
        <f t="shared" si="746"/>
        <v>4.9061916792003939E-2</v>
      </c>
      <c r="AB531" s="5">
        <f t="shared" si="747"/>
        <v>1.5426005409567895E-2</v>
      </c>
      <c r="AC531" s="5">
        <f t="shared" si="748"/>
        <v>2.1244334257649737E-4</v>
      </c>
      <c r="AD531" s="5">
        <f t="shared" si="749"/>
        <v>6.5289379149990445E-4</v>
      </c>
      <c r="AE531" s="5">
        <f t="shared" si="750"/>
        <v>1.0914290174610939E-3</v>
      </c>
      <c r="AF531" s="5">
        <f t="shared" si="751"/>
        <v>9.1225963216734246E-4</v>
      </c>
      <c r="AG531" s="5">
        <f t="shared" si="752"/>
        <v>5.0833517230955167E-4</v>
      </c>
      <c r="AH531" s="5">
        <f t="shared" si="753"/>
        <v>3.2606074316073506E-2</v>
      </c>
      <c r="AI531" s="5">
        <f t="shared" si="754"/>
        <v>2.0503947325046141E-2</v>
      </c>
      <c r="AJ531" s="5">
        <f t="shared" si="755"/>
        <v>6.4468333696494759E-3</v>
      </c>
      <c r="AK531" s="5">
        <f t="shared" si="756"/>
        <v>1.3513385117884856E-3</v>
      </c>
      <c r="AL531" s="5">
        <f t="shared" si="757"/>
        <v>8.932952772397206E-6</v>
      </c>
      <c r="AM531" s="5">
        <f t="shared" si="758"/>
        <v>8.211292031046186E-5</v>
      </c>
      <c r="AN531" s="5">
        <f t="shared" si="759"/>
        <v>1.3726646677007283E-4</v>
      </c>
      <c r="AO531" s="5">
        <f t="shared" si="760"/>
        <v>1.1473275355631746E-4</v>
      </c>
      <c r="AP531" s="5">
        <f t="shared" si="761"/>
        <v>6.3932121944316621E-5</v>
      </c>
      <c r="AQ531" s="5">
        <f t="shared" si="762"/>
        <v>2.67185007524683E-5</v>
      </c>
      <c r="AR531" s="5">
        <f t="shared" si="763"/>
        <v>1.0901379709033649E-2</v>
      </c>
      <c r="AS531" s="5">
        <f t="shared" si="764"/>
        <v>6.8552047436807066E-3</v>
      </c>
      <c r="AT531" s="5">
        <f t="shared" si="765"/>
        <v>2.1554075416178775E-3</v>
      </c>
      <c r="AU531" s="5">
        <f t="shared" si="766"/>
        <v>4.5180091567124654E-4</v>
      </c>
      <c r="AV531" s="5">
        <f t="shared" si="767"/>
        <v>7.102742641241705E-5</v>
      </c>
      <c r="AW531" s="5">
        <f t="shared" si="768"/>
        <v>2.6084616604289123E-7</v>
      </c>
      <c r="AX531" s="5">
        <f t="shared" si="769"/>
        <v>8.6059577755907725E-6</v>
      </c>
      <c r="AY531" s="5">
        <f t="shared" si="770"/>
        <v>1.438640122116412E-5</v>
      </c>
      <c r="AZ531" s="5">
        <f t="shared" si="771"/>
        <v>1.2024724353362561E-5</v>
      </c>
      <c r="BA531" s="5">
        <f t="shared" si="772"/>
        <v>6.7004941472847535E-6</v>
      </c>
      <c r="BB531" s="5">
        <f t="shared" si="773"/>
        <v>2.800269292986483E-6</v>
      </c>
      <c r="BC531" s="5">
        <f t="shared" si="774"/>
        <v>9.362304261002172E-7</v>
      </c>
      <c r="BD531" s="5">
        <f t="shared" si="775"/>
        <v>3.0372684142769037E-3</v>
      </c>
      <c r="BE531" s="5">
        <f t="shared" si="776"/>
        <v>1.9099506114926706E-3</v>
      </c>
      <c r="BF531" s="5">
        <f t="shared" si="777"/>
        <v>6.0052501800531531E-4</v>
      </c>
      <c r="BG531" s="5">
        <f t="shared" si="778"/>
        <v>1.2587770422972471E-4</v>
      </c>
      <c r="BH531" s="5">
        <f t="shared" si="779"/>
        <v>1.9789179401855245E-5</v>
      </c>
      <c r="BI531" s="5">
        <f t="shared" si="780"/>
        <v>2.4888386631782068E-6</v>
      </c>
      <c r="BJ531" s="8">
        <f t="shared" si="781"/>
        <v>0.13648090981307986</v>
      </c>
      <c r="BK531" s="8">
        <f t="shared" si="782"/>
        <v>0.23669892832760567</v>
      </c>
      <c r="BL531" s="8">
        <f t="shared" si="783"/>
        <v>0.54710216165977177</v>
      </c>
      <c r="BM531" s="8">
        <f t="shared" si="784"/>
        <v>0.40238621583813933</v>
      </c>
      <c r="BN531" s="8">
        <f t="shared" si="785"/>
        <v>0.59590158694341355</v>
      </c>
    </row>
    <row r="532" spans="1:66" x14ac:dyDescent="0.25">
      <c r="A532" t="s">
        <v>80</v>
      </c>
      <c r="B532" t="s">
        <v>83</v>
      </c>
      <c r="C532" t="s">
        <v>87</v>
      </c>
      <c r="D532" t="s">
        <v>497</v>
      </c>
      <c r="E532">
        <f>VLOOKUP(A532,home!$A$2:$E$405,3,FALSE)</f>
        <v>1.2186788154897501</v>
      </c>
      <c r="F532">
        <f>VLOOKUP(B532,home!$B$2:$E$405,3,FALSE)</f>
        <v>1.08</v>
      </c>
      <c r="G532">
        <f>VLOOKUP(C532,away!$B$2:$E$405,4,FALSE)</f>
        <v>1.21</v>
      </c>
      <c r="H532">
        <f>VLOOKUP(A532,away!$A$2:$E$405,3,FALSE)</f>
        <v>1.0296127562642401</v>
      </c>
      <c r="I532">
        <f>VLOOKUP(C532,away!$B$2:$E$405,3,FALSE)</f>
        <v>1.04</v>
      </c>
      <c r="J532">
        <f>VLOOKUP(B532,home!$B$2:$E$405,4,FALSE)</f>
        <v>1.07</v>
      </c>
      <c r="K532" s="3">
        <f t="shared" si="730"/>
        <v>1.5925694760820055</v>
      </c>
      <c r="L532" s="3">
        <f t="shared" si="731"/>
        <v>1.1457530751708465</v>
      </c>
      <c r="M532" s="5">
        <f t="shared" si="732"/>
        <v>6.4678751236613069E-2</v>
      </c>
      <c r="N532" s="5">
        <f t="shared" si="733"/>
        <v>0.10300540497053123</v>
      </c>
      <c r="O532" s="5">
        <f t="shared" si="734"/>
        <v>7.4105878127559616E-2</v>
      </c>
      <c r="P532" s="5">
        <f t="shared" si="735"/>
        <v>0.11801875950420455</v>
      </c>
      <c r="Q532" s="5">
        <f t="shared" si="736"/>
        <v>8.2021631913766879E-2</v>
      </c>
      <c r="R532" s="5">
        <f t="shared" si="737"/>
        <v>4.2453518876443719E-2</v>
      </c>
      <c r="S532" s="5">
        <f t="shared" si="738"/>
        <v>5.3836953128382055E-2</v>
      </c>
      <c r="T532" s="5">
        <f t="shared" si="739"/>
        <v>9.3976536995729637E-2</v>
      </c>
      <c r="U532" s="5">
        <f t="shared" si="740"/>
        <v>6.7610178314895492E-2</v>
      </c>
      <c r="V532" s="5">
        <f t="shared" si="741"/>
        <v>1.0915091556720201E-2</v>
      </c>
      <c r="W532" s="5">
        <f t="shared" si="742"/>
        <v>4.3541715788099601E-2</v>
      </c>
      <c r="X532" s="5">
        <f t="shared" si="743"/>
        <v>4.9888054762430113E-2</v>
      </c>
      <c r="Y532" s="5">
        <f t="shared" si="744"/>
        <v>2.8579696079172958E-2</v>
      </c>
      <c r="Z532" s="5">
        <f t="shared" si="745"/>
        <v>1.6213749934836322E-2</v>
      </c>
      <c r="AA532" s="5">
        <f t="shared" si="746"/>
        <v>2.5821523239046931E-2</v>
      </c>
      <c r="AB532" s="5">
        <f t="shared" si="747"/>
        <v>2.0561284868224155E-2</v>
      </c>
      <c r="AC532" s="5">
        <f t="shared" si="748"/>
        <v>1.2447920885624304E-3</v>
      </c>
      <c r="AD532" s="5">
        <f t="shared" si="749"/>
        <v>1.7335801875091351E-2</v>
      </c>
      <c r="AE532" s="5">
        <f t="shared" si="750"/>
        <v>1.9862548308938442E-2</v>
      </c>
      <c r="AF532" s="5">
        <f t="shared" si="751"/>
        <v>1.1378787902847862E-2</v>
      </c>
      <c r="AG532" s="5">
        <f t="shared" si="752"/>
        <v>4.3457604104682555E-3</v>
      </c>
      <c r="AH532" s="5">
        <f t="shared" si="753"/>
        <v>4.6442384619724553E-3</v>
      </c>
      <c r="AI532" s="5">
        <f t="shared" si="754"/>
        <v>7.3962724141833705E-3</v>
      </c>
      <c r="AJ532" s="5">
        <f t="shared" si="755"/>
        <v>5.8895388418079017E-3</v>
      </c>
      <c r="AK532" s="5">
        <f t="shared" si="756"/>
        <v>3.1264999292208765E-3</v>
      </c>
      <c r="AL532" s="5">
        <f t="shared" si="757"/>
        <v>9.0854455489007278E-5</v>
      </c>
      <c r="AM532" s="5">
        <f t="shared" si="758"/>
        <v>5.521693781935135E-3</v>
      </c>
      <c r="AN532" s="5">
        <f t="shared" si="759"/>
        <v>6.3264976308039216E-3</v>
      </c>
      <c r="AO532" s="5">
        <f t="shared" si="760"/>
        <v>3.6243020577773357E-3</v>
      </c>
      <c r="AP532" s="5">
        <f t="shared" si="761"/>
        <v>1.3841850760154698E-3</v>
      </c>
      <c r="AQ532" s="5">
        <f t="shared" si="762"/>
        <v>3.9648357686257891E-4</v>
      </c>
      <c r="AR532" s="5">
        <f t="shared" si="763"/>
        <v>1.0642300999263324E-3</v>
      </c>
      <c r="AS532" s="5">
        <f t="shared" si="764"/>
        <v>1.6948603726703794E-3</v>
      </c>
      <c r="AT532" s="5">
        <f t="shared" si="765"/>
        <v>1.3495914478679097E-3</v>
      </c>
      <c r="AU532" s="5">
        <f t="shared" si="766"/>
        <v>7.1643938168525049E-4</v>
      </c>
      <c r="AV532" s="5">
        <f t="shared" si="767"/>
        <v>2.8524487268374903E-4</v>
      </c>
      <c r="AW532" s="5">
        <f t="shared" si="768"/>
        <v>4.605037257744037E-6</v>
      </c>
      <c r="AX532" s="5">
        <f t="shared" si="769"/>
        <v>1.4656134955636179E-3</v>
      </c>
      <c r="AY532" s="5">
        <f t="shared" si="770"/>
        <v>1.6792311695539089E-3</v>
      </c>
      <c r="AZ532" s="5">
        <f t="shared" si="771"/>
        <v>9.6199213821956443E-4</v>
      </c>
      <c r="BA532" s="5">
        <f t="shared" si="772"/>
        <v>3.6740181688508134E-4</v>
      </c>
      <c r="BB532" s="5">
        <f t="shared" si="773"/>
        <v>1.0523794037985949E-4</v>
      </c>
      <c r="BC532" s="5">
        <f t="shared" si="774"/>
        <v>2.4115338762974041E-5</v>
      </c>
      <c r="BD532" s="5">
        <f t="shared" si="775"/>
        <v>2.0322415161332875E-4</v>
      </c>
      <c r="BE532" s="5">
        <f t="shared" si="776"/>
        <v>3.2364858066204899E-4</v>
      </c>
      <c r="BF532" s="5">
        <f t="shared" si="777"/>
        <v>2.5771642526982208E-4</v>
      </c>
      <c r="BG532" s="5">
        <f t="shared" si="778"/>
        <v>1.3681043745656258E-4</v>
      </c>
      <c r="BH532" s="5">
        <f t="shared" si="779"/>
        <v>5.4470031675687001E-5</v>
      </c>
      <c r="BI532" s="5">
        <f t="shared" si="780"/>
        <v>1.7349461961583813E-5</v>
      </c>
      <c r="BJ532" s="8">
        <f t="shared" si="781"/>
        <v>0.47579269302983579</v>
      </c>
      <c r="BK532" s="8">
        <f t="shared" si="782"/>
        <v>0.25046443313952527</v>
      </c>
      <c r="BL532" s="8">
        <f t="shared" si="783"/>
        <v>0.25771251833682718</v>
      </c>
      <c r="BM532" s="8">
        <f t="shared" si="784"/>
        <v>0.51422482367960953</v>
      </c>
      <c r="BN532" s="8">
        <f t="shared" si="785"/>
        <v>0.48428394462911906</v>
      </c>
    </row>
    <row r="533" spans="1:66" x14ac:dyDescent="0.25">
      <c r="A533" t="s">
        <v>80</v>
      </c>
      <c r="B533" t="s">
        <v>416</v>
      </c>
      <c r="C533" t="s">
        <v>96</v>
      </c>
      <c r="D533" t="s">
        <v>497</v>
      </c>
      <c r="E533">
        <f>VLOOKUP(A533,home!$A$2:$E$405,3,FALSE)</f>
        <v>1.2186788154897501</v>
      </c>
      <c r="F533">
        <f>VLOOKUP(B533,home!$B$2:$E$405,3,FALSE)</f>
        <v>0.68</v>
      </c>
      <c r="G533">
        <f>VLOOKUP(C533,away!$B$2:$E$405,4,FALSE)</f>
        <v>1.47</v>
      </c>
      <c r="H533">
        <f>VLOOKUP(A533,away!$A$2:$E$405,3,FALSE)</f>
        <v>1.0296127562642401</v>
      </c>
      <c r="I533">
        <f>VLOOKUP(C533,away!$B$2:$E$405,3,FALSE)</f>
        <v>0.69</v>
      </c>
      <c r="J533">
        <f>VLOOKUP(B533,home!$B$2:$E$405,4,FALSE)</f>
        <v>0.76</v>
      </c>
      <c r="K533" s="3">
        <f t="shared" si="730"/>
        <v>1.2181913439635543</v>
      </c>
      <c r="L533" s="3">
        <f t="shared" si="731"/>
        <v>0.5399289293849675</v>
      </c>
      <c r="M533" s="5">
        <f t="shared" si="732"/>
        <v>0.17236856527864211</v>
      </c>
      <c r="N533" s="5">
        <f t="shared" si="733"/>
        <v>0.20997789419385865</v>
      </c>
      <c r="O533" s="5">
        <f t="shared" si="734"/>
        <v>9.3066774910520123E-2</v>
      </c>
      <c r="P533" s="5">
        <f t="shared" si="735"/>
        <v>0.1133731396066001</v>
      </c>
      <c r="Q533" s="5">
        <f t="shared" si="736"/>
        <v>0.12789662656532685</v>
      </c>
      <c r="R533" s="5">
        <f t="shared" si="737"/>
        <v>2.5124722069374439E-2</v>
      </c>
      <c r="S533" s="5">
        <f t="shared" si="738"/>
        <v>1.8642420042597939E-2</v>
      </c>
      <c r="T533" s="5">
        <f t="shared" si="739"/>
        <v>6.9055088653365931E-2</v>
      </c>
      <c r="U533" s="5">
        <f t="shared" si="740"/>
        <v>3.060671894440202E-2</v>
      </c>
      <c r="V533" s="5">
        <f t="shared" si="741"/>
        <v>1.3624227484593716E-3</v>
      </c>
      <c r="W533" s="5">
        <f t="shared" si="742"/>
        <v>5.1934187801340112E-2</v>
      </c>
      <c r="X533" s="5">
        <f t="shared" si="743"/>
        <v>2.8040770418055409E-2</v>
      </c>
      <c r="Y533" s="5">
        <f t="shared" si="744"/>
        <v>7.5700115754751603E-3</v>
      </c>
      <c r="Z533" s="5">
        <f t="shared" si="745"/>
        <v>4.5218547626707352E-3</v>
      </c>
      <c r="AA533" s="5">
        <f t="shared" si="746"/>
        <v>5.5084843305458616E-3</v>
      </c>
      <c r="AB533" s="5">
        <f t="shared" si="747"/>
        <v>3.3551939649149221E-3</v>
      </c>
      <c r="AC533" s="5">
        <f t="shared" si="748"/>
        <v>5.6007219259569079E-5</v>
      </c>
      <c r="AD533" s="5">
        <f t="shared" si="749"/>
        <v>1.5816444508842526E-2</v>
      </c>
      <c r="AE533" s="5">
        <f t="shared" si="750"/>
        <v>8.5397559503360941E-3</v>
      </c>
      <c r="AF533" s="5">
        <f t="shared" si="751"/>
        <v>2.305430643736936E-3</v>
      </c>
      <c r="AG533" s="5">
        <f t="shared" si="752"/>
        <v>4.1492289974806015E-4</v>
      </c>
      <c r="AH533" s="5">
        <f t="shared" si="753"/>
        <v>6.1037005021078166E-4</v>
      </c>
      <c r="AI533" s="5">
        <f t="shared" si="754"/>
        <v>7.4354751178137412E-4</v>
      </c>
      <c r="AJ533" s="5">
        <f t="shared" si="755"/>
        <v>4.5289157133885456E-4</v>
      </c>
      <c r="AK533" s="5">
        <f t="shared" si="756"/>
        <v>1.8390286398634834E-4</v>
      </c>
      <c r="AL533" s="5">
        <f t="shared" si="757"/>
        <v>1.4735202507088166E-6</v>
      </c>
      <c r="AM533" s="5">
        <f t="shared" si="758"/>
        <v>3.8534911585903732E-3</v>
      </c>
      <c r="AN533" s="5">
        <f t="shared" si="759"/>
        <v>2.0806113556521384E-3</v>
      </c>
      <c r="AO533" s="5">
        <f t="shared" si="760"/>
        <v>5.6169113086173238E-4</v>
      </c>
      <c r="AP533" s="5">
        <f t="shared" si="761"/>
        <v>1.0109109697706895E-4</v>
      </c>
      <c r="AQ533" s="5">
        <f t="shared" si="762"/>
        <v>1.3645501940295191E-5</v>
      </c>
      <c r="AR533" s="5">
        <f t="shared" si="763"/>
        <v>6.5911289547791274E-5</v>
      </c>
      <c r="AS533" s="5">
        <f t="shared" si="764"/>
        <v>8.0292562396594812E-5</v>
      </c>
      <c r="AT533" s="5">
        <f t="shared" si="765"/>
        <v>4.8905852248092695E-5</v>
      </c>
      <c r="AU533" s="5">
        <f t="shared" si="766"/>
        <v>1.985889529259568E-5</v>
      </c>
      <c r="AV533" s="5">
        <f t="shared" si="767"/>
        <v>6.0479835865296555E-6</v>
      </c>
      <c r="AW533" s="5">
        <f t="shared" si="768"/>
        <v>2.6921900500229805E-8</v>
      </c>
      <c r="AX533" s="5">
        <f t="shared" si="769"/>
        <v>7.8238159557247975E-4</v>
      </c>
      <c r="AY533" s="5">
        <f t="shared" si="770"/>
        <v>4.2243045726795165E-4</v>
      </c>
      <c r="AZ533" s="5">
        <f t="shared" si="771"/>
        <v>1.1404121226614368E-4</v>
      </c>
      <c r="BA533" s="5">
        <f t="shared" si="772"/>
        <v>2.0524716548207595E-5</v>
      </c>
      <c r="BB533" s="5">
        <f t="shared" si="773"/>
        <v>2.7704720579509132E-6</v>
      </c>
      <c r="BC533" s="5">
        <f t="shared" si="774"/>
        <v>2.9917160242808096E-7</v>
      </c>
      <c r="BD533" s="5">
        <f t="shared" si="775"/>
        <v>5.9312353333202532E-6</v>
      </c>
      <c r="BE533" s="5">
        <f t="shared" si="776"/>
        <v>7.2253795420615192E-6</v>
      </c>
      <c r="BF533" s="5">
        <f t="shared" si="777"/>
        <v>4.4009474074953468E-6</v>
      </c>
      <c r="BG533" s="5">
        <f t="shared" si="778"/>
        <v>1.7870653456832252E-6</v>
      </c>
      <c r="BH533" s="5">
        <f t="shared" si="779"/>
        <v>5.4424688380213527E-7</v>
      </c>
      <c r="BI533" s="5">
        <f t="shared" si="780"/>
        <v>1.3259936856537995E-7</v>
      </c>
      <c r="BJ533" s="8">
        <f t="shared" si="781"/>
        <v>0.52950411107942252</v>
      </c>
      <c r="BK533" s="8">
        <f t="shared" si="782"/>
        <v>0.30622645887307776</v>
      </c>
      <c r="BL533" s="8">
        <f t="shared" si="783"/>
        <v>0.15989364427402727</v>
      </c>
      <c r="BM533" s="8">
        <f t="shared" si="784"/>
        <v>0.25791594282950858</v>
      </c>
      <c r="BN533" s="8">
        <f t="shared" si="785"/>
        <v>0.74180772262432226</v>
      </c>
    </row>
    <row r="534" spans="1:66" x14ac:dyDescent="0.25">
      <c r="A534" t="s">
        <v>99</v>
      </c>
      <c r="B534" t="s">
        <v>102</v>
      </c>
      <c r="C534" t="s">
        <v>101</v>
      </c>
      <c r="D534" t="s">
        <v>497</v>
      </c>
      <c r="E534">
        <f>VLOOKUP(A534,home!$A$2:$E$405,3,FALSE)</f>
        <v>1.33253012048193</v>
      </c>
      <c r="F534">
        <f>VLOOKUP(B534,home!$B$2:$E$405,3,FALSE)</f>
        <v>0.93</v>
      </c>
      <c r="G534">
        <f>VLOOKUP(C534,away!$B$2:$E$405,4,FALSE)</f>
        <v>0.44</v>
      </c>
      <c r="H534">
        <f>VLOOKUP(A534,away!$A$2:$E$405,3,FALSE)</f>
        <v>1.26265060240964</v>
      </c>
      <c r="I534">
        <f>VLOOKUP(C534,away!$B$2:$E$405,3,FALSE)</f>
        <v>1.32</v>
      </c>
      <c r="J534">
        <f>VLOOKUP(B534,home!$B$2:$E$405,4,FALSE)</f>
        <v>0.7</v>
      </c>
      <c r="K534" s="3">
        <f t="shared" si="730"/>
        <v>0.54527132530120581</v>
      </c>
      <c r="L534" s="3">
        <f t="shared" si="731"/>
        <v>1.1666891566265074</v>
      </c>
      <c r="M534" s="5">
        <f t="shared" si="732"/>
        <v>0.18051155585020331</v>
      </c>
      <c r="N534" s="5">
        <f t="shared" si="733"/>
        <v>9.8427775290622979E-2</v>
      </c>
      <c r="O534" s="5">
        <f t="shared" si="734"/>
        <v>0.2106008748562124</v>
      </c>
      <c r="P534" s="5">
        <f t="shared" si="735"/>
        <v>0.11483461814244031</v>
      </c>
      <c r="Q534" s="5">
        <f t="shared" si="736"/>
        <v>2.6834921739583635E-2</v>
      </c>
      <c r="R534" s="5">
        <f t="shared" si="737"/>
        <v>0.12285287853539957</v>
      </c>
      <c r="S534" s="5">
        <f t="shared" si="738"/>
        <v>1.8263359181923025E-2</v>
      </c>
      <c r="T534" s="5">
        <f t="shared" si="739"/>
        <v>3.1308012212493158E-2</v>
      </c>
      <c r="U534" s="5">
        <f t="shared" si="740"/>
        <v>6.6988151896065384E-2</v>
      </c>
      <c r="V534" s="5">
        <f t="shared" si="741"/>
        <v>1.2909397454585912E-3</v>
      </c>
      <c r="W534" s="5">
        <f t="shared" si="742"/>
        <v>4.8774377804323031E-3</v>
      </c>
      <c r="X534" s="5">
        <f t="shared" si="743"/>
        <v>5.6904537705508278E-3</v>
      </c>
      <c r="Y534" s="5">
        <f t="shared" si="744"/>
        <v>3.3194953551930382E-3</v>
      </c>
      <c r="Z534" s="5">
        <f t="shared" si="745"/>
        <v>4.7777040415868013E-2</v>
      </c>
      <c r="AA534" s="5">
        <f t="shared" si="746"/>
        <v>2.6051450146529622E-2</v>
      </c>
      <c r="AB534" s="5">
        <f t="shared" si="747"/>
        <v>7.1025543737082497E-3</v>
      </c>
      <c r="AC534" s="5">
        <f t="shared" si="748"/>
        <v>5.1327937156297821E-5</v>
      </c>
      <c r="AD534" s="5">
        <f t="shared" si="749"/>
        <v>6.648817406526232E-4</v>
      </c>
      <c r="AE534" s="5">
        <f t="shared" si="750"/>
        <v>7.7571031725837309E-4</v>
      </c>
      <c r="AF534" s="5">
        <f t="shared" si="751"/>
        <v>4.525064079143261E-4</v>
      </c>
      <c r="AG534" s="5">
        <f t="shared" si="752"/>
        <v>1.7597810647255175E-4</v>
      </c>
      <c r="AH534" s="5">
        <f t="shared" si="753"/>
        <v>1.3935238747224913E-2</v>
      </c>
      <c r="AI534" s="5">
        <f t="shared" si="754"/>
        <v>7.5984861000880427E-3</v>
      </c>
      <c r="AJ534" s="5">
        <f t="shared" si="755"/>
        <v>2.071618293038899E-3</v>
      </c>
      <c r="AK534" s="5">
        <f t="shared" si="756"/>
        <v>3.7653135072118071E-4</v>
      </c>
      <c r="AL534" s="5">
        <f t="shared" si="757"/>
        <v>1.3061156191626711E-6</v>
      </c>
      <c r="AM534" s="5">
        <f t="shared" si="758"/>
        <v>7.2508189578845709E-5</v>
      </c>
      <c r="AN534" s="5">
        <f t="shared" si="759"/>
        <v>8.4594518548258406E-5</v>
      </c>
      <c r="AO534" s="5">
        <f t="shared" si="760"/>
        <v>4.9347753750146541E-5</v>
      </c>
      <c r="AP534" s="5">
        <f t="shared" si="761"/>
        <v>1.9191163068057006E-5</v>
      </c>
      <c r="AQ534" s="5">
        <f t="shared" si="762"/>
        <v>5.5975304636383057E-6</v>
      </c>
      <c r="AR534" s="5">
        <f t="shared" si="763"/>
        <v>3.2516183882777714E-3</v>
      </c>
      <c r="AS534" s="5">
        <f t="shared" si="764"/>
        <v>1.773014267949991E-3</v>
      </c>
      <c r="AT534" s="5">
        <f t="shared" si="765"/>
        <v>4.8338691983151942E-4</v>
      </c>
      <c r="AU534" s="5">
        <f t="shared" si="766"/>
        <v>8.7859008803266777E-5</v>
      </c>
      <c r="AV534" s="5">
        <f t="shared" si="767"/>
        <v>1.1976749542451892E-5</v>
      </c>
      <c r="AW534" s="5">
        <f t="shared" si="768"/>
        <v>2.3080591967580898E-8</v>
      </c>
      <c r="AX534" s="5">
        <f t="shared" si="769"/>
        <v>6.5894394378080446E-6</v>
      </c>
      <c r="AY534" s="5">
        <f t="shared" si="770"/>
        <v>7.6878275403377144E-6</v>
      </c>
      <c r="AZ534" s="5">
        <f t="shared" si="771"/>
        <v>4.4846525146633241E-6</v>
      </c>
      <c r="BA534" s="5">
        <f t="shared" si="772"/>
        <v>1.7440651533651659E-6</v>
      </c>
      <c r="BB534" s="5">
        <f t="shared" si="773"/>
        <v>5.0869547572032179E-7</v>
      </c>
      <c r="BC534" s="5">
        <f t="shared" si="774"/>
        <v>1.1869789910957242E-7</v>
      </c>
      <c r="BD534" s="5">
        <f t="shared" si="775"/>
        <v>6.3227131918183982E-4</v>
      </c>
      <c r="BE534" s="5">
        <f t="shared" si="776"/>
        <v>3.4475942016022344E-4</v>
      </c>
      <c r="BF534" s="5">
        <f t="shared" si="777"/>
        <v>9.3993712970420149E-5</v>
      </c>
      <c r="BG534" s="5">
        <f t="shared" si="778"/>
        <v>1.7084025480454045E-5</v>
      </c>
      <c r="BH534" s="5">
        <f t="shared" si="779"/>
        <v>2.3288573038016858E-6</v>
      </c>
      <c r="BI534" s="5">
        <f t="shared" si="780"/>
        <v>2.5397182169626768E-7</v>
      </c>
      <c r="BJ534" s="8">
        <f t="shared" si="781"/>
        <v>0.17277954525460382</v>
      </c>
      <c r="BK534" s="8">
        <f t="shared" si="782"/>
        <v>0.314960794800341</v>
      </c>
      <c r="BL534" s="8">
        <f t="shared" si="783"/>
        <v>0.46427633094031173</v>
      </c>
      <c r="BM534" s="8">
        <f t="shared" si="784"/>
        <v>0.24572342224971391</v>
      </c>
      <c r="BN534" s="8">
        <f t="shared" si="785"/>
        <v>0.75406262441446237</v>
      </c>
    </row>
    <row r="535" spans="1:66" x14ac:dyDescent="0.25">
      <c r="A535" t="s">
        <v>122</v>
      </c>
      <c r="B535" t="s">
        <v>133</v>
      </c>
      <c r="C535" t="s">
        <v>142</v>
      </c>
      <c r="D535" t="s">
        <v>497</v>
      </c>
      <c r="E535">
        <f>VLOOKUP(A535,home!$A$2:$E$405,3,FALSE)</f>
        <v>1.28571428571429</v>
      </c>
      <c r="F535">
        <f>VLOOKUP(B535,home!$B$2:$E$405,3,FALSE)</f>
        <v>0.52</v>
      </c>
      <c r="G535">
        <f>VLOOKUP(C535,away!$B$2:$E$405,4,FALSE)</f>
        <v>0.87</v>
      </c>
      <c r="H535">
        <f>VLOOKUP(A535,away!$A$2:$E$405,3,FALSE)</f>
        <v>1.12348668280872</v>
      </c>
      <c r="I535">
        <f>VLOOKUP(C535,away!$B$2:$E$405,3,FALSE)</f>
        <v>0.96</v>
      </c>
      <c r="J535">
        <f>VLOOKUP(B535,home!$B$2:$E$405,4,FALSE)</f>
        <v>1.19</v>
      </c>
      <c r="K535" s="3">
        <f t="shared" si="730"/>
        <v>0.58165714285714476</v>
      </c>
      <c r="L535" s="3">
        <f t="shared" si="731"/>
        <v>1.2834711864406816</v>
      </c>
      <c r="M535" s="5">
        <f t="shared" si="732"/>
        <v>0.15487633343844903</v>
      </c>
      <c r="N535" s="5">
        <f t="shared" si="733"/>
        <v>9.0084925603998736E-2</v>
      </c>
      <c r="O535" s="5">
        <f t="shared" si="734"/>
        <v>0.19877931142982877</v>
      </c>
      <c r="P535" s="5">
        <f t="shared" si="735"/>
        <v>0.11562140634538479</v>
      </c>
      <c r="Q535" s="5">
        <f t="shared" si="736"/>
        <v>2.6199270220660178E-2</v>
      </c>
      <c r="R535" s="5">
        <f t="shared" si="737"/>
        <v>0.12756375934035205</v>
      </c>
      <c r="S535" s="5">
        <f t="shared" si="738"/>
        <v>2.1579006470019226E-2</v>
      </c>
      <c r="T535" s="5">
        <f t="shared" si="739"/>
        <v>3.3626008433990731E-2</v>
      </c>
      <c r="U535" s="5">
        <f t="shared" si="740"/>
        <v>7.4198371790025586E-2</v>
      </c>
      <c r="V535" s="5">
        <f t="shared" si="741"/>
        <v>1.789955049373736E-3</v>
      </c>
      <c r="W535" s="5">
        <f t="shared" si="742"/>
        <v>5.079664220497159E-3</v>
      </c>
      <c r="X535" s="5">
        <f t="shared" si="743"/>
        <v>6.5196026638017681E-3</v>
      </c>
      <c r="Y535" s="5">
        <f t="shared" si="744"/>
        <v>4.1838610830157415E-3</v>
      </c>
      <c r="Z535" s="5">
        <f t="shared" si="745"/>
        <v>5.4574803182465062E-2</v>
      </c>
      <c r="AA535" s="5">
        <f t="shared" si="746"/>
        <v>3.1743824091103635E-2</v>
      </c>
      <c r="AB535" s="5">
        <f t="shared" si="747"/>
        <v>9.2320110120955711E-3</v>
      </c>
      <c r="AC535" s="5">
        <f t="shared" si="748"/>
        <v>8.3517085659936752E-5</v>
      </c>
      <c r="AD535" s="5">
        <f t="shared" si="749"/>
        <v>7.3865574429201068E-4</v>
      </c>
      <c r="AE535" s="5">
        <f t="shared" si="750"/>
        <v>9.4804336449769155E-4</v>
      </c>
      <c r="AF535" s="5">
        <f t="shared" si="751"/>
        <v>6.0839317091453387E-4</v>
      </c>
      <c r="AG535" s="5">
        <f t="shared" si="752"/>
        <v>2.6028503496536168E-4</v>
      </c>
      <c r="AH535" s="5">
        <f t="shared" si="753"/>
        <v>1.7511296847591278E-2</v>
      </c>
      <c r="AI535" s="5">
        <f t="shared" si="754"/>
        <v>1.0185570892093269E-2</v>
      </c>
      <c r="AJ535" s="5">
        <f t="shared" si="755"/>
        <v>2.9622550317319348E-3</v>
      </c>
      <c r="AK535" s="5">
        <f t="shared" si="756"/>
        <v>5.7433893272379932E-4</v>
      </c>
      <c r="AL535" s="5">
        <f t="shared" si="757"/>
        <v>2.4939544173048191E-6</v>
      </c>
      <c r="AM535" s="5">
        <f t="shared" si="758"/>
        <v>8.5928877955981754E-5</v>
      </c>
      <c r="AN535" s="5">
        <f t="shared" si="759"/>
        <v>1.1028723893968042E-4</v>
      </c>
      <c r="AO535" s="5">
        <f t="shared" si="760"/>
        <v>7.0775246705589279E-5</v>
      </c>
      <c r="AP535" s="5">
        <f t="shared" si="761"/>
        <v>3.0279329953284864E-5</v>
      </c>
      <c r="AQ535" s="5">
        <f t="shared" si="762"/>
        <v>9.7156618849428478E-6</v>
      </c>
      <c r="AR535" s="5">
        <f t="shared" si="763"/>
        <v>4.4950489882185848E-3</v>
      </c>
      <c r="AS535" s="5">
        <f t="shared" si="764"/>
        <v>2.6145773514901216E-3</v>
      </c>
      <c r="AT535" s="5">
        <f t="shared" si="765"/>
        <v>7.6039379602337248E-4</v>
      </c>
      <c r="AU535" s="5">
        <f t="shared" si="766"/>
        <v>1.4742949428041778E-4</v>
      </c>
      <c r="AV535" s="5">
        <f t="shared" si="767"/>
        <v>2.1438354604005394E-5</v>
      </c>
      <c r="AW535" s="5">
        <f t="shared" si="768"/>
        <v>5.1717699658286353E-8</v>
      </c>
      <c r="AX535" s="5">
        <f t="shared" si="769"/>
        <v>8.3301909401327708E-6</v>
      </c>
      <c r="AY535" s="5">
        <f t="shared" si="770"/>
        <v>1.0691560049209623E-5</v>
      </c>
      <c r="AZ535" s="5">
        <f t="shared" si="771"/>
        <v>6.8611546306304335E-6</v>
      </c>
      <c r="BA535" s="5">
        <f t="shared" si="772"/>
        <v>2.9353647580427389E-6</v>
      </c>
      <c r="BB535" s="5">
        <f t="shared" si="773"/>
        <v>9.4186402216031948E-7</v>
      </c>
      <c r="BC535" s="5">
        <f t="shared" si="774"/>
        <v>2.4177106679757933E-7</v>
      </c>
      <c r="BD535" s="5">
        <f t="shared" si="775"/>
        <v>9.6154430966964783E-4</v>
      </c>
      <c r="BE535" s="5">
        <f t="shared" si="776"/>
        <v>5.5928911589299304E-4</v>
      </c>
      <c r="BF535" s="5">
        <f t="shared" si="777"/>
        <v>1.6265725459070843E-4</v>
      </c>
      <c r="BG535" s="5">
        <f t="shared" si="778"/>
        <v>3.1536917990072884E-5</v>
      </c>
      <c r="BH535" s="5">
        <f t="shared" si="779"/>
        <v>4.5859184031564702E-6</v>
      </c>
      <c r="BI535" s="5">
        <f t="shared" si="780"/>
        <v>5.3348643915119866E-7</v>
      </c>
      <c r="BJ535" s="8">
        <f t="shared" si="781"/>
        <v>0.1685856978015404</v>
      </c>
      <c r="BK535" s="8">
        <f t="shared" si="782"/>
        <v>0.29396340390335329</v>
      </c>
      <c r="BL535" s="8">
        <f t="shared" si="783"/>
        <v>0.48250977435514808</v>
      </c>
      <c r="BM535" s="8">
        <f t="shared" si="784"/>
        <v>0.28649803302148369</v>
      </c>
      <c r="BN535" s="8">
        <f t="shared" si="785"/>
        <v>0.71312500637867349</v>
      </c>
    </row>
    <row r="536" spans="1:66" x14ac:dyDescent="0.25">
      <c r="A536" t="s">
        <v>24</v>
      </c>
      <c r="B536" t="s">
        <v>182</v>
      </c>
      <c r="C536" t="s">
        <v>290</v>
      </c>
      <c r="D536" t="s">
        <v>497</v>
      </c>
      <c r="E536">
        <f>VLOOKUP(A536,home!$A$2:$E$405,3,FALSE)</f>
        <v>1.6156716417910399</v>
      </c>
      <c r="F536">
        <f>VLOOKUP(B536,home!$B$2:$E$405,3,FALSE)</f>
        <v>0.86</v>
      </c>
      <c r="G536">
        <f>VLOOKUP(C536,away!$B$2:$E$405,4,FALSE)</f>
        <v>1.06</v>
      </c>
      <c r="H536">
        <f>VLOOKUP(A536,away!$A$2:$E$405,3,FALSE)</f>
        <v>1.39925373134328</v>
      </c>
      <c r="I536">
        <f>VLOOKUP(C536,away!$B$2:$E$405,3,FALSE)</f>
        <v>1.06</v>
      </c>
      <c r="J536">
        <f>VLOOKUP(B536,home!$B$2:$E$405,4,FALSE)</f>
        <v>1.26</v>
      </c>
      <c r="K536" s="3">
        <f t="shared" si="730"/>
        <v>1.4728462686567121</v>
      </c>
      <c r="L536" s="3">
        <f t="shared" si="731"/>
        <v>1.868843283582085</v>
      </c>
      <c r="M536" s="5">
        <f t="shared" si="732"/>
        <v>3.5377135680806027E-2</v>
      </c>
      <c r="N536" s="5">
        <f t="shared" si="733"/>
        <v>5.2105082283237382E-2</v>
      </c>
      <c r="O536" s="5">
        <f t="shared" si="734"/>
        <v>6.611432240944648E-2</v>
      </c>
      <c r="P536" s="5">
        <f t="shared" si="735"/>
        <v>9.7376233065520082E-2</v>
      </c>
      <c r="Q536" s="5">
        <f t="shared" si="736"/>
        <v>3.8371388009458572E-2</v>
      </c>
      <c r="R536" s="5">
        <f t="shared" si="737"/>
        <v>6.1778653691737302E-2</v>
      </c>
      <c r="S536" s="5">
        <f t="shared" si="738"/>
        <v>6.7007479432365749E-2</v>
      </c>
      <c r="T536" s="5">
        <f t="shared" si="739"/>
        <v>7.1710110763198817E-2</v>
      </c>
      <c r="U536" s="5">
        <f t="shared" si="740"/>
        <v>9.0990459572510493E-2</v>
      </c>
      <c r="V536" s="5">
        <f t="shared" si="741"/>
        <v>2.0493261188089328E-2</v>
      </c>
      <c r="W536" s="5">
        <f t="shared" si="742"/>
        <v>1.8838385217636654E-2</v>
      </c>
      <c r="X536" s="5">
        <f t="shared" si="743"/>
        <v>3.5205989687512297E-2</v>
      </c>
      <c r="Y536" s="5">
        <f t="shared" si="744"/>
        <v>3.2897238684683756E-2</v>
      </c>
      <c r="Z536" s="5">
        <f t="shared" si="745"/>
        <v>3.848487400684894E-2</v>
      </c>
      <c r="AA536" s="5">
        <f t="shared" si="746"/>
        <v>5.6682303080711149E-2</v>
      </c>
      <c r="AB536" s="5">
        <f t="shared" si="747"/>
        <v>4.174215929564714E-2</v>
      </c>
      <c r="AC536" s="5">
        <f t="shared" si="748"/>
        <v>3.525505491260452E-3</v>
      </c>
      <c r="AD536" s="5">
        <f t="shared" si="749"/>
        <v>6.9365113438284772E-3</v>
      </c>
      <c r="AE536" s="5">
        <f t="shared" si="750"/>
        <v>1.2963252636404793E-2</v>
      </c>
      <c r="AF536" s="5">
        <f t="shared" si="751"/>
        <v>1.2113143811461429E-2</v>
      </c>
      <c r="AG536" s="5">
        <f t="shared" si="752"/>
        <v>7.5458558183711952E-3</v>
      </c>
      <c r="AH536" s="5">
        <f t="shared" si="753"/>
        <v>1.7980549576800606E-2</v>
      </c>
      <c r="AI536" s="5">
        <f t="shared" si="754"/>
        <v>2.6482585352587795E-2</v>
      </c>
      <c r="AJ536" s="5">
        <f t="shared" si="755"/>
        <v>1.9502388510470918E-2</v>
      </c>
      <c r="AK536" s="5">
        <f t="shared" si="756"/>
        <v>9.5746733825135405E-3</v>
      </c>
      <c r="AL536" s="5">
        <f t="shared" si="757"/>
        <v>3.8816081379590889E-4</v>
      </c>
      <c r="AM536" s="5">
        <f t="shared" si="758"/>
        <v>2.043282970050546E-3</v>
      </c>
      <c r="AN536" s="5">
        <f t="shared" si="759"/>
        <v>3.8185756550366177E-3</v>
      </c>
      <c r="AO536" s="5">
        <f t="shared" si="760"/>
        <v>3.5681597328826222E-3</v>
      </c>
      <c r="AP536" s="5">
        <f t="shared" si="761"/>
        <v>2.2227771171819113E-3</v>
      </c>
      <c r="AQ536" s="5">
        <f t="shared" si="762"/>
        <v>1.0385055215863413E-3</v>
      </c>
      <c r="AR536" s="5">
        <f t="shared" si="763"/>
        <v>6.7205658623437038E-3</v>
      </c>
      <c r="AS536" s="5">
        <f t="shared" si="764"/>
        <v>9.898360353614603E-3</v>
      </c>
      <c r="AT536" s="5">
        <f t="shared" si="765"/>
        <v>7.2893815563204014E-3</v>
      </c>
      <c r="AU536" s="5">
        <f t="shared" si="766"/>
        <v>3.5787128086805201E-3</v>
      </c>
      <c r="AV536" s="5">
        <f t="shared" si="767"/>
        <v>1.3177234517147713E-3</v>
      </c>
      <c r="AW536" s="5">
        <f t="shared" si="768"/>
        <v>2.9678332208160238E-5</v>
      </c>
      <c r="AX536" s="5">
        <f t="shared" si="769"/>
        <v>5.0157361637479154E-4</v>
      </c>
      <c r="AY536" s="5">
        <f t="shared" si="770"/>
        <v>9.3736248418400654E-4</v>
      </c>
      <c r="AZ536" s="5">
        <f t="shared" si="771"/>
        <v>8.7589179142454965E-4</v>
      </c>
      <c r="BA536" s="5">
        <f t="shared" si="772"/>
        <v>5.4563483051614991E-4</v>
      </c>
      <c r="BB536" s="5">
        <f t="shared" si="773"/>
        <v>2.5492649707463909E-4</v>
      </c>
      <c r="BC536" s="5">
        <f t="shared" si="774"/>
        <v>9.5283534373009481E-5</v>
      </c>
      <c r="BD536" s="5">
        <f t="shared" si="775"/>
        <v>2.0932807289520119E-3</v>
      </c>
      <c r="BE536" s="5">
        <f t="shared" si="776"/>
        <v>3.0830807108879728E-3</v>
      </c>
      <c r="BF536" s="5">
        <f t="shared" si="777"/>
        <v>2.2704519604994171E-3</v>
      </c>
      <c r="BG536" s="5">
        <f t="shared" si="778"/>
        <v>1.1146755660619611E-3</v>
      </c>
      <c r="BH536" s="5">
        <f t="shared" si="779"/>
        <v>4.1043643705929189E-4</v>
      </c>
      <c r="BI536" s="5">
        <f t="shared" si="780"/>
        <v>1.2090195496870673E-4</v>
      </c>
      <c r="BJ536" s="8">
        <f t="shared" si="781"/>
        <v>0.30458893200647857</v>
      </c>
      <c r="BK536" s="8">
        <f t="shared" si="782"/>
        <v>0.22510513815602154</v>
      </c>
      <c r="BL536" s="8">
        <f t="shared" si="783"/>
        <v>0.42874566626352878</v>
      </c>
      <c r="BM536" s="8">
        <f t="shared" si="784"/>
        <v>0.64489411114069595</v>
      </c>
      <c r="BN536" s="8">
        <f t="shared" si="785"/>
        <v>0.35112281514020582</v>
      </c>
    </row>
    <row r="537" spans="1:66" x14ac:dyDescent="0.25">
      <c r="A537" t="s">
        <v>340</v>
      </c>
      <c r="B537" t="s">
        <v>415</v>
      </c>
      <c r="C537" t="s">
        <v>378</v>
      </c>
      <c r="D537" t="s">
        <v>497</v>
      </c>
      <c r="E537">
        <f>VLOOKUP(A537,home!$A$2:$E$405,3,FALSE)</f>
        <v>1.3592592592592601</v>
      </c>
      <c r="F537">
        <f>VLOOKUP(B537,home!$B$2:$E$405,3,FALSE)</f>
        <v>1.1599999999999999</v>
      </c>
      <c r="G537">
        <f>VLOOKUP(C537,away!$B$2:$E$405,4,FALSE)</f>
        <v>1.21</v>
      </c>
      <c r="H537">
        <f>VLOOKUP(A537,away!$A$2:$E$405,3,FALSE)</f>
        <v>1.11851851851852</v>
      </c>
      <c r="I537">
        <f>VLOOKUP(C537,away!$B$2:$E$405,3,FALSE)</f>
        <v>0.57999999999999996</v>
      </c>
      <c r="J537">
        <f>VLOOKUP(B537,home!$B$2:$E$405,4,FALSE)</f>
        <v>0.56999999999999995</v>
      </c>
      <c r="K537" s="3">
        <f t="shared" si="730"/>
        <v>1.9078562962962973</v>
      </c>
      <c r="L537" s="3">
        <f t="shared" si="731"/>
        <v>0.36978222222222268</v>
      </c>
      <c r="M537" s="5">
        <f t="shared" si="732"/>
        <v>0.10252603439896091</v>
      </c>
      <c r="N537" s="5">
        <f t="shared" si="733"/>
        <v>0.19560494026234831</v>
      </c>
      <c r="O537" s="5">
        <f t="shared" si="734"/>
        <v>3.7912304835679804E-2</v>
      </c>
      <c r="P537" s="5">
        <f t="shared" si="735"/>
        <v>7.2331229487856266E-2</v>
      </c>
      <c r="Q537" s="5">
        <f t="shared" si="736"/>
        <v>0.18659305843309118</v>
      </c>
      <c r="R537" s="5">
        <f t="shared" si="737"/>
        <v>7.0096481658519973E-3</v>
      </c>
      <c r="S537" s="5">
        <f t="shared" si="738"/>
        <v>1.2757264020537288E-2</v>
      </c>
      <c r="T537" s="5">
        <f t="shared" si="739"/>
        <v>6.8998795798629498E-2</v>
      </c>
      <c r="U537" s="5">
        <f t="shared" si="740"/>
        <v>1.3373401388042523E-2</v>
      </c>
      <c r="V537" s="5">
        <f t="shared" si="741"/>
        <v>1.000015477820493E-3</v>
      </c>
      <c r="W537" s="5">
        <f t="shared" si="742"/>
        <v>0.11866424712558532</v>
      </c>
      <c r="X537" s="5">
        <f t="shared" si="743"/>
        <v>4.3879929000425928E-2</v>
      </c>
      <c r="Y537" s="5">
        <f t="shared" si="744"/>
        <v>8.1130088283654263E-3</v>
      </c>
      <c r="Z537" s="5">
        <f t="shared" si="745"/>
        <v>8.6401442525489301E-4</v>
      </c>
      <c r="AA537" s="5">
        <f t="shared" si="746"/>
        <v>1.6484153613133738E-3</v>
      </c>
      <c r="AB537" s="5">
        <f t="shared" si="747"/>
        <v>1.5724698129966283E-3</v>
      </c>
      <c r="AC537" s="5">
        <f t="shared" si="748"/>
        <v>4.4093891274589891E-5</v>
      </c>
      <c r="AD537" s="5">
        <f t="shared" si="749"/>
        <v>5.6598582755951928E-2</v>
      </c>
      <c r="AE537" s="5">
        <f t="shared" si="750"/>
        <v>2.0929149706124271E-2</v>
      </c>
      <c r="AF537" s="5">
        <f t="shared" si="751"/>
        <v>3.8696137437761059E-3</v>
      </c>
      <c r="AG537" s="5">
        <f t="shared" si="752"/>
        <v>4.7697145643839432E-4</v>
      </c>
      <c r="AH537" s="5">
        <f t="shared" si="753"/>
        <v>7.9874293550702722E-5</v>
      </c>
      <c r="AI537" s="5">
        <f t="shared" si="754"/>
        <v>1.523886738629269E-4</v>
      </c>
      <c r="AJ537" s="5">
        <f t="shared" si="755"/>
        <v>1.4536784545681405E-4</v>
      </c>
      <c r="AK537" s="5">
        <f t="shared" si="756"/>
        <v>9.2446986411269942E-5</v>
      </c>
      <c r="AL537" s="5">
        <f t="shared" si="757"/>
        <v>1.2443143392766479E-6</v>
      </c>
      <c r="AM537" s="5">
        <f t="shared" si="758"/>
        <v>2.1596392494477996E-2</v>
      </c>
      <c r="AN537" s="5">
        <f t="shared" si="759"/>
        <v>7.9859620085914029E-3</v>
      </c>
      <c r="AO537" s="5">
        <f t="shared" si="760"/>
        <v>1.476533389059587E-3</v>
      </c>
      <c r="AP537" s="5">
        <f t="shared" si="761"/>
        <v>1.8199859926392123E-4</v>
      </c>
      <c r="AQ537" s="5">
        <f t="shared" si="762"/>
        <v>1.6824961619286146E-5</v>
      </c>
      <c r="AR537" s="5">
        <f t="shared" si="763"/>
        <v>5.9072187535218025E-6</v>
      </c>
      <c r="AS537" s="5">
        <f t="shared" si="764"/>
        <v>1.1270124492506135E-5</v>
      </c>
      <c r="AT537" s="5">
        <f t="shared" si="765"/>
        <v>1.0750888986535472E-5</v>
      </c>
      <c r="AU537" s="5">
        <f t="shared" si="766"/>
        <v>6.8370504145814069E-6</v>
      </c>
      <c r="AV537" s="5">
        <f t="shared" si="767"/>
        <v>3.2610274203885858E-6</v>
      </c>
      <c r="AW537" s="5">
        <f t="shared" si="768"/>
        <v>2.4384805326350426E-8</v>
      </c>
      <c r="AX537" s="5">
        <f t="shared" si="769"/>
        <v>6.8671355663126495E-3</v>
      </c>
      <c r="AY537" s="5">
        <f t="shared" si="770"/>
        <v>2.5393446500123523E-3</v>
      </c>
      <c r="AZ537" s="5">
        <f t="shared" si="771"/>
        <v>4.6950225383483998E-4</v>
      </c>
      <c r="BA537" s="5">
        <f t="shared" si="772"/>
        <v>5.7871195587129733E-5</v>
      </c>
      <c r="BB537" s="5">
        <f t="shared" si="773"/>
        <v>5.3499348267164308E-6</v>
      </c>
      <c r="BC537" s="5">
        <f t="shared" si="774"/>
        <v>3.9566215779345285E-7</v>
      </c>
      <c r="BD537" s="5">
        <f t="shared" si="775"/>
        <v>3.6406407963834634E-7</v>
      </c>
      <c r="BE537" s="5">
        <f t="shared" si="776"/>
        <v>6.945819465933356E-7</v>
      </c>
      <c r="BF537" s="5">
        <f t="shared" si="777"/>
        <v>6.62581270050917E-7</v>
      </c>
      <c r="BG537" s="5">
        <f t="shared" si="778"/>
        <v>4.2136994929154646E-7</v>
      </c>
      <c r="BH537" s="5">
        <f t="shared" si="779"/>
        <v>2.0097832770648205E-7</v>
      </c>
      <c r="BI537" s="5">
        <f t="shared" si="780"/>
        <v>7.6687553586782522E-8</v>
      </c>
      <c r="BJ537" s="8">
        <f t="shared" si="781"/>
        <v>0.7449256078264801</v>
      </c>
      <c r="BK537" s="8">
        <f t="shared" si="782"/>
        <v>0.19119922624080116</v>
      </c>
      <c r="BL537" s="8">
        <f t="shared" si="783"/>
        <v>6.2026763936360453E-2</v>
      </c>
      <c r="BM537" s="8">
        <f t="shared" si="784"/>
        <v>0.39449907657990108</v>
      </c>
      <c r="BN537" s="8">
        <f t="shared" si="785"/>
        <v>0.60197721558378847</v>
      </c>
    </row>
    <row r="538" spans="1:66" x14ac:dyDescent="0.25">
      <c r="D538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D539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D54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D541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D542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D543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D544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4:66" x14ac:dyDescent="0.25">
      <c r="D545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4:66" x14ac:dyDescent="0.25">
      <c r="D546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4:66" x14ac:dyDescent="0.25">
      <c r="D547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4:66" x14ac:dyDescent="0.25">
      <c r="D548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4:66" x14ac:dyDescent="0.25">
      <c r="D549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4:66" x14ac:dyDescent="0.25">
      <c r="D55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4:66" x14ac:dyDescent="0.25">
      <c r="D551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4:66" x14ac:dyDescent="0.25">
      <c r="D552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4:66" x14ac:dyDescent="0.25">
      <c r="D553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4:66" x14ac:dyDescent="0.25">
      <c r="D554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4:66" x14ac:dyDescent="0.25">
      <c r="D555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4:66" x14ac:dyDescent="0.25">
      <c r="D556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4:66" x14ac:dyDescent="0.25">
      <c r="D557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4:66" x14ac:dyDescent="0.25">
      <c r="D558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4:66" x14ac:dyDescent="0.25">
      <c r="D559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4:66" x14ac:dyDescent="0.25">
      <c r="D56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4:66" x14ac:dyDescent="0.25">
      <c r="D561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4:66" x14ac:dyDescent="0.25">
      <c r="D562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4:66" x14ac:dyDescent="0.25">
      <c r="D563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4:66" x14ac:dyDescent="0.25">
      <c r="D564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4:66" x14ac:dyDescent="0.25">
      <c r="D565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4:66" x14ac:dyDescent="0.25">
      <c r="D566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4:66" x14ac:dyDescent="0.25">
      <c r="D567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4:66" x14ac:dyDescent="0.25">
      <c r="D568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4:66" x14ac:dyDescent="0.25">
      <c r="D569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4:66" x14ac:dyDescent="0.25">
      <c r="D57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4:66" x14ac:dyDescent="0.25">
      <c r="D571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4:66" x14ac:dyDescent="0.25">
      <c r="D572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4:66" x14ac:dyDescent="0.25">
      <c r="D573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4:66" x14ac:dyDescent="0.25">
      <c r="D574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4:66" x14ac:dyDescent="0.25">
      <c r="D575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4:66" x14ac:dyDescent="0.25">
      <c r="D576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4:66" x14ac:dyDescent="0.25">
      <c r="D577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4:66" x14ac:dyDescent="0.25">
      <c r="D578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4:66" x14ac:dyDescent="0.25">
      <c r="D579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4:66" x14ac:dyDescent="0.25">
      <c r="D58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4:66" x14ac:dyDescent="0.25">
      <c r="D581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4:66" x14ac:dyDescent="0.25">
      <c r="D582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4:66" x14ac:dyDescent="0.25">
      <c r="D583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4:66" x14ac:dyDescent="0.25">
      <c r="D584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4:66" x14ac:dyDescent="0.25">
      <c r="D585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4:66" x14ac:dyDescent="0.25">
      <c r="D586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4:66" x14ac:dyDescent="0.25">
      <c r="D587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4:66" x14ac:dyDescent="0.25">
      <c r="D588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4:66" x14ac:dyDescent="0.25">
      <c r="D589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4:66" x14ac:dyDescent="0.25">
      <c r="D59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4:66" x14ac:dyDescent="0.25">
      <c r="D591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4:66" x14ac:dyDescent="0.25">
      <c r="D592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4:66" x14ac:dyDescent="0.25">
      <c r="D593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4:66" x14ac:dyDescent="0.25">
      <c r="D594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4:66" x14ac:dyDescent="0.25">
      <c r="D595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4:66" x14ac:dyDescent="0.25">
      <c r="D596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4:66" x14ac:dyDescent="0.25">
      <c r="D597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4:66" x14ac:dyDescent="0.25">
      <c r="D598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4:66" x14ac:dyDescent="0.25">
      <c r="D599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4:66" x14ac:dyDescent="0.25">
      <c r="D60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4:66" x14ac:dyDescent="0.25">
      <c r="D601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4:66" x14ac:dyDescent="0.25">
      <c r="D602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4:66" x14ac:dyDescent="0.25">
      <c r="D603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4:66" x14ac:dyDescent="0.25">
      <c r="D604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4:66" x14ac:dyDescent="0.25">
      <c r="D605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4:66" x14ac:dyDescent="0.25">
      <c r="D606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4:66" x14ac:dyDescent="0.25">
      <c r="D607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4:66" x14ac:dyDescent="0.25">
      <c r="D608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4:66" x14ac:dyDescent="0.25">
      <c r="D609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4:66" x14ac:dyDescent="0.25">
      <c r="D6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4:66" x14ac:dyDescent="0.25">
      <c r="D611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4:66" x14ac:dyDescent="0.25">
      <c r="D612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4:66" x14ac:dyDescent="0.25">
      <c r="D613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4:66" x14ac:dyDescent="0.25">
      <c r="D614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4:66" x14ac:dyDescent="0.25">
      <c r="D615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4:66" x14ac:dyDescent="0.25">
      <c r="D616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4:66" x14ac:dyDescent="0.25">
      <c r="D617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4:66" x14ac:dyDescent="0.25">
      <c r="D618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4:66" x14ac:dyDescent="0.25">
      <c r="D619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4:66" x14ac:dyDescent="0.25">
      <c r="D62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4:66" x14ac:dyDescent="0.25">
      <c r="D621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4:66" x14ac:dyDescent="0.25">
      <c r="D622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4:66" x14ac:dyDescent="0.25">
      <c r="D623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4:66" x14ac:dyDescent="0.25">
      <c r="D624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4:66" x14ac:dyDescent="0.25">
      <c r="D625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4:66" x14ac:dyDescent="0.25">
      <c r="D626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4:66" x14ac:dyDescent="0.25">
      <c r="D627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4:66" x14ac:dyDescent="0.25">
      <c r="D628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4:66" x14ac:dyDescent="0.25">
      <c r="D629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4:66" x14ac:dyDescent="0.25">
      <c r="D63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4:66" x14ac:dyDescent="0.25">
      <c r="D631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4:66" x14ac:dyDescent="0.25">
      <c r="D632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4:66" x14ac:dyDescent="0.25">
      <c r="D633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4:66" x14ac:dyDescent="0.25">
      <c r="D634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4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4:66" x14ac:dyDescent="0.25">
      <c r="D636" s="11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4:66" x14ac:dyDescent="0.25">
      <c r="D637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4:66" x14ac:dyDescent="0.25">
      <c r="D638"/>
      <c r="E638" s="10"/>
      <c r="F638" s="10"/>
      <c r="G638" s="10"/>
      <c r="H638" s="10"/>
      <c r="I638" s="10"/>
      <c r="J638" s="10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4:66" x14ac:dyDescent="0.25">
      <c r="D639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4:66" x14ac:dyDescent="0.25">
      <c r="D64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4:66" x14ac:dyDescent="0.25">
      <c r="D641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4:66" x14ac:dyDescent="0.25">
      <c r="D642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4:66" x14ac:dyDescent="0.25">
      <c r="D643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4:66" x14ac:dyDescent="0.25">
      <c r="D644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4:66" x14ac:dyDescent="0.25">
      <c r="D645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4:66" x14ac:dyDescent="0.25">
      <c r="D646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4:66" x14ac:dyDescent="0.25">
      <c r="D647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4:66" x14ac:dyDescent="0.25">
      <c r="D648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4:66" x14ac:dyDescent="0.25">
      <c r="D649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4:66" x14ac:dyDescent="0.25">
      <c r="D65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4:66" x14ac:dyDescent="0.25">
      <c r="D651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4:66" x14ac:dyDescent="0.25">
      <c r="D652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4:66" x14ac:dyDescent="0.25">
      <c r="D653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4:66" x14ac:dyDescent="0.25">
      <c r="D654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4:66" x14ac:dyDescent="0.25">
      <c r="D655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4:66" x14ac:dyDescent="0.25">
      <c r="D656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4:66" x14ac:dyDescent="0.25">
      <c r="D657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4:66" x14ac:dyDescent="0.25">
      <c r="D658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4:66" x14ac:dyDescent="0.25">
      <c r="D659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4:66" x14ac:dyDescent="0.25">
      <c r="D660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4:66" x14ac:dyDescent="0.25">
      <c r="D661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4:66" x14ac:dyDescent="0.25">
      <c r="D662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4:66" x14ac:dyDescent="0.25">
      <c r="D663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4:66" x14ac:dyDescent="0.25">
      <c r="D664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4:66" x14ac:dyDescent="0.25">
      <c r="D665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4:66" x14ac:dyDescent="0.25">
      <c r="D66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4:66" x14ac:dyDescent="0.25">
      <c r="D667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4:66" x14ac:dyDescent="0.25">
      <c r="D668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4:66" x14ac:dyDescent="0.25">
      <c r="D669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4:66" x14ac:dyDescent="0.25">
      <c r="D670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4:66" x14ac:dyDescent="0.25">
      <c r="D671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4:66" x14ac:dyDescent="0.25">
      <c r="D672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4:66" x14ac:dyDescent="0.25">
      <c r="D673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4:66" x14ac:dyDescent="0.25">
      <c r="D674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4:66" x14ac:dyDescent="0.25">
      <c r="D675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4:66" x14ac:dyDescent="0.25">
      <c r="D67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4:66" x14ac:dyDescent="0.25">
      <c r="D677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4:66" x14ac:dyDescent="0.25">
      <c r="D678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4:66" x14ac:dyDescent="0.25">
      <c r="D679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4:66" x14ac:dyDescent="0.25">
      <c r="D680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4:66" x14ac:dyDescent="0.25">
      <c r="D681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4:66" s="10" customFormat="1" x14ac:dyDescent="0.25"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4:66" x14ac:dyDescent="0.25">
      <c r="D683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4:66" x14ac:dyDescent="0.25">
      <c r="D684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4:66" x14ac:dyDescent="0.25">
      <c r="D685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4:66" x14ac:dyDescent="0.25">
      <c r="D68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4:66" x14ac:dyDescent="0.25">
      <c r="D687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4:66" x14ac:dyDescent="0.25">
      <c r="D688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4:66" x14ac:dyDescent="0.25">
      <c r="D689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4:66" x14ac:dyDescent="0.25">
      <c r="D690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4:66" x14ac:dyDescent="0.25">
      <c r="D691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4:66" x14ac:dyDescent="0.25">
      <c r="D692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4:66" x14ac:dyDescent="0.25">
      <c r="D693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4:66" x14ac:dyDescent="0.25">
      <c r="D694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4:66" x14ac:dyDescent="0.25">
      <c r="D695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4:66" x14ac:dyDescent="0.25">
      <c r="D696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4:66" x14ac:dyDescent="0.25">
      <c r="D697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4:66" x14ac:dyDescent="0.25">
      <c r="D698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4:66" x14ac:dyDescent="0.25">
      <c r="D699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4:66" x14ac:dyDescent="0.25">
      <c r="D70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4:66" x14ac:dyDescent="0.25">
      <c r="D701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4:66" x14ac:dyDescent="0.25">
      <c r="D702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4:66" x14ac:dyDescent="0.25">
      <c r="D703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4:66" x14ac:dyDescent="0.25">
      <c r="D704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4:66" x14ac:dyDescent="0.25">
      <c r="D705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4:66" x14ac:dyDescent="0.25">
      <c r="D706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4:66" x14ac:dyDescent="0.25">
      <c r="D707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4:66" x14ac:dyDescent="0.25">
      <c r="D708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4:66" x14ac:dyDescent="0.25">
      <c r="D709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4:66" x14ac:dyDescent="0.25">
      <c r="D7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4:66" x14ac:dyDescent="0.25">
      <c r="D711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4:66" x14ac:dyDescent="0.25">
      <c r="D712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4:66" x14ac:dyDescent="0.25">
      <c r="D713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4:66" x14ac:dyDescent="0.25">
      <c r="D714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4:66" x14ac:dyDescent="0.25">
      <c r="D715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4:66" x14ac:dyDescent="0.25">
      <c r="D716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4:66" x14ac:dyDescent="0.25">
      <c r="D717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4:66" x14ac:dyDescent="0.25">
      <c r="D718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4:66" x14ac:dyDescent="0.25">
      <c r="D719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4:66" x14ac:dyDescent="0.25">
      <c r="D72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4:66" x14ac:dyDescent="0.25">
      <c r="D721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4:66" x14ac:dyDescent="0.25">
      <c r="D722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4:66" x14ac:dyDescent="0.25">
      <c r="D723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4:66" x14ac:dyDescent="0.25">
      <c r="D724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4:66" x14ac:dyDescent="0.25">
      <c r="D725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4:66" x14ac:dyDescent="0.25">
      <c r="D726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4:66" x14ac:dyDescent="0.25">
      <c r="D727"/>
      <c r="E727" s="10"/>
      <c r="F727" s="10"/>
      <c r="G727" s="10"/>
      <c r="H727" s="10"/>
      <c r="I727" s="10"/>
      <c r="J727" s="10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4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4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4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4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4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4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4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4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2021-03-19T10:02:12Z</dcterms:modified>
</cp:coreProperties>
</file>