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1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507" i="3" l="1"/>
  <c r="F507" i="3"/>
  <c r="G507" i="3"/>
  <c r="H507" i="3"/>
  <c r="I507" i="3"/>
  <c r="J507" i="3"/>
  <c r="K507" i="3"/>
  <c r="L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L511" i="3" s="1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L515" i="3" s="1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L519" i="3" s="1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L523" i="3" s="1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L527" i="3" s="1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L531" i="3" s="1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L535" i="3" s="1"/>
  <c r="E536" i="3"/>
  <c r="F536" i="3"/>
  <c r="G536" i="3"/>
  <c r="H536" i="3"/>
  <c r="I536" i="3"/>
  <c r="J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L539" i="3" s="1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L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L551" i="3" s="1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L555" i="3" s="1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L559" i="3" s="1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L562" i="3" s="1"/>
  <c r="E563" i="3"/>
  <c r="F563" i="3"/>
  <c r="G563" i="3"/>
  <c r="H563" i="3"/>
  <c r="I563" i="3"/>
  <c r="J563" i="3"/>
  <c r="L563" i="3" s="1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L566" i="3" s="1"/>
  <c r="E567" i="3"/>
  <c r="F567" i="3"/>
  <c r="G567" i="3"/>
  <c r="H567" i="3"/>
  <c r="L567" i="3" s="1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L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L579" i="3" s="1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L583" i="3" s="1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L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I626" i="3"/>
  <c r="J626" i="3"/>
  <c r="L626" i="3" s="1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L630" i="3" s="1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L636" i="3" s="1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L638" i="3"/>
  <c r="K638" i="3" l="1"/>
  <c r="N638" i="3" s="1"/>
  <c r="K636" i="3"/>
  <c r="K589" i="3"/>
  <c r="K588" i="3"/>
  <c r="K573" i="3"/>
  <c r="K572" i="3"/>
  <c r="K547" i="3"/>
  <c r="K546" i="3"/>
  <c r="K545" i="3"/>
  <c r="K544" i="3"/>
  <c r="L634" i="3"/>
  <c r="K630" i="3"/>
  <c r="L628" i="3"/>
  <c r="K628" i="3"/>
  <c r="L587" i="3"/>
  <c r="K581" i="3"/>
  <c r="K580" i="3"/>
  <c r="L574" i="3"/>
  <c r="L571" i="3"/>
  <c r="L570" i="3"/>
  <c r="L565" i="3"/>
  <c r="K565" i="3"/>
  <c r="K564" i="3"/>
  <c r="K561" i="3"/>
  <c r="K560" i="3"/>
  <c r="K556" i="3"/>
  <c r="K555" i="3"/>
  <c r="K554" i="3"/>
  <c r="K553" i="3"/>
  <c r="K552" i="3"/>
  <c r="L543" i="3"/>
  <c r="K539" i="3"/>
  <c r="K538" i="3"/>
  <c r="K537" i="3"/>
  <c r="K536" i="3"/>
  <c r="K532" i="3"/>
  <c r="K530" i="3"/>
  <c r="K529" i="3"/>
  <c r="K528" i="3"/>
  <c r="K525" i="3"/>
  <c r="K524" i="3"/>
  <c r="K521" i="3"/>
  <c r="K520" i="3"/>
  <c r="K517" i="3"/>
  <c r="T517" i="3" s="1"/>
  <c r="K516" i="3"/>
  <c r="K513" i="3"/>
  <c r="K512" i="3"/>
  <c r="L633" i="3"/>
  <c r="L631" i="3"/>
  <c r="L592" i="3"/>
  <c r="L584" i="3"/>
  <c r="L576" i="3"/>
  <c r="L568" i="3"/>
  <c r="M565" i="3"/>
  <c r="AC565" i="3"/>
  <c r="AS565" i="3"/>
  <c r="BI565" i="3"/>
  <c r="AB565" i="3"/>
  <c r="AR565" i="3"/>
  <c r="BH565" i="3"/>
  <c r="L637" i="3"/>
  <c r="L635" i="3"/>
  <c r="K634" i="3"/>
  <c r="L632" i="3"/>
  <c r="K632" i="3"/>
  <c r="L629" i="3"/>
  <c r="L627" i="3"/>
  <c r="K626" i="3"/>
  <c r="L625" i="3"/>
  <c r="K625" i="3"/>
  <c r="L624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L608" i="3"/>
  <c r="K608" i="3"/>
  <c r="L607" i="3"/>
  <c r="K607" i="3"/>
  <c r="L606" i="3"/>
  <c r="K606" i="3"/>
  <c r="L605" i="3"/>
  <c r="K605" i="3"/>
  <c r="L604" i="3"/>
  <c r="K604" i="3"/>
  <c r="L603" i="3"/>
  <c r="K603" i="3"/>
  <c r="L602" i="3"/>
  <c r="K602" i="3"/>
  <c r="L601" i="3"/>
  <c r="K601" i="3"/>
  <c r="L600" i="3"/>
  <c r="K600" i="3"/>
  <c r="L599" i="3"/>
  <c r="K599" i="3"/>
  <c r="L598" i="3"/>
  <c r="K598" i="3"/>
  <c r="L597" i="3"/>
  <c r="K597" i="3"/>
  <c r="L596" i="3"/>
  <c r="K596" i="3"/>
  <c r="L595" i="3"/>
  <c r="K595" i="3"/>
  <c r="L594" i="3"/>
  <c r="K594" i="3"/>
  <c r="L593" i="3"/>
  <c r="K593" i="3"/>
  <c r="K592" i="3"/>
  <c r="L588" i="3"/>
  <c r="L586" i="3"/>
  <c r="K585" i="3"/>
  <c r="K584" i="3"/>
  <c r="L581" i="3"/>
  <c r="L580" i="3"/>
  <c r="P580" i="3" s="1"/>
  <c r="L578" i="3"/>
  <c r="K577" i="3"/>
  <c r="K576" i="3"/>
  <c r="L572" i="3"/>
  <c r="M572" i="3" s="1"/>
  <c r="K569" i="3"/>
  <c r="K568" i="3"/>
  <c r="L564" i="3"/>
  <c r="O564" i="3" s="1"/>
  <c r="L558" i="3"/>
  <c r="L557" i="3"/>
  <c r="L556" i="3"/>
  <c r="N555" i="3"/>
  <c r="P555" i="3"/>
  <c r="BK555" i="3" s="1"/>
  <c r="R555" i="3"/>
  <c r="T555" i="3"/>
  <c r="BJ555" i="3" s="1"/>
  <c r="V555" i="3"/>
  <c r="X555" i="3"/>
  <c r="Z555" i="3"/>
  <c r="AB555" i="3"/>
  <c r="AD555" i="3"/>
  <c r="AF555" i="3"/>
  <c r="AH555" i="3"/>
  <c r="AJ555" i="3"/>
  <c r="AL555" i="3"/>
  <c r="AN555" i="3"/>
  <c r="AP555" i="3"/>
  <c r="AR555" i="3"/>
  <c r="AT555" i="3"/>
  <c r="AV555" i="3"/>
  <c r="AX555" i="3"/>
  <c r="AZ555" i="3"/>
  <c r="BB555" i="3"/>
  <c r="BD555" i="3"/>
  <c r="BF555" i="3"/>
  <c r="BH555" i="3"/>
  <c r="M555" i="3"/>
  <c r="O555" i="3"/>
  <c r="BL555" i="3" s="1"/>
  <c r="Q555" i="3"/>
  <c r="S555" i="3"/>
  <c r="U555" i="3"/>
  <c r="W555" i="3"/>
  <c r="Y555" i="3"/>
  <c r="AA555" i="3"/>
  <c r="AC555" i="3"/>
  <c r="AE555" i="3"/>
  <c r="AG555" i="3"/>
  <c r="AI555" i="3"/>
  <c r="AK555" i="3"/>
  <c r="AM555" i="3"/>
  <c r="AO555" i="3"/>
  <c r="AQ555" i="3"/>
  <c r="AS555" i="3"/>
  <c r="AU555" i="3"/>
  <c r="AW555" i="3"/>
  <c r="AY555" i="3"/>
  <c r="BA555" i="3"/>
  <c r="BC555" i="3"/>
  <c r="BE555" i="3"/>
  <c r="BG555" i="3"/>
  <c r="BI555" i="3"/>
  <c r="L550" i="3"/>
  <c r="L549" i="3"/>
  <c r="L548" i="3"/>
  <c r="N547" i="3"/>
  <c r="P547" i="3"/>
  <c r="R547" i="3"/>
  <c r="T547" i="3"/>
  <c r="V547" i="3"/>
  <c r="X547" i="3"/>
  <c r="Z547" i="3"/>
  <c r="AB547" i="3"/>
  <c r="AD547" i="3"/>
  <c r="AF547" i="3"/>
  <c r="AH547" i="3"/>
  <c r="AJ547" i="3"/>
  <c r="AL547" i="3"/>
  <c r="AN547" i="3"/>
  <c r="AP547" i="3"/>
  <c r="AR547" i="3"/>
  <c r="AT547" i="3"/>
  <c r="AV547" i="3"/>
  <c r="AX547" i="3"/>
  <c r="AZ547" i="3"/>
  <c r="BB547" i="3"/>
  <c r="BD547" i="3"/>
  <c r="BF547" i="3"/>
  <c r="BH547" i="3"/>
  <c r="M547" i="3"/>
  <c r="O547" i="3"/>
  <c r="Q547" i="3"/>
  <c r="S547" i="3"/>
  <c r="U547" i="3"/>
  <c r="W547" i="3"/>
  <c r="Y547" i="3"/>
  <c r="AA547" i="3"/>
  <c r="AC547" i="3"/>
  <c r="AE547" i="3"/>
  <c r="AG547" i="3"/>
  <c r="AI547" i="3"/>
  <c r="AK547" i="3"/>
  <c r="AM547" i="3"/>
  <c r="AO547" i="3"/>
  <c r="AQ547" i="3"/>
  <c r="AS547" i="3"/>
  <c r="AU547" i="3"/>
  <c r="AW547" i="3"/>
  <c r="AY547" i="3"/>
  <c r="BA547" i="3"/>
  <c r="BC547" i="3"/>
  <c r="BE547" i="3"/>
  <c r="BG547" i="3"/>
  <c r="BI547" i="3"/>
  <c r="L542" i="3"/>
  <c r="L541" i="3"/>
  <c r="L540" i="3"/>
  <c r="AB539" i="3"/>
  <c r="AR539" i="3"/>
  <c r="U539" i="3"/>
  <c r="AK539" i="3"/>
  <c r="AZ539" i="3"/>
  <c r="BG539" i="3"/>
  <c r="L534" i="3"/>
  <c r="L533" i="3"/>
  <c r="L532" i="3"/>
  <c r="K531" i="3"/>
  <c r="AN530" i="3"/>
  <c r="W530" i="3"/>
  <c r="BC530" i="3"/>
  <c r="AN528" i="3"/>
  <c r="W528" i="3"/>
  <c r="AY528" i="3"/>
  <c r="L526" i="3"/>
  <c r="L525" i="3"/>
  <c r="L524" i="3"/>
  <c r="N524" i="3" s="1"/>
  <c r="K523" i="3"/>
  <c r="K522" i="3"/>
  <c r="L518" i="3"/>
  <c r="L517" i="3"/>
  <c r="L516" i="3"/>
  <c r="K515" i="3"/>
  <c r="K514" i="3"/>
  <c r="S512" i="3"/>
  <c r="AI512" i="3"/>
  <c r="AY512" i="3"/>
  <c r="R512" i="3"/>
  <c r="AX512" i="3"/>
  <c r="AN512" i="3"/>
  <c r="L510" i="3"/>
  <c r="L509" i="3"/>
  <c r="L508" i="3"/>
  <c r="BI638" i="3"/>
  <c r="BG638" i="3"/>
  <c r="BE638" i="3"/>
  <c r="BC638" i="3"/>
  <c r="BA638" i="3"/>
  <c r="AY638" i="3"/>
  <c r="AW638" i="3"/>
  <c r="AU638" i="3"/>
  <c r="AS638" i="3"/>
  <c r="AQ638" i="3"/>
  <c r="AO638" i="3"/>
  <c r="AM638" i="3"/>
  <c r="AK638" i="3"/>
  <c r="AI638" i="3"/>
  <c r="AG638" i="3"/>
  <c r="AE638" i="3"/>
  <c r="AC638" i="3"/>
  <c r="AA638" i="3"/>
  <c r="Y638" i="3"/>
  <c r="W638" i="3"/>
  <c r="U638" i="3"/>
  <c r="S638" i="3"/>
  <c r="Q638" i="3"/>
  <c r="O638" i="3"/>
  <c r="M638" i="3"/>
  <c r="BF636" i="3"/>
  <c r="AX636" i="3"/>
  <c r="AP636" i="3"/>
  <c r="AH636" i="3"/>
  <c r="Z636" i="3"/>
  <c r="R636" i="3"/>
  <c r="BG630" i="3"/>
  <c r="AY630" i="3"/>
  <c r="AQ630" i="3"/>
  <c r="AI630" i="3"/>
  <c r="AA630" i="3"/>
  <c r="S630" i="3"/>
  <c r="BH628" i="3"/>
  <c r="AZ628" i="3"/>
  <c r="AR628" i="3"/>
  <c r="AJ628" i="3"/>
  <c r="AB628" i="3"/>
  <c r="T628" i="3"/>
  <c r="L560" i="3"/>
  <c r="M560" i="3" s="1"/>
  <c r="K559" i="3"/>
  <c r="K558" i="3"/>
  <c r="K557" i="3"/>
  <c r="M556" i="3"/>
  <c r="U556" i="3"/>
  <c r="AC556" i="3"/>
  <c r="AK556" i="3"/>
  <c r="AS556" i="3"/>
  <c r="BA556" i="3"/>
  <c r="BI556" i="3"/>
  <c r="T556" i="3"/>
  <c r="AB556" i="3"/>
  <c r="AJ556" i="3"/>
  <c r="AR556" i="3"/>
  <c r="AZ556" i="3"/>
  <c r="BH556" i="3"/>
  <c r="L554" i="3"/>
  <c r="L553" i="3"/>
  <c r="M553" i="3" s="1"/>
  <c r="L552" i="3"/>
  <c r="K551" i="3"/>
  <c r="K550" i="3"/>
  <c r="K549" i="3"/>
  <c r="K548" i="3"/>
  <c r="L546" i="3"/>
  <c r="N546" i="3" s="1"/>
  <c r="L545" i="3"/>
  <c r="P545" i="3" s="1"/>
  <c r="L544" i="3"/>
  <c r="N544" i="3" s="1"/>
  <c r="K543" i="3"/>
  <c r="K542" i="3"/>
  <c r="K541" i="3"/>
  <c r="K540" i="3"/>
  <c r="L538" i="3"/>
  <c r="P538" i="3" s="1"/>
  <c r="L537" i="3"/>
  <c r="N537" i="3" s="1"/>
  <c r="L536" i="3"/>
  <c r="P536" i="3" s="1"/>
  <c r="K535" i="3"/>
  <c r="K534" i="3"/>
  <c r="K533" i="3"/>
  <c r="T532" i="3"/>
  <c r="AB532" i="3"/>
  <c r="AJ532" i="3"/>
  <c r="AR532" i="3"/>
  <c r="AZ532" i="3"/>
  <c r="BH532" i="3"/>
  <c r="S532" i="3"/>
  <c r="AA532" i="3"/>
  <c r="AI532" i="3"/>
  <c r="AQ532" i="3"/>
  <c r="AY532" i="3"/>
  <c r="BG532" i="3"/>
  <c r="L530" i="3"/>
  <c r="L529" i="3"/>
  <c r="L528" i="3"/>
  <c r="K527" i="3"/>
  <c r="K526" i="3"/>
  <c r="P525" i="3"/>
  <c r="X525" i="3"/>
  <c r="AF525" i="3"/>
  <c r="AN525" i="3"/>
  <c r="AV525" i="3"/>
  <c r="BD525" i="3"/>
  <c r="M525" i="3"/>
  <c r="Q525" i="3"/>
  <c r="U525" i="3"/>
  <c r="Y525" i="3"/>
  <c r="AC525" i="3"/>
  <c r="AG525" i="3"/>
  <c r="AK525" i="3"/>
  <c r="AO525" i="3"/>
  <c r="AS525" i="3"/>
  <c r="AW525" i="3"/>
  <c r="BA525" i="3"/>
  <c r="BE525" i="3"/>
  <c r="BI525" i="3"/>
  <c r="P524" i="3"/>
  <c r="T524" i="3"/>
  <c r="X524" i="3"/>
  <c r="AB524" i="3"/>
  <c r="AF524" i="3"/>
  <c r="AJ524" i="3"/>
  <c r="AN524" i="3"/>
  <c r="AR524" i="3"/>
  <c r="AV524" i="3"/>
  <c r="AZ524" i="3"/>
  <c r="BD524" i="3"/>
  <c r="BH524" i="3"/>
  <c r="O524" i="3"/>
  <c r="S524" i="3"/>
  <c r="W524" i="3"/>
  <c r="AA524" i="3"/>
  <c r="AE524" i="3"/>
  <c r="AI524" i="3"/>
  <c r="AM524" i="3"/>
  <c r="AQ524" i="3"/>
  <c r="AU524" i="3"/>
  <c r="AY524" i="3"/>
  <c r="BC524" i="3"/>
  <c r="BG524" i="3"/>
  <c r="L522" i="3"/>
  <c r="L521" i="3"/>
  <c r="N521" i="3" s="1"/>
  <c r="L520" i="3"/>
  <c r="P520" i="3" s="1"/>
  <c r="K519" i="3"/>
  <c r="K518" i="3"/>
  <c r="P517" i="3"/>
  <c r="X517" i="3"/>
  <c r="AF517" i="3"/>
  <c r="AN517" i="3"/>
  <c r="AV517" i="3"/>
  <c r="BD517" i="3"/>
  <c r="O517" i="3"/>
  <c r="W517" i="3"/>
  <c r="AE517" i="3"/>
  <c r="AM517" i="3"/>
  <c r="AU517" i="3"/>
  <c r="BC517" i="3"/>
  <c r="N516" i="3"/>
  <c r="P516" i="3"/>
  <c r="R516" i="3"/>
  <c r="T516" i="3"/>
  <c r="V516" i="3"/>
  <c r="X516" i="3"/>
  <c r="Z516" i="3"/>
  <c r="AB516" i="3"/>
  <c r="AD516" i="3"/>
  <c r="AF516" i="3"/>
  <c r="AH516" i="3"/>
  <c r="AJ516" i="3"/>
  <c r="AL516" i="3"/>
  <c r="AN516" i="3"/>
  <c r="AP516" i="3"/>
  <c r="AR516" i="3"/>
  <c r="AT516" i="3"/>
  <c r="AV516" i="3"/>
  <c r="AX516" i="3"/>
  <c r="AZ516" i="3"/>
  <c r="BB516" i="3"/>
  <c r="BD516" i="3"/>
  <c r="BF516" i="3"/>
  <c r="BH516" i="3"/>
  <c r="M516" i="3"/>
  <c r="O516" i="3"/>
  <c r="Q516" i="3"/>
  <c r="S516" i="3"/>
  <c r="U516" i="3"/>
  <c r="W516" i="3"/>
  <c r="Y516" i="3"/>
  <c r="AA516" i="3"/>
  <c r="AC516" i="3"/>
  <c r="AE516" i="3"/>
  <c r="AG516" i="3"/>
  <c r="AI516" i="3"/>
  <c r="AK516" i="3"/>
  <c r="AM516" i="3"/>
  <c r="AO516" i="3"/>
  <c r="AQ516" i="3"/>
  <c r="AS516" i="3"/>
  <c r="AU516" i="3"/>
  <c r="AW516" i="3"/>
  <c r="AY516" i="3"/>
  <c r="BA516" i="3"/>
  <c r="BC516" i="3"/>
  <c r="BE516" i="3"/>
  <c r="BG516" i="3"/>
  <c r="BI516" i="3"/>
  <c r="L514" i="3"/>
  <c r="L513" i="3"/>
  <c r="O513" i="3" s="1"/>
  <c r="L512" i="3"/>
  <c r="K511" i="3"/>
  <c r="K510" i="3"/>
  <c r="K509" i="3"/>
  <c r="K508" i="3"/>
  <c r="M507" i="3"/>
  <c r="O507" i="3"/>
  <c r="Q507" i="3"/>
  <c r="S507" i="3"/>
  <c r="U507" i="3"/>
  <c r="W507" i="3"/>
  <c r="Y507" i="3"/>
  <c r="AA507" i="3"/>
  <c r="AC507" i="3"/>
  <c r="BK507" i="3" s="1"/>
  <c r="AE507" i="3"/>
  <c r="AG507" i="3"/>
  <c r="AI507" i="3"/>
  <c r="AK507" i="3"/>
  <c r="AM507" i="3"/>
  <c r="AO507" i="3"/>
  <c r="AQ507" i="3"/>
  <c r="AS507" i="3"/>
  <c r="AU507" i="3"/>
  <c r="AW507" i="3"/>
  <c r="AY507" i="3"/>
  <c r="BA507" i="3"/>
  <c r="BC507" i="3"/>
  <c r="BE507" i="3"/>
  <c r="BG507" i="3"/>
  <c r="BI507" i="3"/>
  <c r="N507" i="3"/>
  <c r="R507" i="3"/>
  <c r="V507" i="3"/>
  <c r="Z507" i="3"/>
  <c r="AD507" i="3"/>
  <c r="AH507" i="3"/>
  <c r="AL507" i="3"/>
  <c r="AP507" i="3"/>
  <c r="AT507" i="3"/>
  <c r="AX507" i="3"/>
  <c r="BB507" i="3"/>
  <c r="BF507" i="3"/>
  <c r="P507" i="3"/>
  <c r="T507" i="3"/>
  <c r="X507" i="3"/>
  <c r="AB507" i="3"/>
  <c r="AF507" i="3"/>
  <c r="AJ507" i="3"/>
  <c r="AN507" i="3"/>
  <c r="AR507" i="3"/>
  <c r="AV507" i="3"/>
  <c r="AZ507" i="3"/>
  <c r="BD507" i="3"/>
  <c r="BH507" i="3"/>
  <c r="BH638" i="3"/>
  <c r="BF638" i="3"/>
  <c r="BD638" i="3"/>
  <c r="BB638" i="3"/>
  <c r="AZ638" i="3"/>
  <c r="AX638" i="3"/>
  <c r="AV638" i="3"/>
  <c r="AT638" i="3"/>
  <c r="AR638" i="3"/>
  <c r="AP638" i="3"/>
  <c r="AN638" i="3"/>
  <c r="AL638" i="3"/>
  <c r="AJ638" i="3"/>
  <c r="AH638" i="3"/>
  <c r="AF638" i="3"/>
  <c r="AD638" i="3"/>
  <c r="AB638" i="3"/>
  <c r="Z638" i="3"/>
  <c r="X638" i="3"/>
  <c r="V638" i="3"/>
  <c r="BM638" i="3" s="1"/>
  <c r="T638" i="3"/>
  <c r="R638" i="3"/>
  <c r="BL638" i="3" s="1"/>
  <c r="P638" i="3"/>
  <c r="BI636" i="3"/>
  <c r="BE636" i="3"/>
  <c r="BA636" i="3"/>
  <c r="AW636" i="3"/>
  <c r="AS636" i="3"/>
  <c r="AO636" i="3"/>
  <c r="AK636" i="3"/>
  <c r="AG636" i="3"/>
  <c r="AC636" i="3"/>
  <c r="Y636" i="3"/>
  <c r="U636" i="3"/>
  <c r="Q636" i="3"/>
  <c r="BH630" i="3"/>
  <c r="BD630" i="3"/>
  <c r="AZ630" i="3"/>
  <c r="AV630" i="3"/>
  <c r="AR630" i="3"/>
  <c r="AN630" i="3"/>
  <c r="AJ630" i="3"/>
  <c r="AF630" i="3"/>
  <c r="AB630" i="3"/>
  <c r="X630" i="3"/>
  <c r="T630" i="3"/>
  <c r="P630" i="3"/>
  <c r="BG628" i="3"/>
  <c r="BC628" i="3"/>
  <c r="AY628" i="3"/>
  <c r="AU628" i="3"/>
  <c r="AQ628" i="3"/>
  <c r="AM628" i="3"/>
  <c r="AI628" i="3"/>
  <c r="AE628" i="3"/>
  <c r="AA628" i="3"/>
  <c r="W628" i="3"/>
  <c r="S628" i="3"/>
  <c r="O628" i="3"/>
  <c r="BN555" i="3"/>
  <c r="BK547" i="3"/>
  <c r="K637" i="3"/>
  <c r="K633" i="3"/>
  <c r="K629" i="3"/>
  <c r="L623" i="3"/>
  <c r="L621" i="3"/>
  <c r="L619" i="3"/>
  <c r="L617" i="3"/>
  <c r="L615" i="3"/>
  <c r="L613" i="3"/>
  <c r="L611" i="3"/>
  <c r="L609" i="3"/>
  <c r="L582" i="3"/>
  <c r="L577" i="3"/>
  <c r="L561" i="3"/>
  <c r="P561" i="3" s="1"/>
  <c r="L589" i="3"/>
  <c r="O589" i="3" s="1"/>
  <c r="L573" i="3"/>
  <c r="O573" i="3" s="1"/>
  <c r="K635" i="3"/>
  <c r="K631" i="3"/>
  <c r="K627" i="3"/>
  <c r="L622" i="3"/>
  <c r="L620" i="3"/>
  <c r="L618" i="3"/>
  <c r="L616" i="3"/>
  <c r="L614" i="3"/>
  <c r="L612" i="3"/>
  <c r="L610" i="3"/>
  <c r="L590" i="3"/>
  <c r="L585" i="3"/>
  <c r="L569" i="3"/>
  <c r="K590" i="3"/>
  <c r="K586" i="3"/>
  <c r="K582" i="3"/>
  <c r="K578" i="3"/>
  <c r="K574" i="3"/>
  <c r="K570" i="3"/>
  <c r="K566" i="3"/>
  <c r="K562" i="3"/>
  <c r="K591" i="3"/>
  <c r="K587" i="3"/>
  <c r="K583" i="3"/>
  <c r="K579" i="3"/>
  <c r="K575" i="3"/>
  <c r="K571" i="3"/>
  <c r="K567" i="3"/>
  <c r="K563" i="3"/>
  <c r="E339" i="3"/>
  <c r="F339" i="3"/>
  <c r="G339" i="3"/>
  <c r="H339" i="3"/>
  <c r="I339" i="3"/>
  <c r="J339" i="3"/>
  <c r="L339" i="3"/>
  <c r="E340" i="3"/>
  <c r="F340" i="3"/>
  <c r="K340" i="3" s="1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L356" i="3" s="1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L359" i="3" s="1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L364" i="3" s="1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L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L383" i="3" s="1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L388" i="3" s="1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L392" i="3" s="1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L404" i="3" s="1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L504" i="3" s="1"/>
  <c r="J504" i="3"/>
  <c r="E505" i="3"/>
  <c r="F505" i="3"/>
  <c r="G505" i="3"/>
  <c r="H505" i="3"/>
  <c r="I505" i="3"/>
  <c r="L505" i="3" s="1"/>
  <c r="J505" i="3"/>
  <c r="E506" i="3"/>
  <c r="F506" i="3"/>
  <c r="G506" i="3"/>
  <c r="H506" i="3"/>
  <c r="I506" i="3"/>
  <c r="L506" i="3" s="1"/>
  <c r="J506" i="3"/>
  <c r="BC521" i="3" l="1"/>
  <c r="AM521" i="3"/>
  <c r="W521" i="3"/>
  <c r="BD521" i="3"/>
  <c r="AN521" i="3"/>
  <c r="X521" i="3"/>
  <c r="BC537" i="3"/>
  <c r="W537" i="3"/>
  <c r="AN537" i="3"/>
  <c r="T521" i="3"/>
  <c r="AB521" i="3"/>
  <c r="AJ521" i="3"/>
  <c r="AR521" i="3"/>
  <c r="AZ521" i="3"/>
  <c r="BH521" i="3"/>
  <c r="S521" i="3"/>
  <c r="AA521" i="3"/>
  <c r="AI521" i="3"/>
  <c r="AQ521" i="3"/>
  <c r="AY521" i="3"/>
  <c r="BG521" i="3"/>
  <c r="N525" i="3"/>
  <c r="R525" i="3"/>
  <c r="V525" i="3"/>
  <c r="Z525" i="3"/>
  <c r="AD525" i="3"/>
  <c r="AH525" i="3"/>
  <c r="AL525" i="3"/>
  <c r="AP525" i="3"/>
  <c r="AT525" i="3"/>
  <c r="AX525" i="3"/>
  <c r="BB525" i="3"/>
  <c r="BF525" i="3"/>
  <c r="N532" i="3"/>
  <c r="R532" i="3"/>
  <c r="V532" i="3"/>
  <c r="Z532" i="3"/>
  <c r="AD532" i="3"/>
  <c r="AH532" i="3"/>
  <c r="AL532" i="3"/>
  <c r="AP532" i="3"/>
  <c r="AT532" i="3"/>
  <c r="AX532" i="3"/>
  <c r="BB532" i="3"/>
  <c r="BF532" i="3"/>
  <c r="M532" i="3"/>
  <c r="Q532" i="3"/>
  <c r="U532" i="3"/>
  <c r="Y532" i="3"/>
  <c r="AC532" i="3"/>
  <c r="AG532" i="3"/>
  <c r="AK532" i="3"/>
  <c r="AO532" i="3"/>
  <c r="AS532" i="3"/>
  <c r="AW532" i="3"/>
  <c r="BA532" i="3"/>
  <c r="BE532" i="3"/>
  <c r="BI532" i="3"/>
  <c r="T537" i="3"/>
  <c r="AB537" i="3"/>
  <c r="AJ537" i="3"/>
  <c r="AR537" i="3"/>
  <c r="AZ537" i="3"/>
  <c r="BH537" i="3"/>
  <c r="S537" i="3"/>
  <c r="AA537" i="3"/>
  <c r="AI537" i="3"/>
  <c r="AQ537" i="3"/>
  <c r="AY537" i="3"/>
  <c r="BG537" i="3"/>
  <c r="P537" i="3"/>
  <c r="AF537" i="3"/>
  <c r="AV537" i="3"/>
  <c r="O537" i="3"/>
  <c r="AE537" i="3"/>
  <c r="AU537" i="3"/>
  <c r="N539" i="3"/>
  <c r="BJ539" i="3" s="1"/>
  <c r="R539" i="3"/>
  <c r="V539" i="3"/>
  <c r="Z539" i="3"/>
  <c r="AD539" i="3"/>
  <c r="AH539" i="3"/>
  <c r="AL539" i="3"/>
  <c r="AP539" i="3"/>
  <c r="AT539" i="3"/>
  <c r="AX539" i="3"/>
  <c r="O539" i="3"/>
  <c r="S539" i="3"/>
  <c r="W539" i="3"/>
  <c r="AA539" i="3"/>
  <c r="AE539" i="3"/>
  <c r="AI539" i="3"/>
  <c r="AM539" i="3"/>
  <c r="AQ539" i="3"/>
  <c r="AU539" i="3"/>
  <c r="AY539" i="3"/>
  <c r="BB539" i="3"/>
  <c r="BF539" i="3"/>
  <c r="BA539" i="3"/>
  <c r="BE539" i="3"/>
  <c r="BI539" i="3"/>
  <c r="P539" i="3"/>
  <c r="X539" i="3"/>
  <c r="AF539" i="3"/>
  <c r="AN539" i="3"/>
  <c r="AV539" i="3"/>
  <c r="Q539" i="3"/>
  <c r="Y539" i="3"/>
  <c r="AG539" i="3"/>
  <c r="AO539" i="3"/>
  <c r="AW539" i="3"/>
  <c r="BD539" i="3"/>
  <c r="BC539" i="3"/>
  <c r="O556" i="3"/>
  <c r="S556" i="3"/>
  <c r="W556" i="3"/>
  <c r="AA556" i="3"/>
  <c r="AE556" i="3"/>
  <c r="AI556" i="3"/>
  <c r="AM556" i="3"/>
  <c r="AQ556" i="3"/>
  <c r="AU556" i="3"/>
  <c r="AY556" i="3"/>
  <c r="BC556" i="3"/>
  <c r="BG556" i="3"/>
  <c r="N556" i="3"/>
  <c r="R556" i="3"/>
  <c r="V556" i="3"/>
  <c r="Z556" i="3"/>
  <c r="AD556" i="3"/>
  <c r="AH556" i="3"/>
  <c r="AL556" i="3"/>
  <c r="AP556" i="3"/>
  <c r="AT556" i="3"/>
  <c r="AX556" i="3"/>
  <c r="BB556" i="3"/>
  <c r="BF556" i="3"/>
  <c r="O565" i="3"/>
  <c r="S565" i="3"/>
  <c r="W565" i="3"/>
  <c r="AA565" i="3"/>
  <c r="AE565" i="3"/>
  <c r="AI565" i="3"/>
  <c r="AM565" i="3"/>
  <c r="AQ565" i="3"/>
  <c r="AU565" i="3"/>
  <c r="AY565" i="3"/>
  <c r="BC565" i="3"/>
  <c r="BG565" i="3"/>
  <c r="N565" i="3"/>
  <c r="R565" i="3"/>
  <c r="BN565" i="3" s="1"/>
  <c r="V565" i="3"/>
  <c r="Z565" i="3"/>
  <c r="AD565" i="3"/>
  <c r="AH565" i="3"/>
  <c r="AL565" i="3"/>
  <c r="AP565" i="3"/>
  <c r="AT565" i="3"/>
  <c r="AX565" i="3"/>
  <c r="BB565" i="3"/>
  <c r="BF565" i="3"/>
  <c r="Q565" i="3"/>
  <c r="Y565" i="3"/>
  <c r="AG565" i="3"/>
  <c r="AO565" i="3"/>
  <c r="AW565" i="3"/>
  <c r="BE565" i="3"/>
  <c r="P565" i="3"/>
  <c r="X565" i="3"/>
  <c r="AF565" i="3"/>
  <c r="AN565" i="3"/>
  <c r="AV565" i="3"/>
  <c r="BD565" i="3"/>
  <c r="M628" i="3"/>
  <c r="BF628" i="3"/>
  <c r="BB628" i="3"/>
  <c r="AX628" i="3"/>
  <c r="AT628" i="3"/>
  <c r="AP628" i="3"/>
  <c r="AL628" i="3"/>
  <c r="AH628" i="3"/>
  <c r="AD628" i="3"/>
  <c r="Z628" i="3"/>
  <c r="V628" i="3"/>
  <c r="R628" i="3"/>
  <c r="BN628" i="3" s="1"/>
  <c r="N628" i="3"/>
  <c r="N630" i="3"/>
  <c r="BI630" i="3"/>
  <c r="BE630" i="3"/>
  <c r="BA630" i="3"/>
  <c r="AW630" i="3"/>
  <c r="AS630" i="3"/>
  <c r="AO630" i="3"/>
  <c r="AK630" i="3"/>
  <c r="AG630" i="3"/>
  <c r="AC630" i="3"/>
  <c r="Y630" i="3"/>
  <c r="U630" i="3"/>
  <c r="Q630" i="3"/>
  <c r="M630" i="3"/>
  <c r="M636" i="3"/>
  <c r="BH636" i="3"/>
  <c r="BD636" i="3"/>
  <c r="AZ636" i="3"/>
  <c r="AV636" i="3"/>
  <c r="AR636" i="3"/>
  <c r="AN636" i="3"/>
  <c r="AJ636" i="3"/>
  <c r="AF636" i="3"/>
  <c r="AB636" i="3"/>
  <c r="X636" i="3"/>
  <c r="T636" i="3"/>
  <c r="P636" i="3"/>
  <c r="L424" i="3"/>
  <c r="L420" i="3"/>
  <c r="L408" i="3"/>
  <c r="L403" i="3"/>
  <c r="L375" i="3"/>
  <c r="L372" i="3"/>
  <c r="L367" i="3"/>
  <c r="K339" i="3"/>
  <c r="Q628" i="3"/>
  <c r="U628" i="3"/>
  <c r="Y628" i="3"/>
  <c r="AC628" i="3"/>
  <c r="AG628" i="3"/>
  <c r="AK628" i="3"/>
  <c r="AO628" i="3"/>
  <c r="AS628" i="3"/>
  <c r="AW628" i="3"/>
  <c r="BA628" i="3"/>
  <c r="BE628" i="3"/>
  <c r="BI628" i="3"/>
  <c r="R630" i="3"/>
  <c r="V630" i="3"/>
  <c r="Z630" i="3"/>
  <c r="AD630" i="3"/>
  <c r="AH630" i="3"/>
  <c r="AL630" i="3"/>
  <c r="AP630" i="3"/>
  <c r="AT630" i="3"/>
  <c r="BL630" i="3" s="1"/>
  <c r="AX630" i="3"/>
  <c r="BB630" i="3"/>
  <c r="BF630" i="3"/>
  <c r="O636" i="3"/>
  <c r="S636" i="3"/>
  <c r="W636" i="3"/>
  <c r="AA636" i="3"/>
  <c r="AE636" i="3"/>
  <c r="AI636" i="3"/>
  <c r="AM636" i="3"/>
  <c r="AQ636" i="3"/>
  <c r="AU636" i="3"/>
  <c r="AY636" i="3"/>
  <c r="BC636" i="3"/>
  <c r="BG636" i="3"/>
  <c r="M512" i="3"/>
  <c r="O512" i="3"/>
  <c r="W512" i="3"/>
  <c r="AE512" i="3"/>
  <c r="AM512" i="3"/>
  <c r="AU512" i="3"/>
  <c r="BC512" i="3"/>
  <c r="N512" i="3"/>
  <c r="Z512" i="3"/>
  <c r="AP512" i="3"/>
  <c r="BF512" i="3"/>
  <c r="AF512" i="3"/>
  <c r="AV512" i="3"/>
  <c r="BG517" i="3"/>
  <c r="AY517" i="3"/>
  <c r="AQ517" i="3"/>
  <c r="AI517" i="3"/>
  <c r="AA517" i="3"/>
  <c r="S517" i="3"/>
  <c r="BH517" i="3"/>
  <c r="AZ517" i="3"/>
  <c r="AR517" i="3"/>
  <c r="AJ517" i="3"/>
  <c r="AB517" i="3"/>
  <c r="BG525" i="3"/>
  <c r="BC525" i="3"/>
  <c r="AY525" i="3"/>
  <c r="AU525" i="3"/>
  <c r="AQ525" i="3"/>
  <c r="AM525" i="3"/>
  <c r="AI525" i="3"/>
  <c r="AE525" i="3"/>
  <c r="AA525" i="3"/>
  <c r="W525" i="3"/>
  <c r="S525" i="3"/>
  <c r="BK525" i="3" s="1"/>
  <c r="O525" i="3"/>
  <c r="BH525" i="3"/>
  <c r="AZ525" i="3"/>
  <c r="AR525" i="3"/>
  <c r="AJ525" i="3"/>
  <c r="AB525" i="3"/>
  <c r="T525" i="3"/>
  <c r="N528" i="3"/>
  <c r="T528" i="3"/>
  <c r="AB528" i="3"/>
  <c r="AJ528" i="3"/>
  <c r="AR528" i="3"/>
  <c r="AZ528" i="3"/>
  <c r="BH528" i="3"/>
  <c r="S528" i="3"/>
  <c r="AA528" i="3"/>
  <c r="AI528" i="3"/>
  <c r="AQ528" i="3"/>
  <c r="P528" i="3"/>
  <c r="AF528" i="3"/>
  <c r="AV528" i="3"/>
  <c r="O528" i="3"/>
  <c r="AE528" i="3"/>
  <c r="AU528" i="3"/>
  <c r="BC528" i="3"/>
  <c r="N530" i="3"/>
  <c r="T530" i="3"/>
  <c r="AB530" i="3"/>
  <c r="AJ530" i="3"/>
  <c r="AR530" i="3"/>
  <c r="AZ530" i="3"/>
  <c r="BH530" i="3"/>
  <c r="S530" i="3"/>
  <c r="AA530" i="3"/>
  <c r="AI530" i="3"/>
  <c r="AQ530" i="3"/>
  <c r="AY530" i="3"/>
  <c r="BG530" i="3"/>
  <c r="P530" i="3"/>
  <c r="AF530" i="3"/>
  <c r="AV530" i="3"/>
  <c r="O530" i="3"/>
  <c r="AE530" i="3"/>
  <c r="AU530" i="3"/>
  <c r="BC532" i="3"/>
  <c r="AU532" i="3"/>
  <c r="AM532" i="3"/>
  <c r="AE532" i="3"/>
  <c r="W532" i="3"/>
  <c r="O532" i="3"/>
  <c r="BD532" i="3"/>
  <c r="AV532" i="3"/>
  <c r="AN532" i="3"/>
  <c r="AF532" i="3"/>
  <c r="X532" i="3"/>
  <c r="P532" i="3"/>
  <c r="BK532" i="3" s="1"/>
  <c r="BD556" i="3"/>
  <c r="AV556" i="3"/>
  <c r="AN556" i="3"/>
  <c r="AF556" i="3"/>
  <c r="X556" i="3"/>
  <c r="P556" i="3"/>
  <c r="BE556" i="3"/>
  <c r="AW556" i="3"/>
  <c r="AO556" i="3"/>
  <c r="AG556" i="3"/>
  <c r="Y556" i="3"/>
  <c r="Q556" i="3"/>
  <c r="P628" i="3"/>
  <c r="X628" i="3"/>
  <c r="AF628" i="3"/>
  <c r="AN628" i="3"/>
  <c r="AV628" i="3"/>
  <c r="BD628" i="3"/>
  <c r="O630" i="3"/>
  <c r="W630" i="3"/>
  <c r="AE630" i="3"/>
  <c r="AM630" i="3"/>
  <c r="AU630" i="3"/>
  <c r="BC630" i="3"/>
  <c r="N636" i="3"/>
  <c r="V636" i="3"/>
  <c r="AD636" i="3"/>
  <c r="AL636" i="3"/>
  <c r="AT636" i="3"/>
  <c r="BB636" i="3"/>
  <c r="BJ638" i="3"/>
  <c r="BD512" i="3"/>
  <c r="X512" i="3"/>
  <c r="AH512" i="3"/>
  <c r="BG512" i="3"/>
  <c r="AQ512" i="3"/>
  <c r="AA512" i="3"/>
  <c r="AU521" i="3"/>
  <c r="AE521" i="3"/>
  <c r="O521" i="3"/>
  <c r="AV521" i="3"/>
  <c r="AF521" i="3"/>
  <c r="P521" i="3"/>
  <c r="BG528" i="3"/>
  <c r="AM528" i="3"/>
  <c r="BD528" i="3"/>
  <c r="X528" i="3"/>
  <c r="AM530" i="3"/>
  <c r="BD530" i="3"/>
  <c r="X530" i="3"/>
  <c r="AM537" i="3"/>
  <c r="BD537" i="3"/>
  <c r="X537" i="3"/>
  <c r="BH539" i="3"/>
  <c r="AS539" i="3"/>
  <c r="AC539" i="3"/>
  <c r="M539" i="3"/>
  <c r="AJ539" i="3"/>
  <c r="T539" i="3"/>
  <c r="AZ565" i="3"/>
  <c r="AJ565" i="3"/>
  <c r="T565" i="3"/>
  <c r="BJ565" i="3" s="1"/>
  <c r="BA565" i="3"/>
  <c r="AK565" i="3"/>
  <c r="U565" i="3"/>
  <c r="P529" i="3"/>
  <c r="P552" i="3"/>
  <c r="P554" i="3"/>
  <c r="BK638" i="3"/>
  <c r="N517" i="3"/>
  <c r="M581" i="3"/>
  <c r="M588" i="3"/>
  <c r="L384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BI529" i="3"/>
  <c r="BE529" i="3"/>
  <c r="BA529" i="3"/>
  <c r="AW529" i="3"/>
  <c r="AS529" i="3"/>
  <c r="AO529" i="3"/>
  <c r="AK529" i="3"/>
  <c r="AG529" i="3"/>
  <c r="AC529" i="3"/>
  <c r="Y529" i="3"/>
  <c r="U529" i="3"/>
  <c r="Q529" i="3"/>
  <c r="M529" i="3"/>
  <c r="BF529" i="3"/>
  <c r="BB529" i="3"/>
  <c r="AX529" i="3"/>
  <c r="AT529" i="3"/>
  <c r="AP529" i="3"/>
  <c r="AL529" i="3"/>
  <c r="AH529" i="3"/>
  <c r="AD529" i="3"/>
  <c r="Z529" i="3"/>
  <c r="V529" i="3"/>
  <c r="R529" i="3"/>
  <c r="N529" i="3"/>
  <c r="N531" i="3"/>
  <c r="P531" i="3"/>
  <c r="R531" i="3"/>
  <c r="T531" i="3"/>
  <c r="V531" i="3"/>
  <c r="X531" i="3"/>
  <c r="Z531" i="3"/>
  <c r="AB531" i="3"/>
  <c r="AD531" i="3"/>
  <c r="AF531" i="3"/>
  <c r="AH531" i="3"/>
  <c r="AJ531" i="3"/>
  <c r="AL531" i="3"/>
  <c r="AN531" i="3"/>
  <c r="AP531" i="3"/>
  <c r="AR531" i="3"/>
  <c r="AT531" i="3"/>
  <c r="AV531" i="3"/>
  <c r="AX531" i="3"/>
  <c r="AZ531" i="3"/>
  <c r="BB531" i="3"/>
  <c r="BD531" i="3"/>
  <c r="BF531" i="3"/>
  <c r="BH531" i="3"/>
  <c r="M531" i="3"/>
  <c r="O531" i="3"/>
  <c r="Q531" i="3"/>
  <c r="S531" i="3"/>
  <c r="U531" i="3"/>
  <c r="W531" i="3"/>
  <c r="Y531" i="3"/>
  <c r="AA531" i="3"/>
  <c r="AC531" i="3"/>
  <c r="AE531" i="3"/>
  <c r="AG531" i="3"/>
  <c r="AI531" i="3"/>
  <c r="AK531" i="3"/>
  <c r="AM531" i="3"/>
  <c r="AO531" i="3"/>
  <c r="AQ531" i="3"/>
  <c r="AS531" i="3"/>
  <c r="AU531" i="3"/>
  <c r="AW531" i="3"/>
  <c r="AY531" i="3"/>
  <c r="BA531" i="3"/>
  <c r="BC531" i="3"/>
  <c r="BE531" i="3"/>
  <c r="BG531" i="3"/>
  <c r="BI531" i="3"/>
  <c r="BI536" i="3"/>
  <c r="BE536" i="3"/>
  <c r="BA536" i="3"/>
  <c r="AW536" i="3"/>
  <c r="AS536" i="3"/>
  <c r="AO536" i="3"/>
  <c r="AK536" i="3"/>
  <c r="AG536" i="3"/>
  <c r="AC536" i="3"/>
  <c r="Y536" i="3"/>
  <c r="U536" i="3"/>
  <c r="Q536" i="3"/>
  <c r="M536" i="3"/>
  <c r="BF536" i="3"/>
  <c r="BB536" i="3"/>
  <c r="AX536" i="3"/>
  <c r="AT536" i="3"/>
  <c r="AP536" i="3"/>
  <c r="AL536" i="3"/>
  <c r="AH536" i="3"/>
  <c r="AD536" i="3"/>
  <c r="Z536" i="3"/>
  <c r="V536" i="3"/>
  <c r="R536" i="3"/>
  <c r="N536" i="3"/>
  <c r="BI538" i="3"/>
  <c r="BE538" i="3"/>
  <c r="BA538" i="3"/>
  <c r="AW538" i="3"/>
  <c r="AS538" i="3"/>
  <c r="AO538" i="3"/>
  <c r="AK538" i="3"/>
  <c r="AG538" i="3"/>
  <c r="AC538" i="3"/>
  <c r="Y538" i="3"/>
  <c r="U538" i="3"/>
  <c r="Q538" i="3"/>
  <c r="M538" i="3"/>
  <c r="BF538" i="3"/>
  <c r="BB538" i="3"/>
  <c r="AX538" i="3"/>
  <c r="AT538" i="3"/>
  <c r="AP538" i="3"/>
  <c r="AL538" i="3"/>
  <c r="AH538" i="3"/>
  <c r="AD538" i="3"/>
  <c r="Z538" i="3"/>
  <c r="V538" i="3"/>
  <c r="R538" i="3"/>
  <c r="N538" i="3"/>
  <c r="BN539" i="3"/>
  <c r="BG544" i="3"/>
  <c r="BC544" i="3"/>
  <c r="AY544" i="3"/>
  <c r="AU544" i="3"/>
  <c r="AQ544" i="3"/>
  <c r="AM544" i="3"/>
  <c r="AI544" i="3"/>
  <c r="AE544" i="3"/>
  <c r="AA544" i="3"/>
  <c r="W544" i="3"/>
  <c r="S544" i="3"/>
  <c r="O544" i="3"/>
  <c r="BH544" i="3"/>
  <c r="BD544" i="3"/>
  <c r="AZ544" i="3"/>
  <c r="AV544" i="3"/>
  <c r="AR544" i="3"/>
  <c r="AN544" i="3"/>
  <c r="AJ544" i="3"/>
  <c r="AF544" i="3"/>
  <c r="AB544" i="3"/>
  <c r="X544" i="3"/>
  <c r="T544" i="3"/>
  <c r="P544" i="3"/>
  <c r="BI545" i="3"/>
  <c r="BE545" i="3"/>
  <c r="BA545" i="3"/>
  <c r="AW545" i="3"/>
  <c r="AS545" i="3"/>
  <c r="AO545" i="3"/>
  <c r="AK545" i="3"/>
  <c r="AG545" i="3"/>
  <c r="AC545" i="3"/>
  <c r="Y545" i="3"/>
  <c r="U545" i="3"/>
  <c r="Q545" i="3"/>
  <c r="M545" i="3"/>
  <c r="BF545" i="3"/>
  <c r="BB545" i="3"/>
  <c r="AX545" i="3"/>
  <c r="AT545" i="3"/>
  <c r="AP545" i="3"/>
  <c r="AL545" i="3"/>
  <c r="AH545" i="3"/>
  <c r="AD545" i="3"/>
  <c r="Z545" i="3"/>
  <c r="V545" i="3"/>
  <c r="R545" i="3"/>
  <c r="N545" i="3"/>
  <c r="BG546" i="3"/>
  <c r="BC546" i="3"/>
  <c r="AY546" i="3"/>
  <c r="AU546" i="3"/>
  <c r="AQ546" i="3"/>
  <c r="AM546" i="3"/>
  <c r="AI546" i="3"/>
  <c r="AE546" i="3"/>
  <c r="AA546" i="3"/>
  <c r="W546" i="3"/>
  <c r="S546" i="3"/>
  <c r="O546" i="3"/>
  <c r="BH546" i="3"/>
  <c r="BD546" i="3"/>
  <c r="AZ546" i="3"/>
  <c r="AV546" i="3"/>
  <c r="AR546" i="3"/>
  <c r="AN546" i="3"/>
  <c r="AJ546" i="3"/>
  <c r="AF546" i="3"/>
  <c r="AB546" i="3"/>
  <c r="X546" i="3"/>
  <c r="T546" i="3"/>
  <c r="P546" i="3"/>
  <c r="BJ547" i="3"/>
  <c r="BN547" i="3"/>
  <c r="BF552" i="3"/>
  <c r="AX552" i="3"/>
  <c r="AP552" i="3"/>
  <c r="AH552" i="3"/>
  <c r="BH552" i="3"/>
  <c r="AZ552" i="3"/>
  <c r="AR552" i="3"/>
  <c r="AJ552" i="3"/>
  <c r="AB552" i="3"/>
  <c r="BG552" i="3"/>
  <c r="BC552" i="3"/>
  <c r="AY552" i="3"/>
  <c r="AU552" i="3"/>
  <c r="AQ552" i="3"/>
  <c r="AM552" i="3"/>
  <c r="AI552" i="3"/>
  <c r="AE552" i="3"/>
  <c r="AA552" i="3"/>
  <c r="W552" i="3"/>
  <c r="S552" i="3"/>
  <c r="O552" i="3"/>
  <c r="Z552" i="3"/>
  <c r="V552" i="3"/>
  <c r="R552" i="3"/>
  <c r="N552" i="3"/>
  <c r="BG553" i="3"/>
  <c r="BC553" i="3"/>
  <c r="AY553" i="3"/>
  <c r="AU553" i="3"/>
  <c r="AQ553" i="3"/>
  <c r="AM553" i="3"/>
  <c r="AI553" i="3"/>
  <c r="AB553" i="3"/>
  <c r="T553" i="3"/>
  <c r="BH553" i="3"/>
  <c r="BD553" i="3"/>
  <c r="AZ553" i="3"/>
  <c r="AV553" i="3"/>
  <c r="AR553" i="3"/>
  <c r="AN553" i="3"/>
  <c r="AJ553" i="3"/>
  <c r="AD553" i="3"/>
  <c r="V553" i="3"/>
  <c r="N553" i="3"/>
  <c r="AE553" i="3"/>
  <c r="AA553" i="3"/>
  <c r="W553" i="3"/>
  <c r="S553" i="3"/>
  <c r="O553" i="3"/>
  <c r="BI554" i="3"/>
  <c r="BE554" i="3"/>
  <c r="BA554" i="3"/>
  <c r="AW554" i="3"/>
  <c r="AS554" i="3"/>
  <c r="AO554" i="3"/>
  <c r="AK554" i="3"/>
  <c r="AG554" i="3"/>
  <c r="AC554" i="3"/>
  <c r="Y554" i="3"/>
  <c r="U554" i="3"/>
  <c r="Q554" i="3"/>
  <c r="M554" i="3"/>
  <c r="BF554" i="3"/>
  <c r="BB554" i="3"/>
  <c r="AX554" i="3"/>
  <c r="AT554" i="3"/>
  <c r="AP554" i="3"/>
  <c r="AL554" i="3"/>
  <c r="AH554" i="3"/>
  <c r="AD554" i="3"/>
  <c r="Z554" i="3"/>
  <c r="V554" i="3"/>
  <c r="R554" i="3"/>
  <c r="N554" i="3"/>
  <c r="BF560" i="3"/>
  <c r="BB560" i="3"/>
  <c r="AX560" i="3"/>
  <c r="AT560" i="3"/>
  <c r="AP560" i="3"/>
  <c r="AL560" i="3"/>
  <c r="AH560" i="3"/>
  <c r="AD560" i="3"/>
  <c r="Z560" i="3"/>
  <c r="V560" i="3"/>
  <c r="R560" i="3"/>
  <c r="N560" i="3"/>
  <c r="BG560" i="3"/>
  <c r="BC560" i="3"/>
  <c r="AY560" i="3"/>
  <c r="AU560" i="3"/>
  <c r="AQ560" i="3"/>
  <c r="AM560" i="3"/>
  <c r="AI560" i="3"/>
  <c r="AE560" i="3"/>
  <c r="AA560" i="3"/>
  <c r="W560" i="3"/>
  <c r="S560" i="3"/>
  <c r="O560" i="3"/>
  <c r="BI561" i="3"/>
  <c r="BE561" i="3"/>
  <c r="BA561" i="3"/>
  <c r="AW561" i="3"/>
  <c r="AS561" i="3"/>
  <c r="AO561" i="3"/>
  <c r="AK561" i="3"/>
  <c r="AG561" i="3"/>
  <c r="AC561" i="3"/>
  <c r="Y561" i="3"/>
  <c r="U561" i="3"/>
  <c r="Q561" i="3"/>
  <c r="M561" i="3"/>
  <c r="BF561" i="3"/>
  <c r="BB561" i="3"/>
  <c r="AX561" i="3"/>
  <c r="AT561" i="3"/>
  <c r="AP561" i="3"/>
  <c r="AL561" i="3"/>
  <c r="AH561" i="3"/>
  <c r="AD561" i="3"/>
  <c r="Z561" i="3"/>
  <c r="V561" i="3"/>
  <c r="R561" i="3"/>
  <c r="N561" i="3"/>
  <c r="M568" i="3"/>
  <c r="O568" i="3"/>
  <c r="Q568" i="3"/>
  <c r="S568" i="3"/>
  <c r="U568" i="3"/>
  <c r="W568" i="3"/>
  <c r="Y568" i="3"/>
  <c r="AA568" i="3"/>
  <c r="AC568" i="3"/>
  <c r="AE568" i="3"/>
  <c r="AG568" i="3"/>
  <c r="AI568" i="3"/>
  <c r="AK568" i="3"/>
  <c r="AM568" i="3"/>
  <c r="AO568" i="3"/>
  <c r="AQ568" i="3"/>
  <c r="AS568" i="3"/>
  <c r="AU568" i="3"/>
  <c r="AW568" i="3"/>
  <c r="AY568" i="3"/>
  <c r="BA568" i="3"/>
  <c r="BC568" i="3"/>
  <c r="BE568" i="3"/>
  <c r="BG568" i="3"/>
  <c r="BI568" i="3"/>
  <c r="N568" i="3"/>
  <c r="P568" i="3"/>
  <c r="R568" i="3"/>
  <c r="T568" i="3"/>
  <c r="V568" i="3"/>
  <c r="X568" i="3"/>
  <c r="Z568" i="3"/>
  <c r="AB568" i="3"/>
  <c r="AD568" i="3"/>
  <c r="AF568" i="3"/>
  <c r="AH568" i="3"/>
  <c r="AJ568" i="3"/>
  <c r="AL568" i="3"/>
  <c r="AN568" i="3"/>
  <c r="AP568" i="3"/>
  <c r="AR568" i="3"/>
  <c r="AT568" i="3"/>
  <c r="AV568" i="3"/>
  <c r="AX568" i="3"/>
  <c r="AZ568" i="3"/>
  <c r="BB568" i="3"/>
  <c r="BD568" i="3"/>
  <c r="BF568" i="3"/>
  <c r="BH568" i="3"/>
  <c r="M577" i="3"/>
  <c r="O577" i="3"/>
  <c r="Q577" i="3"/>
  <c r="S577" i="3"/>
  <c r="U577" i="3"/>
  <c r="W577" i="3"/>
  <c r="Y577" i="3"/>
  <c r="AA577" i="3"/>
  <c r="AC577" i="3"/>
  <c r="AE577" i="3"/>
  <c r="AG577" i="3"/>
  <c r="AI577" i="3"/>
  <c r="AK577" i="3"/>
  <c r="AM577" i="3"/>
  <c r="AO577" i="3"/>
  <c r="AQ577" i="3"/>
  <c r="AS577" i="3"/>
  <c r="AU577" i="3"/>
  <c r="AW577" i="3"/>
  <c r="AY577" i="3"/>
  <c r="BA577" i="3"/>
  <c r="BC577" i="3"/>
  <c r="BE577" i="3"/>
  <c r="BG577" i="3"/>
  <c r="BI577" i="3"/>
  <c r="N577" i="3"/>
  <c r="P577" i="3"/>
  <c r="R577" i="3"/>
  <c r="T577" i="3"/>
  <c r="V577" i="3"/>
  <c r="X577" i="3"/>
  <c r="Z577" i="3"/>
  <c r="AB577" i="3"/>
  <c r="AD577" i="3"/>
  <c r="AF577" i="3"/>
  <c r="AH577" i="3"/>
  <c r="AJ577" i="3"/>
  <c r="AL577" i="3"/>
  <c r="AN577" i="3"/>
  <c r="AP577" i="3"/>
  <c r="AR577" i="3"/>
  <c r="AT577" i="3"/>
  <c r="AV577" i="3"/>
  <c r="AX577" i="3"/>
  <c r="AZ577" i="3"/>
  <c r="BB577" i="3"/>
  <c r="BD577" i="3"/>
  <c r="BF577" i="3"/>
  <c r="BH577" i="3"/>
  <c r="M584" i="3"/>
  <c r="O584" i="3"/>
  <c r="Q584" i="3"/>
  <c r="S584" i="3"/>
  <c r="U584" i="3"/>
  <c r="W584" i="3"/>
  <c r="Y584" i="3"/>
  <c r="AA584" i="3"/>
  <c r="AC584" i="3"/>
  <c r="AE584" i="3"/>
  <c r="AG584" i="3"/>
  <c r="AI584" i="3"/>
  <c r="AK584" i="3"/>
  <c r="AM584" i="3"/>
  <c r="AO584" i="3"/>
  <c r="AQ584" i="3"/>
  <c r="AS584" i="3"/>
  <c r="AU584" i="3"/>
  <c r="AW584" i="3"/>
  <c r="AY584" i="3"/>
  <c r="BA584" i="3"/>
  <c r="BC584" i="3"/>
  <c r="BE584" i="3"/>
  <c r="BG584" i="3"/>
  <c r="BI584" i="3"/>
  <c r="N584" i="3"/>
  <c r="P584" i="3"/>
  <c r="R584" i="3"/>
  <c r="T584" i="3"/>
  <c r="V584" i="3"/>
  <c r="X584" i="3"/>
  <c r="Z584" i="3"/>
  <c r="AB584" i="3"/>
  <c r="AD584" i="3"/>
  <c r="AF584" i="3"/>
  <c r="AH584" i="3"/>
  <c r="AJ584" i="3"/>
  <c r="AL584" i="3"/>
  <c r="AN584" i="3"/>
  <c r="AP584" i="3"/>
  <c r="AR584" i="3"/>
  <c r="AT584" i="3"/>
  <c r="AV584" i="3"/>
  <c r="AX584" i="3"/>
  <c r="AZ584" i="3"/>
  <c r="BB584" i="3"/>
  <c r="BD584" i="3"/>
  <c r="BF584" i="3"/>
  <c r="BH584" i="3"/>
  <c r="M592" i="3"/>
  <c r="O592" i="3"/>
  <c r="Q592" i="3"/>
  <c r="S592" i="3"/>
  <c r="U592" i="3"/>
  <c r="W592" i="3"/>
  <c r="Y592" i="3"/>
  <c r="AA592" i="3"/>
  <c r="AC592" i="3"/>
  <c r="AE592" i="3"/>
  <c r="AG592" i="3"/>
  <c r="AI592" i="3"/>
  <c r="AK592" i="3"/>
  <c r="AM592" i="3"/>
  <c r="AO592" i="3"/>
  <c r="AQ592" i="3"/>
  <c r="AS592" i="3"/>
  <c r="AU592" i="3"/>
  <c r="AW592" i="3"/>
  <c r="AY592" i="3"/>
  <c r="BA592" i="3"/>
  <c r="BC592" i="3"/>
  <c r="BE592" i="3"/>
  <c r="BG592" i="3"/>
  <c r="BI592" i="3"/>
  <c r="N592" i="3"/>
  <c r="P592" i="3"/>
  <c r="R592" i="3"/>
  <c r="T592" i="3"/>
  <c r="V592" i="3"/>
  <c r="X592" i="3"/>
  <c r="Z592" i="3"/>
  <c r="AB592" i="3"/>
  <c r="AD592" i="3"/>
  <c r="AF592" i="3"/>
  <c r="AH592" i="3"/>
  <c r="AJ592" i="3"/>
  <c r="AL592" i="3"/>
  <c r="AN592" i="3"/>
  <c r="AP592" i="3"/>
  <c r="AR592" i="3"/>
  <c r="AT592" i="3"/>
  <c r="AV592" i="3"/>
  <c r="AX592" i="3"/>
  <c r="AZ592" i="3"/>
  <c r="BB592" i="3"/>
  <c r="BD592" i="3"/>
  <c r="BF592" i="3"/>
  <c r="BH592" i="3"/>
  <c r="N610" i="3"/>
  <c r="P610" i="3"/>
  <c r="R610" i="3"/>
  <c r="T610" i="3"/>
  <c r="V610" i="3"/>
  <c r="X610" i="3"/>
  <c r="Z610" i="3"/>
  <c r="AB610" i="3"/>
  <c r="AD610" i="3"/>
  <c r="AF610" i="3"/>
  <c r="AH610" i="3"/>
  <c r="AJ610" i="3"/>
  <c r="AL610" i="3"/>
  <c r="AN610" i="3"/>
  <c r="AP610" i="3"/>
  <c r="AR610" i="3"/>
  <c r="AT610" i="3"/>
  <c r="AV610" i="3"/>
  <c r="AX610" i="3"/>
  <c r="AZ610" i="3"/>
  <c r="BB610" i="3"/>
  <c r="BD610" i="3"/>
  <c r="BF610" i="3"/>
  <c r="BH610" i="3"/>
  <c r="M610" i="3"/>
  <c r="O610" i="3"/>
  <c r="Q610" i="3"/>
  <c r="S610" i="3"/>
  <c r="U610" i="3"/>
  <c r="W610" i="3"/>
  <c r="Y610" i="3"/>
  <c r="AA610" i="3"/>
  <c r="AC610" i="3"/>
  <c r="AE610" i="3"/>
  <c r="AG610" i="3"/>
  <c r="AI610" i="3"/>
  <c r="AK610" i="3"/>
  <c r="AM610" i="3"/>
  <c r="AO610" i="3"/>
  <c r="AQ610" i="3"/>
  <c r="AS610" i="3"/>
  <c r="AU610" i="3"/>
  <c r="AW610" i="3"/>
  <c r="AY610" i="3"/>
  <c r="BA610" i="3"/>
  <c r="BC610" i="3"/>
  <c r="BE610" i="3"/>
  <c r="BG610" i="3"/>
  <c r="BI610" i="3"/>
  <c r="M612" i="3"/>
  <c r="O612" i="3"/>
  <c r="Q612" i="3"/>
  <c r="S612" i="3"/>
  <c r="U612" i="3"/>
  <c r="W612" i="3"/>
  <c r="Y612" i="3"/>
  <c r="AA612" i="3"/>
  <c r="AC612" i="3"/>
  <c r="AE612" i="3"/>
  <c r="AG612" i="3"/>
  <c r="AI612" i="3"/>
  <c r="AK612" i="3"/>
  <c r="AM612" i="3"/>
  <c r="AO612" i="3"/>
  <c r="AQ612" i="3"/>
  <c r="AS612" i="3"/>
  <c r="AU612" i="3"/>
  <c r="AW612" i="3"/>
  <c r="AY612" i="3"/>
  <c r="BA612" i="3"/>
  <c r="BC612" i="3"/>
  <c r="BE612" i="3"/>
  <c r="BG612" i="3"/>
  <c r="BI612" i="3"/>
  <c r="N612" i="3"/>
  <c r="P612" i="3"/>
  <c r="R612" i="3"/>
  <c r="T612" i="3"/>
  <c r="V612" i="3"/>
  <c r="X612" i="3"/>
  <c r="Z612" i="3"/>
  <c r="AB612" i="3"/>
  <c r="AD612" i="3"/>
  <c r="AF612" i="3"/>
  <c r="AH612" i="3"/>
  <c r="AJ612" i="3"/>
  <c r="AL612" i="3"/>
  <c r="AN612" i="3"/>
  <c r="AP612" i="3"/>
  <c r="AR612" i="3"/>
  <c r="AT612" i="3"/>
  <c r="AV612" i="3"/>
  <c r="AX612" i="3"/>
  <c r="AZ612" i="3"/>
  <c r="BB612" i="3"/>
  <c r="BD612" i="3"/>
  <c r="BF612" i="3"/>
  <c r="BH612" i="3"/>
  <c r="N614" i="3"/>
  <c r="P614" i="3"/>
  <c r="R614" i="3"/>
  <c r="T614" i="3"/>
  <c r="V614" i="3"/>
  <c r="X614" i="3"/>
  <c r="Z614" i="3"/>
  <c r="AB614" i="3"/>
  <c r="AD614" i="3"/>
  <c r="AF614" i="3"/>
  <c r="AH614" i="3"/>
  <c r="AJ614" i="3"/>
  <c r="AL614" i="3"/>
  <c r="AN614" i="3"/>
  <c r="AP614" i="3"/>
  <c r="AR614" i="3"/>
  <c r="AT614" i="3"/>
  <c r="AV614" i="3"/>
  <c r="AX614" i="3"/>
  <c r="AZ614" i="3"/>
  <c r="BB614" i="3"/>
  <c r="BD614" i="3"/>
  <c r="BF614" i="3"/>
  <c r="BH614" i="3"/>
  <c r="M614" i="3"/>
  <c r="O614" i="3"/>
  <c r="Q614" i="3"/>
  <c r="S614" i="3"/>
  <c r="U614" i="3"/>
  <c r="W614" i="3"/>
  <c r="Y614" i="3"/>
  <c r="AA614" i="3"/>
  <c r="AC614" i="3"/>
  <c r="AE614" i="3"/>
  <c r="AG614" i="3"/>
  <c r="AI614" i="3"/>
  <c r="AK614" i="3"/>
  <c r="AM614" i="3"/>
  <c r="AO614" i="3"/>
  <c r="AQ614" i="3"/>
  <c r="AS614" i="3"/>
  <c r="AU614" i="3"/>
  <c r="AW614" i="3"/>
  <c r="AY614" i="3"/>
  <c r="BA614" i="3"/>
  <c r="BC614" i="3"/>
  <c r="BE614" i="3"/>
  <c r="BG614" i="3"/>
  <c r="BI614" i="3"/>
  <c r="M616" i="3"/>
  <c r="O616" i="3"/>
  <c r="Q616" i="3"/>
  <c r="S616" i="3"/>
  <c r="U616" i="3"/>
  <c r="W616" i="3"/>
  <c r="Y616" i="3"/>
  <c r="AA616" i="3"/>
  <c r="AC616" i="3"/>
  <c r="AE616" i="3"/>
  <c r="AG616" i="3"/>
  <c r="AI616" i="3"/>
  <c r="AK616" i="3"/>
  <c r="AM616" i="3"/>
  <c r="AO616" i="3"/>
  <c r="AQ616" i="3"/>
  <c r="AS616" i="3"/>
  <c r="AU616" i="3"/>
  <c r="AW616" i="3"/>
  <c r="AY616" i="3"/>
  <c r="BA616" i="3"/>
  <c r="BC616" i="3"/>
  <c r="BE616" i="3"/>
  <c r="BG616" i="3"/>
  <c r="BI616" i="3"/>
  <c r="N616" i="3"/>
  <c r="P616" i="3"/>
  <c r="R616" i="3"/>
  <c r="T616" i="3"/>
  <c r="V616" i="3"/>
  <c r="X616" i="3"/>
  <c r="Z616" i="3"/>
  <c r="AB616" i="3"/>
  <c r="AD616" i="3"/>
  <c r="AF616" i="3"/>
  <c r="AH616" i="3"/>
  <c r="AJ616" i="3"/>
  <c r="AL616" i="3"/>
  <c r="AN616" i="3"/>
  <c r="AP616" i="3"/>
  <c r="AR616" i="3"/>
  <c r="AT616" i="3"/>
  <c r="AV616" i="3"/>
  <c r="AX616" i="3"/>
  <c r="AZ616" i="3"/>
  <c r="BB616" i="3"/>
  <c r="BD616" i="3"/>
  <c r="BF616" i="3"/>
  <c r="BH616" i="3"/>
  <c r="N618" i="3"/>
  <c r="P618" i="3"/>
  <c r="R618" i="3"/>
  <c r="T618" i="3"/>
  <c r="V618" i="3"/>
  <c r="X618" i="3"/>
  <c r="Z618" i="3"/>
  <c r="AB618" i="3"/>
  <c r="AD618" i="3"/>
  <c r="AF618" i="3"/>
  <c r="AH618" i="3"/>
  <c r="AJ618" i="3"/>
  <c r="AL618" i="3"/>
  <c r="AN618" i="3"/>
  <c r="AP618" i="3"/>
  <c r="AR618" i="3"/>
  <c r="AT618" i="3"/>
  <c r="AV618" i="3"/>
  <c r="AX618" i="3"/>
  <c r="AZ618" i="3"/>
  <c r="BB618" i="3"/>
  <c r="BD618" i="3"/>
  <c r="BF618" i="3"/>
  <c r="BH618" i="3"/>
  <c r="M618" i="3"/>
  <c r="O618" i="3"/>
  <c r="Q618" i="3"/>
  <c r="S618" i="3"/>
  <c r="U618" i="3"/>
  <c r="W618" i="3"/>
  <c r="Y618" i="3"/>
  <c r="AA618" i="3"/>
  <c r="AC618" i="3"/>
  <c r="AE618" i="3"/>
  <c r="AG618" i="3"/>
  <c r="AI618" i="3"/>
  <c r="AK618" i="3"/>
  <c r="AM618" i="3"/>
  <c r="AO618" i="3"/>
  <c r="AQ618" i="3"/>
  <c r="AS618" i="3"/>
  <c r="AU618" i="3"/>
  <c r="AW618" i="3"/>
  <c r="AY618" i="3"/>
  <c r="BA618" i="3"/>
  <c r="BC618" i="3"/>
  <c r="BE618" i="3"/>
  <c r="BG618" i="3"/>
  <c r="BI618" i="3"/>
  <c r="M620" i="3"/>
  <c r="O620" i="3"/>
  <c r="Q620" i="3"/>
  <c r="S620" i="3"/>
  <c r="U620" i="3"/>
  <c r="W620" i="3"/>
  <c r="Y620" i="3"/>
  <c r="AA620" i="3"/>
  <c r="AC620" i="3"/>
  <c r="AE620" i="3"/>
  <c r="AG620" i="3"/>
  <c r="AI620" i="3"/>
  <c r="AK620" i="3"/>
  <c r="AM620" i="3"/>
  <c r="AO620" i="3"/>
  <c r="AQ620" i="3"/>
  <c r="AS620" i="3"/>
  <c r="AU620" i="3"/>
  <c r="AW620" i="3"/>
  <c r="AY620" i="3"/>
  <c r="BA620" i="3"/>
  <c r="BC620" i="3"/>
  <c r="BE620" i="3"/>
  <c r="BG620" i="3"/>
  <c r="BI620" i="3"/>
  <c r="N620" i="3"/>
  <c r="P620" i="3"/>
  <c r="R620" i="3"/>
  <c r="T620" i="3"/>
  <c r="V620" i="3"/>
  <c r="X620" i="3"/>
  <c r="Z620" i="3"/>
  <c r="AB620" i="3"/>
  <c r="AD620" i="3"/>
  <c r="AF620" i="3"/>
  <c r="AH620" i="3"/>
  <c r="AJ620" i="3"/>
  <c r="AL620" i="3"/>
  <c r="AN620" i="3"/>
  <c r="AP620" i="3"/>
  <c r="AR620" i="3"/>
  <c r="AT620" i="3"/>
  <c r="AV620" i="3"/>
  <c r="AX620" i="3"/>
  <c r="AZ620" i="3"/>
  <c r="BB620" i="3"/>
  <c r="BD620" i="3"/>
  <c r="BF620" i="3"/>
  <c r="BH620" i="3"/>
  <c r="N622" i="3"/>
  <c r="P622" i="3"/>
  <c r="R622" i="3"/>
  <c r="T622" i="3"/>
  <c r="V622" i="3"/>
  <c r="X622" i="3"/>
  <c r="Z622" i="3"/>
  <c r="AB622" i="3"/>
  <c r="AD622" i="3"/>
  <c r="AF622" i="3"/>
  <c r="AH622" i="3"/>
  <c r="AJ622" i="3"/>
  <c r="AL622" i="3"/>
  <c r="AN622" i="3"/>
  <c r="AP622" i="3"/>
  <c r="AR622" i="3"/>
  <c r="AT622" i="3"/>
  <c r="AV622" i="3"/>
  <c r="AX622" i="3"/>
  <c r="AZ622" i="3"/>
  <c r="BB622" i="3"/>
  <c r="BD622" i="3"/>
  <c r="BF622" i="3"/>
  <c r="BH622" i="3"/>
  <c r="M622" i="3"/>
  <c r="O622" i="3"/>
  <c r="Q622" i="3"/>
  <c r="S622" i="3"/>
  <c r="U622" i="3"/>
  <c r="W622" i="3"/>
  <c r="Y622" i="3"/>
  <c r="AA622" i="3"/>
  <c r="AC622" i="3"/>
  <c r="AE622" i="3"/>
  <c r="AG622" i="3"/>
  <c r="AI622" i="3"/>
  <c r="AK622" i="3"/>
  <c r="AM622" i="3"/>
  <c r="AO622" i="3"/>
  <c r="AQ622" i="3"/>
  <c r="AS622" i="3"/>
  <c r="AU622" i="3"/>
  <c r="AW622" i="3"/>
  <c r="AY622" i="3"/>
  <c r="BA622" i="3"/>
  <c r="BC622" i="3"/>
  <c r="BE622" i="3"/>
  <c r="BG622" i="3"/>
  <c r="BI622" i="3"/>
  <c r="M624" i="3"/>
  <c r="O624" i="3"/>
  <c r="Q624" i="3"/>
  <c r="S624" i="3"/>
  <c r="U624" i="3"/>
  <c r="W624" i="3"/>
  <c r="Y624" i="3"/>
  <c r="AA624" i="3"/>
  <c r="AC624" i="3"/>
  <c r="AE624" i="3"/>
  <c r="AG624" i="3"/>
  <c r="AI624" i="3"/>
  <c r="AK624" i="3"/>
  <c r="AM624" i="3"/>
  <c r="AO624" i="3"/>
  <c r="AQ624" i="3"/>
  <c r="AS624" i="3"/>
  <c r="AU624" i="3"/>
  <c r="AW624" i="3"/>
  <c r="AY624" i="3"/>
  <c r="BA624" i="3"/>
  <c r="BC624" i="3"/>
  <c r="BE624" i="3"/>
  <c r="BG624" i="3"/>
  <c r="BI624" i="3"/>
  <c r="N624" i="3"/>
  <c r="P624" i="3"/>
  <c r="R624" i="3"/>
  <c r="T624" i="3"/>
  <c r="V624" i="3"/>
  <c r="X624" i="3"/>
  <c r="Z624" i="3"/>
  <c r="AB624" i="3"/>
  <c r="AD624" i="3"/>
  <c r="AF624" i="3"/>
  <c r="AH624" i="3"/>
  <c r="AJ624" i="3"/>
  <c r="AL624" i="3"/>
  <c r="AN624" i="3"/>
  <c r="AP624" i="3"/>
  <c r="AR624" i="3"/>
  <c r="AT624" i="3"/>
  <c r="AV624" i="3"/>
  <c r="AX624" i="3"/>
  <c r="AZ624" i="3"/>
  <c r="BB624" i="3"/>
  <c r="BD624" i="3"/>
  <c r="BF624" i="3"/>
  <c r="BH624" i="3"/>
  <c r="M625" i="3"/>
  <c r="O625" i="3"/>
  <c r="Q625" i="3"/>
  <c r="S625" i="3"/>
  <c r="U625" i="3"/>
  <c r="W625" i="3"/>
  <c r="Y625" i="3"/>
  <c r="AA625" i="3"/>
  <c r="AC625" i="3"/>
  <c r="AE625" i="3"/>
  <c r="AG625" i="3"/>
  <c r="AI625" i="3"/>
  <c r="AK625" i="3"/>
  <c r="AM625" i="3"/>
  <c r="AO625" i="3"/>
  <c r="AQ625" i="3"/>
  <c r="AS625" i="3"/>
  <c r="AU625" i="3"/>
  <c r="AW625" i="3"/>
  <c r="AY625" i="3"/>
  <c r="BA625" i="3"/>
  <c r="BC625" i="3"/>
  <c r="BE625" i="3"/>
  <c r="BG625" i="3"/>
  <c r="BI625" i="3"/>
  <c r="N625" i="3"/>
  <c r="P625" i="3"/>
  <c r="R625" i="3"/>
  <c r="T625" i="3"/>
  <c r="V625" i="3"/>
  <c r="X625" i="3"/>
  <c r="Z625" i="3"/>
  <c r="AB625" i="3"/>
  <c r="AD625" i="3"/>
  <c r="AF625" i="3"/>
  <c r="AH625" i="3"/>
  <c r="AJ625" i="3"/>
  <c r="AL625" i="3"/>
  <c r="AN625" i="3"/>
  <c r="AP625" i="3"/>
  <c r="AR625" i="3"/>
  <c r="AT625" i="3"/>
  <c r="AV625" i="3"/>
  <c r="AX625" i="3"/>
  <c r="AZ625" i="3"/>
  <c r="BB625" i="3"/>
  <c r="BD625" i="3"/>
  <c r="BF625" i="3"/>
  <c r="BH625" i="3"/>
  <c r="N626" i="3"/>
  <c r="P626" i="3"/>
  <c r="R626" i="3"/>
  <c r="T626" i="3"/>
  <c r="V626" i="3"/>
  <c r="X626" i="3"/>
  <c r="Z626" i="3"/>
  <c r="AB626" i="3"/>
  <c r="AD626" i="3"/>
  <c r="AF626" i="3"/>
  <c r="AH626" i="3"/>
  <c r="AJ626" i="3"/>
  <c r="AL626" i="3"/>
  <c r="AN626" i="3"/>
  <c r="AP626" i="3"/>
  <c r="AR626" i="3"/>
  <c r="AT626" i="3"/>
  <c r="AV626" i="3"/>
  <c r="AX626" i="3"/>
  <c r="AZ626" i="3"/>
  <c r="BB626" i="3"/>
  <c r="BD626" i="3"/>
  <c r="BF626" i="3"/>
  <c r="BH626" i="3"/>
  <c r="M626" i="3"/>
  <c r="O626" i="3"/>
  <c r="Q626" i="3"/>
  <c r="S626" i="3"/>
  <c r="U626" i="3"/>
  <c r="W626" i="3"/>
  <c r="Y626" i="3"/>
  <c r="AA626" i="3"/>
  <c r="AC626" i="3"/>
  <c r="AE626" i="3"/>
  <c r="AG626" i="3"/>
  <c r="AI626" i="3"/>
  <c r="AK626" i="3"/>
  <c r="AM626" i="3"/>
  <c r="AO626" i="3"/>
  <c r="AQ626" i="3"/>
  <c r="AS626" i="3"/>
  <c r="AU626" i="3"/>
  <c r="AW626" i="3"/>
  <c r="AY626" i="3"/>
  <c r="BA626" i="3"/>
  <c r="BC626" i="3"/>
  <c r="BE626" i="3"/>
  <c r="BG626" i="3"/>
  <c r="BI626" i="3"/>
  <c r="BH564" i="3"/>
  <c r="BD564" i="3"/>
  <c r="AZ564" i="3"/>
  <c r="AV564" i="3"/>
  <c r="AR564" i="3"/>
  <c r="AN564" i="3"/>
  <c r="AJ564" i="3"/>
  <c r="AF564" i="3"/>
  <c r="AB564" i="3"/>
  <c r="X564" i="3"/>
  <c r="T564" i="3"/>
  <c r="P564" i="3"/>
  <c r="BI564" i="3"/>
  <c r="BE564" i="3"/>
  <c r="BA564" i="3"/>
  <c r="AW564" i="3"/>
  <c r="AS564" i="3"/>
  <c r="AO564" i="3"/>
  <c r="AK564" i="3"/>
  <c r="AG564" i="3"/>
  <c r="AC564" i="3"/>
  <c r="Y564" i="3"/>
  <c r="U564" i="3"/>
  <c r="Q564" i="3"/>
  <c r="M564" i="3"/>
  <c r="BL565" i="3"/>
  <c r="BM565" i="3"/>
  <c r="BF572" i="3"/>
  <c r="BB572" i="3"/>
  <c r="AX572" i="3"/>
  <c r="AT572" i="3"/>
  <c r="AP572" i="3"/>
  <c r="AL572" i="3"/>
  <c r="AH572" i="3"/>
  <c r="AD572" i="3"/>
  <c r="Z572" i="3"/>
  <c r="V572" i="3"/>
  <c r="R572" i="3"/>
  <c r="N572" i="3"/>
  <c r="BG572" i="3"/>
  <c r="BC572" i="3"/>
  <c r="AY572" i="3"/>
  <c r="AU572" i="3"/>
  <c r="AQ572" i="3"/>
  <c r="AM572" i="3"/>
  <c r="AI572" i="3"/>
  <c r="AE572" i="3"/>
  <c r="AA572" i="3"/>
  <c r="W572" i="3"/>
  <c r="S572" i="3"/>
  <c r="O572" i="3"/>
  <c r="BH573" i="3"/>
  <c r="BD573" i="3"/>
  <c r="AZ573" i="3"/>
  <c r="AV573" i="3"/>
  <c r="AR573" i="3"/>
  <c r="AN573" i="3"/>
  <c r="AJ573" i="3"/>
  <c r="AF573" i="3"/>
  <c r="AB573" i="3"/>
  <c r="X573" i="3"/>
  <c r="T573" i="3"/>
  <c r="P573" i="3"/>
  <c r="BI573" i="3"/>
  <c r="BE573" i="3"/>
  <c r="BA573" i="3"/>
  <c r="AW573" i="3"/>
  <c r="AS573" i="3"/>
  <c r="AO573" i="3"/>
  <c r="AK573" i="3"/>
  <c r="AG573" i="3"/>
  <c r="AC573" i="3"/>
  <c r="Y573" i="3"/>
  <c r="U573" i="3"/>
  <c r="Q573" i="3"/>
  <c r="M573" i="3"/>
  <c r="BH580" i="3"/>
  <c r="BD580" i="3"/>
  <c r="AZ580" i="3"/>
  <c r="AV580" i="3"/>
  <c r="AR580" i="3"/>
  <c r="AN580" i="3"/>
  <c r="AJ580" i="3"/>
  <c r="AF580" i="3"/>
  <c r="AB580" i="3"/>
  <c r="X580" i="3"/>
  <c r="T580" i="3"/>
  <c r="O580" i="3"/>
  <c r="BG580" i="3"/>
  <c r="BC580" i="3"/>
  <c r="AY580" i="3"/>
  <c r="AU580" i="3"/>
  <c r="AQ580" i="3"/>
  <c r="AM580" i="3"/>
  <c r="AI580" i="3"/>
  <c r="AE580" i="3"/>
  <c r="AA580" i="3"/>
  <c r="W580" i="3"/>
  <c r="S580" i="3"/>
  <c r="M580" i="3"/>
  <c r="N580" i="3"/>
  <c r="BF581" i="3"/>
  <c r="BB581" i="3"/>
  <c r="AX581" i="3"/>
  <c r="AT581" i="3"/>
  <c r="AP581" i="3"/>
  <c r="AL581" i="3"/>
  <c r="AH581" i="3"/>
  <c r="AD581" i="3"/>
  <c r="Z581" i="3"/>
  <c r="V581" i="3"/>
  <c r="R581" i="3"/>
  <c r="N581" i="3"/>
  <c r="BG581" i="3"/>
  <c r="BC581" i="3"/>
  <c r="AY581" i="3"/>
  <c r="AU581" i="3"/>
  <c r="AQ581" i="3"/>
  <c r="AM581" i="3"/>
  <c r="AI581" i="3"/>
  <c r="AE581" i="3"/>
  <c r="AA581" i="3"/>
  <c r="W581" i="3"/>
  <c r="S581" i="3"/>
  <c r="O581" i="3"/>
  <c r="BF588" i="3"/>
  <c r="BB588" i="3"/>
  <c r="AX588" i="3"/>
  <c r="AT588" i="3"/>
  <c r="AP588" i="3"/>
  <c r="AL588" i="3"/>
  <c r="AH588" i="3"/>
  <c r="AD588" i="3"/>
  <c r="Z588" i="3"/>
  <c r="V588" i="3"/>
  <c r="R588" i="3"/>
  <c r="N588" i="3"/>
  <c r="BG588" i="3"/>
  <c r="BC588" i="3"/>
  <c r="AY588" i="3"/>
  <c r="AU588" i="3"/>
  <c r="AQ588" i="3"/>
  <c r="AM588" i="3"/>
  <c r="AI588" i="3"/>
  <c r="AE588" i="3"/>
  <c r="AA588" i="3"/>
  <c r="W588" i="3"/>
  <c r="S588" i="3"/>
  <c r="O588" i="3"/>
  <c r="BH589" i="3"/>
  <c r="BD589" i="3"/>
  <c r="AZ589" i="3"/>
  <c r="AV589" i="3"/>
  <c r="AR589" i="3"/>
  <c r="AN589" i="3"/>
  <c r="AJ589" i="3"/>
  <c r="AF589" i="3"/>
  <c r="AB589" i="3"/>
  <c r="X589" i="3"/>
  <c r="T589" i="3"/>
  <c r="P589" i="3"/>
  <c r="BI589" i="3"/>
  <c r="BE589" i="3"/>
  <c r="BA589" i="3"/>
  <c r="AW589" i="3"/>
  <c r="AS589" i="3"/>
  <c r="AO589" i="3"/>
  <c r="AK589" i="3"/>
  <c r="AG589" i="3"/>
  <c r="AC589" i="3"/>
  <c r="Y589" i="3"/>
  <c r="U589" i="3"/>
  <c r="Q589" i="3"/>
  <c r="M589" i="3"/>
  <c r="L412" i="3"/>
  <c r="L368" i="3"/>
  <c r="L340" i="3"/>
  <c r="M563" i="3"/>
  <c r="O563" i="3"/>
  <c r="Q563" i="3"/>
  <c r="S563" i="3"/>
  <c r="U563" i="3"/>
  <c r="W563" i="3"/>
  <c r="Y563" i="3"/>
  <c r="AA563" i="3"/>
  <c r="AC563" i="3"/>
  <c r="AE563" i="3"/>
  <c r="AG563" i="3"/>
  <c r="AI563" i="3"/>
  <c r="AK563" i="3"/>
  <c r="AM563" i="3"/>
  <c r="AO563" i="3"/>
  <c r="AQ563" i="3"/>
  <c r="AS563" i="3"/>
  <c r="AU563" i="3"/>
  <c r="AW563" i="3"/>
  <c r="AY563" i="3"/>
  <c r="BA563" i="3"/>
  <c r="BC563" i="3"/>
  <c r="BE563" i="3"/>
  <c r="BG563" i="3"/>
  <c r="BI563" i="3"/>
  <c r="N563" i="3"/>
  <c r="P563" i="3"/>
  <c r="R563" i="3"/>
  <c r="T563" i="3"/>
  <c r="V563" i="3"/>
  <c r="X563" i="3"/>
  <c r="Z563" i="3"/>
  <c r="AB563" i="3"/>
  <c r="AD563" i="3"/>
  <c r="AF563" i="3"/>
  <c r="AH563" i="3"/>
  <c r="AJ563" i="3"/>
  <c r="AL563" i="3"/>
  <c r="AN563" i="3"/>
  <c r="AP563" i="3"/>
  <c r="AR563" i="3"/>
  <c r="AT563" i="3"/>
  <c r="AV563" i="3"/>
  <c r="AX563" i="3"/>
  <c r="AZ563" i="3"/>
  <c r="BB563" i="3"/>
  <c r="BD563" i="3"/>
  <c r="BF563" i="3"/>
  <c r="BH563" i="3"/>
  <c r="N571" i="3"/>
  <c r="P571" i="3"/>
  <c r="R571" i="3"/>
  <c r="T571" i="3"/>
  <c r="V571" i="3"/>
  <c r="X571" i="3"/>
  <c r="Z571" i="3"/>
  <c r="AB571" i="3"/>
  <c r="AD571" i="3"/>
  <c r="AF571" i="3"/>
  <c r="AH571" i="3"/>
  <c r="AJ571" i="3"/>
  <c r="AL571" i="3"/>
  <c r="AN571" i="3"/>
  <c r="AP571" i="3"/>
  <c r="AR571" i="3"/>
  <c r="AT571" i="3"/>
  <c r="AV571" i="3"/>
  <c r="AX571" i="3"/>
  <c r="AZ571" i="3"/>
  <c r="BB571" i="3"/>
  <c r="BD571" i="3"/>
  <c r="BF571" i="3"/>
  <c r="BH571" i="3"/>
  <c r="M571" i="3"/>
  <c r="O571" i="3"/>
  <c r="Q571" i="3"/>
  <c r="S571" i="3"/>
  <c r="U571" i="3"/>
  <c r="W571" i="3"/>
  <c r="Y571" i="3"/>
  <c r="AA571" i="3"/>
  <c r="AC571" i="3"/>
  <c r="AE571" i="3"/>
  <c r="AG571" i="3"/>
  <c r="AI571" i="3"/>
  <c r="AK571" i="3"/>
  <c r="AM571" i="3"/>
  <c r="AO571" i="3"/>
  <c r="AQ571" i="3"/>
  <c r="AS571" i="3"/>
  <c r="AU571" i="3"/>
  <c r="AW571" i="3"/>
  <c r="AY571" i="3"/>
  <c r="BA571" i="3"/>
  <c r="BC571" i="3"/>
  <c r="BE571" i="3"/>
  <c r="BG571" i="3"/>
  <c r="BI571" i="3"/>
  <c r="N579" i="3"/>
  <c r="P579" i="3"/>
  <c r="R579" i="3"/>
  <c r="T579" i="3"/>
  <c r="V579" i="3"/>
  <c r="X579" i="3"/>
  <c r="Z579" i="3"/>
  <c r="AB579" i="3"/>
  <c r="AD579" i="3"/>
  <c r="AF579" i="3"/>
  <c r="AH579" i="3"/>
  <c r="AJ579" i="3"/>
  <c r="AL579" i="3"/>
  <c r="AN579" i="3"/>
  <c r="AP579" i="3"/>
  <c r="AR579" i="3"/>
  <c r="AT579" i="3"/>
  <c r="AV579" i="3"/>
  <c r="AX579" i="3"/>
  <c r="AZ579" i="3"/>
  <c r="BB579" i="3"/>
  <c r="BD579" i="3"/>
  <c r="BF579" i="3"/>
  <c r="BH579" i="3"/>
  <c r="M579" i="3"/>
  <c r="O579" i="3"/>
  <c r="Q579" i="3"/>
  <c r="S579" i="3"/>
  <c r="U579" i="3"/>
  <c r="W579" i="3"/>
  <c r="Y579" i="3"/>
  <c r="AA579" i="3"/>
  <c r="AC579" i="3"/>
  <c r="AE579" i="3"/>
  <c r="AG579" i="3"/>
  <c r="AI579" i="3"/>
  <c r="AK579" i="3"/>
  <c r="AM579" i="3"/>
  <c r="AO579" i="3"/>
  <c r="AQ579" i="3"/>
  <c r="AS579" i="3"/>
  <c r="AU579" i="3"/>
  <c r="AW579" i="3"/>
  <c r="AY579" i="3"/>
  <c r="BA579" i="3"/>
  <c r="BC579" i="3"/>
  <c r="BE579" i="3"/>
  <c r="BG579" i="3"/>
  <c r="BI579" i="3"/>
  <c r="N587" i="3"/>
  <c r="P587" i="3"/>
  <c r="R587" i="3"/>
  <c r="T587" i="3"/>
  <c r="V587" i="3"/>
  <c r="X587" i="3"/>
  <c r="Z587" i="3"/>
  <c r="AB587" i="3"/>
  <c r="AD587" i="3"/>
  <c r="AF587" i="3"/>
  <c r="AH587" i="3"/>
  <c r="AJ587" i="3"/>
  <c r="AL587" i="3"/>
  <c r="AN587" i="3"/>
  <c r="AP587" i="3"/>
  <c r="AR587" i="3"/>
  <c r="AT587" i="3"/>
  <c r="AV587" i="3"/>
  <c r="AX587" i="3"/>
  <c r="AZ587" i="3"/>
  <c r="BB587" i="3"/>
  <c r="BD587" i="3"/>
  <c r="BF587" i="3"/>
  <c r="BH587" i="3"/>
  <c r="M587" i="3"/>
  <c r="O587" i="3"/>
  <c r="Q587" i="3"/>
  <c r="S587" i="3"/>
  <c r="U587" i="3"/>
  <c r="W587" i="3"/>
  <c r="Y587" i="3"/>
  <c r="AA587" i="3"/>
  <c r="AC587" i="3"/>
  <c r="AE587" i="3"/>
  <c r="AG587" i="3"/>
  <c r="AI587" i="3"/>
  <c r="AK587" i="3"/>
  <c r="AM587" i="3"/>
  <c r="AO587" i="3"/>
  <c r="AQ587" i="3"/>
  <c r="AS587" i="3"/>
  <c r="AU587" i="3"/>
  <c r="AW587" i="3"/>
  <c r="AY587" i="3"/>
  <c r="BA587" i="3"/>
  <c r="BC587" i="3"/>
  <c r="BE587" i="3"/>
  <c r="BG587" i="3"/>
  <c r="BI587" i="3"/>
  <c r="N562" i="3"/>
  <c r="P562" i="3"/>
  <c r="R562" i="3"/>
  <c r="T562" i="3"/>
  <c r="V562" i="3"/>
  <c r="X562" i="3"/>
  <c r="Z562" i="3"/>
  <c r="AB562" i="3"/>
  <c r="AD562" i="3"/>
  <c r="AF562" i="3"/>
  <c r="AH562" i="3"/>
  <c r="AJ562" i="3"/>
  <c r="AL562" i="3"/>
  <c r="AN562" i="3"/>
  <c r="AP562" i="3"/>
  <c r="AR562" i="3"/>
  <c r="AT562" i="3"/>
  <c r="AV562" i="3"/>
  <c r="AX562" i="3"/>
  <c r="AZ562" i="3"/>
  <c r="BB562" i="3"/>
  <c r="BD562" i="3"/>
  <c r="BF562" i="3"/>
  <c r="BH562" i="3"/>
  <c r="M562" i="3"/>
  <c r="O562" i="3"/>
  <c r="Q562" i="3"/>
  <c r="S562" i="3"/>
  <c r="U562" i="3"/>
  <c r="W562" i="3"/>
  <c r="Y562" i="3"/>
  <c r="AA562" i="3"/>
  <c r="AC562" i="3"/>
  <c r="AE562" i="3"/>
  <c r="AG562" i="3"/>
  <c r="AI562" i="3"/>
  <c r="AK562" i="3"/>
  <c r="AM562" i="3"/>
  <c r="AO562" i="3"/>
  <c r="AQ562" i="3"/>
  <c r="AS562" i="3"/>
  <c r="AU562" i="3"/>
  <c r="AW562" i="3"/>
  <c r="AY562" i="3"/>
  <c r="BA562" i="3"/>
  <c r="BC562" i="3"/>
  <c r="BE562" i="3"/>
  <c r="BG562" i="3"/>
  <c r="BI562" i="3"/>
  <c r="N570" i="3"/>
  <c r="P570" i="3"/>
  <c r="R570" i="3"/>
  <c r="T570" i="3"/>
  <c r="V570" i="3"/>
  <c r="X570" i="3"/>
  <c r="Z570" i="3"/>
  <c r="AB570" i="3"/>
  <c r="AD570" i="3"/>
  <c r="AF570" i="3"/>
  <c r="AH570" i="3"/>
  <c r="AJ570" i="3"/>
  <c r="AL570" i="3"/>
  <c r="AN570" i="3"/>
  <c r="AP570" i="3"/>
  <c r="AR570" i="3"/>
  <c r="AT570" i="3"/>
  <c r="AV570" i="3"/>
  <c r="AX570" i="3"/>
  <c r="AZ570" i="3"/>
  <c r="BB570" i="3"/>
  <c r="BD570" i="3"/>
  <c r="BF570" i="3"/>
  <c r="BH570" i="3"/>
  <c r="M570" i="3"/>
  <c r="O570" i="3"/>
  <c r="Q570" i="3"/>
  <c r="S570" i="3"/>
  <c r="U570" i="3"/>
  <c r="W570" i="3"/>
  <c r="Y570" i="3"/>
  <c r="AA570" i="3"/>
  <c r="AC570" i="3"/>
  <c r="AE570" i="3"/>
  <c r="AG570" i="3"/>
  <c r="AI570" i="3"/>
  <c r="AK570" i="3"/>
  <c r="AM570" i="3"/>
  <c r="AO570" i="3"/>
  <c r="AQ570" i="3"/>
  <c r="AS570" i="3"/>
  <c r="AU570" i="3"/>
  <c r="AW570" i="3"/>
  <c r="AY570" i="3"/>
  <c r="BA570" i="3"/>
  <c r="BC570" i="3"/>
  <c r="BE570" i="3"/>
  <c r="BG570" i="3"/>
  <c r="BI570" i="3"/>
  <c r="N578" i="3"/>
  <c r="P578" i="3"/>
  <c r="R578" i="3"/>
  <c r="T578" i="3"/>
  <c r="V578" i="3"/>
  <c r="X578" i="3"/>
  <c r="Z578" i="3"/>
  <c r="AB578" i="3"/>
  <c r="AD578" i="3"/>
  <c r="AF578" i="3"/>
  <c r="AH578" i="3"/>
  <c r="AJ578" i="3"/>
  <c r="AL578" i="3"/>
  <c r="AN578" i="3"/>
  <c r="AP578" i="3"/>
  <c r="AR578" i="3"/>
  <c r="AT578" i="3"/>
  <c r="AV578" i="3"/>
  <c r="AX578" i="3"/>
  <c r="AZ578" i="3"/>
  <c r="BB578" i="3"/>
  <c r="BD578" i="3"/>
  <c r="BF578" i="3"/>
  <c r="BH578" i="3"/>
  <c r="M578" i="3"/>
  <c r="O578" i="3"/>
  <c r="Q578" i="3"/>
  <c r="S578" i="3"/>
  <c r="U578" i="3"/>
  <c r="W578" i="3"/>
  <c r="Y578" i="3"/>
  <c r="AA578" i="3"/>
  <c r="AC578" i="3"/>
  <c r="AE578" i="3"/>
  <c r="AG578" i="3"/>
  <c r="AI578" i="3"/>
  <c r="AK578" i="3"/>
  <c r="AM578" i="3"/>
  <c r="AO578" i="3"/>
  <c r="AQ578" i="3"/>
  <c r="AS578" i="3"/>
  <c r="AU578" i="3"/>
  <c r="AW578" i="3"/>
  <c r="AY578" i="3"/>
  <c r="BA578" i="3"/>
  <c r="BC578" i="3"/>
  <c r="BE578" i="3"/>
  <c r="BG578" i="3"/>
  <c r="BI578" i="3"/>
  <c r="N586" i="3"/>
  <c r="P586" i="3"/>
  <c r="R586" i="3"/>
  <c r="T586" i="3"/>
  <c r="V586" i="3"/>
  <c r="X586" i="3"/>
  <c r="Z586" i="3"/>
  <c r="AB586" i="3"/>
  <c r="AD586" i="3"/>
  <c r="AF586" i="3"/>
  <c r="AH586" i="3"/>
  <c r="AJ586" i="3"/>
  <c r="AL586" i="3"/>
  <c r="AN586" i="3"/>
  <c r="AP586" i="3"/>
  <c r="AR586" i="3"/>
  <c r="AT586" i="3"/>
  <c r="AV586" i="3"/>
  <c r="AX586" i="3"/>
  <c r="AZ586" i="3"/>
  <c r="BB586" i="3"/>
  <c r="BD586" i="3"/>
  <c r="BF586" i="3"/>
  <c r="BH586" i="3"/>
  <c r="M586" i="3"/>
  <c r="O586" i="3"/>
  <c r="Q586" i="3"/>
  <c r="S586" i="3"/>
  <c r="U586" i="3"/>
  <c r="W586" i="3"/>
  <c r="Y586" i="3"/>
  <c r="AA586" i="3"/>
  <c r="AC586" i="3"/>
  <c r="AE586" i="3"/>
  <c r="AG586" i="3"/>
  <c r="AI586" i="3"/>
  <c r="AK586" i="3"/>
  <c r="AM586" i="3"/>
  <c r="AO586" i="3"/>
  <c r="AQ586" i="3"/>
  <c r="AS586" i="3"/>
  <c r="AU586" i="3"/>
  <c r="AW586" i="3"/>
  <c r="AY586" i="3"/>
  <c r="BA586" i="3"/>
  <c r="BC586" i="3"/>
  <c r="BE586" i="3"/>
  <c r="BG586" i="3"/>
  <c r="BI586" i="3"/>
  <c r="M627" i="3"/>
  <c r="O627" i="3"/>
  <c r="Q627" i="3"/>
  <c r="S627" i="3"/>
  <c r="U627" i="3"/>
  <c r="W627" i="3"/>
  <c r="Y627" i="3"/>
  <c r="AA627" i="3"/>
  <c r="AC627" i="3"/>
  <c r="AE627" i="3"/>
  <c r="AG627" i="3"/>
  <c r="AI627" i="3"/>
  <c r="AK627" i="3"/>
  <c r="AM627" i="3"/>
  <c r="AO627" i="3"/>
  <c r="AQ627" i="3"/>
  <c r="AS627" i="3"/>
  <c r="AU627" i="3"/>
  <c r="AW627" i="3"/>
  <c r="AY627" i="3"/>
  <c r="BA627" i="3"/>
  <c r="BC627" i="3"/>
  <c r="BE627" i="3"/>
  <c r="BG627" i="3"/>
  <c r="BI627" i="3"/>
  <c r="N627" i="3"/>
  <c r="P627" i="3"/>
  <c r="R627" i="3"/>
  <c r="T627" i="3"/>
  <c r="V627" i="3"/>
  <c r="X627" i="3"/>
  <c r="Z627" i="3"/>
  <c r="AB627" i="3"/>
  <c r="AD627" i="3"/>
  <c r="AF627" i="3"/>
  <c r="AH627" i="3"/>
  <c r="AJ627" i="3"/>
  <c r="AL627" i="3"/>
  <c r="AN627" i="3"/>
  <c r="AP627" i="3"/>
  <c r="AR627" i="3"/>
  <c r="AT627" i="3"/>
  <c r="AV627" i="3"/>
  <c r="AX627" i="3"/>
  <c r="AZ627" i="3"/>
  <c r="BB627" i="3"/>
  <c r="BD627" i="3"/>
  <c r="BF627" i="3"/>
  <c r="BH627" i="3"/>
  <c r="N635" i="3"/>
  <c r="P635" i="3"/>
  <c r="R635" i="3"/>
  <c r="T635" i="3"/>
  <c r="V635" i="3"/>
  <c r="X635" i="3"/>
  <c r="Z635" i="3"/>
  <c r="AB635" i="3"/>
  <c r="AD635" i="3"/>
  <c r="AF635" i="3"/>
  <c r="AH635" i="3"/>
  <c r="AJ635" i="3"/>
  <c r="AL635" i="3"/>
  <c r="AN635" i="3"/>
  <c r="AP635" i="3"/>
  <c r="AR635" i="3"/>
  <c r="AT635" i="3"/>
  <c r="AV635" i="3"/>
  <c r="AX635" i="3"/>
  <c r="AZ635" i="3"/>
  <c r="BB635" i="3"/>
  <c r="BD635" i="3"/>
  <c r="BF635" i="3"/>
  <c r="BH635" i="3"/>
  <c r="M635" i="3"/>
  <c r="O635" i="3"/>
  <c r="Q635" i="3"/>
  <c r="S635" i="3"/>
  <c r="U635" i="3"/>
  <c r="W635" i="3"/>
  <c r="Y635" i="3"/>
  <c r="AA635" i="3"/>
  <c r="AC635" i="3"/>
  <c r="AE635" i="3"/>
  <c r="AG635" i="3"/>
  <c r="AI635" i="3"/>
  <c r="AK635" i="3"/>
  <c r="AM635" i="3"/>
  <c r="AO635" i="3"/>
  <c r="AQ635" i="3"/>
  <c r="AS635" i="3"/>
  <c r="AU635" i="3"/>
  <c r="AW635" i="3"/>
  <c r="AY635" i="3"/>
  <c r="BA635" i="3"/>
  <c r="BC635" i="3"/>
  <c r="BE635" i="3"/>
  <c r="BG635" i="3"/>
  <c r="BI635" i="3"/>
  <c r="N629" i="3"/>
  <c r="P629" i="3"/>
  <c r="R629" i="3"/>
  <c r="T629" i="3"/>
  <c r="V629" i="3"/>
  <c r="X629" i="3"/>
  <c r="Z629" i="3"/>
  <c r="AB629" i="3"/>
  <c r="AD629" i="3"/>
  <c r="AF629" i="3"/>
  <c r="AH629" i="3"/>
  <c r="AJ629" i="3"/>
  <c r="AL629" i="3"/>
  <c r="AN629" i="3"/>
  <c r="AP629" i="3"/>
  <c r="AR629" i="3"/>
  <c r="AT629" i="3"/>
  <c r="AV629" i="3"/>
  <c r="AX629" i="3"/>
  <c r="AZ629" i="3"/>
  <c r="BB629" i="3"/>
  <c r="BD629" i="3"/>
  <c r="BF629" i="3"/>
  <c r="BH629" i="3"/>
  <c r="M629" i="3"/>
  <c r="O629" i="3"/>
  <c r="Q629" i="3"/>
  <c r="S629" i="3"/>
  <c r="U629" i="3"/>
  <c r="W629" i="3"/>
  <c r="Y629" i="3"/>
  <c r="AA629" i="3"/>
  <c r="AC629" i="3"/>
  <c r="AE629" i="3"/>
  <c r="AG629" i="3"/>
  <c r="AI629" i="3"/>
  <c r="AK629" i="3"/>
  <c r="AM629" i="3"/>
  <c r="AO629" i="3"/>
  <c r="AQ629" i="3"/>
  <c r="AS629" i="3"/>
  <c r="AU629" i="3"/>
  <c r="AW629" i="3"/>
  <c r="AY629" i="3"/>
  <c r="BA629" i="3"/>
  <c r="BC629" i="3"/>
  <c r="BE629" i="3"/>
  <c r="BG629" i="3"/>
  <c r="BI629" i="3"/>
  <c r="M637" i="3"/>
  <c r="O637" i="3"/>
  <c r="Q637" i="3"/>
  <c r="S637" i="3"/>
  <c r="U637" i="3"/>
  <c r="W637" i="3"/>
  <c r="Y637" i="3"/>
  <c r="AA637" i="3"/>
  <c r="AC637" i="3"/>
  <c r="AE637" i="3"/>
  <c r="AG637" i="3"/>
  <c r="AI637" i="3"/>
  <c r="AK637" i="3"/>
  <c r="AM637" i="3"/>
  <c r="AO637" i="3"/>
  <c r="AQ637" i="3"/>
  <c r="AS637" i="3"/>
  <c r="AU637" i="3"/>
  <c r="AW637" i="3"/>
  <c r="AY637" i="3"/>
  <c r="BA637" i="3"/>
  <c r="BC637" i="3"/>
  <c r="BE637" i="3"/>
  <c r="BG637" i="3"/>
  <c r="BI637" i="3"/>
  <c r="N637" i="3"/>
  <c r="P637" i="3"/>
  <c r="R637" i="3"/>
  <c r="T637" i="3"/>
  <c r="V637" i="3"/>
  <c r="X637" i="3"/>
  <c r="Z637" i="3"/>
  <c r="AB637" i="3"/>
  <c r="AD637" i="3"/>
  <c r="AF637" i="3"/>
  <c r="AH637" i="3"/>
  <c r="AJ637" i="3"/>
  <c r="AL637" i="3"/>
  <c r="AN637" i="3"/>
  <c r="AP637" i="3"/>
  <c r="AR637" i="3"/>
  <c r="AT637" i="3"/>
  <c r="AV637" i="3"/>
  <c r="AX637" i="3"/>
  <c r="AZ637" i="3"/>
  <c r="BB637" i="3"/>
  <c r="BD637" i="3"/>
  <c r="BF637" i="3"/>
  <c r="BH637" i="3"/>
  <c r="BJ507" i="3"/>
  <c r="BL507" i="3"/>
  <c r="BN507" i="3"/>
  <c r="N509" i="3"/>
  <c r="P509" i="3"/>
  <c r="R509" i="3"/>
  <c r="T509" i="3"/>
  <c r="V509" i="3"/>
  <c r="X509" i="3"/>
  <c r="Z509" i="3"/>
  <c r="AB509" i="3"/>
  <c r="AD509" i="3"/>
  <c r="AF509" i="3"/>
  <c r="AH509" i="3"/>
  <c r="AJ509" i="3"/>
  <c r="AL509" i="3"/>
  <c r="AN509" i="3"/>
  <c r="AP509" i="3"/>
  <c r="AR509" i="3"/>
  <c r="AT509" i="3"/>
  <c r="AV509" i="3"/>
  <c r="AX509" i="3"/>
  <c r="AZ509" i="3"/>
  <c r="BB509" i="3"/>
  <c r="BD509" i="3"/>
  <c r="BF509" i="3"/>
  <c r="BH509" i="3"/>
  <c r="M509" i="3"/>
  <c r="Q509" i="3"/>
  <c r="U509" i="3"/>
  <c r="Y509" i="3"/>
  <c r="AC509" i="3"/>
  <c r="AG509" i="3"/>
  <c r="AK509" i="3"/>
  <c r="AO509" i="3"/>
  <c r="AS509" i="3"/>
  <c r="AW509" i="3"/>
  <c r="BA509" i="3"/>
  <c r="BE509" i="3"/>
  <c r="BI509" i="3"/>
  <c r="O509" i="3"/>
  <c r="S509" i="3"/>
  <c r="W509" i="3"/>
  <c r="AA509" i="3"/>
  <c r="AE509" i="3"/>
  <c r="AI509" i="3"/>
  <c r="AM509" i="3"/>
  <c r="AQ509" i="3"/>
  <c r="AU509" i="3"/>
  <c r="AY509" i="3"/>
  <c r="BC509" i="3"/>
  <c r="BG509" i="3"/>
  <c r="M511" i="3"/>
  <c r="O511" i="3"/>
  <c r="Q511" i="3"/>
  <c r="S511" i="3"/>
  <c r="U511" i="3"/>
  <c r="W511" i="3"/>
  <c r="Y511" i="3"/>
  <c r="AA511" i="3"/>
  <c r="AC511" i="3"/>
  <c r="AE511" i="3"/>
  <c r="AG511" i="3"/>
  <c r="AI511" i="3"/>
  <c r="AK511" i="3"/>
  <c r="AM511" i="3"/>
  <c r="AO511" i="3"/>
  <c r="AQ511" i="3"/>
  <c r="AS511" i="3"/>
  <c r="AU511" i="3"/>
  <c r="AW511" i="3"/>
  <c r="AY511" i="3"/>
  <c r="BA511" i="3"/>
  <c r="BC511" i="3"/>
  <c r="BE511" i="3"/>
  <c r="BG511" i="3"/>
  <c r="BI511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BJ516" i="3"/>
  <c r="BN516" i="3"/>
  <c r="BK516" i="3"/>
  <c r="N518" i="3"/>
  <c r="P518" i="3"/>
  <c r="R518" i="3"/>
  <c r="T518" i="3"/>
  <c r="V518" i="3"/>
  <c r="X518" i="3"/>
  <c r="Z518" i="3"/>
  <c r="AB518" i="3"/>
  <c r="AD518" i="3"/>
  <c r="AF518" i="3"/>
  <c r="AH518" i="3"/>
  <c r="AJ518" i="3"/>
  <c r="AL518" i="3"/>
  <c r="AN518" i="3"/>
  <c r="AP518" i="3"/>
  <c r="AR518" i="3"/>
  <c r="AT518" i="3"/>
  <c r="AV518" i="3"/>
  <c r="AX518" i="3"/>
  <c r="AZ518" i="3"/>
  <c r="BB518" i="3"/>
  <c r="BD518" i="3"/>
  <c r="BF518" i="3"/>
  <c r="BH518" i="3"/>
  <c r="M518" i="3"/>
  <c r="O518" i="3"/>
  <c r="Q518" i="3"/>
  <c r="S518" i="3"/>
  <c r="U518" i="3"/>
  <c r="W518" i="3"/>
  <c r="Y518" i="3"/>
  <c r="AA518" i="3"/>
  <c r="AC518" i="3"/>
  <c r="AE518" i="3"/>
  <c r="AG518" i="3"/>
  <c r="AI518" i="3"/>
  <c r="AK518" i="3"/>
  <c r="AM518" i="3"/>
  <c r="AO518" i="3"/>
  <c r="AQ518" i="3"/>
  <c r="AS518" i="3"/>
  <c r="AU518" i="3"/>
  <c r="AW518" i="3"/>
  <c r="AY518" i="3"/>
  <c r="BA518" i="3"/>
  <c r="BC518" i="3"/>
  <c r="BE518" i="3"/>
  <c r="BG518" i="3"/>
  <c r="BI518" i="3"/>
  <c r="BJ525" i="3"/>
  <c r="BN525" i="3"/>
  <c r="N527" i="3"/>
  <c r="P527" i="3"/>
  <c r="R527" i="3"/>
  <c r="T527" i="3"/>
  <c r="V527" i="3"/>
  <c r="X527" i="3"/>
  <c r="Z527" i="3"/>
  <c r="AB527" i="3"/>
  <c r="AD527" i="3"/>
  <c r="AF527" i="3"/>
  <c r="AH527" i="3"/>
  <c r="AJ527" i="3"/>
  <c r="AL527" i="3"/>
  <c r="AN527" i="3"/>
  <c r="AP527" i="3"/>
  <c r="AR527" i="3"/>
  <c r="AT527" i="3"/>
  <c r="AV527" i="3"/>
  <c r="AX527" i="3"/>
  <c r="AZ527" i="3"/>
  <c r="BB527" i="3"/>
  <c r="BD527" i="3"/>
  <c r="BF527" i="3"/>
  <c r="BH527" i="3"/>
  <c r="M527" i="3"/>
  <c r="O527" i="3"/>
  <c r="Q527" i="3"/>
  <c r="S527" i="3"/>
  <c r="U527" i="3"/>
  <c r="W527" i="3"/>
  <c r="Y527" i="3"/>
  <c r="AA527" i="3"/>
  <c r="AC527" i="3"/>
  <c r="AE527" i="3"/>
  <c r="AG527" i="3"/>
  <c r="AI527" i="3"/>
  <c r="AK527" i="3"/>
  <c r="AM527" i="3"/>
  <c r="AO527" i="3"/>
  <c r="AQ527" i="3"/>
  <c r="AS527" i="3"/>
  <c r="AU527" i="3"/>
  <c r="AW527" i="3"/>
  <c r="AY527" i="3"/>
  <c r="BA527" i="3"/>
  <c r="BC527" i="3"/>
  <c r="BE527" i="3"/>
  <c r="BG527" i="3"/>
  <c r="BI527" i="3"/>
  <c r="BN532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N541" i="3"/>
  <c r="P541" i="3"/>
  <c r="R541" i="3"/>
  <c r="T541" i="3"/>
  <c r="V541" i="3"/>
  <c r="X541" i="3"/>
  <c r="Z541" i="3"/>
  <c r="AB541" i="3"/>
  <c r="AD541" i="3"/>
  <c r="AF541" i="3"/>
  <c r="AH541" i="3"/>
  <c r="AJ541" i="3"/>
  <c r="AL541" i="3"/>
  <c r="AN541" i="3"/>
  <c r="AP541" i="3"/>
  <c r="AR541" i="3"/>
  <c r="AT541" i="3"/>
  <c r="AV541" i="3"/>
  <c r="AX541" i="3"/>
  <c r="AZ541" i="3"/>
  <c r="BB541" i="3"/>
  <c r="BD541" i="3"/>
  <c r="BF541" i="3"/>
  <c r="BH541" i="3"/>
  <c r="M541" i="3"/>
  <c r="O541" i="3"/>
  <c r="Q541" i="3"/>
  <c r="S541" i="3"/>
  <c r="U541" i="3"/>
  <c r="W541" i="3"/>
  <c r="Y541" i="3"/>
  <c r="AA541" i="3"/>
  <c r="AC541" i="3"/>
  <c r="AE541" i="3"/>
  <c r="AG541" i="3"/>
  <c r="AI541" i="3"/>
  <c r="AK541" i="3"/>
  <c r="AM541" i="3"/>
  <c r="AO541" i="3"/>
  <c r="AQ541" i="3"/>
  <c r="AS541" i="3"/>
  <c r="AU541" i="3"/>
  <c r="AW541" i="3"/>
  <c r="AY541" i="3"/>
  <c r="BA541" i="3"/>
  <c r="BC541" i="3"/>
  <c r="BE541" i="3"/>
  <c r="BG541" i="3"/>
  <c r="BI541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8" i="3"/>
  <c r="P548" i="3"/>
  <c r="R548" i="3"/>
  <c r="T548" i="3"/>
  <c r="V548" i="3"/>
  <c r="X548" i="3"/>
  <c r="Z548" i="3"/>
  <c r="AB548" i="3"/>
  <c r="AD548" i="3"/>
  <c r="AF548" i="3"/>
  <c r="AH548" i="3"/>
  <c r="AJ548" i="3"/>
  <c r="AL548" i="3"/>
  <c r="AN548" i="3"/>
  <c r="AP548" i="3"/>
  <c r="AR548" i="3"/>
  <c r="AT548" i="3"/>
  <c r="AV548" i="3"/>
  <c r="AX548" i="3"/>
  <c r="AZ548" i="3"/>
  <c r="BB548" i="3"/>
  <c r="BD548" i="3"/>
  <c r="BF548" i="3"/>
  <c r="BH548" i="3"/>
  <c r="M548" i="3"/>
  <c r="O548" i="3"/>
  <c r="Q548" i="3"/>
  <c r="S548" i="3"/>
  <c r="U548" i="3"/>
  <c r="W548" i="3"/>
  <c r="Y548" i="3"/>
  <c r="AA548" i="3"/>
  <c r="AC548" i="3"/>
  <c r="AE548" i="3"/>
  <c r="AG548" i="3"/>
  <c r="AI548" i="3"/>
  <c r="AK548" i="3"/>
  <c r="AM548" i="3"/>
  <c r="AO548" i="3"/>
  <c r="AQ548" i="3"/>
  <c r="AS548" i="3"/>
  <c r="AU548" i="3"/>
  <c r="AW548" i="3"/>
  <c r="AY548" i="3"/>
  <c r="BA548" i="3"/>
  <c r="BC548" i="3"/>
  <c r="BE548" i="3"/>
  <c r="BG548" i="3"/>
  <c r="BI548" i="3"/>
  <c r="N550" i="3"/>
  <c r="P550" i="3"/>
  <c r="R550" i="3"/>
  <c r="T550" i="3"/>
  <c r="V550" i="3"/>
  <c r="X550" i="3"/>
  <c r="Z550" i="3"/>
  <c r="AB550" i="3"/>
  <c r="AD550" i="3"/>
  <c r="AF550" i="3"/>
  <c r="AH550" i="3"/>
  <c r="AJ550" i="3"/>
  <c r="AL550" i="3"/>
  <c r="AN550" i="3"/>
  <c r="AP550" i="3"/>
  <c r="AR550" i="3"/>
  <c r="AT550" i="3"/>
  <c r="AV550" i="3"/>
  <c r="AX550" i="3"/>
  <c r="AZ550" i="3"/>
  <c r="BB550" i="3"/>
  <c r="BD550" i="3"/>
  <c r="BF550" i="3"/>
  <c r="BH550" i="3"/>
  <c r="M550" i="3"/>
  <c r="O550" i="3"/>
  <c r="Q550" i="3"/>
  <c r="S550" i="3"/>
  <c r="U550" i="3"/>
  <c r="W550" i="3"/>
  <c r="Y550" i="3"/>
  <c r="AA550" i="3"/>
  <c r="AC550" i="3"/>
  <c r="AE550" i="3"/>
  <c r="AG550" i="3"/>
  <c r="AI550" i="3"/>
  <c r="AK550" i="3"/>
  <c r="AM550" i="3"/>
  <c r="AO550" i="3"/>
  <c r="AQ550" i="3"/>
  <c r="AS550" i="3"/>
  <c r="AU550" i="3"/>
  <c r="AW550" i="3"/>
  <c r="AY550" i="3"/>
  <c r="BA550" i="3"/>
  <c r="BC550" i="3"/>
  <c r="BE550" i="3"/>
  <c r="BG550" i="3"/>
  <c r="BI550" i="3"/>
  <c r="N557" i="3"/>
  <c r="P557" i="3"/>
  <c r="R557" i="3"/>
  <c r="T557" i="3"/>
  <c r="V557" i="3"/>
  <c r="X557" i="3"/>
  <c r="Z557" i="3"/>
  <c r="AB557" i="3"/>
  <c r="AD557" i="3"/>
  <c r="AF557" i="3"/>
  <c r="AH557" i="3"/>
  <c r="AJ557" i="3"/>
  <c r="AL557" i="3"/>
  <c r="AN557" i="3"/>
  <c r="AP557" i="3"/>
  <c r="AR557" i="3"/>
  <c r="AT557" i="3"/>
  <c r="AV557" i="3"/>
  <c r="AX557" i="3"/>
  <c r="AZ557" i="3"/>
  <c r="BB557" i="3"/>
  <c r="BD557" i="3"/>
  <c r="BF557" i="3"/>
  <c r="BH557" i="3"/>
  <c r="M557" i="3"/>
  <c r="O557" i="3"/>
  <c r="Q557" i="3"/>
  <c r="S557" i="3"/>
  <c r="U557" i="3"/>
  <c r="W557" i="3"/>
  <c r="Y557" i="3"/>
  <c r="AA557" i="3"/>
  <c r="AC557" i="3"/>
  <c r="AE557" i="3"/>
  <c r="AG557" i="3"/>
  <c r="AI557" i="3"/>
  <c r="AK557" i="3"/>
  <c r="AM557" i="3"/>
  <c r="AO557" i="3"/>
  <c r="AQ557" i="3"/>
  <c r="AS557" i="3"/>
  <c r="AU557" i="3"/>
  <c r="AW557" i="3"/>
  <c r="AY557" i="3"/>
  <c r="BA557" i="3"/>
  <c r="BC557" i="3"/>
  <c r="BE557" i="3"/>
  <c r="BG557" i="3"/>
  <c r="BI557" i="3"/>
  <c r="N559" i="3"/>
  <c r="P559" i="3"/>
  <c r="R559" i="3"/>
  <c r="T559" i="3"/>
  <c r="V559" i="3"/>
  <c r="X559" i="3"/>
  <c r="Z559" i="3"/>
  <c r="AB559" i="3"/>
  <c r="AD559" i="3"/>
  <c r="AF559" i="3"/>
  <c r="AH559" i="3"/>
  <c r="AJ559" i="3"/>
  <c r="AL559" i="3"/>
  <c r="AN559" i="3"/>
  <c r="AP559" i="3"/>
  <c r="AR559" i="3"/>
  <c r="AT559" i="3"/>
  <c r="AV559" i="3"/>
  <c r="AX559" i="3"/>
  <c r="AZ559" i="3"/>
  <c r="BB559" i="3"/>
  <c r="BD559" i="3"/>
  <c r="BF559" i="3"/>
  <c r="BH559" i="3"/>
  <c r="M559" i="3"/>
  <c r="O559" i="3"/>
  <c r="Q559" i="3"/>
  <c r="S559" i="3"/>
  <c r="U559" i="3"/>
  <c r="W559" i="3"/>
  <c r="Y559" i="3"/>
  <c r="AA559" i="3"/>
  <c r="AC559" i="3"/>
  <c r="AE559" i="3"/>
  <c r="AG559" i="3"/>
  <c r="AI559" i="3"/>
  <c r="AK559" i="3"/>
  <c r="AM559" i="3"/>
  <c r="AO559" i="3"/>
  <c r="AQ559" i="3"/>
  <c r="AS559" i="3"/>
  <c r="AU559" i="3"/>
  <c r="AW559" i="3"/>
  <c r="AY559" i="3"/>
  <c r="BA559" i="3"/>
  <c r="BC559" i="3"/>
  <c r="BE559" i="3"/>
  <c r="BG559" i="3"/>
  <c r="BI559" i="3"/>
  <c r="BI513" i="3"/>
  <c r="BE513" i="3"/>
  <c r="BA513" i="3"/>
  <c r="AW513" i="3"/>
  <c r="AS513" i="3"/>
  <c r="AO513" i="3"/>
  <c r="AK513" i="3"/>
  <c r="AG513" i="3"/>
  <c r="AC513" i="3"/>
  <c r="Y513" i="3"/>
  <c r="U513" i="3"/>
  <c r="N513" i="3"/>
  <c r="BF513" i="3"/>
  <c r="BB513" i="3"/>
  <c r="AX513" i="3"/>
  <c r="AT513" i="3"/>
  <c r="AP513" i="3"/>
  <c r="AL513" i="3"/>
  <c r="AH513" i="3"/>
  <c r="AD513" i="3"/>
  <c r="Z513" i="3"/>
  <c r="V513" i="3"/>
  <c r="P513" i="3"/>
  <c r="Q513" i="3"/>
  <c r="M513" i="3"/>
  <c r="N515" i="3"/>
  <c r="P515" i="3"/>
  <c r="R515" i="3"/>
  <c r="T515" i="3"/>
  <c r="V515" i="3"/>
  <c r="X515" i="3"/>
  <c r="Z515" i="3"/>
  <c r="AB515" i="3"/>
  <c r="AD515" i="3"/>
  <c r="AF515" i="3"/>
  <c r="AH515" i="3"/>
  <c r="AJ515" i="3"/>
  <c r="AL515" i="3"/>
  <c r="AN515" i="3"/>
  <c r="AP515" i="3"/>
  <c r="AR515" i="3"/>
  <c r="AT515" i="3"/>
  <c r="AV515" i="3"/>
  <c r="AX515" i="3"/>
  <c r="AZ515" i="3"/>
  <c r="BB515" i="3"/>
  <c r="BD515" i="3"/>
  <c r="BF515" i="3"/>
  <c r="BH515" i="3"/>
  <c r="M515" i="3"/>
  <c r="O515" i="3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BI520" i="3"/>
  <c r="BE520" i="3"/>
  <c r="BA520" i="3"/>
  <c r="AW520" i="3"/>
  <c r="AS520" i="3"/>
  <c r="AO520" i="3"/>
  <c r="AK520" i="3"/>
  <c r="AG520" i="3"/>
  <c r="AC520" i="3"/>
  <c r="Y520" i="3"/>
  <c r="U520" i="3"/>
  <c r="Q520" i="3"/>
  <c r="M520" i="3"/>
  <c r="BF520" i="3"/>
  <c r="BB520" i="3"/>
  <c r="AX520" i="3"/>
  <c r="AT520" i="3"/>
  <c r="AP520" i="3"/>
  <c r="AL520" i="3"/>
  <c r="AH520" i="3"/>
  <c r="AD520" i="3"/>
  <c r="Z520" i="3"/>
  <c r="V520" i="3"/>
  <c r="R520" i="3"/>
  <c r="N520" i="3"/>
  <c r="L477" i="3"/>
  <c r="L419" i="3"/>
  <c r="L396" i="3"/>
  <c r="L376" i="3"/>
  <c r="L360" i="3"/>
  <c r="N567" i="3"/>
  <c r="P567" i="3"/>
  <c r="R567" i="3"/>
  <c r="T567" i="3"/>
  <c r="V567" i="3"/>
  <c r="X567" i="3"/>
  <c r="Z567" i="3"/>
  <c r="AB567" i="3"/>
  <c r="AD567" i="3"/>
  <c r="AF567" i="3"/>
  <c r="AH567" i="3"/>
  <c r="AJ567" i="3"/>
  <c r="AL567" i="3"/>
  <c r="AN567" i="3"/>
  <c r="AP567" i="3"/>
  <c r="AR567" i="3"/>
  <c r="AT567" i="3"/>
  <c r="AV567" i="3"/>
  <c r="AX567" i="3"/>
  <c r="AZ567" i="3"/>
  <c r="BB567" i="3"/>
  <c r="BD567" i="3"/>
  <c r="BF567" i="3"/>
  <c r="BH567" i="3"/>
  <c r="M567" i="3"/>
  <c r="O567" i="3"/>
  <c r="Q567" i="3"/>
  <c r="S567" i="3"/>
  <c r="U567" i="3"/>
  <c r="W567" i="3"/>
  <c r="Y567" i="3"/>
  <c r="AA567" i="3"/>
  <c r="AC567" i="3"/>
  <c r="AE567" i="3"/>
  <c r="AG567" i="3"/>
  <c r="AI567" i="3"/>
  <c r="AK567" i="3"/>
  <c r="AM567" i="3"/>
  <c r="AO567" i="3"/>
  <c r="AQ567" i="3"/>
  <c r="AS567" i="3"/>
  <c r="AU567" i="3"/>
  <c r="AW567" i="3"/>
  <c r="AY567" i="3"/>
  <c r="BA567" i="3"/>
  <c r="BC567" i="3"/>
  <c r="BE567" i="3"/>
  <c r="BG567" i="3"/>
  <c r="BI567" i="3"/>
  <c r="N575" i="3"/>
  <c r="P575" i="3"/>
  <c r="R575" i="3"/>
  <c r="T575" i="3"/>
  <c r="V575" i="3"/>
  <c r="X575" i="3"/>
  <c r="Z575" i="3"/>
  <c r="AB575" i="3"/>
  <c r="AD575" i="3"/>
  <c r="AF575" i="3"/>
  <c r="AH575" i="3"/>
  <c r="AJ575" i="3"/>
  <c r="AL575" i="3"/>
  <c r="AN575" i="3"/>
  <c r="AP575" i="3"/>
  <c r="AR575" i="3"/>
  <c r="AT575" i="3"/>
  <c r="AV575" i="3"/>
  <c r="AX575" i="3"/>
  <c r="AZ575" i="3"/>
  <c r="BB575" i="3"/>
  <c r="BD575" i="3"/>
  <c r="BF575" i="3"/>
  <c r="BH575" i="3"/>
  <c r="M575" i="3"/>
  <c r="O575" i="3"/>
  <c r="Q575" i="3"/>
  <c r="S575" i="3"/>
  <c r="U575" i="3"/>
  <c r="W575" i="3"/>
  <c r="Y575" i="3"/>
  <c r="AA575" i="3"/>
  <c r="AC575" i="3"/>
  <c r="AE575" i="3"/>
  <c r="AG575" i="3"/>
  <c r="AI575" i="3"/>
  <c r="AK575" i="3"/>
  <c r="AM575" i="3"/>
  <c r="AO575" i="3"/>
  <c r="AQ575" i="3"/>
  <c r="AS575" i="3"/>
  <c r="AU575" i="3"/>
  <c r="AW575" i="3"/>
  <c r="AY575" i="3"/>
  <c r="BA575" i="3"/>
  <c r="BC575" i="3"/>
  <c r="BE575" i="3"/>
  <c r="BG575" i="3"/>
  <c r="BI575" i="3"/>
  <c r="N583" i="3"/>
  <c r="P583" i="3"/>
  <c r="R583" i="3"/>
  <c r="T583" i="3"/>
  <c r="V583" i="3"/>
  <c r="X583" i="3"/>
  <c r="Z583" i="3"/>
  <c r="AB583" i="3"/>
  <c r="AD583" i="3"/>
  <c r="AF583" i="3"/>
  <c r="AH583" i="3"/>
  <c r="AJ583" i="3"/>
  <c r="AL583" i="3"/>
  <c r="AN583" i="3"/>
  <c r="AP583" i="3"/>
  <c r="AR583" i="3"/>
  <c r="AT583" i="3"/>
  <c r="AV583" i="3"/>
  <c r="AX583" i="3"/>
  <c r="AZ583" i="3"/>
  <c r="BB583" i="3"/>
  <c r="BD583" i="3"/>
  <c r="BF583" i="3"/>
  <c r="BH583" i="3"/>
  <c r="M583" i="3"/>
  <c r="O583" i="3"/>
  <c r="Q583" i="3"/>
  <c r="S583" i="3"/>
  <c r="U583" i="3"/>
  <c r="W583" i="3"/>
  <c r="Y583" i="3"/>
  <c r="AA583" i="3"/>
  <c r="AC583" i="3"/>
  <c r="AE583" i="3"/>
  <c r="AG583" i="3"/>
  <c r="AI583" i="3"/>
  <c r="AK583" i="3"/>
  <c r="AM583" i="3"/>
  <c r="AO583" i="3"/>
  <c r="AQ583" i="3"/>
  <c r="AS583" i="3"/>
  <c r="AU583" i="3"/>
  <c r="AW583" i="3"/>
  <c r="AY583" i="3"/>
  <c r="BA583" i="3"/>
  <c r="BC583" i="3"/>
  <c r="BE583" i="3"/>
  <c r="BG583" i="3"/>
  <c r="BI583" i="3"/>
  <c r="N591" i="3"/>
  <c r="P591" i="3"/>
  <c r="R591" i="3"/>
  <c r="T591" i="3"/>
  <c r="V591" i="3"/>
  <c r="X591" i="3"/>
  <c r="Z591" i="3"/>
  <c r="AB591" i="3"/>
  <c r="AD591" i="3"/>
  <c r="AF591" i="3"/>
  <c r="AH591" i="3"/>
  <c r="AJ591" i="3"/>
  <c r="AL591" i="3"/>
  <c r="AN591" i="3"/>
  <c r="AP591" i="3"/>
  <c r="AR591" i="3"/>
  <c r="AT591" i="3"/>
  <c r="AV591" i="3"/>
  <c r="AX591" i="3"/>
  <c r="AZ591" i="3"/>
  <c r="BB591" i="3"/>
  <c r="BD591" i="3"/>
  <c r="BF591" i="3"/>
  <c r="BH591" i="3"/>
  <c r="M591" i="3"/>
  <c r="O591" i="3"/>
  <c r="Q591" i="3"/>
  <c r="S591" i="3"/>
  <c r="U591" i="3"/>
  <c r="W591" i="3"/>
  <c r="Y591" i="3"/>
  <c r="AA591" i="3"/>
  <c r="AC591" i="3"/>
  <c r="AE591" i="3"/>
  <c r="AG591" i="3"/>
  <c r="AI591" i="3"/>
  <c r="AK591" i="3"/>
  <c r="AM591" i="3"/>
  <c r="AO591" i="3"/>
  <c r="AQ591" i="3"/>
  <c r="AS591" i="3"/>
  <c r="AU591" i="3"/>
  <c r="AW591" i="3"/>
  <c r="AY591" i="3"/>
  <c r="BA591" i="3"/>
  <c r="BC591" i="3"/>
  <c r="BE591" i="3"/>
  <c r="BG591" i="3"/>
  <c r="BI591" i="3"/>
  <c r="N566" i="3"/>
  <c r="P566" i="3"/>
  <c r="R566" i="3"/>
  <c r="T566" i="3"/>
  <c r="V566" i="3"/>
  <c r="X566" i="3"/>
  <c r="Z566" i="3"/>
  <c r="AB566" i="3"/>
  <c r="AD566" i="3"/>
  <c r="AF566" i="3"/>
  <c r="AH566" i="3"/>
  <c r="AJ566" i="3"/>
  <c r="AL566" i="3"/>
  <c r="AN566" i="3"/>
  <c r="AP566" i="3"/>
  <c r="AR566" i="3"/>
  <c r="AT566" i="3"/>
  <c r="AV566" i="3"/>
  <c r="AX566" i="3"/>
  <c r="AZ566" i="3"/>
  <c r="BB566" i="3"/>
  <c r="BD566" i="3"/>
  <c r="BF566" i="3"/>
  <c r="BH566" i="3"/>
  <c r="M566" i="3"/>
  <c r="O566" i="3"/>
  <c r="Q566" i="3"/>
  <c r="S566" i="3"/>
  <c r="U566" i="3"/>
  <c r="W566" i="3"/>
  <c r="Y566" i="3"/>
  <c r="AA566" i="3"/>
  <c r="AC566" i="3"/>
  <c r="AE566" i="3"/>
  <c r="AG566" i="3"/>
  <c r="AI566" i="3"/>
  <c r="AK566" i="3"/>
  <c r="AM566" i="3"/>
  <c r="AO566" i="3"/>
  <c r="AQ566" i="3"/>
  <c r="AS566" i="3"/>
  <c r="AU566" i="3"/>
  <c r="AW566" i="3"/>
  <c r="AY566" i="3"/>
  <c r="BA566" i="3"/>
  <c r="BC566" i="3"/>
  <c r="BE566" i="3"/>
  <c r="BG566" i="3"/>
  <c r="BI566" i="3"/>
  <c r="N574" i="3"/>
  <c r="P574" i="3"/>
  <c r="R574" i="3"/>
  <c r="T574" i="3"/>
  <c r="V574" i="3"/>
  <c r="X574" i="3"/>
  <c r="Z574" i="3"/>
  <c r="AB574" i="3"/>
  <c r="AD574" i="3"/>
  <c r="AF574" i="3"/>
  <c r="AH574" i="3"/>
  <c r="AJ574" i="3"/>
  <c r="AL574" i="3"/>
  <c r="AN574" i="3"/>
  <c r="AP574" i="3"/>
  <c r="AR574" i="3"/>
  <c r="AT574" i="3"/>
  <c r="AV574" i="3"/>
  <c r="AX574" i="3"/>
  <c r="AZ574" i="3"/>
  <c r="BB574" i="3"/>
  <c r="BD574" i="3"/>
  <c r="BF574" i="3"/>
  <c r="BH574" i="3"/>
  <c r="M574" i="3"/>
  <c r="O574" i="3"/>
  <c r="Q574" i="3"/>
  <c r="S574" i="3"/>
  <c r="U574" i="3"/>
  <c r="W574" i="3"/>
  <c r="Y574" i="3"/>
  <c r="AA574" i="3"/>
  <c r="AC574" i="3"/>
  <c r="AE574" i="3"/>
  <c r="AG574" i="3"/>
  <c r="AI574" i="3"/>
  <c r="AK574" i="3"/>
  <c r="AM574" i="3"/>
  <c r="AO574" i="3"/>
  <c r="AQ574" i="3"/>
  <c r="AS574" i="3"/>
  <c r="AU574" i="3"/>
  <c r="AW574" i="3"/>
  <c r="AY574" i="3"/>
  <c r="BA574" i="3"/>
  <c r="BC574" i="3"/>
  <c r="BE574" i="3"/>
  <c r="BG574" i="3"/>
  <c r="BI574" i="3"/>
  <c r="N582" i="3"/>
  <c r="P582" i="3"/>
  <c r="R582" i="3"/>
  <c r="T582" i="3"/>
  <c r="V582" i="3"/>
  <c r="X582" i="3"/>
  <c r="Z582" i="3"/>
  <c r="AB582" i="3"/>
  <c r="AD582" i="3"/>
  <c r="AF582" i="3"/>
  <c r="AH582" i="3"/>
  <c r="AJ582" i="3"/>
  <c r="AL582" i="3"/>
  <c r="AN582" i="3"/>
  <c r="AP582" i="3"/>
  <c r="AR582" i="3"/>
  <c r="AT582" i="3"/>
  <c r="AV582" i="3"/>
  <c r="AX582" i="3"/>
  <c r="AZ582" i="3"/>
  <c r="BB582" i="3"/>
  <c r="BD582" i="3"/>
  <c r="BF582" i="3"/>
  <c r="BH582" i="3"/>
  <c r="M582" i="3"/>
  <c r="O582" i="3"/>
  <c r="Q582" i="3"/>
  <c r="S582" i="3"/>
  <c r="U582" i="3"/>
  <c r="W582" i="3"/>
  <c r="Y582" i="3"/>
  <c r="AA582" i="3"/>
  <c r="AC582" i="3"/>
  <c r="AE582" i="3"/>
  <c r="AG582" i="3"/>
  <c r="AI582" i="3"/>
  <c r="AK582" i="3"/>
  <c r="AM582" i="3"/>
  <c r="AO582" i="3"/>
  <c r="AQ582" i="3"/>
  <c r="AS582" i="3"/>
  <c r="AU582" i="3"/>
  <c r="AW582" i="3"/>
  <c r="AY582" i="3"/>
  <c r="BA582" i="3"/>
  <c r="BC582" i="3"/>
  <c r="BE582" i="3"/>
  <c r="BG582" i="3"/>
  <c r="BI582" i="3"/>
  <c r="N590" i="3"/>
  <c r="P590" i="3"/>
  <c r="R590" i="3"/>
  <c r="T590" i="3"/>
  <c r="V590" i="3"/>
  <c r="X590" i="3"/>
  <c r="Z590" i="3"/>
  <c r="AB590" i="3"/>
  <c r="AD590" i="3"/>
  <c r="AF590" i="3"/>
  <c r="AH590" i="3"/>
  <c r="AJ590" i="3"/>
  <c r="AL590" i="3"/>
  <c r="AN590" i="3"/>
  <c r="AP590" i="3"/>
  <c r="AR590" i="3"/>
  <c r="AT590" i="3"/>
  <c r="AV590" i="3"/>
  <c r="AX590" i="3"/>
  <c r="AZ590" i="3"/>
  <c r="BB590" i="3"/>
  <c r="BD590" i="3"/>
  <c r="BF590" i="3"/>
  <c r="BH590" i="3"/>
  <c r="M590" i="3"/>
  <c r="O590" i="3"/>
  <c r="Q590" i="3"/>
  <c r="S590" i="3"/>
  <c r="U590" i="3"/>
  <c r="W590" i="3"/>
  <c r="Y590" i="3"/>
  <c r="AA590" i="3"/>
  <c r="AC590" i="3"/>
  <c r="AE590" i="3"/>
  <c r="AG590" i="3"/>
  <c r="AI590" i="3"/>
  <c r="AK590" i="3"/>
  <c r="AM590" i="3"/>
  <c r="AO590" i="3"/>
  <c r="AQ590" i="3"/>
  <c r="AS590" i="3"/>
  <c r="AU590" i="3"/>
  <c r="AW590" i="3"/>
  <c r="AY590" i="3"/>
  <c r="BA590" i="3"/>
  <c r="BC590" i="3"/>
  <c r="BE590" i="3"/>
  <c r="BG590" i="3"/>
  <c r="BI590" i="3"/>
  <c r="N631" i="3"/>
  <c r="P631" i="3"/>
  <c r="R631" i="3"/>
  <c r="T631" i="3"/>
  <c r="V631" i="3"/>
  <c r="X631" i="3"/>
  <c r="Z631" i="3"/>
  <c r="AB631" i="3"/>
  <c r="AD631" i="3"/>
  <c r="AF631" i="3"/>
  <c r="AH631" i="3"/>
  <c r="AJ631" i="3"/>
  <c r="AL631" i="3"/>
  <c r="AN631" i="3"/>
  <c r="AP631" i="3"/>
  <c r="AR631" i="3"/>
  <c r="AT631" i="3"/>
  <c r="AV631" i="3"/>
  <c r="AX631" i="3"/>
  <c r="AZ631" i="3"/>
  <c r="BB631" i="3"/>
  <c r="BD631" i="3"/>
  <c r="BF631" i="3"/>
  <c r="BH631" i="3"/>
  <c r="M631" i="3"/>
  <c r="O631" i="3"/>
  <c r="Q631" i="3"/>
  <c r="S631" i="3"/>
  <c r="U631" i="3"/>
  <c r="W631" i="3"/>
  <c r="Y631" i="3"/>
  <c r="AA631" i="3"/>
  <c r="AC631" i="3"/>
  <c r="AE631" i="3"/>
  <c r="AG631" i="3"/>
  <c r="AI631" i="3"/>
  <c r="AK631" i="3"/>
  <c r="AM631" i="3"/>
  <c r="AO631" i="3"/>
  <c r="AQ631" i="3"/>
  <c r="AS631" i="3"/>
  <c r="AU631" i="3"/>
  <c r="AW631" i="3"/>
  <c r="AY631" i="3"/>
  <c r="BA631" i="3"/>
  <c r="BC631" i="3"/>
  <c r="BE631" i="3"/>
  <c r="BG631" i="3"/>
  <c r="BI631" i="3"/>
  <c r="N633" i="3"/>
  <c r="P633" i="3"/>
  <c r="R633" i="3"/>
  <c r="T633" i="3"/>
  <c r="V633" i="3"/>
  <c r="X633" i="3"/>
  <c r="Z633" i="3"/>
  <c r="AB633" i="3"/>
  <c r="AD633" i="3"/>
  <c r="AF633" i="3"/>
  <c r="AH633" i="3"/>
  <c r="AJ633" i="3"/>
  <c r="AL633" i="3"/>
  <c r="AN633" i="3"/>
  <c r="AP633" i="3"/>
  <c r="AR633" i="3"/>
  <c r="AT633" i="3"/>
  <c r="AV633" i="3"/>
  <c r="AX633" i="3"/>
  <c r="AZ633" i="3"/>
  <c r="BB633" i="3"/>
  <c r="BD633" i="3"/>
  <c r="BF633" i="3"/>
  <c r="BH633" i="3"/>
  <c r="M633" i="3"/>
  <c r="O633" i="3"/>
  <c r="Q633" i="3"/>
  <c r="S633" i="3"/>
  <c r="U633" i="3"/>
  <c r="W633" i="3"/>
  <c r="Y633" i="3"/>
  <c r="AA633" i="3"/>
  <c r="AC633" i="3"/>
  <c r="AE633" i="3"/>
  <c r="AG633" i="3"/>
  <c r="AI633" i="3"/>
  <c r="AK633" i="3"/>
  <c r="AM633" i="3"/>
  <c r="AO633" i="3"/>
  <c r="AQ633" i="3"/>
  <c r="AS633" i="3"/>
  <c r="AU633" i="3"/>
  <c r="AW633" i="3"/>
  <c r="AY633" i="3"/>
  <c r="BA633" i="3"/>
  <c r="BC633" i="3"/>
  <c r="BE633" i="3"/>
  <c r="BG633" i="3"/>
  <c r="BI633" i="3"/>
  <c r="BK556" i="3"/>
  <c r="BM507" i="3"/>
  <c r="N508" i="3"/>
  <c r="P508" i="3"/>
  <c r="R508" i="3"/>
  <c r="T508" i="3"/>
  <c r="V508" i="3"/>
  <c r="X508" i="3"/>
  <c r="Z508" i="3"/>
  <c r="AB508" i="3"/>
  <c r="AD508" i="3"/>
  <c r="AF508" i="3"/>
  <c r="AH508" i="3"/>
  <c r="AJ508" i="3"/>
  <c r="AL508" i="3"/>
  <c r="AN508" i="3"/>
  <c r="AP508" i="3"/>
  <c r="AR508" i="3"/>
  <c r="AT508" i="3"/>
  <c r="AV508" i="3"/>
  <c r="AX508" i="3"/>
  <c r="AZ508" i="3"/>
  <c r="BB508" i="3"/>
  <c r="BD508" i="3"/>
  <c r="BF508" i="3"/>
  <c r="BH508" i="3"/>
  <c r="O508" i="3"/>
  <c r="S508" i="3"/>
  <c r="W508" i="3"/>
  <c r="AA508" i="3"/>
  <c r="AE508" i="3"/>
  <c r="AI508" i="3"/>
  <c r="AM508" i="3"/>
  <c r="AQ508" i="3"/>
  <c r="AU508" i="3"/>
  <c r="AY508" i="3"/>
  <c r="BC508" i="3"/>
  <c r="BG508" i="3"/>
  <c r="M508" i="3"/>
  <c r="Q508" i="3"/>
  <c r="U508" i="3"/>
  <c r="Y508" i="3"/>
  <c r="AC508" i="3"/>
  <c r="AG508" i="3"/>
  <c r="AK508" i="3"/>
  <c r="AO508" i="3"/>
  <c r="AS508" i="3"/>
  <c r="AW508" i="3"/>
  <c r="BA508" i="3"/>
  <c r="BE508" i="3"/>
  <c r="BI508" i="3"/>
  <c r="N510" i="3"/>
  <c r="P510" i="3"/>
  <c r="R510" i="3"/>
  <c r="T510" i="3"/>
  <c r="V510" i="3"/>
  <c r="X510" i="3"/>
  <c r="Z510" i="3"/>
  <c r="AB510" i="3"/>
  <c r="AD510" i="3"/>
  <c r="O510" i="3"/>
  <c r="S510" i="3"/>
  <c r="W510" i="3"/>
  <c r="AA510" i="3"/>
  <c r="AE510" i="3"/>
  <c r="AG510" i="3"/>
  <c r="AI510" i="3"/>
  <c r="AK510" i="3"/>
  <c r="AM510" i="3"/>
  <c r="AO510" i="3"/>
  <c r="AQ510" i="3"/>
  <c r="AS510" i="3"/>
  <c r="AU510" i="3"/>
  <c r="AW510" i="3"/>
  <c r="AY510" i="3"/>
  <c r="BA510" i="3"/>
  <c r="BC510" i="3"/>
  <c r="BE510" i="3"/>
  <c r="BG510" i="3"/>
  <c r="BI510" i="3"/>
  <c r="M510" i="3"/>
  <c r="Q510" i="3"/>
  <c r="U510" i="3"/>
  <c r="Y510" i="3"/>
  <c r="AC510" i="3"/>
  <c r="AF510" i="3"/>
  <c r="AH510" i="3"/>
  <c r="AJ510" i="3"/>
  <c r="AL510" i="3"/>
  <c r="AN510" i="3"/>
  <c r="AP510" i="3"/>
  <c r="AR510" i="3"/>
  <c r="AT510" i="3"/>
  <c r="AV510" i="3"/>
  <c r="AX510" i="3"/>
  <c r="AZ510" i="3"/>
  <c r="BB510" i="3"/>
  <c r="BD510" i="3"/>
  <c r="BF510" i="3"/>
  <c r="BH510" i="3"/>
  <c r="BM516" i="3"/>
  <c r="BL516" i="3"/>
  <c r="BI517" i="3"/>
  <c r="BE517" i="3"/>
  <c r="BA517" i="3"/>
  <c r="AW517" i="3"/>
  <c r="AS517" i="3"/>
  <c r="AO517" i="3"/>
  <c r="AK517" i="3"/>
  <c r="AG517" i="3"/>
  <c r="AC517" i="3"/>
  <c r="Y517" i="3"/>
  <c r="U517" i="3"/>
  <c r="Q517" i="3"/>
  <c r="M517" i="3"/>
  <c r="BF517" i="3"/>
  <c r="BB517" i="3"/>
  <c r="AX517" i="3"/>
  <c r="AT517" i="3"/>
  <c r="AP517" i="3"/>
  <c r="AL517" i="3"/>
  <c r="AH517" i="3"/>
  <c r="AD517" i="3"/>
  <c r="Z517" i="3"/>
  <c r="V517" i="3"/>
  <c r="R517" i="3"/>
  <c r="BL517" i="3" s="1"/>
  <c r="N519" i="3"/>
  <c r="P519" i="3"/>
  <c r="R519" i="3"/>
  <c r="T519" i="3"/>
  <c r="V519" i="3"/>
  <c r="X519" i="3"/>
  <c r="M519" i="3"/>
  <c r="O519" i="3"/>
  <c r="Q519" i="3"/>
  <c r="S519" i="3"/>
  <c r="U519" i="3"/>
  <c r="W519" i="3"/>
  <c r="Y519" i="3"/>
  <c r="AA519" i="3"/>
  <c r="AC519" i="3"/>
  <c r="AE519" i="3"/>
  <c r="AG519" i="3"/>
  <c r="Z519" i="3"/>
  <c r="AD519" i="3"/>
  <c r="AH519" i="3"/>
  <c r="AJ519" i="3"/>
  <c r="AL519" i="3"/>
  <c r="AN519" i="3"/>
  <c r="AP519" i="3"/>
  <c r="AR519" i="3"/>
  <c r="AT519" i="3"/>
  <c r="AV519" i="3"/>
  <c r="AX519" i="3"/>
  <c r="AZ519" i="3"/>
  <c r="BB519" i="3"/>
  <c r="BD519" i="3"/>
  <c r="BF519" i="3"/>
  <c r="BH519" i="3"/>
  <c r="AB519" i="3"/>
  <c r="AF519" i="3"/>
  <c r="AI519" i="3"/>
  <c r="AK519" i="3"/>
  <c r="AM519" i="3"/>
  <c r="AO519" i="3"/>
  <c r="AQ519" i="3"/>
  <c r="AS519" i="3"/>
  <c r="AU519" i="3"/>
  <c r="AW519" i="3"/>
  <c r="AY519" i="3"/>
  <c r="BA519" i="3"/>
  <c r="BC519" i="3"/>
  <c r="BE519" i="3"/>
  <c r="BG519" i="3"/>
  <c r="BI519" i="3"/>
  <c r="BI524" i="3"/>
  <c r="BE524" i="3"/>
  <c r="BA524" i="3"/>
  <c r="AW524" i="3"/>
  <c r="AS524" i="3"/>
  <c r="AO524" i="3"/>
  <c r="AK524" i="3"/>
  <c r="AG524" i="3"/>
  <c r="AC524" i="3"/>
  <c r="Y524" i="3"/>
  <c r="U524" i="3"/>
  <c r="Q524" i="3"/>
  <c r="M524" i="3"/>
  <c r="BF524" i="3"/>
  <c r="BB524" i="3"/>
  <c r="AX524" i="3"/>
  <c r="AT524" i="3"/>
  <c r="AP524" i="3"/>
  <c r="AL524" i="3"/>
  <c r="AH524" i="3"/>
  <c r="AD524" i="3"/>
  <c r="Z524" i="3"/>
  <c r="V524" i="3"/>
  <c r="R524" i="3"/>
  <c r="BM525" i="3"/>
  <c r="N526" i="3"/>
  <c r="P526" i="3"/>
  <c r="R526" i="3"/>
  <c r="M526" i="3"/>
  <c r="O526" i="3"/>
  <c r="Q526" i="3"/>
  <c r="S526" i="3"/>
  <c r="T526" i="3"/>
  <c r="V526" i="3"/>
  <c r="X526" i="3"/>
  <c r="Z526" i="3"/>
  <c r="AB526" i="3"/>
  <c r="AD526" i="3"/>
  <c r="AF526" i="3"/>
  <c r="AH526" i="3"/>
  <c r="AJ526" i="3"/>
  <c r="AL526" i="3"/>
  <c r="AN526" i="3"/>
  <c r="AP526" i="3"/>
  <c r="AR526" i="3"/>
  <c r="AT526" i="3"/>
  <c r="AV526" i="3"/>
  <c r="AX526" i="3"/>
  <c r="AZ526" i="3"/>
  <c r="BB526" i="3"/>
  <c r="BD526" i="3"/>
  <c r="BF526" i="3"/>
  <c r="BH526" i="3"/>
  <c r="U526" i="3"/>
  <c r="W526" i="3"/>
  <c r="Y526" i="3"/>
  <c r="AA526" i="3"/>
  <c r="AC526" i="3"/>
  <c r="AE526" i="3"/>
  <c r="AG526" i="3"/>
  <c r="AI526" i="3"/>
  <c r="AK526" i="3"/>
  <c r="AM526" i="3"/>
  <c r="AO526" i="3"/>
  <c r="AQ526" i="3"/>
  <c r="AS526" i="3"/>
  <c r="AU526" i="3"/>
  <c r="AW526" i="3"/>
  <c r="AY526" i="3"/>
  <c r="BA526" i="3"/>
  <c r="BC526" i="3"/>
  <c r="BE526" i="3"/>
  <c r="BG526" i="3"/>
  <c r="BI526" i="3"/>
  <c r="BL532" i="3"/>
  <c r="N533" i="3"/>
  <c r="P533" i="3"/>
  <c r="R533" i="3"/>
  <c r="T533" i="3"/>
  <c r="V533" i="3"/>
  <c r="X533" i="3"/>
  <c r="Z533" i="3"/>
  <c r="AB533" i="3"/>
  <c r="AD533" i="3"/>
  <c r="AF533" i="3"/>
  <c r="AH533" i="3"/>
  <c r="AJ533" i="3"/>
  <c r="AL533" i="3"/>
  <c r="AN533" i="3"/>
  <c r="AP533" i="3"/>
  <c r="AR533" i="3"/>
  <c r="AT533" i="3"/>
  <c r="AV533" i="3"/>
  <c r="AX533" i="3"/>
  <c r="AZ533" i="3"/>
  <c r="BB533" i="3"/>
  <c r="BD533" i="3"/>
  <c r="BF533" i="3"/>
  <c r="BH533" i="3"/>
  <c r="M533" i="3"/>
  <c r="O533" i="3"/>
  <c r="Q533" i="3"/>
  <c r="S533" i="3"/>
  <c r="U533" i="3"/>
  <c r="W533" i="3"/>
  <c r="Y533" i="3"/>
  <c r="AA533" i="3"/>
  <c r="AC533" i="3"/>
  <c r="AE533" i="3"/>
  <c r="AG533" i="3"/>
  <c r="AI533" i="3"/>
  <c r="AK533" i="3"/>
  <c r="AM533" i="3"/>
  <c r="AO533" i="3"/>
  <c r="AQ533" i="3"/>
  <c r="AS533" i="3"/>
  <c r="AU533" i="3"/>
  <c r="AW533" i="3"/>
  <c r="AY533" i="3"/>
  <c r="BA533" i="3"/>
  <c r="BC533" i="3"/>
  <c r="BE533" i="3"/>
  <c r="BG533" i="3"/>
  <c r="BI533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40" i="3"/>
  <c r="P540" i="3"/>
  <c r="R540" i="3"/>
  <c r="T540" i="3"/>
  <c r="V540" i="3"/>
  <c r="X540" i="3"/>
  <c r="Z540" i="3"/>
  <c r="AB540" i="3"/>
  <c r="AD540" i="3"/>
  <c r="AF540" i="3"/>
  <c r="AH540" i="3"/>
  <c r="AJ540" i="3"/>
  <c r="AL540" i="3"/>
  <c r="AN540" i="3"/>
  <c r="AP540" i="3"/>
  <c r="AR540" i="3"/>
  <c r="AT540" i="3"/>
  <c r="AV540" i="3"/>
  <c r="AX540" i="3"/>
  <c r="AZ540" i="3"/>
  <c r="BB540" i="3"/>
  <c r="BD540" i="3"/>
  <c r="BF540" i="3"/>
  <c r="BH540" i="3"/>
  <c r="M540" i="3"/>
  <c r="O540" i="3"/>
  <c r="Q540" i="3"/>
  <c r="S540" i="3"/>
  <c r="U540" i="3"/>
  <c r="W540" i="3"/>
  <c r="Y540" i="3"/>
  <c r="AA540" i="3"/>
  <c r="AC540" i="3"/>
  <c r="AE540" i="3"/>
  <c r="AG540" i="3"/>
  <c r="AI540" i="3"/>
  <c r="AK540" i="3"/>
  <c r="AM540" i="3"/>
  <c r="AO540" i="3"/>
  <c r="AQ540" i="3"/>
  <c r="AS540" i="3"/>
  <c r="AU540" i="3"/>
  <c r="AW540" i="3"/>
  <c r="AY540" i="3"/>
  <c r="BA540" i="3"/>
  <c r="BC540" i="3"/>
  <c r="BE540" i="3"/>
  <c r="BG540" i="3"/>
  <c r="BI540" i="3"/>
  <c r="N542" i="3"/>
  <c r="P542" i="3"/>
  <c r="R542" i="3"/>
  <c r="T542" i="3"/>
  <c r="V542" i="3"/>
  <c r="X542" i="3"/>
  <c r="Z542" i="3"/>
  <c r="AB542" i="3"/>
  <c r="AD542" i="3"/>
  <c r="AF542" i="3"/>
  <c r="AH542" i="3"/>
  <c r="AJ542" i="3"/>
  <c r="AL542" i="3"/>
  <c r="AN542" i="3"/>
  <c r="AP542" i="3"/>
  <c r="AR542" i="3"/>
  <c r="AT542" i="3"/>
  <c r="AV542" i="3"/>
  <c r="AX542" i="3"/>
  <c r="AZ542" i="3"/>
  <c r="BB542" i="3"/>
  <c r="BD542" i="3"/>
  <c r="BF542" i="3"/>
  <c r="BH542" i="3"/>
  <c r="M542" i="3"/>
  <c r="O542" i="3"/>
  <c r="Q542" i="3"/>
  <c r="S542" i="3"/>
  <c r="U542" i="3"/>
  <c r="W542" i="3"/>
  <c r="Y542" i="3"/>
  <c r="AA542" i="3"/>
  <c r="AC542" i="3"/>
  <c r="AE542" i="3"/>
  <c r="AG542" i="3"/>
  <c r="AI542" i="3"/>
  <c r="AK542" i="3"/>
  <c r="AM542" i="3"/>
  <c r="AO542" i="3"/>
  <c r="AQ542" i="3"/>
  <c r="AS542" i="3"/>
  <c r="AU542" i="3"/>
  <c r="AW542" i="3"/>
  <c r="AY542" i="3"/>
  <c r="BA542" i="3"/>
  <c r="BC542" i="3"/>
  <c r="BE542" i="3"/>
  <c r="BG542" i="3"/>
  <c r="BI542" i="3"/>
  <c r="N549" i="3"/>
  <c r="P549" i="3"/>
  <c r="R549" i="3"/>
  <c r="T549" i="3"/>
  <c r="V549" i="3"/>
  <c r="X549" i="3"/>
  <c r="Z549" i="3"/>
  <c r="AB549" i="3"/>
  <c r="AD549" i="3"/>
  <c r="AF549" i="3"/>
  <c r="AH549" i="3"/>
  <c r="AJ549" i="3"/>
  <c r="AL549" i="3"/>
  <c r="AN549" i="3"/>
  <c r="AP549" i="3"/>
  <c r="AR549" i="3"/>
  <c r="AT549" i="3"/>
  <c r="AV549" i="3"/>
  <c r="AX549" i="3"/>
  <c r="AZ549" i="3"/>
  <c r="BB549" i="3"/>
  <c r="BD549" i="3"/>
  <c r="BF549" i="3"/>
  <c r="BH549" i="3"/>
  <c r="M549" i="3"/>
  <c r="O549" i="3"/>
  <c r="Q549" i="3"/>
  <c r="S549" i="3"/>
  <c r="U549" i="3"/>
  <c r="W549" i="3"/>
  <c r="Y549" i="3"/>
  <c r="AA549" i="3"/>
  <c r="AC549" i="3"/>
  <c r="AE549" i="3"/>
  <c r="AG549" i="3"/>
  <c r="AI549" i="3"/>
  <c r="AK549" i="3"/>
  <c r="AM549" i="3"/>
  <c r="AO549" i="3"/>
  <c r="AQ549" i="3"/>
  <c r="AS549" i="3"/>
  <c r="AU549" i="3"/>
  <c r="AW549" i="3"/>
  <c r="AY549" i="3"/>
  <c r="BA549" i="3"/>
  <c r="BC549" i="3"/>
  <c r="BE549" i="3"/>
  <c r="BG549" i="3"/>
  <c r="BI549" i="3"/>
  <c r="N551" i="3"/>
  <c r="P551" i="3"/>
  <c r="R551" i="3"/>
  <c r="T551" i="3"/>
  <c r="V551" i="3"/>
  <c r="X551" i="3"/>
  <c r="Z551" i="3"/>
  <c r="AB551" i="3"/>
  <c r="AD551" i="3"/>
  <c r="AF551" i="3"/>
  <c r="AH551" i="3"/>
  <c r="AJ551" i="3"/>
  <c r="AL551" i="3"/>
  <c r="AN551" i="3"/>
  <c r="AP551" i="3"/>
  <c r="AR551" i="3"/>
  <c r="AT551" i="3"/>
  <c r="AV551" i="3"/>
  <c r="AX551" i="3"/>
  <c r="AZ551" i="3"/>
  <c r="BB551" i="3"/>
  <c r="BD551" i="3"/>
  <c r="BF551" i="3"/>
  <c r="BH551" i="3"/>
  <c r="M551" i="3"/>
  <c r="O551" i="3"/>
  <c r="Q551" i="3"/>
  <c r="S551" i="3"/>
  <c r="U551" i="3"/>
  <c r="W551" i="3"/>
  <c r="Y551" i="3"/>
  <c r="AA551" i="3"/>
  <c r="AC551" i="3"/>
  <c r="AE551" i="3"/>
  <c r="AG551" i="3"/>
  <c r="AI551" i="3"/>
  <c r="AK551" i="3"/>
  <c r="AM551" i="3"/>
  <c r="AO551" i="3"/>
  <c r="AQ551" i="3"/>
  <c r="AS551" i="3"/>
  <c r="AU551" i="3"/>
  <c r="AW551" i="3"/>
  <c r="AY551" i="3"/>
  <c r="BA551" i="3"/>
  <c r="BC551" i="3"/>
  <c r="BE551" i="3"/>
  <c r="BG551" i="3"/>
  <c r="BI551" i="3"/>
  <c r="M558" i="3"/>
  <c r="O558" i="3"/>
  <c r="Q558" i="3"/>
  <c r="S558" i="3"/>
  <c r="U558" i="3"/>
  <c r="W558" i="3"/>
  <c r="Y558" i="3"/>
  <c r="AA558" i="3"/>
  <c r="AC558" i="3"/>
  <c r="AE558" i="3"/>
  <c r="AG558" i="3"/>
  <c r="AI558" i="3"/>
  <c r="AK558" i="3"/>
  <c r="AM558" i="3"/>
  <c r="AO558" i="3"/>
  <c r="AQ558" i="3"/>
  <c r="AS558" i="3"/>
  <c r="AU558" i="3"/>
  <c r="AW558" i="3"/>
  <c r="AY558" i="3"/>
  <c r="BA558" i="3"/>
  <c r="BC558" i="3"/>
  <c r="BE558" i="3"/>
  <c r="BG558" i="3"/>
  <c r="BI558" i="3"/>
  <c r="N558" i="3"/>
  <c r="P558" i="3"/>
  <c r="R558" i="3"/>
  <c r="T558" i="3"/>
  <c r="V558" i="3"/>
  <c r="X558" i="3"/>
  <c r="Z558" i="3"/>
  <c r="AB558" i="3"/>
  <c r="AD558" i="3"/>
  <c r="AF558" i="3"/>
  <c r="AH558" i="3"/>
  <c r="AJ558" i="3"/>
  <c r="AL558" i="3"/>
  <c r="AN558" i="3"/>
  <c r="AP558" i="3"/>
  <c r="AR558" i="3"/>
  <c r="AT558" i="3"/>
  <c r="AV558" i="3"/>
  <c r="AX558" i="3"/>
  <c r="AZ558" i="3"/>
  <c r="BB558" i="3"/>
  <c r="BD558" i="3"/>
  <c r="BF558" i="3"/>
  <c r="BH558" i="3"/>
  <c r="BL628" i="3"/>
  <c r="BL636" i="3"/>
  <c r="BN638" i="3"/>
  <c r="BH512" i="3"/>
  <c r="AZ512" i="3"/>
  <c r="AR512" i="3"/>
  <c r="AJ512" i="3"/>
  <c r="AB512" i="3"/>
  <c r="T512" i="3"/>
  <c r="BB512" i="3"/>
  <c r="AT512" i="3"/>
  <c r="AL512" i="3"/>
  <c r="AD512" i="3"/>
  <c r="V512" i="3"/>
  <c r="P512" i="3"/>
  <c r="BI512" i="3"/>
  <c r="BE512" i="3"/>
  <c r="BA512" i="3"/>
  <c r="AW512" i="3"/>
  <c r="AS512" i="3"/>
  <c r="AO512" i="3"/>
  <c r="AK512" i="3"/>
  <c r="AG512" i="3"/>
  <c r="AC512" i="3"/>
  <c r="Y512" i="3"/>
  <c r="U512" i="3"/>
  <c r="BL512" i="3" s="1"/>
  <c r="Q512" i="3"/>
  <c r="BG513" i="3"/>
  <c r="BC513" i="3"/>
  <c r="AY513" i="3"/>
  <c r="AU513" i="3"/>
  <c r="AQ513" i="3"/>
  <c r="AM513" i="3"/>
  <c r="AI513" i="3"/>
  <c r="AE513" i="3"/>
  <c r="AA513" i="3"/>
  <c r="W513" i="3"/>
  <c r="R513" i="3"/>
  <c r="BH513" i="3"/>
  <c r="BD513" i="3"/>
  <c r="AZ513" i="3"/>
  <c r="AV513" i="3"/>
  <c r="AR513" i="3"/>
  <c r="AN513" i="3"/>
  <c r="AJ513" i="3"/>
  <c r="AF513" i="3"/>
  <c r="AB513" i="3"/>
  <c r="X513" i="3"/>
  <c r="T513" i="3"/>
  <c r="S513" i="3"/>
  <c r="N514" i="3"/>
  <c r="P514" i="3"/>
  <c r="R514" i="3"/>
  <c r="T514" i="3"/>
  <c r="V514" i="3"/>
  <c r="X514" i="3"/>
  <c r="Z514" i="3"/>
  <c r="AB514" i="3"/>
  <c r="AD514" i="3"/>
  <c r="AF514" i="3"/>
  <c r="AH514" i="3"/>
  <c r="AJ514" i="3"/>
  <c r="AL514" i="3"/>
  <c r="AN514" i="3"/>
  <c r="AP514" i="3"/>
  <c r="AR514" i="3"/>
  <c r="AT514" i="3"/>
  <c r="AV514" i="3"/>
  <c r="AX514" i="3"/>
  <c r="AZ514" i="3"/>
  <c r="BB514" i="3"/>
  <c r="BD514" i="3"/>
  <c r="BF514" i="3"/>
  <c r="BH514" i="3"/>
  <c r="M514" i="3"/>
  <c r="O514" i="3"/>
  <c r="Q514" i="3"/>
  <c r="S514" i="3"/>
  <c r="U514" i="3"/>
  <c r="W514" i="3"/>
  <c r="Y514" i="3"/>
  <c r="AA514" i="3"/>
  <c r="AC514" i="3"/>
  <c r="AE514" i="3"/>
  <c r="AG514" i="3"/>
  <c r="AI514" i="3"/>
  <c r="AK514" i="3"/>
  <c r="AM514" i="3"/>
  <c r="AO514" i="3"/>
  <c r="AQ514" i="3"/>
  <c r="AS514" i="3"/>
  <c r="AU514" i="3"/>
  <c r="AW514" i="3"/>
  <c r="AY514" i="3"/>
  <c r="BA514" i="3"/>
  <c r="BC514" i="3"/>
  <c r="BE514" i="3"/>
  <c r="BG514" i="3"/>
  <c r="BI514" i="3"/>
  <c r="BG520" i="3"/>
  <c r="BC520" i="3"/>
  <c r="AY520" i="3"/>
  <c r="AU520" i="3"/>
  <c r="AQ520" i="3"/>
  <c r="AM520" i="3"/>
  <c r="AI520" i="3"/>
  <c r="AE520" i="3"/>
  <c r="AA520" i="3"/>
  <c r="W520" i="3"/>
  <c r="S520" i="3"/>
  <c r="O520" i="3"/>
  <c r="BH520" i="3"/>
  <c r="BD520" i="3"/>
  <c r="AZ520" i="3"/>
  <c r="AV520" i="3"/>
  <c r="AR520" i="3"/>
  <c r="AN520" i="3"/>
  <c r="AJ520" i="3"/>
  <c r="AF520" i="3"/>
  <c r="AB520" i="3"/>
  <c r="X520" i="3"/>
  <c r="T520" i="3"/>
  <c r="BI521" i="3"/>
  <c r="BE521" i="3"/>
  <c r="BA521" i="3"/>
  <c r="AW521" i="3"/>
  <c r="AS521" i="3"/>
  <c r="AO521" i="3"/>
  <c r="AK521" i="3"/>
  <c r="AG521" i="3"/>
  <c r="AC521" i="3"/>
  <c r="Y521" i="3"/>
  <c r="U521" i="3"/>
  <c r="Q521" i="3"/>
  <c r="M521" i="3"/>
  <c r="BF521" i="3"/>
  <c r="BB521" i="3"/>
  <c r="AX521" i="3"/>
  <c r="AT521" i="3"/>
  <c r="AP521" i="3"/>
  <c r="AL521" i="3"/>
  <c r="AH521" i="3"/>
  <c r="AD521" i="3"/>
  <c r="Z521" i="3"/>
  <c r="V521" i="3"/>
  <c r="R521" i="3"/>
  <c r="BL521" i="3" s="1"/>
  <c r="N523" i="3"/>
  <c r="P523" i="3"/>
  <c r="R523" i="3"/>
  <c r="T523" i="3"/>
  <c r="V523" i="3"/>
  <c r="X523" i="3"/>
  <c r="Z523" i="3"/>
  <c r="AB523" i="3"/>
  <c r="AD523" i="3"/>
  <c r="AF523" i="3"/>
  <c r="AH523" i="3"/>
  <c r="AJ523" i="3"/>
  <c r="AL523" i="3"/>
  <c r="AN523" i="3"/>
  <c r="AP523" i="3"/>
  <c r="AR523" i="3"/>
  <c r="AT523" i="3"/>
  <c r="AV523" i="3"/>
  <c r="AX523" i="3"/>
  <c r="AZ523" i="3"/>
  <c r="BB523" i="3"/>
  <c r="BD523" i="3"/>
  <c r="BF523" i="3"/>
  <c r="BH523" i="3"/>
  <c r="M523" i="3"/>
  <c r="O523" i="3"/>
  <c r="Q523" i="3"/>
  <c r="S523" i="3"/>
  <c r="U523" i="3"/>
  <c r="W523" i="3"/>
  <c r="Y523" i="3"/>
  <c r="AA523" i="3"/>
  <c r="AC523" i="3"/>
  <c r="AE523" i="3"/>
  <c r="AG523" i="3"/>
  <c r="AI523" i="3"/>
  <c r="AK523" i="3"/>
  <c r="AM523" i="3"/>
  <c r="AO523" i="3"/>
  <c r="AQ523" i="3"/>
  <c r="AS523" i="3"/>
  <c r="AU523" i="3"/>
  <c r="AW523" i="3"/>
  <c r="AY523" i="3"/>
  <c r="BA523" i="3"/>
  <c r="BC523" i="3"/>
  <c r="BE523" i="3"/>
  <c r="BG523" i="3"/>
  <c r="BI523" i="3"/>
  <c r="BI528" i="3"/>
  <c r="BE528" i="3"/>
  <c r="BA528" i="3"/>
  <c r="AW528" i="3"/>
  <c r="AS528" i="3"/>
  <c r="AO528" i="3"/>
  <c r="AK528" i="3"/>
  <c r="AG528" i="3"/>
  <c r="AC528" i="3"/>
  <c r="Y528" i="3"/>
  <c r="U528" i="3"/>
  <c r="Q528" i="3"/>
  <c r="M528" i="3"/>
  <c r="BF528" i="3"/>
  <c r="BB528" i="3"/>
  <c r="AX528" i="3"/>
  <c r="AT528" i="3"/>
  <c r="AP528" i="3"/>
  <c r="AL528" i="3"/>
  <c r="AH528" i="3"/>
  <c r="AD528" i="3"/>
  <c r="Z528" i="3"/>
  <c r="V528" i="3"/>
  <c r="R528" i="3"/>
  <c r="BG529" i="3"/>
  <c r="BC529" i="3"/>
  <c r="AY529" i="3"/>
  <c r="AU529" i="3"/>
  <c r="AQ529" i="3"/>
  <c r="AM529" i="3"/>
  <c r="AI529" i="3"/>
  <c r="AE529" i="3"/>
  <c r="AA529" i="3"/>
  <c r="W529" i="3"/>
  <c r="S529" i="3"/>
  <c r="O529" i="3"/>
  <c r="BH529" i="3"/>
  <c r="BD529" i="3"/>
  <c r="AZ529" i="3"/>
  <c r="AV529" i="3"/>
  <c r="AR529" i="3"/>
  <c r="AN529" i="3"/>
  <c r="AJ529" i="3"/>
  <c r="AF529" i="3"/>
  <c r="AB529" i="3"/>
  <c r="X529" i="3"/>
  <c r="T529" i="3"/>
  <c r="BI530" i="3"/>
  <c r="BE530" i="3"/>
  <c r="BA530" i="3"/>
  <c r="AW530" i="3"/>
  <c r="AS530" i="3"/>
  <c r="AO530" i="3"/>
  <c r="AK530" i="3"/>
  <c r="AG530" i="3"/>
  <c r="AC530" i="3"/>
  <c r="Y530" i="3"/>
  <c r="U530" i="3"/>
  <c r="Q530" i="3"/>
  <c r="M530" i="3"/>
  <c r="BF530" i="3"/>
  <c r="BB530" i="3"/>
  <c r="AX530" i="3"/>
  <c r="AT530" i="3"/>
  <c r="AP530" i="3"/>
  <c r="AL530" i="3"/>
  <c r="AH530" i="3"/>
  <c r="AD530" i="3"/>
  <c r="Z530" i="3"/>
  <c r="V530" i="3"/>
  <c r="R530" i="3"/>
  <c r="BL530" i="3" s="1"/>
  <c r="BG536" i="3"/>
  <c r="BC536" i="3"/>
  <c r="AY536" i="3"/>
  <c r="AU536" i="3"/>
  <c r="AQ536" i="3"/>
  <c r="AM536" i="3"/>
  <c r="AI536" i="3"/>
  <c r="AE536" i="3"/>
  <c r="AA536" i="3"/>
  <c r="W536" i="3"/>
  <c r="S536" i="3"/>
  <c r="O536" i="3"/>
  <c r="BH536" i="3"/>
  <c r="BD536" i="3"/>
  <c r="AZ536" i="3"/>
  <c r="AV536" i="3"/>
  <c r="AR536" i="3"/>
  <c r="AN536" i="3"/>
  <c r="AJ536" i="3"/>
  <c r="AF536" i="3"/>
  <c r="AB536" i="3"/>
  <c r="X536" i="3"/>
  <c r="T536" i="3"/>
  <c r="BI537" i="3"/>
  <c r="BE537" i="3"/>
  <c r="BA537" i="3"/>
  <c r="AW537" i="3"/>
  <c r="AS537" i="3"/>
  <c r="AO537" i="3"/>
  <c r="AK537" i="3"/>
  <c r="AG537" i="3"/>
  <c r="AC537" i="3"/>
  <c r="Y537" i="3"/>
  <c r="U537" i="3"/>
  <c r="Q537" i="3"/>
  <c r="M537" i="3"/>
  <c r="BF537" i="3"/>
  <c r="BB537" i="3"/>
  <c r="AX537" i="3"/>
  <c r="AT537" i="3"/>
  <c r="AP537" i="3"/>
  <c r="AL537" i="3"/>
  <c r="AH537" i="3"/>
  <c r="AD537" i="3"/>
  <c r="Z537" i="3"/>
  <c r="V537" i="3"/>
  <c r="R537" i="3"/>
  <c r="BG538" i="3"/>
  <c r="BC538" i="3"/>
  <c r="AY538" i="3"/>
  <c r="AU538" i="3"/>
  <c r="AQ538" i="3"/>
  <c r="AM538" i="3"/>
  <c r="AI538" i="3"/>
  <c r="AE538" i="3"/>
  <c r="AA538" i="3"/>
  <c r="W538" i="3"/>
  <c r="S538" i="3"/>
  <c r="O538" i="3"/>
  <c r="BH538" i="3"/>
  <c r="BD538" i="3"/>
  <c r="AZ538" i="3"/>
  <c r="AV538" i="3"/>
  <c r="AR538" i="3"/>
  <c r="AN538" i="3"/>
  <c r="AJ538" i="3"/>
  <c r="AF538" i="3"/>
  <c r="AB538" i="3"/>
  <c r="X538" i="3"/>
  <c r="T538" i="3"/>
  <c r="BL539" i="3"/>
  <c r="BI544" i="3"/>
  <c r="BE544" i="3"/>
  <c r="BA544" i="3"/>
  <c r="AW544" i="3"/>
  <c r="AS544" i="3"/>
  <c r="AO544" i="3"/>
  <c r="AK544" i="3"/>
  <c r="AG544" i="3"/>
  <c r="AC544" i="3"/>
  <c r="Y544" i="3"/>
  <c r="U544" i="3"/>
  <c r="Q544" i="3"/>
  <c r="M544" i="3"/>
  <c r="BF544" i="3"/>
  <c r="BB544" i="3"/>
  <c r="AX544" i="3"/>
  <c r="AT544" i="3"/>
  <c r="AP544" i="3"/>
  <c r="AL544" i="3"/>
  <c r="AH544" i="3"/>
  <c r="AD544" i="3"/>
  <c r="Z544" i="3"/>
  <c r="V544" i="3"/>
  <c r="R544" i="3"/>
  <c r="BG545" i="3"/>
  <c r="BC545" i="3"/>
  <c r="AY545" i="3"/>
  <c r="AU545" i="3"/>
  <c r="AQ545" i="3"/>
  <c r="AM545" i="3"/>
  <c r="AI545" i="3"/>
  <c r="AE545" i="3"/>
  <c r="AA545" i="3"/>
  <c r="W545" i="3"/>
  <c r="S545" i="3"/>
  <c r="O545" i="3"/>
  <c r="BH545" i="3"/>
  <c r="BD545" i="3"/>
  <c r="AZ545" i="3"/>
  <c r="AV545" i="3"/>
  <c r="AR545" i="3"/>
  <c r="AN545" i="3"/>
  <c r="AJ545" i="3"/>
  <c r="AF545" i="3"/>
  <c r="AB545" i="3"/>
  <c r="X545" i="3"/>
  <c r="T545" i="3"/>
  <c r="BI546" i="3"/>
  <c r="BE546" i="3"/>
  <c r="BA546" i="3"/>
  <c r="AW546" i="3"/>
  <c r="AS546" i="3"/>
  <c r="AO546" i="3"/>
  <c r="AK546" i="3"/>
  <c r="AG546" i="3"/>
  <c r="AC546" i="3"/>
  <c r="Y546" i="3"/>
  <c r="U546" i="3"/>
  <c r="Q546" i="3"/>
  <c r="M546" i="3"/>
  <c r="BF546" i="3"/>
  <c r="BB546" i="3"/>
  <c r="AX546" i="3"/>
  <c r="AT546" i="3"/>
  <c r="AP546" i="3"/>
  <c r="AL546" i="3"/>
  <c r="AH546" i="3"/>
  <c r="AD546" i="3"/>
  <c r="Z546" i="3"/>
  <c r="V546" i="3"/>
  <c r="R546" i="3"/>
  <c r="BM547" i="3"/>
  <c r="BL547" i="3"/>
  <c r="BB552" i="3"/>
  <c r="AT552" i="3"/>
  <c r="AL552" i="3"/>
  <c r="AD552" i="3"/>
  <c r="BD552" i="3"/>
  <c r="AV552" i="3"/>
  <c r="AN552" i="3"/>
  <c r="AF552" i="3"/>
  <c r="BI552" i="3"/>
  <c r="BE552" i="3"/>
  <c r="BA552" i="3"/>
  <c r="AW552" i="3"/>
  <c r="AS552" i="3"/>
  <c r="AO552" i="3"/>
  <c r="AK552" i="3"/>
  <c r="AG552" i="3"/>
  <c r="AC552" i="3"/>
  <c r="Y552" i="3"/>
  <c r="U552" i="3"/>
  <c r="Q552" i="3"/>
  <c r="M552" i="3"/>
  <c r="X552" i="3"/>
  <c r="T552" i="3"/>
  <c r="BI553" i="3"/>
  <c r="BE553" i="3"/>
  <c r="BA553" i="3"/>
  <c r="AW553" i="3"/>
  <c r="AS553" i="3"/>
  <c r="AO553" i="3"/>
  <c r="AK553" i="3"/>
  <c r="AF553" i="3"/>
  <c r="X553" i="3"/>
  <c r="P553" i="3"/>
  <c r="BF553" i="3"/>
  <c r="BB553" i="3"/>
  <c r="AX553" i="3"/>
  <c r="AT553" i="3"/>
  <c r="AP553" i="3"/>
  <c r="AL553" i="3"/>
  <c r="AH553" i="3"/>
  <c r="Z553" i="3"/>
  <c r="R553" i="3"/>
  <c r="AG553" i="3"/>
  <c r="AC553" i="3"/>
  <c r="Y553" i="3"/>
  <c r="U553" i="3"/>
  <c r="Q553" i="3"/>
  <c r="BG554" i="3"/>
  <c r="BC554" i="3"/>
  <c r="AY554" i="3"/>
  <c r="AU554" i="3"/>
  <c r="AQ554" i="3"/>
  <c r="AM554" i="3"/>
  <c r="AI554" i="3"/>
  <c r="AE554" i="3"/>
  <c r="AA554" i="3"/>
  <c r="W554" i="3"/>
  <c r="S554" i="3"/>
  <c r="O554" i="3"/>
  <c r="BH554" i="3"/>
  <c r="BD554" i="3"/>
  <c r="AZ554" i="3"/>
  <c r="AV554" i="3"/>
  <c r="AR554" i="3"/>
  <c r="AN554" i="3"/>
  <c r="AJ554" i="3"/>
  <c r="AF554" i="3"/>
  <c r="AB554" i="3"/>
  <c r="X554" i="3"/>
  <c r="T554" i="3"/>
  <c r="BM555" i="3"/>
  <c r="BH560" i="3"/>
  <c r="BD560" i="3"/>
  <c r="AZ560" i="3"/>
  <c r="AV560" i="3"/>
  <c r="AR560" i="3"/>
  <c r="AN560" i="3"/>
  <c r="AJ560" i="3"/>
  <c r="AF560" i="3"/>
  <c r="AB560" i="3"/>
  <c r="X560" i="3"/>
  <c r="T560" i="3"/>
  <c r="P560" i="3"/>
  <c r="BI560" i="3"/>
  <c r="BE560" i="3"/>
  <c r="BA560" i="3"/>
  <c r="AW560" i="3"/>
  <c r="AS560" i="3"/>
  <c r="AO560" i="3"/>
  <c r="AK560" i="3"/>
  <c r="AG560" i="3"/>
  <c r="AC560" i="3"/>
  <c r="Y560" i="3"/>
  <c r="U560" i="3"/>
  <c r="Q560" i="3"/>
  <c r="BG561" i="3"/>
  <c r="BC561" i="3"/>
  <c r="AY561" i="3"/>
  <c r="AU561" i="3"/>
  <c r="AQ561" i="3"/>
  <c r="AM561" i="3"/>
  <c r="AI561" i="3"/>
  <c r="AE561" i="3"/>
  <c r="AA561" i="3"/>
  <c r="W561" i="3"/>
  <c r="S561" i="3"/>
  <c r="O561" i="3"/>
  <c r="BH561" i="3"/>
  <c r="BD561" i="3"/>
  <c r="AZ561" i="3"/>
  <c r="AV561" i="3"/>
  <c r="AR561" i="3"/>
  <c r="AN561" i="3"/>
  <c r="AJ561" i="3"/>
  <c r="AF561" i="3"/>
  <c r="AB561" i="3"/>
  <c r="X561" i="3"/>
  <c r="T561" i="3"/>
  <c r="M569" i="3"/>
  <c r="O569" i="3"/>
  <c r="Q569" i="3"/>
  <c r="S569" i="3"/>
  <c r="U569" i="3"/>
  <c r="W569" i="3"/>
  <c r="Y569" i="3"/>
  <c r="AA569" i="3"/>
  <c r="AC569" i="3"/>
  <c r="AE569" i="3"/>
  <c r="AG569" i="3"/>
  <c r="AI569" i="3"/>
  <c r="AK569" i="3"/>
  <c r="AM569" i="3"/>
  <c r="AO569" i="3"/>
  <c r="AQ569" i="3"/>
  <c r="AS569" i="3"/>
  <c r="AU569" i="3"/>
  <c r="AW569" i="3"/>
  <c r="AY569" i="3"/>
  <c r="BA569" i="3"/>
  <c r="BC569" i="3"/>
  <c r="BE569" i="3"/>
  <c r="BG569" i="3"/>
  <c r="BI569" i="3"/>
  <c r="N569" i="3"/>
  <c r="P569" i="3"/>
  <c r="R569" i="3"/>
  <c r="T569" i="3"/>
  <c r="V569" i="3"/>
  <c r="X569" i="3"/>
  <c r="Z569" i="3"/>
  <c r="AB569" i="3"/>
  <c r="AD569" i="3"/>
  <c r="AF569" i="3"/>
  <c r="AH569" i="3"/>
  <c r="AJ569" i="3"/>
  <c r="AL569" i="3"/>
  <c r="AN569" i="3"/>
  <c r="AP569" i="3"/>
  <c r="AR569" i="3"/>
  <c r="AT569" i="3"/>
  <c r="AV569" i="3"/>
  <c r="AX569" i="3"/>
  <c r="AZ569" i="3"/>
  <c r="BB569" i="3"/>
  <c r="BD569" i="3"/>
  <c r="BF569" i="3"/>
  <c r="BH569" i="3"/>
  <c r="M576" i="3"/>
  <c r="O576" i="3"/>
  <c r="Q576" i="3"/>
  <c r="S576" i="3"/>
  <c r="U576" i="3"/>
  <c r="W576" i="3"/>
  <c r="Y576" i="3"/>
  <c r="AA576" i="3"/>
  <c r="AC576" i="3"/>
  <c r="AE576" i="3"/>
  <c r="AG576" i="3"/>
  <c r="AI576" i="3"/>
  <c r="AK576" i="3"/>
  <c r="AM576" i="3"/>
  <c r="AO576" i="3"/>
  <c r="AQ576" i="3"/>
  <c r="AS576" i="3"/>
  <c r="AU576" i="3"/>
  <c r="AW576" i="3"/>
  <c r="AY576" i="3"/>
  <c r="BA576" i="3"/>
  <c r="BC576" i="3"/>
  <c r="BE576" i="3"/>
  <c r="BG576" i="3"/>
  <c r="BI576" i="3"/>
  <c r="N576" i="3"/>
  <c r="P576" i="3"/>
  <c r="R576" i="3"/>
  <c r="T576" i="3"/>
  <c r="V576" i="3"/>
  <c r="X576" i="3"/>
  <c r="Z576" i="3"/>
  <c r="AB576" i="3"/>
  <c r="AD576" i="3"/>
  <c r="AF576" i="3"/>
  <c r="AH576" i="3"/>
  <c r="AJ576" i="3"/>
  <c r="AL576" i="3"/>
  <c r="AN576" i="3"/>
  <c r="AP576" i="3"/>
  <c r="AR576" i="3"/>
  <c r="AT576" i="3"/>
  <c r="AV576" i="3"/>
  <c r="AX576" i="3"/>
  <c r="AZ576" i="3"/>
  <c r="BB576" i="3"/>
  <c r="BD576" i="3"/>
  <c r="BF576" i="3"/>
  <c r="BH576" i="3"/>
  <c r="M585" i="3"/>
  <c r="O585" i="3"/>
  <c r="Q585" i="3"/>
  <c r="S585" i="3"/>
  <c r="U585" i="3"/>
  <c r="W585" i="3"/>
  <c r="Y585" i="3"/>
  <c r="AA585" i="3"/>
  <c r="AC585" i="3"/>
  <c r="AE585" i="3"/>
  <c r="AG585" i="3"/>
  <c r="AI585" i="3"/>
  <c r="AK585" i="3"/>
  <c r="AM585" i="3"/>
  <c r="AO585" i="3"/>
  <c r="AQ585" i="3"/>
  <c r="AS585" i="3"/>
  <c r="AU585" i="3"/>
  <c r="AW585" i="3"/>
  <c r="AY585" i="3"/>
  <c r="BA585" i="3"/>
  <c r="BC585" i="3"/>
  <c r="BE585" i="3"/>
  <c r="BG585" i="3"/>
  <c r="BI585" i="3"/>
  <c r="N585" i="3"/>
  <c r="P585" i="3"/>
  <c r="R585" i="3"/>
  <c r="T585" i="3"/>
  <c r="V585" i="3"/>
  <c r="X585" i="3"/>
  <c r="Z585" i="3"/>
  <c r="AB585" i="3"/>
  <c r="AD585" i="3"/>
  <c r="AF585" i="3"/>
  <c r="AH585" i="3"/>
  <c r="AJ585" i="3"/>
  <c r="AL585" i="3"/>
  <c r="AN585" i="3"/>
  <c r="AP585" i="3"/>
  <c r="AR585" i="3"/>
  <c r="AT585" i="3"/>
  <c r="AV585" i="3"/>
  <c r="AX585" i="3"/>
  <c r="AZ585" i="3"/>
  <c r="BB585" i="3"/>
  <c r="BD585" i="3"/>
  <c r="BF585" i="3"/>
  <c r="BH585" i="3"/>
  <c r="M593" i="3"/>
  <c r="O593" i="3"/>
  <c r="Q593" i="3"/>
  <c r="S593" i="3"/>
  <c r="U593" i="3"/>
  <c r="W593" i="3"/>
  <c r="Y593" i="3"/>
  <c r="AA593" i="3"/>
  <c r="AC593" i="3"/>
  <c r="AE593" i="3"/>
  <c r="AG593" i="3"/>
  <c r="AI593" i="3"/>
  <c r="AK593" i="3"/>
  <c r="AM593" i="3"/>
  <c r="AO593" i="3"/>
  <c r="AQ593" i="3"/>
  <c r="AS593" i="3"/>
  <c r="AU593" i="3"/>
  <c r="AW593" i="3"/>
  <c r="AY593" i="3"/>
  <c r="BA593" i="3"/>
  <c r="BC593" i="3"/>
  <c r="BE593" i="3"/>
  <c r="BG593" i="3"/>
  <c r="BI593" i="3"/>
  <c r="N593" i="3"/>
  <c r="P593" i="3"/>
  <c r="R593" i="3"/>
  <c r="T593" i="3"/>
  <c r="V593" i="3"/>
  <c r="X593" i="3"/>
  <c r="Z593" i="3"/>
  <c r="AB593" i="3"/>
  <c r="AD593" i="3"/>
  <c r="AF593" i="3"/>
  <c r="AH593" i="3"/>
  <c r="AJ593" i="3"/>
  <c r="AL593" i="3"/>
  <c r="AN593" i="3"/>
  <c r="AP593" i="3"/>
  <c r="AR593" i="3"/>
  <c r="AT593" i="3"/>
  <c r="AV593" i="3"/>
  <c r="AX593" i="3"/>
  <c r="AZ593" i="3"/>
  <c r="BB593" i="3"/>
  <c r="BD593" i="3"/>
  <c r="BF593" i="3"/>
  <c r="BH593" i="3"/>
  <c r="N594" i="3"/>
  <c r="P594" i="3"/>
  <c r="R594" i="3"/>
  <c r="T594" i="3"/>
  <c r="V594" i="3"/>
  <c r="X594" i="3"/>
  <c r="Z594" i="3"/>
  <c r="AB594" i="3"/>
  <c r="AD594" i="3"/>
  <c r="AF594" i="3"/>
  <c r="AH594" i="3"/>
  <c r="AJ594" i="3"/>
  <c r="AL594" i="3"/>
  <c r="AN594" i="3"/>
  <c r="AP594" i="3"/>
  <c r="AR594" i="3"/>
  <c r="AT594" i="3"/>
  <c r="AV594" i="3"/>
  <c r="AX594" i="3"/>
  <c r="AZ594" i="3"/>
  <c r="BB594" i="3"/>
  <c r="BD594" i="3"/>
  <c r="BF594" i="3"/>
  <c r="BH594" i="3"/>
  <c r="M594" i="3"/>
  <c r="O594" i="3"/>
  <c r="Q594" i="3"/>
  <c r="S594" i="3"/>
  <c r="U594" i="3"/>
  <c r="W594" i="3"/>
  <c r="Y594" i="3"/>
  <c r="AA594" i="3"/>
  <c r="AC594" i="3"/>
  <c r="AE594" i="3"/>
  <c r="AG594" i="3"/>
  <c r="AI594" i="3"/>
  <c r="AK594" i="3"/>
  <c r="AM594" i="3"/>
  <c r="AO594" i="3"/>
  <c r="AQ594" i="3"/>
  <c r="AS594" i="3"/>
  <c r="AU594" i="3"/>
  <c r="AW594" i="3"/>
  <c r="AY594" i="3"/>
  <c r="BA594" i="3"/>
  <c r="BC594" i="3"/>
  <c r="BE594" i="3"/>
  <c r="BG594" i="3"/>
  <c r="BI594" i="3"/>
  <c r="N595" i="3"/>
  <c r="P595" i="3"/>
  <c r="R595" i="3"/>
  <c r="T595" i="3"/>
  <c r="V595" i="3"/>
  <c r="X595" i="3"/>
  <c r="Z595" i="3"/>
  <c r="AB595" i="3"/>
  <c r="AD595" i="3"/>
  <c r="AF595" i="3"/>
  <c r="AH595" i="3"/>
  <c r="AJ595" i="3"/>
  <c r="AL595" i="3"/>
  <c r="AN595" i="3"/>
  <c r="AP595" i="3"/>
  <c r="AR595" i="3"/>
  <c r="AT595" i="3"/>
  <c r="AV595" i="3"/>
  <c r="AX595" i="3"/>
  <c r="AZ595" i="3"/>
  <c r="BB595" i="3"/>
  <c r="BD595" i="3"/>
  <c r="BF595" i="3"/>
  <c r="BH595" i="3"/>
  <c r="M595" i="3"/>
  <c r="O595" i="3"/>
  <c r="Q595" i="3"/>
  <c r="S595" i="3"/>
  <c r="U595" i="3"/>
  <c r="W595" i="3"/>
  <c r="Y595" i="3"/>
  <c r="AA595" i="3"/>
  <c r="AC595" i="3"/>
  <c r="AE595" i="3"/>
  <c r="AG595" i="3"/>
  <c r="AI595" i="3"/>
  <c r="AK595" i="3"/>
  <c r="AM595" i="3"/>
  <c r="AO595" i="3"/>
  <c r="AQ595" i="3"/>
  <c r="AS595" i="3"/>
  <c r="AU595" i="3"/>
  <c r="AW595" i="3"/>
  <c r="AY595" i="3"/>
  <c r="BA595" i="3"/>
  <c r="BC595" i="3"/>
  <c r="BE595" i="3"/>
  <c r="BG595" i="3"/>
  <c r="BI595" i="3"/>
  <c r="M596" i="3"/>
  <c r="O596" i="3"/>
  <c r="Q596" i="3"/>
  <c r="S596" i="3"/>
  <c r="U596" i="3"/>
  <c r="W596" i="3"/>
  <c r="Y596" i="3"/>
  <c r="AA596" i="3"/>
  <c r="AC596" i="3"/>
  <c r="AE596" i="3"/>
  <c r="AG596" i="3"/>
  <c r="AI596" i="3"/>
  <c r="AK596" i="3"/>
  <c r="AM596" i="3"/>
  <c r="AO596" i="3"/>
  <c r="AQ596" i="3"/>
  <c r="AS596" i="3"/>
  <c r="AU596" i="3"/>
  <c r="AW596" i="3"/>
  <c r="AY596" i="3"/>
  <c r="BA596" i="3"/>
  <c r="BC596" i="3"/>
  <c r="BE596" i="3"/>
  <c r="BG596" i="3"/>
  <c r="BI596" i="3"/>
  <c r="N596" i="3"/>
  <c r="P596" i="3"/>
  <c r="R596" i="3"/>
  <c r="T596" i="3"/>
  <c r="V596" i="3"/>
  <c r="X596" i="3"/>
  <c r="Z596" i="3"/>
  <c r="AB596" i="3"/>
  <c r="AD596" i="3"/>
  <c r="AF596" i="3"/>
  <c r="AH596" i="3"/>
  <c r="AJ596" i="3"/>
  <c r="AL596" i="3"/>
  <c r="AN596" i="3"/>
  <c r="AP596" i="3"/>
  <c r="AR596" i="3"/>
  <c r="AT596" i="3"/>
  <c r="AV596" i="3"/>
  <c r="AX596" i="3"/>
  <c r="AZ596" i="3"/>
  <c r="BB596" i="3"/>
  <c r="BD596" i="3"/>
  <c r="BF596" i="3"/>
  <c r="BH596" i="3"/>
  <c r="M597" i="3"/>
  <c r="O597" i="3"/>
  <c r="Q597" i="3"/>
  <c r="S597" i="3"/>
  <c r="U597" i="3"/>
  <c r="W597" i="3"/>
  <c r="Y597" i="3"/>
  <c r="AA597" i="3"/>
  <c r="AC597" i="3"/>
  <c r="AE597" i="3"/>
  <c r="AG597" i="3"/>
  <c r="AI597" i="3"/>
  <c r="AK597" i="3"/>
  <c r="AM597" i="3"/>
  <c r="AO597" i="3"/>
  <c r="AQ597" i="3"/>
  <c r="AS597" i="3"/>
  <c r="AU597" i="3"/>
  <c r="AW597" i="3"/>
  <c r="AY597" i="3"/>
  <c r="BA597" i="3"/>
  <c r="BC597" i="3"/>
  <c r="BE597" i="3"/>
  <c r="BG597" i="3"/>
  <c r="BI597" i="3"/>
  <c r="N597" i="3"/>
  <c r="P597" i="3"/>
  <c r="R597" i="3"/>
  <c r="T597" i="3"/>
  <c r="V597" i="3"/>
  <c r="X597" i="3"/>
  <c r="Z597" i="3"/>
  <c r="AB597" i="3"/>
  <c r="AD597" i="3"/>
  <c r="AF597" i="3"/>
  <c r="AH597" i="3"/>
  <c r="AJ597" i="3"/>
  <c r="AL597" i="3"/>
  <c r="AN597" i="3"/>
  <c r="AP597" i="3"/>
  <c r="AR597" i="3"/>
  <c r="AT597" i="3"/>
  <c r="AV597" i="3"/>
  <c r="AX597" i="3"/>
  <c r="AZ597" i="3"/>
  <c r="BB597" i="3"/>
  <c r="BD597" i="3"/>
  <c r="BF597" i="3"/>
  <c r="BH597" i="3"/>
  <c r="N598" i="3"/>
  <c r="P598" i="3"/>
  <c r="R598" i="3"/>
  <c r="T598" i="3"/>
  <c r="V598" i="3"/>
  <c r="X598" i="3"/>
  <c r="Z598" i="3"/>
  <c r="AB598" i="3"/>
  <c r="AD598" i="3"/>
  <c r="AF598" i="3"/>
  <c r="AH598" i="3"/>
  <c r="AJ598" i="3"/>
  <c r="AL598" i="3"/>
  <c r="AN598" i="3"/>
  <c r="AP598" i="3"/>
  <c r="AR598" i="3"/>
  <c r="AT598" i="3"/>
  <c r="AV598" i="3"/>
  <c r="AX598" i="3"/>
  <c r="AZ598" i="3"/>
  <c r="BB598" i="3"/>
  <c r="BD598" i="3"/>
  <c r="BF598" i="3"/>
  <c r="BH598" i="3"/>
  <c r="M598" i="3"/>
  <c r="O598" i="3"/>
  <c r="Q598" i="3"/>
  <c r="S598" i="3"/>
  <c r="U598" i="3"/>
  <c r="W598" i="3"/>
  <c r="Y598" i="3"/>
  <c r="AA598" i="3"/>
  <c r="AC598" i="3"/>
  <c r="AE598" i="3"/>
  <c r="AG598" i="3"/>
  <c r="AI598" i="3"/>
  <c r="AK598" i="3"/>
  <c r="AM598" i="3"/>
  <c r="AO598" i="3"/>
  <c r="AQ598" i="3"/>
  <c r="AS598" i="3"/>
  <c r="AU598" i="3"/>
  <c r="AW598" i="3"/>
  <c r="AY598" i="3"/>
  <c r="BA598" i="3"/>
  <c r="BC598" i="3"/>
  <c r="BE598" i="3"/>
  <c r="BG598" i="3"/>
  <c r="BI598" i="3"/>
  <c r="N599" i="3"/>
  <c r="P599" i="3"/>
  <c r="R599" i="3"/>
  <c r="T599" i="3"/>
  <c r="V599" i="3"/>
  <c r="X599" i="3"/>
  <c r="Z599" i="3"/>
  <c r="AB599" i="3"/>
  <c r="AD599" i="3"/>
  <c r="AF599" i="3"/>
  <c r="AH599" i="3"/>
  <c r="AJ599" i="3"/>
  <c r="AL599" i="3"/>
  <c r="AN599" i="3"/>
  <c r="AP599" i="3"/>
  <c r="AR599" i="3"/>
  <c r="AT599" i="3"/>
  <c r="AV599" i="3"/>
  <c r="AX599" i="3"/>
  <c r="AZ599" i="3"/>
  <c r="BB599" i="3"/>
  <c r="BD599" i="3"/>
  <c r="BF599" i="3"/>
  <c r="BH599" i="3"/>
  <c r="M599" i="3"/>
  <c r="O599" i="3"/>
  <c r="Q599" i="3"/>
  <c r="S599" i="3"/>
  <c r="U599" i="3"/>
  <c r="W599" i="3"/>
  <c r="Y599" i="3"/>
  <c r="AA599" i="3"/>
  <c r="AC599" i="3"/>
  <c r="AE599" i="3"/>
  <c r="AG599" i="3"/>
  <c r="AI599" i="3"/>
  <c r="AK599" i="3"/>
  <c r="AM599" i="3"/>
  <c r="AO599" i="3"/>
  <c r="AQ599" i="3"/>
  <c r="AS599" i="3"/>
  <c r="AU599" i="3"/>
  <c r="AW599" i="3"/>
  <c r="AY599" i="3"/>
  <c r="BA599" i="3"/>
  <c r="BC599" i="3"/>
  <c r="BE599" i="3"/>
  <c r="BG599" i="3"/>
  <c r="BI599" i="3"/>
  <c r="M600" i="3"/>
  <c r="O600" i="3"/>
  <c r="Q600" i="3"/>
  <c r="S600" i="3"/>
  <c r="U600" i="3"/>
  <c r="W600" i="3"/>
  <c r="Y600" i="3"/>
  <c r="AA600" i="3"/>
  <c r="AC600" i="3"/>
  <c r="AE600" i="3"/>
  <c r="AG600" i="3"/>
  <c r="AI600" i="3"/>
  <c r="AK600" i="3"/>
  <c r="AM600" i="3"/>
  <c r="AO600" i="3"/>
  <c r="AQ600" i="3"/>
  <c r="AS600" i="3"/>
  <c r="AU600" i="3"/>
  <c r="AW600" i="3"/>
  <c r="AY600" i="3"/>
  <c r="BA600" i="3"/>
  <c r="BC600" i="3"/>
  <c r="BE600" i="3"/>
  <c r="BG600" i="3"/>
  <c r="BI600" i="3"/>
  <c r="N600" i="3"/>
  <c r="P600" i="3"/>
  <c r="R600" i="3"/>
  <c r="T600" i="3"/>
  <c r="V600" i="3"/>
  <c r="X600" i="3"/>
  <c r="Z600" i="3"/>
  <c r="AB600" i="3"/>
  <c r="AD600" i="3"/>
  <c r="AF600" i="3"/>
  <c r="AH600" i="3"/>
  <c r="AJ600" i="3"/>
  <c r="AL600" i="3"/>
  <c r="AN600" i="3"/>
  <c r="AP600" i="3"/>
  <c r="AR600" i="3"/>
  <c r="AT600" i="3"/>
  <c r="AV600" i="3"/>
  <c r="AX600" i="3"/>
  <c r="AZ600" i="3"/>
  <c r="BB600" i="3"/>
  <c r="BD600" i="3"/>
  <c r="BF600" i="3"/>
  <c r="BH600" i="3"/>
  <c r="M601" i="3"/>
  <c r="O601" i="3"/>
  <c r="Q601" i="3"/>
  <c r="S601" i="3"/>
  <c r="U601" i="3"/>
  <c r="W601" i="3"/>
  <c r="Y601" i="3"/>
  <c r="AA601" i="3"/>
  <c r="AC601" i="3"/>
  <c r="AE601" i="3"/>
  <c r="AG601" i="3"/>
  <c r="AI601" i="3"/>
  <c r="AK601" i="3"/>
  <c r="AM601" i="3"/>
  <c r="AO601" i="3"/>
  <c r="AQ601" i="3"/>
  <c r="AS601" i="3"/>
  <c r="AU601" i="3"/>
  <c r="AW601" i="3"/>
  <c r="AY601" i="3"/>
  <c r="BA601" i="3"/>
  <c r="BC601" i="3"/>
  <c r="BE601" i="3"/>
  <c r="BG601" i="3"/>
  <c r="BI601" i="3"/>
  <c r="N601" i="3"/>
  <c r="P601" i="3"/>
  <c r="R601" i="3"/>
  <c r="T601" i="3"/>
  <c r="V601" i="3"/>
  <c r="X601" i="3"/>
  <c r="Z601" i="3"/>
  <c r="AB601" i="3"/>
  <c r="AD601" i="3"/>
  <c r="AF601" i="3"/>
  <c r="AH601" i="3"/>
  <c r="AJ601" i="3"/>
  <c r="AL601" i="3"/>
  <c r="AN601" i="3"/>
  <c r="AP601" i="3"/>
  <c r="AR601" i="3"/>
  <c r="AT601" i="3"/>
  <c r="AV601" i="3"/>
  <c r="AX601" i="3"/>
  <c r="AZ601" i="3"/>
  <c r="BB601" i="3"/>
  <c r="BD601" i="3"/>
  <c r="BF601" i="3"/>
  <c r="BH601" i="3"/>
  <c r="N602" i="3"/>
  <c r="P602" i="3"/>
  <c r="R602" i="3"/>
  <c r="T602" i="3"/>
  <c r="V602" i="3"/>
  <c r="X602" i="3"/>
  <c r="Z602" i="3"/>
  <c r="AB602" i="3"/>
  <c r="AD602" i="3"/>
  <c r="AF602" i="3"/>
  <c r="AH602" i="3"/>
  <c r="AJ602" i="3"/>
  <c r="AL602" i="3"/>
  <c r="AN602" i="3"/>
  <c r="AP602" i="3"/>
  <c r="AR602" i="3"/>
  <c r="AT602" i="3"/>
  <c r="AV602" i="3"/>
  <c r="AX602" i="3"/>
  <c r="AZ602" i="3"/>
  <c r="BB602" i="3"/>
  <c r="BD602" i="3"/>
  <c r="BF602" i="3"/>
  <c r="BH602" i="3"/>
  <c r="M602" i="3"/>
  <c r="O602" i="3"/>
  <c r="Q602" i="3"/>
  <c r="S602" i="3"/>
  <c r="U602" i="3"/>
  <c r="W602" i="3"/>
  <c r="Y602" i="3"/>
  <c r="AA602" i="3"/>
  <c r="AC602" i="3"/>
  <c r="AE602" i="3"/>
  <c r="AG602" i="3"/>
  <c r="AI602" i="3"/>
  <c r="AK602" i="3"/>
  <c r="AM602" i="3"/>
  <c r="AO602" i="3"/>
  <c r="AQ602" i="3"/>
  <c r="AS602" i="3"/>
  <c r="AU602" i="3"/>
  <c r="AW602" i="3"/>
  <c r="AY602" i="3"/>
  <c r="BA602" i="3"/>
  <c r="BC602" i="3"/>
  <c r="BE602" i="3"/>
  <c r="BG602" i="3"/>
  <c r="BI602" i="3"/>
  <c r="N603" i="3"/>
  <c r="P603" i="3"/>
  <c r="R603" i="3"/>
  <c r="T603" i="3"/>
  <c r="V603" i="3"/>
  <c r="X603" i="3"/>
  <c r="Z603" i="3"/>
  <c r="AB603" i="3"/>
  <c r="AD603" i="3"/>
  <c r="AF603" i="3"/>
  <c r="AH603" i="3"/>
  <c r="AJ603" i="3"/>
  <c r="AL603" i="3"/>
  <c r="AN603" i="3"/>
  <c r="AP603" i="3"/>
  <c r="AR603" i="3"/>
  <c r="AT603" i="3"/>
  <c r="AV603" i="3"/>
  <c r="AX603" i="3"/>
  <c r="AZ603" i="3"/>
  <c r="BB603" i="3"/>
  <c r="BD603" i="3"/>
  <c r="BF603" i="3"/>
  <c r="BH603" i="3"/>
  <c r="M603" i="3"/>
  <c r="O603" i="3"/>
  <c r="Q603" i="3"/>
  <c r="S603" i="3"/>
  <c r="U603" i="3"/>
  <c r="W603" i="3"/>
  <c r="Y603" i="3"/>
  <c r="AA603" i="3"/>
  <c r="AC603" i="3"/>
  <c r="AE603" i="3"/>
  <c r="AG603" i="3"/>
  <c r="AI603" i="3"/>
  <c r="AK603" i="3"/>
  <c r="AM603" i="3"/>
  <c r="AO603" i="3"/>
  <c r="AQ603" i="3"/>
  <c r="AS603" i="3"/>
  <c r="AU603" i="3"/>
  <c r="AW603" i="3"/>
  <c r="AY603" i="3"/>
  <c r="BA603" i="3"/>
  <c r="BC603" i="3"/>
  <c r="BE603" i="3"/>
  <c r="BG603" i="3"/>
  <c r="BI603" i="3"/>
  <c r="M604" i="3"/>
  <c r="O604" i="3"/>
  <c r="Q604" i="3"/>
  <c r="S604" i="3"/>
  <c r="U604" i="3"/>
  <c r="W604" i="3"/>
  <c r="Y604" i="3"/>
  <c r="AA604" i="3"/>
  <c r="AC604" i="3"/>
  <c r="AE604" i="3"/>
  <c r="AG604" i="3"/>
  <c r="AI604" i="3"/>
  <c r="AK604" i="3"/>
  <c r="AM604" i="3"/>
  <c r="AO604" i="3"/>
  <c r="AQ604" i="3"/>
  <c r="AS604" i="3"/>
  <c r="AU604" i="3"/>
  <c r="AW604" i="3"/>
  <c r="AY604" i="3"/>
  <c r="BA604" i="3"/>
  <c r="BC604" i="3"/>
  <c r="BE604" i="3"/>
  <c r="BG604" i="3"/>
  <c r="BI604" i="3"/>
  <c r="N604" i="3"/>
  <c r="P604" i="3"/>
  <c r="R604" i="3"/>
  <c r="T604" i="3"/>
  <c r="V604" i="3"/>
  <c r="X604" i="3"/>
  <c r="Z604" i="3"/>
  <c r="AB604" i="3"/>
  <c r="AD604" i="3"/>
  <c r="AF604" i="3"/>
  <c r="AH604" i="3"/>
  <c r="AJ604" i="3"/>
  <c r="AL604" i="3"/>
  <c r="AN604" i="3"/>
  <c r="AP604" i="3"/>
  <c r="AR604" i="3"/>
  <c r="AT604" i="3"/>
  <c r="AV604" i="3"/>
  <c r="AX604" i="3"/>
  <c r="AZ604" i="3"/>
  <c r="BB604" i="3"/>
  <c r="BD604" i="3"/>
  <c r="BF604" i="3"/>
  <c r="BH604" i="3"/>
  <c r="M605" i="3"/>
  <c r="O605" i="3"/>
  <c r="Q605" i="3"/>
  <c r="S605" i="3"/>
  <c r="U605" i="3"/>
  <c r="W605" i="3"/>
  <c r="Y605" i="3"/>
  <c r="AA605" i="3"/>
  <c r="AC605" i="3"/>
  <c r="AE605" i="3"/>
  <c r="AG605" i="3"/>
  <c r="AI605" i="3"/>
  <c r="AK605" i="3"/>
  <c r="AM605" i="3"/>
  <c r="AO605" i="3"/>
  <c r="AQ605" i="3"/>
  <c r="AS605" i="3"/>
  <c r="AU605" i="3"/>
  <c r="AW605" i="3"/>
  <c r="AY605" i="3"/>
  <c r="BA605" i="3"/>
  <c r="BC605" i="3"/>
  <c r="BE605" i="3"/>
  <c r="BG605" i="3"/>
  <c r="BI605" i="3"/>
  <c r="N605" i="3"/>
  <c r="P605" i="3"/>
  <c r="R605" i="3"/>
  <c r="T605" i="3"/>
  <c r="V605" i="3"/>
  <c r="X605" i="3"/>
  <c r="Z605" i="3"/>
  <c r="AB605" i="3"/>
  <c r="AD605" i="3"/>
  <c r="AF605" i="3"/>
  <c r="AH605" i="3"/>
  <c r="AJ605" i="3"/>
  <c r="AL605" i="3"/>
  <c r="AN605" i="3"/>
  <c r="AP605" i="3"/>
  <c r="AR605" i="3"/>
  <c r="AT605" i="3"/>
  <c r="AV605" i="3"/>
  <c r="AX605" i="3"/>
  <c r="AZ605" i="3"/>
  <c r="BB605" i="3"/>
  <c r="BD605" i="3"/>
  <c r="BF605" i="3"/>
  <c r="BH605" i="3"/>
  <c r="N606" i="3"/>
  <c r="P606" i="3"/>
  <c r="R606" i="3"/>
  <c r="T606" i="3"/>
  <c r="V606" i="3"/>
  <c r="X606" i="3"/>
  <c r="Z606" i="3"/>
  <c r="AB606" i="3"/>
  <c r="AD606" i="3"/>
  <c r="AF606" i="3"/>
  <c r="AH606" i="3"/>
  <c r="AJ606" i="3"/>
  <c r="AL606" i="3"/>
  <c r="AN606" i="3"/>
  <c r="AP606" i="3"/>
  <c r="AR606" i="3"/>
  <c r="AT606" i="3"/>
  <c r="AV606" i="3"/>
  <c r="AX606" i="3"/>
  <c r="AZ606" i="3"/>
  <c r="BB606" i="3"/>
  <c r="BD606" i="3"/>
  <c r="BF606" i="3"/>
  <c r="BH606" i="3"/>
  <c r="M606" i="3"/>
  <c r="O606" i="3"/>
  <c r="Q606" i="3"/>
  <c r="S606" i="3"/>
  <c r="U606" i="3"/>
  <c r="W606" i="3"/>
  <c r="Y606" i="3"/>
  <c r="AA606" i="3"/>
  <c r="AC606" i="3"/>
  <c r="AE606" i="3"/>
  <c r="AG606" i="3"/>
  <c r="AI606" i="3"/>
  <c r="AK606" i="3"/>
  <c r="AM606" i="3"/>
  <c r="AO606" i="3"/>
  <c r="AQ606" i="3"/>
  <c r="AS606" i="3"/>
  <c r="AU606" i="3"/>
  <c r="AW606" i="3"/>
  <c r="AY606" i="3"/>
  <c r="BA606" i="3"/>
  <c r="BC606" i="3"/>
  <c r="BE606" i="3"/>
  <c r="BG606" i="3"/>
  <c r="BI606" i="3"/>
  <c r="N607" i="3"/>
  <c r="M607" i="3"/>
  <c r="O607" i="3"/>
  <c r="Q607" i="3"/>
  <c r="S607" i="3"/>
  <c r="P607" i="3"/>
  <c r="T607" i="3"/>
  <c r="V607" i="3"/>
  <c r="X607" i="3"/>
  <c r="Z607" i="3"/>
  <c r="AB607" i="3"/>
  <c r="AD607" i="3"/>
  <c r="AF607" i="3"/>
  <c r="AH607" i="3"/>
  <c r="AJ607" i="3"/>
  <c r="AL607" i="3"/>
  <c r="AN607" i="3"/>
  <c r="AP607" i="3"/>
  <c r="AR607" i="3"/>
  <c r="AT607" i="3"/>
  <c r="AV607" i="3"/>
  <c r="AX607" i="3"/>
  <c r="AZ607" i="3"/>
  <c r="BB607" i="3"/>
  <c r="BD607" i="3"/>
  <c r="BF607" i="3"/>
  <c r="BH607" i="3"/>
  <c r="R607" i="3"/>
  <c r="U607" i="3"/>
  <c r="W607" i="3"/>
  <c r="Y607" i="3"/>
  <c r="AA607" i="3"/>
  <c r="AC607" i="3"/>
  <c r="AE607" i="3"/>
  <c r="AG607" i="3"/>
  <c r="AI607" i="3"/>
  <c r="AK607" i="3"/>
  <c r="AM607" i="3"/>
  <c r="AO607" i="3"/>
  <c r="AQ607" i="3"/>
  <c r="AS607" i="3"/>
  <c r="AU607" i="3"/>
  <c r="AW607" i="3"/>
  <c r="AY607" i="3"/>
  <c r="BA607" i="3"/>
  <c r="BC607" i="3"/>
  <c r="BE607" i="3"/>
  <c r="BG607" i="3"/>
  <c r="BI607" i="3"/>
  <c r="M608" i="3"/>
  <c r="O608" i="3"/>
  <c r="Q608" i="3"/>
  <c r="S608" i="3"/>
  <c r="U608" i="3"/>
  <c r="W608" i="3"/>
  <c r="Y608" i="3"/>
  <c r="AA608" i="3"/>
  <c r="AC608" i="3"/>
  <c r="AE608" i="3"/>
  <c r="AG608" i="3"/>
  <c r="AI608" i="3"/>
  <c r="AK608" i="3"/>
  <c r="AM608" i="3"/>
  <c r="AO608" i="3"/>
  <c r="AQ608" i="3"/>
  <c r="AS608" i="3"/>
  <c r="AU608" i="3"/>
  <c r="AW608" i="3"/>
  <c r="AY608" i="3"/>
  <c r="BA608" i="3"/>
  <c r="BC608" i="3"/>
  <c r="BE608" i="3"/>
  <c r="BG608" i="3"/>
  <c r="BI608" i="3"/>
  <c r="N608" i="3"/>
  <c r="P608" i="3"/>
  <c r="R608" i="3"/>
  <c r="T608" i="3"/>
  <c r="V608" i="3"/>
  <c r="X608" i="3"/>
  <c r="Z608" i="3"/>
  <c r="AB608" i="3"/>
  <c r="AD608" i="3"/>
  <c r="AF608" i="3"/>
  <c r="AH608" i="3"/>
  <c r="AJ608" i="3"/>
  <c r="AL608" i="3"/>
  <c r="AN608" i="3"/>
  <c r="AP608" i="3"/>
  <c r="AR608" i="3"/>
  <c r="AT608" i="3"/>
  <c r="AV608" i="3"/>
  <c r="AX608" i="3"/>
  <c r="AZ608" i="3"/>
  <c r="BB608" i="3"/>
  <c r="BD608" i="3"/>
  <c r="BF608" i="3"/>
  <c r="BH608" i="3"/>
  <c r="M609" i="3"/>
  <c r="O609" i="3"/>
  <c r="Q609" i="3"/>
  <c r="S609" i="3"/>
  <c r="U609" i="3"/>
  <c r="W609" i="3"/>
  <c r="Y609" i="3"/>
  <c r="AA609" i="3"/>
  <c r="AC609" i="3"/>
  <c r="AE609" i="3"/>
  <c r="AG609" i="3"/>
  <c r="AI609" i="3"/>
  <c r="AK609" i="3"/>
  <c r="AM609" i="3"/>
  <c r="AO609" i="3"/>
  <c r="AQ609" i="3"/>
  <c r="AS609" i="3"/>
  <c r="AU609" i="3"/>
  <c r="AW609" i="3"/>
  <c r="AY609" i="3"/>
  <c r="BA609" i="3"/>
  <c r="BC609" i="3"/>
  <c r="BE609" i="3"/>
  <c r="BG609" i="3"/>
  <c r="BI609" i="3"/>
  <c r="N609" i="3"/>
  <c r="P609" i="3"/>
  <c r="R609" i="3"/>
  <c r="T609" i="3"/>
  <c r="V609" i="3"/>
  <c r="X609" i="3"/>
  <c r="Z609" i="3"/>
  <c r="AB609" i="3"/>
  <c r="AD609" i="3"/>
  <c r="AF609" i="3"/>
  <c r="AH609" i="3"/>
  <c r="AJ609" i="3"/>
  <c r="AL609" i="3"/>
  <c r="AN609" i="3"/>
  <c r="AP609" i="3"/>
  <c r="AR609" i="3"/>
  <c r="AT609" i="3"/>
  <c r="AV609" i="3"/>
  <c r="AX609" i="3"/>
  <c r="AZ609" i="3"/>
  <c r="BB609" i="3"/>
  <c r="BD609" i="3"/>
  <c r="BF609" i="3"/>
  <c r="BH609" i="3"/>
  <c r="N611" i="3"/>
  <c r="P611" i="3"/>
  <c r="R611" i="3"/>
  <c r="T611" i="3"/>
  <c r="V611" i="3"/>
  <c r="X611" i="3"/>
  <c r="Z611" i="3"/>
  <c r="AB611" i="3"/>
  <c r="AD611" i="3"/>
  <c r="AF611" i="3"/>
  <c r="AH611" i="3"/>
  <c r="AJ611" i="3"/>
  <c r="AL611" i="3"/>
  <c r="AN611" i="3"/>
  <c r="AP611" i="3"/>
  <c r="AR611" i="3"/>
  <c r="AT611" i="3"/>
  <c r="AV611" i="3"/>
  <c r="AX611" i="3"/>
  <c r="AZ611" i="3"/>
  <c r="BB611" i="3"/>
  <c r="BD611" i="3"/>
  <c r="BF611" i="3"/>
  <c r="BH611" i="3"/>
  <c r="M611" i="3"/>
  <c r="O611" i="3"/>
  <c r="Q611" i="3"/>
  <c r="S611" i="3"/>
  <c r="U611" i="3"/>
  <c r="W611" i="3"/>
  <c r="Y611" i="3"/>
  <c r="AA611" i="3"/>
  <c r="AC611" i="3"/>
  <c r="AE611" i="3"/>
  <c r="AG611" i="3"/>
  <c r="AI611" i="3"/>
  <c r="AK611" i="3"/>
  <c r="AM611" i="3"/>
  <c r="AO611" i="3"/>
  <c r="AQ611" i="3"/>
  <c r="AS611" i="3"/>
  <c r="AU611" i="3"/>
  <c r="AW611" i="3"/>
  <c r="AY611" i="3"/>
  <c r="BA611" i="3"/>
  <c r="BC611" i="3"/>
  <c r="BE611" i="3"/>
  <c r="BG611" i="3"/>
  <c r="BI611" i="3"/>
  <c r="M613" i="3"/>
  <c r="O613" i="3"/>
  <c r="Q613" i="3"/>
  <c r="S613" i="3"/>
  <c r="U613" i="3"/>
  <c r="W613" i="3"/>
  <c r="Y613" i="3"/>
  <c r="AA613" i="3"/>
  <c r="AC613" i="3"/>
  <c r="AE613" i="3"/>
  <c r="AG613" i="3"/>
  <c r="AI613" i="3"/>
  <c r="AK613" i="3"/>
  <c r="AM613" i="3"/>
  <c r="AO613" i="3"/>
  <c r="AQ613" i="3"/>
  <c r="AS613" i="3"/>
  <c r="AU613" i="3"/>
  <c r="AW613" i="3"/>
  <c r="AY613" i="3"/>
  <c r="BA613" i="3"/>
  <c r="BC613" i="3"/>
  <c r="BE613" i="3"/>
  <c r="BG613" i="3"/>
  <c r="BI613" i="3"/>
  <c r="N613" i="3"/>
  <c r="P613" i="3"/>
  <c r="R613" i="3"/>
  <c r="T613" i="3"/>
  <c r="V613" i="3"/>
  <c r="X613" i="3"/>
  <c r="Z613" i="3"/>
  <c r="AB613" i="3"/>
  <c r="AD613" i="3"/>
  <c r="AF613" i="3"/>
  <c r="AH613" i="3"/>
  <c r="AJ613" i="3"/>
  <c r="AL613" i="3"/>
  <c r="AN613" i="3"/>
  <c r="AP613" i="3"/>
  <c r="AR613" i="3"/>
  <c r="AT613" i="3"/>
  <c r="AV613" i="3"/>
  <c r="AX613" i="3"/>
  <c r="AZ613" i="3"/>
  <c r="BB613" i="3"/>
  <c r="BD613" i="3"/>
  <c r="BF613" i="3"/>
  <c r="BH613" i="3"/>
  <c r="N615" i="3"/>
  <c r="P615" i="3"/>
  <c r="R615" i="3"/>
  <c r="T615" i="3"/>
  <c r="V615" i="3"/>
  <c r="X615" i="3"/>
  <c r="Z615" i="3"/>
  <c r="AB615" i="3"/>
  <c r="AD615" i="3"/>
  <c r="AF615" i="3"/>
  <c r="AH615" i="3"/>
  <c r="AJ615" i="3"/>
  <c r="AL615" i="3"/>
  <c r="AN615" i="3"/>
  <c r="AP615" i="3"/>
  <c r="AR615" i="3"/>
  <c r="AT615" i="3"/>
  <c r="AV615" i="3"/>
  <c r="AX615" i="3"/>
  <c r="AZ615" i="3"/>
  <c r="BB615" i="3"/>
  <c r="BD615" i="3"/>
  <c r="BF615" i="3"/>
  <c r="BH615" i="3"/>
  <c r="M615" i="3"/>
  <c r="O615" i="3"/>
  <c r="Q615" i="3"/>
  <c r="S615" i="3"/>
  <c r="U615" i="3"/>
  <c r="W615" i="3"/>
  <c r="Y615" i="3"/>
  <c r="AA615" i="3"/>
  <c r="AC615" i="3"/>
  <c r="AE615" i="3"/>
  <c r="AG615" i="3"/>
  <c r="AI615" i="3"/>
  <c r="AK615" i="3"/>
  <c r="AM615" i="3"/>
  <c r="AO615" i="3"/>
  <c r="AQ615" i="3"/>
  <c r="AS615" i="3"/>
  <c r="AU615" i="3"/>
  <c r="AW615" i="3"/>
  <c r="AY615" i="3"/>
  <c r="BA615" i="3"/>
  <c r="BC615" i="3"/>
  <c r="BE615" i="3"/>
  <c r="BG615" i="3"/>
  <c r="BI615" i="3"/>
  <c r="M617" i="3"/>
  <c r="O617" i="3"/>
  <c r="Q617" i="3"/>
  <c r="S617" i="3"/>
  <c r="U617" i="3"/>
  <c r="W617" i="3"/>
  <c r="Y617" i="3"/>
  <c r="AA617" i="3"/>
  <c r="AC617" i="3"/>
  <c r="AE617" i="3"/>
  <c r="AG617" i="3"/>
  <c r="AI617" i="3"/>
  <c r="AK617" i="3"/>
  <c r="AM617" i="3"/>
  <c r="AO617" i="3"/>
  <c r="AQ617" i="3"/>
  <c r="AS617" i="3"/>
  <c r="AU617" i="3"/>
  <c r="AW617" i="3"/>
  <c r="AY617" i="3"/>
  <c r="BA617" i="3"/>
  <c r="BC617" i="3"/>
  <c r="BE617" i="3"/>
  <c r="BG617" i="3"/>
  <c r="BI617" i="3"/>
  <c r="N617" i="3"/>
  <c r="P617" i="3"/>
  <c r="R617" i="3"/>
  <c r="T617" i="3"/>
  <c r="V617" i="3"/>
  <c r="X617" i="3"/>
  <c r="Z617" i="3"/>
  <c r="AB617" i="3"/>
  <c r="AD617" i="3"/>
  <c r="AF617" i="3"/>
  <c r="AH617" i="3"/>
  <c r="AJ617" i="3"/>
  <c r="AL617" i="3"/>
  <c r="AN617" i="3"/>
  <c r="AP617" i="3"/>
  <c r="AR617" i="3"/>
  <c r="AT617" i="3"/>
  <c r="AV617" i="3"/>
  <c r="AX617" i="3"/>
  <c r="AZ617" i="3"/>
  <c r="BB617" i="3"/>
  <c r="BD617" i="3"/>
  <c r="BF617" i="3"/>
  <c r="BH617" i="3"/>
  <c r="N619" i="3"/>
  <c r="P619" i="3"/>
  <c r="R619" i="3"/>
  <c r="T619" i="3"/>
  <c r="V619" i="3"/>
  <c r="X619" i="3"/>
  <c r="Z619" i="3"/>
  <c r="AB619" i="3"/>
  <c r="AD619" i="3"/>
  <c r="AF619" i="3"/>
  <c r="AH619" i="3"/>
  <c r="AJ619" i="3"/>
  <c r="AL619" i="3"/>
  <c r="AN619" i="3"/>
  <c r="AP619" i="3"/>
  <c r="AR619" i="3"/>
  <c r="AT619" i="3"/>
  <c r="AV619" i="3"/>
  <c r="AX619" i="3"/>
  <c r="AZ619" i="3"/>
  <c r="BB619" i="3"/>
  <c r="BD619" i="3"/>
  <c r="BF619" i="3"/>
  <c r="BH619" i="3"/>
  <c r="M619" i="3"/>
  <c r="O619" i="3"/>
  <c r="Q619" i="3"/>
  <c r="S619" i="3"/>
  <c r="U619" i="3"/>
  <c r="W619" i="3"/>
  <c r="Y619" i="3"/>
  <c r="AA619" i="3"/>
  <c r="AC619" i="3"/>
  <c r="AE619" i="3"/>
  <c r="AG619" i="3"/>
  <c r="AI619" i="3"/>
  <c r="AK619" i="3"/>
  <c r="AM619" i="3"/>
  <c r="AO619" i="3"/>
  <c r="AQ619" i="3"/>
  <c r="AS619" i="3"/>
  <c r="AU619" i="3"/>
  <c r="AW619" i="3"/>
  <c r="AY619" i="3"/>
  <c r="BA619" i="3"/>
  <c r="BC619" i="3"/>
  <c r="BE619" i="3"/>
  <c r="BG619" i="3"/>
  <c r="BI619" i="3"/>
  <c r="M621" i="3"/>
  <c r="O621" i="3"/>
  <c r="Q621" i="3"/>
  <c r="S621" i="3"/>
  <c r="U621" i="3"/>
  <c r="W621" i="3"/>
  <c r="Y621" i="3"/>
  <c r="AA621" i="3"/>
  <c r="AC621" i="3"/>
  <c r="AE621" i="3"/>
  <c r="AG621" i="3"/>
  <c r="AI621" i="3"/>
  <c r="AK621" i="3"/>
  <c r="AM621" i="3"/>
  <c r="AO621" i="3"/>
  <c r="AQ621" i="3"/>
  <c r="AS621" i="3"/>
  <c r="AU621" i="3"/>
  <c r="AW621" i="3"/>
  <c r="AY621" i="3"/>
  <c r="BA621" i="3"/>
  <c r="BC621" i="3"/>
  <c r="BE621" i="3"/>
  <c r="BG621" i="3"/>
  <c r="BI621" i="3"/>
  <c r="N621" i="3"/>
  <c r="P621" i="3"/>
  <c r="R621" i="3"/>
  <c r="T621" i="3"/>
  <c r="V621" i="3"/>
  <c r="X621" i="3"/>
  <c r="Z621" i="3"/>
  <c r="AB621" i="3"/>
  <c r="AD621" i="3"/>
  <c r="AF621" i="3"/>
  <c r="AH621" i="3"/>
  <c r="AJ621" i="3"/>
  <c r="AL621" i="3"/>
  <c r="AN621" i="3"/>
  <c r="AP621" i="3"/>
  <c r="AR621" i="3"/>
  <c r="AT621" i="3"/>
  <c r="AV621" i="3"/>
  <c r="AX621" i="3"/>
  <c r="AZ621" i="3"/>
  <c r="BB621" i="3"/>
  <c r="BD621" i="3"/>
  <c r="BF621" i="3"/>
  <c r="BH621" i="3"/>
  <c r="N623" i="3"/>
  <c r="P623" i="3"/>
  <c r="R623" i="3"/>
  <c r="T623" i="3"/>
  <c r="V623" i="3"/>
  <c r="X623" i="3"/>
  <c r="Z623" i="3"/>
  <c r="AB623" i="3"/>
  <c r="AD623" i="3"/>
  <c r="AF623" i="3"/>
  <c r="AH623" i="3"/>
  <c r="AJ623" i="3"/>
  <c r="AL623" i="3"/>
  <c r="AN623" i="3"/>
  <c r="AP623" i="3"/>
  <c r="AR623" i="3"/>
  <c r="AT623" i="3"/>
  <c r="AV623" i="3"/>
  <c r="AX623" i="3"/>
  <c r="AZ623" i="3"/>
  <c r="BB623" i="3"/>
  <c r="BD623" i="3"/>
  <c r="BF623" i="3"/>
  <c r="BH623" i="3"/>
  <c r="M623" i="3"/>
  <c r="O623" i="3"/>
  <c r="Q623" i="3"/>
  <c r="S623" i="3"/>
  <c r="U623" i="3"/>
  <c r="W623" i="3"/>
  <c r="Y623" i="3"/>
  <c r="AA623" i="3"/>
  <c r="AC623" i="3"/>
  <c r="AE623" i="3"/>
  <c r="AG623" i="3"/>
  <c r="AI623" i="3"/>
  <c r="AK623" i="3"/>
  <c r="AM623" i="3"/>
  <c r="AO623" i="3"/>
  <c r="AQ623" i="3"/>
  <c r="AS623" i="3"/>
  <c r="AU623" i="3"/>
  <c r="AW623" i="3"/>
  <c r="AY623" i="3"/>
  <c r="BA623" i="3"/>
  <c r="BC623" i="3"/>
  <c r="BE623" i="3"/>
  <c r="BG623" i="3"/>
  <c r="BI623" i="3"/>
  <c r="N632" i="3"/>
  <c r="P632" i="3"/>
  <c r="R632" i="3"/>
  <c r="T632" i="3"/>
  <c r="V632" i="3"/>
  <c r="X632" i="3"/>
  <c r="Z632" i="3"/>
  <c r="AB632" i="3"/>
  <c r="AD632" i="3"/>
  <c r="AF632" i="3"/>
  <c r="AH632" i="3"/>
  <c r="AJ632" i="3"/>
  <c r="AL632" i="3"/>
  <c r="AN632" i="3"/>
  <c r="AP632" i="3"/>
  <c r="AR632" i="3"/>
  <c r="AT632" i="3"/>
  <c r="AV632" i="3"/>
  <c r="AX632" i="3"/>
  <c r="AZ632" i="3"/>
  <c r="BB632" i="3"/>
  <c r="BD632" i="3"/>
  <c r="BF632" i="3"/>
  <c r="BH632" i="3"/>
  <c r="M632" i="3"/>
  <c r="O632" i="3"/>
  <c r="Q632" i="3"/>
  <c r="S632" i="3"/>
  <c r="U632" i="3"/>
  <c r="W632" i="3"/>
  <c r="Y632" i="3"/>
  <c r="AA632" i="3"/>
  <c r="AC632" i="3"/>
  <c r="AE632" i="3"/>
  <c r="AG632" i="3"/>
  <c r="AI632" i="3"/>
  <c r="AK632" i="3"/>
  <c r="AM632" i="3"/>
  <c r="AO632" i="3"/>
  <c r="AQ632" i="3"/>
  <c r="AS632" i="3"/>
  <c r="AU632" i="3"/>
  <c r="AW632" i="3"/>
  <c r="AY632" i="3"/>
  <c r="BA632" i="3"/>
  <c r="BC632" i="3"/>
  <c r="BE632" i="3"/>
  <c r="BG632" i="3"/>
  <c r="BI632" i="3"/>
  <c r="N634" i="3"/>
  <c r="P634" i="3"/>
  <c r="R634" i="3"/>
  <c r="T634" i="3"/>
  <c r="V634" i="3"/>
  <c r="X634" i="3"/>
  <c r="Z634" i="3"/>
  <c r="AB634" i="3"/>
  <c r="AD634" i="3"/>
  <c r="AF634" i="3"/>
  <c r="AH634" i="3"/>
  <c r="AJ634" i="3"/>
  <c r="AL634" i="3"/>
  <c r="AN634" i="3"/>
  <c r="AP634" i="3"/>
  <c r="AR634" i="3"/>
  <c r="AT634" i="3"/>
  <c r="AV634" i="3"/>
  <c r="AX634" i="3"/>
  <c r="AZ634" i="3"/>
  <c r="BB634" i="3"/>
  <c r="BD634" i="3"/>
  <c r="BF634" i="3"/>
  <c r="BH634" i="3"/>
  <c r="M634" i="3"/>
  <c r="O634" i="3"/>
  <c r="Q634" i="3"/>
  <c r="S634" i="3"/>
  <c r="U634" i="3"/>
  <c r="W634" i="3"/>
  <c r="Y634" i="3"/>
  <c r="AA634" i="3"/>
  <c r="AC634" i="3"/>
  <c r="AE634" i="3"/>
  <c r="AG634" i="3"/>
  <c r="AI634" i="3"/>
  <c r="AK634" i="3"/>
  <c r="AM634" i="3"/>
  <c r="AO634" i="3"/>
  <c r="AQ634" i="3"/>
  <c r="AS634" i="3"/>
  <c r="AU634" i="3"/>
  <c r="AW634" i="3"/>
  <c r="AY634" i="3"/>
  <c r="BA634" i="3"/>
  <c r="BC634" i="3"/>
  <c r="BE634" i="3"/>
  <c r="BG634" i="3"/>
  <c r="BI634" i="3"/>
  <c r="BF564" i="3"/>
  <c r="BB564" i="3"/>
  <c r="AX564" i="3"/>
  <c r="AT564" i="3"/>
  <c r="AP564" i="3"/>
  <c r="AL564" i="3"/>
  <c r="AH564" i="3"/>
  <c r="AD564" i="3"/>
  <c r="Z564" i="3"/>
  <c r="V564" i="3"/>
  <c r="R564" i="3"/>
  <c r="N564" i="3"/>
  <c r="BG564" i="3"/>
  <c r="BC564" i="3"/>
  <c r="AY564" i="3"/>
  <c r="AU564" i="3"/>
  <c r="AQ564" i="3"/>
  <c r="AM564" i="3"/>
  <c r="AI564" i="3"/>
  <c r="AE564" i="3"/>
  <c r="AA564" i="3"/>
  <c r="W564" i="3"/>
  <c r="S564" i="3"/>
  <c r="BK565" i="3"/>
  <c r="BH572" i="3"/>
  <c r="BD572" i="3"/>
  <c r="AZ572" i="3"/>
  <c r="AV572" i="3"/>
  <c r="AR572" i="3"/>
  <c r="AN572" i="3"/>
  <c r="AJ572" i="3"/>
  <c r="AF572" i="3"/>
  <c r="AB572" i="3"/>
  <c r="X572" i="3"/>
  <c r="T572" i="3"/>
  <c r="P572" i="3"/>
  <c r="BI572" i="3"/>
  <c r="BE572" i="3"/>
  <c r="BA572" i="3"/>
  <c r="AW572" i="3"/>
  <c r="AS572" i="3"/>
  <c r="AO572" i="3"/>
  <c r="AK572" i="3"/>
  <c r="AG572" i="3"/>
  <c r="AC572" i="3"/>
  <c r="Y572" i="3"/>
  <c r="U572" i="3"/>
  <c r="Q572" i="3"/>
  <c r="BF573" i="3"/>
  <c r="BB573" i="3"/>
  <c r="AX573" i="3"/>
  <c r="AT573" i="3"/>
  <c r="AP573" i="3"/>
  <c r="AL573" i="3"/>
  <c r="AH573" i="3"/>
  <c r="AD573" i="3"/>
  <c r="Z573" i="3"/>
  <c r="V573" i="3"/>
  <c r="R573" i="3"/>
  <c r="N573" i="3"/>
  <c r="BG573" i="3"/>
  <c r="BC573" i="3"/>
  <c r="AY573" i="3"/>
  <c r="AU573" i="3"/>
  <c r="AQ573" i="3"/>
  <c r="AM573" i="3"/>
  <c r="AI573" i="3"/>
  <c r="AE573" i="3"/>
  <c r="AA573" i="3"/>
  <c r="W573" i="3"/>
  <c r="S573" i="3"/>
  <c r="BF580" i="3"/>
  <c r="BB580" i="3"/>
  <c r="AX580" i="3"/>
  <c r="AT580" i="3"/>
  <c r="AP580" i="3"/>
  <c r="AL580" i="3"/>
  <c r="AH580" i="3"/>
  <c r="AD580" i="3"/>
  <c r="Z580" i="3"/>
  <c r="V580" i="3"/>
  <c r="R580" i="3"/>
  <c r="BI580" i="3"/>
  <c r="BE580" i="3"/>
  <c r="BA580" i="3"/>
  <c r="AW580" i="3"/>
  <c r="AS580" i="3"/>
  <c r="AO580" i="3"/>
  <c r="AK580" i="3"/>
  <c r="AG580" i="3"/>
  <c r="AC580" i="3"/>
  <c r="Y580" i="3"/>
  <c r="U580" i="3"/>
  <c r="Q580" i="3"/>
  <c r="BH581" i="3"/>
  <c r="BD581" i="3"/>
  <c r="AZ581" i="3"/>
  <c r="AV581" i="3"/>
  <c r="AR581" i="3"/>
  <c r="AN581" i="3"/>
  <c r="AJ581" i="3"/>
  <c r="AF581" i="3"/>
  <c r="AB581" i="3"/>
  <c r="X581" i="3"/>
  <c r="T581" i="3"/>
  <c r="P581" i="3"/>
  <c r="BI581" i="3"/>
  <c r="BE581" i="3"/>
  <c r="BA581" i="3"/>
  <c r="AW581" i="3"/>
  <c r="AS581" i="3"/>
  <c r="AO581" i="3"/>
  <c r="AK581" i="3"/>
  <c r="AG581" i="3"/>
  <c r="AC581" i="3"/>
  <c r="Y581" i="3"/>
  <c r="U581" i="3"/>
  <c r="Q581" i="3"/>
  <c r="BH588" i="3"/>
  <c r="BD588" i="3"/>
  <c r="AZ588" i="3"/>
  <c r="AV588" i="3"/>
  <c r="AR588" i="3"/>
  <c r="AN588" i="3"/>
  <c r="AJ588" i="3"/>
  <c r="AF588" i="3"/>
  <c r="AB588" i="3"/>
  <c r="X588" i="3"/>
  <c r="T588" i="3"/>
  <c r="P588" i="3"/>
  <c r="BI588" i="3"/>
  <c r="BE588" i="3"/>
  <c r="BA588" i="3"/>
  <c r="AW588" i="3"/>
  <c r="AS588" i="3"/>
  <c r="AO588" i="3"/>
  <c r="AK588" i="3"/>
  <c r="AG588" i="3"/>
  <c r="AC588" i="3"/>
  <c r="Y588" i="3"/>
  <c r="U588" i="3"/>
  <c r="Q588" i="3"/>
  <c r="BF589" i="3"/>
  <c r="BB589" i="3"/>
  <c r="AX589" i="3"/>
  <c r="AT589" i="3"/>
  <c r="AP589" i="3"/>
  <c r="AL589" i="3"/>
  <c r="AH589" i="3"/>
  <c r="AD589" i="3"/>
  <c r="Z589" i="3"/>
  <c r="V589" i="3"/>
  <c r="R589" i="3"/>
  <c r="N589" i="3"/>
  <c r="BG589" i="3"/>
  <c r="BC589" i="3"/>
  <c r="AY589" i="3"/>
  <c r="AU589" i="3"/>
  <c r="AQ589" i="3"/>
  <c r="AM589" i="3"/>
  <c r="AI589" i="3"/>
  <c r="AE589" i="3"/>
  <c r="AA589" i="3"/>
  <c r="W589" i="3"/>
  <c r="S589" i="3"/>
  <c r="K503" i="3"/>
  <c r="K477" i="3"/>
  <c r="L476" i="3"/>
  <c r="K476" i="3"/>
  <c r="L475" i="3"/>
  <c r="K475" i="3"/>
  <c r="L474" i="3"/>
  <c r="K474" i="3"/>
  <c r="L473" i="3"/>
  <c r="K473" i="3"/>
  <c r="L472" i="3"/>
  <c r="K472" i="3"/>
  <c r="L471" i="3"/>
  <c r="K471" i="3"/>
  <c r="L470" i="3"/>
  <c r="K470" i="3"/>
  <c r="L469" i="3"/>
  <c r="K469" i="3"/>
  <c r="L468" i="3"/>
  <c r="K468" i="3"/>
  <c r="L467" i="3"/>
  <c r="K467" i="3"/>
  <c r="L466" i="3"/>
  <c r="K466" i="3"/>
  <c r="L465" i="3"/>
  <c r="K465" i="3"/>
  <c r="L464" i="3"/>
  <c r="K464" i="3"/>
  <c r="L463" i="3"/>
  <c r="K463" i="3"/>
  <c r="L462" i="3"/>
  <c r="K462" i="3"/>
  <c r="L461" i="3"/>
  <c r="K461" i="3"/>
  <c r="L460" i="3"/>
  <c r="K460" i="3"/>
  <c r="L459" i="3"/>
  <c r="K459" i="3"/>
  <c r="L458" i="3"/>
  <c r="K458" i="3"/>
  <c r="L457" i="3"/>
  <c r="K457" i="3"/>
  <c r="L456" i="3"/>
  <c r="K456" i="3"/>
  <c r="K402" i="3"/>
  <c r="K380" i="3"/>
  <c r="K364" i="3"/>
  <c r="K418" i="3"/>
  <c r="K388" i="3"/>
  <c r="K372" i="3"/>
  <c r="K356" i="3"/>
  <c r="K355" i="3"/>
  <c r="K354" i="3"/>
  <c r="K353" i="3"/>
  <c r="N353" i="3" s="1"/>
  <c r="K350" i="3"/>
  <c r="K349" i="3"/>
  <c r="K346" i="3"/>
  <c r="K345" i="3"/>
  <c r="P345" i="3" s="1"/>
  <c r="L455" i="3"/>
  <c r="K455" i="3"/>
  <c r="L454" i="3"/>
  <c r="K454" i="3"/>
  <c r="L453" i="3"/>
  <c r="K453" i="3"/>
  <c r="L452" i="3"/>
  <c r="K452" i="3"/>
  <c r="L451" i="3"/>
  <c r="K451" i="3"/>
  <c r="L450" i="3"/>
  <c r="K450" i="3"/>
  <c r="L449" i="3"/>
  <c r="K449" i="3"/>
  <c r="L448" i="3"/>
  <c r="K448" i="3"/>
  <c r="L447" i="3"/>
  <c r="K447" i="3"/>
  <c r="L446" i="3"/>
  <c r="K446" i="3"/>
  <c r="L445" i="3"/>
  <c r="K445" i="3"/>
  <c r="L444" i="3"/>
  <c r="K444" i="3"/>
  <c r="L443" i="3"/>
  <c r="K443" i="3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L431" i="3"/>
  <c r="K431" i="3"/>
  <c r="L430" i="3"/>
  <c r="K430" i="3"/>
  <c r="L429" i="3"/>
  <c r="K429" i="3"/>
  <c r="L428" i="3"/>
  <c r="K428" i="3"/>
  <c r="L427" i="3"/>
  <c r="K427" i="3"/>
  <c r="L426" i="3"/>
  <c r="K426" i="3"/>
  <c r="K425" i="3"/>
  <c r="L416" i="3"/>
  <c r="L411" i="3"/>
  <c r="K410" i="3"/>
  <c r="L400" i="3"/>
  <c r="L395" i="3"/>
  <c r="K394" i="3"/>
  <c r="L387" i="3"/>
  <c r="K384" i="3"/>
  <c r="L379" i="3"/>
  <c r="K376" i="3"/>
  <c r="L371" i="3"/>
  <c r="K368" i="3"/>
  <c r="L363" i="3"/>
  <c r="K360" i="3"/>
  <c r="L352" i="3"/>
  <c r="L348" i="3"/>
  <c r="L34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N340" i="3"/>
  <c r="V340" i="3"/>
  <c r="AD340" i="3"/>
  <c r="AL340" i="3"/>
  <c r="AT340" i="3"/>
  <c r="BB340" i="3"/>
  <c r="P340" i="3"/>
  <c r="X340" i="3"/>
  <c r="AF340" i="3"/>
  <c r="AN340" i="3"/>
  <c r="AV340" i="3"/>
  <c r="BD340" i="3"/>
  <c r="K506" i="3"/>
  <c r="K504" i="3"/>
  <c r="L503" i="3"/>
  <c r="P503" i="3" s="1"/>
  <c r="L502" i="3"/>
  <c r="K502" i="3"/>
  <c r="L501" i="3"/>
  <c r="K501" i="3"/>
  <c r="L500" i="3"/>
  <c r="K500" i="3"/>
  <c r="L499" i="3"/>
  <c r="K499" i="3"/>
  <c r="L498" i="3"/>
  <c r="K498" i="3"/>
  <c r="L497" i="3"/>
  <c r="K497" i="3"/>
  <c r="L496" i="3"/>
  <c r="K496" i="3"/>
  <c r="L495" i="3"/>
  <c r="K495" i="3"/>
  <c r="L494" i="3"/>
  <c r="K494" i="3"/>
  <c r="L493" i="3"/>
  <c r="K493" i="3"/>
  <c r="L492" i="3"/>
  <c r="K492" i="3"/>
  <c r="L491" i="3"/>
  <c r="K491" i="3"/>
  <c r="L490" i="3"/>
  <c r="K490" i="3"/>
  <c r="L489" i="3"/>
  <c r="K489" i="3"/>
  <c r="L488" i="3"/>
  <c r="K488" i="3"/>
  <c r="L487" i="3"/>
  <c r="K487" i="3"/>
  <c r="L486" i="3"/>
  <c r="K486" i="3"/>
  <c r="L485" i="3"/>
  <c r="K485" i="3"/>
  <c r="L484" i="3"/>
  <c r="K484" i="3"/>
  <c r="L483" i="3"/>
  <c r="K483" i="3"/>
  <c r="L482" i="3"/>
  <c r="K482" i="3"/>
  <c r="L481" i="3"/>
  <c r="K481" i="3"/>
  <c r="L479" i="3"/>
  <c r="K479" i="3"/>
  <c r="L425" i="3"/>
  <c r="K422" i="3"/>
  <c r="K421" i="3"/>
  <c r="L417" i="3"/>
  <c r="K414" i="3"/>
  <c r="L409" i="3"/>
  <c r="K406" i="3"/>
  <c r="L401" i="3"/>
  <c r="K398" i="3"/>
  <c r="L393" i="3"/>
  <c r="K390" i="3"/>
  <c r="K389" i="3"/>
  <c r="K387" i="3"/>
  <c r="K386" i="3"/>
  <c r="K385" i="3"/>
  <c r="K383" i="3"/>
  <c r="K382" i="3"/>
  <c r="K381" i="3"/>
  <c r="K379" i="3"/>
  <c r="K378" i="3"/>
  <c r="K377" i="3"/>
  <c r="K375" i="3"/>
  <c r="K374" i="3"/>
  <c r="K373" i="3"/>
  <c r="K371" i="3"/>
  <c r="K370" i="3"/>
  <c r="K369" i="3"/>
  <c r="K367" i="3"/>
  <c r="K366" i="3"/>
  <c r="K365" i="3"/>
  <c r="K363" i="3"/>
  <c r="K362" i="3"/>
  <c r="K361" i="3"/>
  <c r="K359" i="3"/>
  <c r="K358" i="3"/>
  <c r="K357" i="3"/>
  <c r="L355" i="3"/>
  <c r="L354" i="3"/>
  <c r="L353" i="3"/>
  <c r="K352" i="3"/>
  <c r="K351" i="3"/>
  <c r="L347" i="3"/>
  <c r="L346" i="3"/>
  <c r="L345" i="3"/>
  <c r="K344" i="3"/>
  <c r="K343" i="3"/>
  <c r="K342" i="3"/>
  <c r="K341" i="3"/>
  <c r="O339" i="3"/>
  <c r="S339" i="3"/>
  <c r="W339" i="3"/>
  <c r="AA339" i="3"/>
  <c r="AE339" i="3"/>
  <c r="AI339" i="3"/>
  <c r="AM339" i="3"/>
  <c r="AQ339" i="3"/>
  <c r="AU339" i="3"/>
  <c r="AY339" i="3"/>
  <c r="BC339" i="3"/>
  <c r="BG339" i="3"/>
  <c r="N339" i="3"/>
  <c r="V339" i="3"/>
  <c r="AD339" i="3"/>
  <c r="AL339" i="3"/>
  <c r="AT339" i="3"/>
  <c r="BB339" i="3"/>
  <c r="P339" i="3"/>
  <c r="X339" i="3"/>
  <c r="AF339" i="3"/>
  <c r="AN339" i="3"/>
  <c r="AV339" i="3"/>
  <c r="BD339" i="3"/>
  <c r="K505" i="3"/>
  <c r="L480" i="3"/>
  <c r="L478" i="3"/>
  <c r="AA477" i="3"/>
  <c r="AQ477" i="3"/>
  <c r="BG477" i="3"/>
  <c r="Z477" i="3"/>
  <c r="AP477" i="3"/>
  <c r="BF477" i="3"/>
  <c r="AK476" i="3"/>
  <c r="T476" i="3"/>
  <c r="AZ476" i="3"/>
  <c r="AJ475" i="3"/>
  <c r="S475" i="3"/>
  <c r="AY475" i="3"/>
  <c r="AH474" i="3"/>
  <c r="Q474" i="3"/>
  <c r="AW474" i="3"/>
  <c r="AE473" i="3"/>
  <c r="N473" i="3"/>
  <c r="AT473" i="3"/>
  <c r="AC472" i="3"/>
  <c r="BI472" i="3"/>
  <c r="AR472" i="3"/>
  <c r="AB471" i="3"/>
  <c r="BH471" i="3"/>
  <c r="AQ471" i="3"/>
  <c r="Z470" i="3"/>
  <c r="BF470" i="3"/>
  <c r="AO470" i="3"/>
  <c r="W469" i="3"/>
  <c r="BC469" i="3"/>
  <c r="AL469" i="3"/>
  <c r="U468" i="3"/>
  <c r="BA468" i="3"/>
  <c r="AJ468" i="3"/>
  <c r="T467" i="3"/>
  <c r="AZ467" i="3"/>
  <c r="AI467" i="3"/>
  <c r="R466" i="3"/>
  <c r="AX466" i="3"/>
  <c r="AG466" i="3"/>
  <c r="O465" i="3"/>
  <c r="AU465" i="3"/>
  <c r="AD465" i="3"/>
  <c r="M464" i="3"/>
  <c r="AS464" i="3"/>
  <c r="AB464" i="3"/>
  <c r="BH464" i="3"/>
  <c r="AR463" i="3"/>
  <c r="AA463" i="3"/>
  <c r="BG463" i="3"/>
  <c r="AP462" i="3"/>
  <c r="Y462" i="3"/>
  <c r="BE462" i="3"/>
  <c r="AM461" i="3"/>
  <c r="V461" i="3"/>
  <c r="BB461" i="3"/>
  <c r="AK460" i="3"/>
  <c r="T460" i="3"/>
  <c r="AZ460" i="3"/>
  <c r="AJ459" i="3"/>
  <c r="S459" i="3"/>
  <c r="AY459" i="3"/>
  <c r="AH458" i="3"/>
  <c r="Q458" i="3"/>
  <c r="AO458" i="3"/>
  <c r="BE458" i="3"/>
  <c r="W457" i="3"/>
  <c r="AM457" i="3"/>
  <c r="BC457" i="3"/>
  <c r="V457" i="3"/>
  <c r="AL457" i="3"/>
  <c r="BB457" i="3"/>
  <c r="U456" i="3"/>
  <c r="AK456" i="3"/>
  <c r="BA456" i="3"/>
  <c r="T456" i="3"/>
  <c r="AJ456" i="3"/>
  <c r="AZ456" i="3"/>
  <c r="T455" i="3"/>
  <c r="AJ455" i="3"/>
  <c r="AZ455" i="3"/>
  <c r="S455" i="3"/>
  <c r="AI455" i="3"/>
  <c r="AY455" i="3"/>
  <c r="R454" i="3"/>
  <c r="AH454" i="3"/>
  <c r="AX454" i="3"/>
  <c r="Q454" i="3"/>
  <c r="AG454" i="3"/>
  <c r="AW454" i="3"/>
  <c r="P453" i="3"/>
  <c r="AF453" i="3"/>
  <c r="AV453" i="3"/>
  <c r="O453" i="3"/>
  <c r="AE453" i="3"/>
  <c r="AU453" i="3"/>
  <c r="M452" i="3"/>
  <c r="AC452" i="3"/>
  <c r="AS452" i="3"/>
  <c r="BI452" i="3"/>
  <c r="AB452" i="3"/>
  <c r="AR452" i="3"/>
  <c r="BH452" i="3"/>
  <c r="AA451" i="3"/>
  <c r="AQ451" i="3"/>
  <c r="BG451" i="3"/>
  <c r="Z451" i="3"/>
  <c r="AP451" i="3"/>
  <c r="BF451" i="3"/>
  <c r="Z450" i="3"/>
  <c r="AP450" i="3"/>
  <c r="BF450" i="3"/>
  <c r="Y450" i="3"/>
  <c r="AO450" i="3"/>
  <c r="BE450" i="3"/>
  <c r="W449" i="3"/>
  <c r="AM449" i="3"/>
  <c r="BC449" i="3"/>
  <c r="V449" i="3"/>
  <c r="AL449" i="3"/>
  <c r="BB449" i="3"/>
  <c r="V448" i="3"/>
  <c r="AL448" i="3"/>
  <c r="BB448" i="3"/>
  <c r="U448" i="3"/>
  <c r="AK448" i="3"/>
  <c r="BA448" i="3"/>
  <c r="T447" i="3"/>
  <c r="AJ447" i="3"/>
  <c r="AZ447" i="3"/>
  <c r="S447" i="3"/>
  <c r="AI447" i="3"/>
  <c r="AY447" i="3"/>
  <c r="R446" i="3"/>
  <c r="AH446" i="3"/>
  <c r="AX446" i="3"/>
  <c r="Q446" i="3"/>
  <c r="AG446" i="3"/>
  <c r="AW446" i="3"/>
  <c r="P445" i="3"/>
  <c r="AF445" i="3"/>
  <c r="AV445" i="3"/>
  <c r="O445" i="3"/>
  <c r="AE445" i="3"/>
  <c r="AU445" i="3"/>
  <c r="N444" i="3"/>
  <c r="AD444" i="3"/>
  <c r="AT444" i="3"/>
  <c r="M444" i="3"/>
  <c r="AC444" i="3"/>
  <c r="AS444" i="3"/>
  <c r="BI444" i="3"/>
  <c r="AB443" i="3"/>
  <c r="AR443" i="3"/>
  <c r="BH443" i="3"/>
  <c r="AA443" i="3"/>
  <c r="AQ443" i="3"/>
  <c r="BG443" i="3"/>
  <c r="Z442" i="3"/>
  <c r="AP442" i="3"/>
  <c r="BF442" i="3"/>
  <c r="Y442" i="3"/>
  <c r="AO442" i="3"/>
  <c r="BE442" i="3"/>
  <c r="X441" i="3"/>
  <c r="AN441" i="3"/>
  <c r="BD441" i="3"/>
  <c r="W441" i="3"/>
  <c r="AM441" i="3"/>
  <c r="BC441" i="3"/>
  <c r="V440" i="3"/>
  <c r="AL440" i="3"/>
  <c r="BB440" i="3"/>
  <c r="U440" i="3"/>
  <c r="AK440" i="3"/>
  <c r="BA440" i="3"/>
  <c r="T439" i="3"/>
  <c r="AJ439" i="3"/>
  <c r="AZ439" i="3"/>
  <c r="S439" i="3"/>
  <c r="AI439" i="3"/>
  <c r="AY439" i="3"/>
  <c r="Q438" i="3"/>
  <c r="AG438" i="3"/>
  <c r="AW438" i="3"/>
  <c r="P438" i="3"/>
  <c r="AF438" i="3"/>
  <c r="AV438" i="3"/>
  <c r="O437" i="3"/>
  <c r="AE437" i="3"/>
  <c r="AU437" i="3"/>
  <c r="N437" i="3"/>
  <c r="AD437" i="3"/>
  <c r="AT437" i="3"/>
  <c r="M436" i="3"/>
  <c r="AC436" i="3"/>
  <c r="AS436" i="3"/>
  <c r="T436" i="3"/>
  <c r="AJ436" i="3"/>
  <c r="BC436" i="3"/>
  <c r="BH436" i="3"/>
  <c r="AA435" i="3"/>
  <c r="AQ435" i="3"/>
  <c r="BG435" i="3"/>
  <c r="Z435" i="3"/>
  <c r="AP435" i="3"/>
  <c r="BF435" i="3"/>
  <c r="Y434" i="3"/>
  <c r="AO434" i="3"/>
  <c r="BE434" i="3"/>
  <c r="X434" i="3"/>
  <c r="AN434" i="3"/>
  <c r="BD434" i="3"/>
  <c r="W433" i="3"/>
  <c r="AM433" i="3"/>
  <c r="BC433" i="3"/>
  <c r="V433" i="3"/>
  <c r="AL433" i="3"/>
  <c r="BB433" i="3"/>
  <c r="U432" i="3"/>
  <c r="AK432" i="3"/>
  <c r="BA432" i="3"/>
  <c r="T432" i="3"/>
  <c r="AJ432" i="3"/>
  <c r="AZ432" i="3"/>
  <c r="S431" i="3"/>
  <c r="AE431" i="3"/>
  <c r="AM431" i="3"/>
  <c r="AU431" i="3"/>
  <c r="BC431" i="3"/>
  <c r="N431" i="3"/>
  <c r="V431" i="3"/>
  <c r="AD431" i="3"/>
  <c r="AL431" i="3"/>
  <c r="AT431" i="3"/>
  <c r="BB431" i="3"/>
  <c r="M430" i="3"/>
  <c r="U430" i="3"/>
  <c r="AC430" i="3"/>
  <c r="AK430" i="3"/>
  <c r="AS430" i="3"/>
  <c r="BA430" i="3"/>
  <c r="BI430" i="3"/>
  <c r="T430" i="3"/>
  <c r="AB430" i="3"/>
  <c r="AJ430" i="3"/>
  <c r="AR430" i="3"/>
  <c r="AZ430" i="3"/>
  <c r="BH430" i="3"/>
  <c r="S429" i="3"/>
  <c r="AA429" i="3"/>
  <c r="AI429" i="3"/>
  <c r="AQ429" i="3"/>
  <c r="AY429" i="3"/>
  <c r="BG429" i="3"/>
  <c r="R429" i="3"/>
  <c r="Z429" i="3"/>
  <c r="AH429" i="3"/>
  <c r="AP429" i="3"/>
  <c r="AX429" i="3"/>
  <c r="BF429" i="3"/>
  <c r="Q428" i="3"/>
  <c r="Y428" i="3"/>
  <c r="AG428" i="3"/>
  <c r="AO428" i="3"/>
  <c r="AW428" i="3"/>
  <c r="BE428" i="3"/>
  <c r="P428" i="3"/>
  <c r="X428" i="3"/>
  <c r="AF428" i="3"/>
  <c r="AN428" i="3"/>
  <c r="AV428" i="3"/>
  <c r="BD428" i="3"/>
  <c r="O427" i="3"/>
  <c r="W427" i="3"/>
  <c r="AE427" i="3"/>
  <c r="AM427" i="3"/>
  <c r="AU427" i="3"/>
  <c r="BC427" i="3"/>
  <c r="N427" i="3"/>
  <c r="V427" i="3"/>
  <c r="AD427" i="3"/>
  <c r="AL427" i="3"/>
  <c r="AT427" i="3"/>
  <c r="BB427" i="3"/>
  <c r="M426" i="3"/>
  <c r="U426" i="3"/>
  <c r="AC426" i="3"/>
  <c r="AK426" i="3"/>
  <c r="AS426" i="3"/>
  <c r="BA426" i="3"/>
  <c r="BI426" i="3"/>
  <c r="T426" i="3"/>
  <c r="AB426" i="3"/>
  <c r="AJ426" i="3"/>
  <c r="AR426" i="3"/>
  <c r="AZ426" i="3"/>
  <c r="BH426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L422" i="3"/>
  <c r="L421" i="3"/>
  <c r="L414" i="3"/>
  <c r="L413" i="3"/>
  <c r="L406" i="3"/>
  <c r="L405" i="3"/>
  <c r="L398" i="3"/>
  <c r="L397" i="3"/>
  <c r="L390" i="3"/>
  <c r="L389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L386" i="3"/>
  <c r="L385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N384" i="3"/>
  <c r="BN384" i="3" s="1"/>
  <c r="R384" i="3"/>
  <c r="V384" i="3"/>
  <c r="Z384" i="3"/>
  <c r="AD384" i="3"/>
  <c r="AH384" i="3"/>
  <c r="AL384" i="3"/>
  <c r="AP384" i="3"/>
  <c r="AT384" i="3"/>
  <c r="AX384" i="3"/>
  <c r="BB384" i="3"/>
  <c r="BD384" i="3"/>
  <c r="BF384" i="3"/>
  <c r="BH384" i="3"/>
  <c r="P384" i="3"/>
  <c r="T384" i="3"/>
  <c r="X384" i="3"/>
  <c r="AB384" i="3"/>
  <c r="AF384" i="3"/>
  <c r="AJ384" i="3"/>
  <c r="AN384" i="3"/>
  <c r="AR384" i="3"/>
  <c r="AV384" i="3"/>
  <c r="AZ384" i="3"/>
  <c r="BC384" i="3"/>
  <c r="BE384" i="3"/>
  <c r="BG384" i="3"/>
  <c r="BI384" i="3"/>
  <c r="L382" i="3"/>
  <c r="L381" i="3"/>
  <c r="N380" i="3"/>
  <c r="M380" i="3"/>
  <c r="U380" i="3"/>
  <c r="AC380" i="3"/>
  <c r="AK380" i="3"/>
  <c r="AS380" i="3"/>
  <c r="BA380" i="3"/>
  <c r="BI380" i="3"/>
  <c r="AH380" i="3"/>
  <c r="AX380" i="3"/>
  <c r="AB380" i="3"/>
  <c r="AR380" i="3"/>
  <c r="BH380" i="3"/>
  <c r="L378" i="3"/>
  <c r="L377" i="3"/>
  <c r="T376" i="3"/>
  <c r="AB376" i="3"/>
  <c r="AJ376" i="3"/>
  <c r="AR376" i="3"/>
  <c r="AZ376" i="3"/>
  <c r="BH376" i="3"/>
  <c r="S376" i="3"/>
  <c r="AA376" i="3"/>
  <c r="AI376" i="3"/>
  <c r="AQ376" i="3"/>
  <c r="AY376" i="3"/>
  <c r="BG376" i="3"/>
  <c r="L374" i="3"/>
  <c r="L373" i="3"/>
  <c r="R372" i="3"/>
  <c r="Z372" i="3"/>
  <c r="AH372" i="3"/>
  <c r="AP372" i="3"/>
  <c r="AX372" i="3"/>
  <c r="BF372" i="3"/>
  <c r="Q372" i="3"/>
  <c r="Y372" i="3"/>
  <c r="AG372" i="3"/>
  <c r="AO372" i="3"/>
  <c r="AW372" i="3"/>
  <c r="BE372" i="3"/>
  <c r="L370" i="3"/>
  <c r="L369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L366" i="3"/>
  <c r="L365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L362" i="3"/>
  <c r="L361" i="3"/>
  <c r="N360" i="3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M360" i="3"/>
  <c r="O360" i="3"/>
  <c r="Q360" i="3"/>
  <c r="S360" i="3"/>
  <c r="U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L358" i="3"/>
  <c r="L357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M356" i="3"/>
  <c r="O356" i="3"/>
  <c r="Q356" i="3"/>
  <c r="S356" i="3"/>
  <c r="U356" i="3"/>
  <c r="W356" i="3"/>
  <c r="Y356" i="3"/>
  <c r="AA356" i="3"/>
  <c r="AC356" i="3"/>
  <c r="AE356" i="3"/>
  <c r="AG356" i="3"/>
  <c r="AI356" i="3"/>
  <c r="AK356" i="3"/>
  <c r="AM356" i="3"/>
  <c r="AO356" i="3"/>
  <c r="AQ356" i="3"/>
  <c r="AS356" i="3"/>
  <c r="AU356" i="3"/>
  <c r="AW356" i="3"/>
  <c r="AY356" i="3"/>
  <c r="BA356" i="3"/>
  <c r="BC356" i="3"/>
  <c r="BE356" i="3"/>
  <c r="BG356" i="3"/>
  <c r="BI356" i="3"/>
  <c r="P355" i="3"/>
  <c r="X355" i="3"/>
  <c r="AF355" i="3"/>
  <c r="AJ355" i="3"/>
  <c r="AN355" i="3"/>
  <c r="AR355" i="3"/>
  <c r="AV355" i="3"/>
  <c r="AZ355" i="3"/>
  <c r="BD355" i="3"/>
  <c r="BH355" i="3"/>
  <c r="O355" i="3"/>
  <c r="S355" i="3"/>
  <c r="W355" i="3"/>
  <c r="AA355" i="3"/>
  <c r="AE355" i="3"/>
  <c r="AI355" i="3"/>
  <c r="AM355" i="3"/>
  <c r="AQ355" i="3"/>
  <c r="AU355" i="3"/>
  <c r="AY355" i="3"/>
  <c r="BC355" i="3"/>
  <c r="BG355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P353" i="3"/>
  <c r="T353" i="3"/>
  <c r="X353" i="3"/>
  <c r="AB353" i="3"/>
  <c r="AF353" i="3"/>
  <c r="AJ353" i="3"/>
  <c r="AN353" i="3"/>
  <c r="AR353" i="3"/>
  <c r="AV353" i="3"/>
  <c r="AZ353" i="3"/>
  <c r="BD353" i="3"/>
  <c r="BH353" i="3"/>
  <c r="O353" i="3"/>
  <c r="S353" i="3"/>
  <c r="W353" i="3"/>
  <c r="AA353" i="3"/>
  <c r="AE353" i="3"/>
  <c r="AI353" i="3"/>
  <c r="AM353" i="3"/>
  <c r="AQ353" i="3"/>
  <c r="AU353" i="3"/>
  <c r="AY353" i="3"/>
  <c r="BC353" i="3"/>
  <c r="BG353" i="3"/>
  <c r="L351" i="3"/>
  <c r="L350" i="3"/>
  <c r="N350" i="3" s="1"/>
  <c r="L349" i="3"/>
  <c r="P349" i="3" s="1"/>
  <c r="K348" i="3"/>
  <c r="K347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AS346" i="3"/>
  <c r="AU346" i="3"/>
  <c r="AW346" i="3"/>
  <c r="AY346" i="3"/>
  <c r="BA346" i="3"/>
  <c r="BC346" i="3"/>
  <c r="BE346" i="3"/>
  <c r="BG346" i="3"/>
  <c r="BI346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N345" i="3"/>
  <c r="R345" i="3"/>
  <c r="V345" i="3"/>
  <c r="Z345" i="3"/>
  <c r="AD345" i="3"/>
  <c r="AH345" i="3"/>
  <c r="AL345" i="3"/>
  <c r="AP345" i="3"/>
  <c r="AT345" i="3"/>
  <c r="AX345" i="3"/>
  <c r="BB345" i="3"/>
  <c r="BF345" i="3"/>
  <c r="M345" i="3"/>
  <c r="Q345" i="3"/>
  <c r="U345" i="3"/>
  <c r="Y345" i="3"/>
  <c r="AC345" i="3"/>
  <c r="AG345" i="3"/>
  <c r="AK345" i="3"/>
  <c r="AO345" i="3"/>
  <c r="AS345" i="3"/>
  <c r="AW345" i="3"/>
  <c r="BA345" i="3"/>
  <c r="BE345" i="3"/>
  <c r="BI345" i="3"/>
  <c r="L343" i="3"/>
  <c r="L342" i="3"/>
  <c r="L341" i="3"/>
  <c r="BN425" i="3"/>
  <c r="K480" i="3"/>
  <c r="L415" i="3"/>
  <c r="L410" i="3"/>
  <c r="L399" i="3"/>
  <c r="L394" i="3"/>
  <c r="O394" i="3" s="1"/>
  <c r="K478" i="3"/>
  <c r="L423" i="3"/>
  <c r="L418" i="3"/>
  <c r="M418" i="3" s="1"/>
  <c r="L407" i="3"/>
  <c r="L402" i="3"/>
  <c r="N402" i="3" s="1"/>
  <c r="L391" i="3"/>
  <c r="K423" i="3"/>
  <c r="K419" i="3"/>
  <c r="K415" i="3"/>
  <c r="K411" i="3"/>
  <c r="K407" i="3"/>
  <c r="K403" i="3"/>
  <c r="K399" i="3"/>
  <c r="K395" i="3"/>
  <c r="K391" i="3"/>
  <c r="K424" i="3"/>
  <c r="K420" i="3"/>
  <c r="K416" i="3"/>
  <c r="K412" i="3"/>
  <c r="K408" i="3"/>
  <c r="K404" i="3"/>
  <c r="K400" i="3"/>
  <c r="K396" i="3"/>
  <c r="K392" i="3"/>
  <c r="K417" i="3"/>
  <c r="K413" i="3"/>
  <c r="K409" i="3"/>
  <c r="K405" i="3"/>
  <c r="K401" i="3"/>
  <c r="K397" i="3"/>
  <c r="K393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O426" i="3" l="1"/>
  <c r="S426" i="3"/>
  <c r="W426" i="3"/>
  <c r="AA426" i="3"/>
  <c r="AE426" i="3"/>
  <c r="AI426" i="3"/>
  <c r="AM426" i="3"/>
  <c r="AQ426" i="3"/>
  <c r="AU426" i="3"/>
  <c r="AY426" i="3"/>
  <c r="BC426" i="3"/>
  <c r="BG426" i="3"/>
  <c r="N426" i="3"/>
  <c r="R426" i="3"/>
  <c r="BL426" i="3" s="1"/>
  <c r="V426" i="3"/>
  <c r="Z426" i="3"/>
  <c r="AD426" i="3"/>
  <c r="AH426" i="3"/>
  <c r="AL426" i="3"/>
  <c r="AP426" i="3"/>
  <c r="AT426" i="3"/>
  <c r="AX426" i="3"/>
  <c r="BB426" i="3"/>
  <c r="BF426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P427" i="3"/>
  <c r="BK427" i="3" s="1"/>
  <c r="T427" i="3"/>
  <c r="X427" i="3"/>
  <c r="AB427" i="3"/>
  <c r="AF427" i="3"/>
  <c r="AJ427" i="3"/>
  <c r="AN427" i="3"/>
  <c r="AR427" i="3"/>
  <c r="AV427" i="3"/>
  <c r="AZ427" i="3"/>
  <c r="BD427" i="3"/>
  <c r="BH427" i="3"/>
  <c r="O428" i="3"/>
  <c r="BL428" i="3" s="1"/>
  <c r="S428" i="3"/>
  <c r="W428" i="3"/>
  <c r="AA428" i="3"/>
  <c r="AE428" i="3"/>
  <c r="AI428" i="3"/>
  <c r="AM428" i="3"/>
  <c r="AQ428" i="3"/>
  <c r="AU428" i="3"/>
  <c r="AY428" i="3"/>
  <c r="BC428" i="3"/>
  <c r="BG428" i="3"/>
  <c r="N428" i="3"/>
  <c r="BJ428" i="3" s="1"/>
  <c r="R428" i="3"/>
  <c r="V428" i="3"/>
  <c r="BK428" i="3" s="1"/>
  <c r="Z428" i="3"/>
  <c r="AD428" i="3"/>
  <c r="AH428" i="3"/>
  <c r="AL428" i="3"/>
  <c r="AP428" i="3"/>
  <c r="AT428" i="3"/>
  <c r="AX428" i="3"/>
  <c r="BB428" i="3"/>
  <c r="BF428" i="3"/>
  <c r="M429" i="3"/>
  <c r="BN429" i="3" s="1"/>
  <c r="Q429" i="3"/>
  <c r="U429" i="3"/>
  <c r="BL429" i="3" s="1"/>
  <c r="Y429" i="3"/>
  <c r="AC429" i="3"/>
  <c r="AG429" i="3"/>
  <c r="AK429" i="3"/>
  <c r="AO429" i="3"/>
  <c r="AS429" i="3"/>
  <c r="AW429" i="3"/>
  <c r="BA429" i="3"/>
  <c r="BE429" i="3"/>
  <c r="BI429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O430" i="3"/>
  <c r="S430" i="3"/>
  <c r="W430" i="3"/>
  <c r="AA430" i="3"/>
  <c r="AE430" i="3"/>
  <c r="AI430" i="3"/>
  <c r="AM430" i="3"/>
  <c r="AQ430" i="3"/>
  <c r="AU430" i="3"/>
  <c r="AY430" i="3"/>
  <c r="BC430" i="3"/>
  <c r="BG430" i="3"/>
  <c r="N430" i="3"/>
  <c r="R430" i="3"/>
  <c r="BL430" i="3" s="1"/>
  <c r="V430" i="3"/>
  <c r="Z430" i="3"/>
  <c r="AD430" i="3"/>
  <c r="AH430" i="3"/>
  <c r="AL430" i="3"/>
  <c r="AP430" i="3"/>
  <c r="AT430" i="3"/>
  <c r="AX430" i="3"/>
  <c r="BB430" i="3"/>
  <c r="BF430" i="3"/>
  <c r="O431" i="3"/>
  <c r="W431" i="3"/>
  <c r="BM431" i="3" s="1"/>
  <c r="AC431" i="3"/>
  <c r="AG431" i="3"/>
  <c r="AK431" i="3"/>
  <c r="AO431" i="3"/>
  <c r="AS431" i="3"/>
  <c r="AW431" i="3"/>
  <c r="BA431" i="3"/>
  <c r="BE431" i="3"/>
  <c r="BI431" i="3"/>
  <c r="P431" i="3"/>
  <c r="BK431" i="3" s="1"/>
  <c r="T431" i="3"/>
  <c r="X431" i="3"/>
  <c r="AB431" i="3"/>
  <c r="AF431" i="3"/>
  <c r="AJ431" i="3"/>
  <c r="AN431" i="3"/>
  <c r="AR431" i="3"/>
  <c r="AV431" i="3"/>
  <c r="AZ431" i="3"/>
  <c r="BD431" i="3"/>
  <c r="BH431" i="3"/>
  <c r="Q432" i="3"/>
  <c r="BJ432" i="3" s="1"/>
  <c r="Y432" i="3"/>
  <c r="AG432" i="3"/>
  <c r="AO432" i="3"/>
  <c r="AW432" i="3"/>
  <c r="BE432" i="3"/>
  <c r="P432" i="3"/>
  <c r="BK432" i="3" s="1"/>
  <c r="X432" i="3"/>
  <c r="AF432" i="3"/>
  <c r="AN432" i="3"/>
  <c r="AV432" i="3"/>
  <c r="BD432" i="3"/>
  <c r="S433" i="3"/>
  <c r="AA433" i="3"/>
  <c r="AI433" i="3"/>
  <c r="AQ433" i="3"/>
  <c r="AY433" i="3"/>
  <c r="BG433" i="3"/>
  <c r="R433" i="3"/>
  <c r="BL433" i="3" s="1"/>
  <c r="Z433" i="3"/>
  <c r="AH433" i="3"/>
  <c r="AP433" i="3"/>
  <c r="AX433" i="3"/>
  <c r="BF433" i="3"/>
  <c r="M434" i="3"/>
  <c r="BN434" i="3" s="1"/>
  <c r="U434" i="3"/>
  <c r="AC434" i="3"/>
  <c r="AK434" i="3"/>
  <c r="AS434" i="3"/>
  <c r="BA434" i="3"/>
  <c r="BI434" i="3"/>
  <c r="T434" i="3"/>
  <c r="AB434" i="3"/>
  <c r="AJ434" i="3"/>
  <c r="AR434" i="3"/>
  <c r="AZ434" i="3"/>
  <c r="BH434" i="3"/>
  <c r="O435" i="3"/>
  <c r="W435" i="3"/>
  <c r="AE435" i="3"/>
  <c r="AM435" i="3"/>
  <c r="AU435" i="3"/>
  <c r="BC435" i="3"/>
  <c r="N435" i="3"/>
  <c r="V435" i="3"/>
  <c r="AD435" i="3"/>
  <c r="AL435" i="3"/>
  <c r="AT435" i="3"/>
  <c r="BB435" i="3"/>
  <c r="Q436" i="3"/>
  <c r="Y436" i="3"/>
  <c r="BJ436" i="3" s="1"/>
  <c r="AG436" i="3"/>
  <c r="AO436" i="3"/>
  <c r="AW436" i="3"/>
  <c r="P436" i="3"/>
  <c r="BK436" i="3" s="1"/>
  <c r="X436" i="3"/>
  <c r="AF436" i="3"/>
  <c r="AN436" i="3"/>
  <c r="AV436" i="3"/>
  <c r="BG436" i="3"/>
  <c r="BD436" i="3"/>
  <c r="S437" i="3"/>
  <c r="AA437" i="3"/>
  <c r="BL437" i="3" s="1"/>
  <c r="AI437" i="3"/>
  <c r="AQ437" i="3"/>
  <c r="AY437" i="3"/>
  <c r="BG437" i="3"/>
  <c r="R437" i="3"/>
  <c r="Z437" i="3"/>
  <c r="AH437" i="3"/>
  <c r="AP437" i="3"/>
  <c r="AX437" i="3"/>
  <c r="BF437" i="3"/>
  <c r="M438" i="3"/>
  <c r="U438" i="3"/>
  <c r="AC438" i="3"/>
  <c r="AK438" i="3"/>
  <c r="AS438" i="3"/>
  <c r="BA438" i="3"/>
  <c r="BI438" i="3"/>
  <c r="T438" i="3"/>
  <c r="AB438" i="3"/>
  <c r="AJ438" i="3"/>
  <c r="AR438" i="3"/>
  <c r="AZ438" i="3"/>
  <c r="BH438" i="3"/>
  <c r="P439" i="3"/>
  <c r="X439" i="3"/>
  <c r="AF439" i="3"/>
  <c r="AN439" i="3"/>
  <c r="AV439" i="3"/>
  <c r="BD439" i="3"/>
  <c r="O439" i="3"/>
  <c r="W439" i="3"/>
  <c r="AE439" i="3"/>
  <c r="AM439" i="3"/>
  <c r="AU439" i="3"/>
  <c r="BC439" i="3"/>
  <c r="R440" i="3"/>
  <c r="Z440" i="3"/>
  <c r="AH440" i="3"/>
  <c r="AP440" i="3"/>
  <c r="AX440" i="3"/>
  <c r="BF440" i="3"/>
  <c r="Q440" i="3"/>
  <c r="Y440" i="3"/>
  <c r="AG440" i="3"/>
  <c r="AO440" i="3"/>
  <c r="AW440" i="3"/>
  <c r="BE440" i="3"/>
  <c r="T441" i="3"/>
  <c r="AB441" i="3"/>
  <c r="AJ441" i="3"/>
  <c r="AR441" i="3"/>
  <c r="AZ441" i="3"/>
  <c r="BH441" i="3"/>
  <c r="S441" i="3"/>
  <c r="BM441" i="3" s="1"/>
  <c r="AA441" i="3"/>
  <c r="AI441" i="3"/>
  <c r="AQ441" i="3"/>
  <c r="AY441" i="3"/>
  <c r="BG441" i="3"/>
  <c r="N442" i="3"/>
  <c r="BJ442" i="3" s="1"/>
  <c r="V442" i="3"/>
  <c r="AD442" i="3"/>
  <c r="AL442" i="3"/>
  <c r="AT442" i="3"/>
  <c r="BB442" i="3"/>
  <c r="M442" i="3"/>
  <c r="U442" i="3"/>
  <c r="AC442" i="3"/>
  <c r="AK442" i="3"/>
  <c r="AS442" i="3"/>
  <c r="BA442" i="3"/>
  <c r="BI442" i="3"/>
  <c r="P443" i="3"/>
  <c r="X443" i="3"/>
  <c r="AF443" i="3"/>
  <c r="AN443" i="3"/>
  <c r="AV443" i="3"/>
  <c r="BD443" i="3"/>
  <c r="O443" i="3"/>
  <c r="W443" i="3"/>
  <c r="AE443" i="3"/>
  <c r="AM443" i="3"/>
  <c r="AU443" i="3"/>
  <c r="BC443" i="3"/>
  <c r="R444" i="3"/>
  <c r="Z444" i="3"/>
  <c r="AH444" i="3"/>
  <c r="AP444" i="3"/>
  <c r="AX444" i="3"/>
  <c r="BF444" i="3"/>
  <c r="Q444" i="3"/>
  <c r="Y444" i="3"/>
  <c r="AG444" i="3"/>
  <c r="AO444" i="3"/>
  <c r="AW444" i="3"/>
  <c r="BE444" i="3"/>
  <c r="T445" i="3"/>
  <c r="AB445" i="3"/>
  <c r="AJ445" i="3"/>
  <c r="AR445" i="3"/>
  <c r="AZ445" i="3"/>
  <c r="BH445" i="3"/>
  <c r="S445" i="3"/>
  <c r="AA445" i="3"/>
  <c r="AI445" i="3"/>
  <c r="AQ445" i="3"/>
  <c r="AY445" i="3"/>
  <c r="BG445" i="3"/>
  <c r="N446" i="3"/>
  <c r="V446" i="3"/>
  <c r="AD446" i="3"/>
  <c r="AL446" i="3"/>
  <c r="AT446" i="3"/>
  <c r="BB446" i="3"/>
  <c r="M446" i="3"/>
  <c r="U446" i="3"/>
  <c r="AC446" i="3"/>
  <c r="AK446" i="3"/>
  <c r="AS446" i="3"/>
  <c r="BA446" i="3"/>
  <c r="BI446" i="3"/>
  <c r="P447" i="3"/>
  <c r="X447" i="3"/>
  <c r="AF447" i="3"/>
  <c r="AN447" i="3"/>
  <c r="AV447" i="3"/>
  <c r="BD447" i="3"/>
  <c r="O447" i="3"/>
  <c r="W447" i="3"/>
  <c r="AE447" i="3"/>
  <c r="AM447" i="3"/>
  <c r="AU447" i="3"/>
  <c r="BC447" i="3"/>
  <c r="R448" i="3"/>
  <c r="Z448" i="3"/>
  <c r="AH448" i="3"/>
  <c r="AP448" i="3"/>
  <c r="AX448" i="3"/>
  <c r="BF448" i="3"/>
  <c r="Q448" i="3"/>
  <c r="Y448" i="3"/>
  <c r="AG448" i="3"/>
  <c r="AO448" i="3"/>
  <c r="AW448" i="3"/>
  <c r="BE448" i="3"/>
  <c r="S449" i="3"/>
  <c r="BM449" i="3" s="1"/>
  <c r="AA449" i="3"/>
  <c r="AI449" i="3"/>
  <c r="AQ449" i="3"/>
  <c r="AY449" i="3"/>
  <c r="BG449" i="3"/>
  <c r="R449" i="3"/>
  <c r="Z449" i="3"/>
  <c r="AH449" i="3"/>
  <c r="AP449" i="3"/>
  <c r="AX449" i="3"/>
  <c r="BF449" i="3"/>
  <c r="N450" i="3"/>
  <c r="V450" i="3"/>
  <c r="AD450" i="3"/>
  <c r="AL450" i="3"/>
  <c r="AT450" i="3"/>
  <c r="BB450" i="3"/>
  <c r="M450" i="3"/>
  <c r="U450" i="3"/>
  <c r="AC450" i="3"/>
  <c r="AK450" i="3"/>
  <c r="AS450" i="3"/>
  <c r="BA450" i="3"/>
  <c r="BI450" i="3"/>
  <c r="O451" i="3"/>
  <c r="W451" i="3"/>
  <c r="AE451" i="3"/>
  <c r="AM451" i="3"/>
  <c r="AU451" i="3"/>
  <c r="BC451" i="3"/>
  <c r="N451" i="3"/>
  <c r="V451" i="3"/>
  <c r="AD451" i="3"/>
  <c r="AL451" i="3"/>
  <c r="AT451" i="3"/>
  <c r="BB451" i="3"/>
  <c r="Q452" i="3"/>
  <c r="Y452" i="3"/>
  <c r="AG452" i="3"/>
  <c r="AO452" i="3"/>
  <c r="AW452" i="3"/>
  <c r="BE452" i="3"/>
  <c r="P452" i="3"/>
  <c r="X452" i="3"/>
  <c r="AF452" i="3"/>
  <c r="AN452" i="3"/>
  <c r="AV452" i="3"/>
  <c r="BD452" i="3"/>
  <c r="T453" i="3"/>
  <c r="AB453" i="3"/>
  <c r="AJ453" i="3"/>
  <c r="AR453" i="3"/>
  <c r="AZ453" i="3"/>
  <c r="BH453" i="3"/>
  <c r="S453" i="3"/>
  <c r="AA453" i="3"/>
  <c r="AI453" i="3"/>
  <c r="AQ453" i="3"/>
  <c r="AY453" i="3"/>
  <c r="BG453" i="3"/>
  <c r="N454" i="3"/>
  <c r="V454" i="3"/>
  <c r="AD454" i="3"/>
  <c r="AL454" i="3"/>
  <c r="AT454" i="3"/>
  <c r="BB454" i="3"/>
  <c r="M454" i="3"/>
  <c r="U454" i="3"/>
  <c r="AC454" i="3"/>
  <c r="AK454" i="3"/>
  <c r="AS454" i="3"/>
  <c r="BA454" i="3"/>
  <c r="BI454" i="3"/>
  <c r="P455" i="3"/>
  <c r="X455" i="3"/>
  <c r="AF455" i="3"/>
  <c r="AN455" i="3"/>
  <c r="AV455" i="3"/>
  <c r="BD455" i="3"/>
  <c r="O455" i="3"/>
  <c r="BL455" i="3" s="1"/>
  <c r="W455" i="3"/>
  <c r="AE455" i="3"/>
  <c r="AM455" i="3"/>
  <c r="AU455" i="3"/>
  <c r="BC455" i="3"/>
  <c r="N355" i="3"/>
  <c r="R355" i="3"/>
  <c r="V355" i="3"/>
  <c r="Z355" i="3"/>
  <c r="AD355" i="3"/>
  <c r="P372" i="3"/>
  <c r="T372" i="3"/>
  <c r="X372" i="3"/>
  <c r="AB372" i="3"/>
  <c r="AF372" i="3"/>
  <c r="AJ372" i="3"/>
  <c r="AN372" i="3"/>
  <c r="AR372" i="3"/>
  <c r="AV372" i="3"/>
  <c r="AZ372" i="3"/>
  <c r="BD372" i="3"/>
  <c r="BH372" i="3"/>
  <c r="O372" i="3"/>
  <c r="S372" i="3"/>
  <c r="W372" i="3"/>
  <c r="AA372" i="3"/>
  <c r="BL372" i="3" s="1"/>
  <c r="AE372" i="3"/>
  <c r="AI372" i="3"/>
  <c r="AM372" i="3"/>
  <c r="AQ372" i="3"/>
  <c r="AU372" i="3"/>
  <c r="AY372" i="3"/>
  <c r="BC372" i="3"/>
  <c r="BG372" i="3"/>
  <c r="P380" i="3"/>
  <c r="T380" i="3"/>
  <c r="BJ380" i="3" s="1"/>
  <c r="O380" i="3"/>
  <c r="S380" i="3"/>
  <c r="BM380" i="3" s="1"/>
  <c r="W380" i="3"/>
  <c r="AA380" i="3"/>
  <c r="AE380" i="3"/>
  <c r="AI380" i="3"/>
  <c r="AM380" i="3"/>
  <c r="AQ380" i="3"/>
  <c r="AU380" i="3"/>
  <c r="AY380" i="3"/>
  <c r="BC380" i="3"/>
  <c r="BG380" i="3"/>
  <c r="V380" i="3"/>
  <c r="AD380" i="3"/>
  <c r="AL380" i="3"/>
  <c r="AT380" i="3"/>
  <c r="BB380" i="3"/>
  <c r="X380" i="3"/>
  <c r="AF380" i="3"/>
  <c r="AN380" i="3"/>
  <c r="AV380" i="3"/>
  <c r="BD380" i="3"/>
  <c r="Q456" i="3"/>
  <c r="Y456" i="3"/>
  <c r="AG456" i="3"/>
  <c r="AO456" i="3"/>
  <c r="AW456" i="3"/>
  <c r="BE456" i="3"/>
  <c r="P456" i="3"/>
  <c r="X456" i="3"/>
  <c r="BJ456" i="3" s="1"/>
  <c r="AF456" i="3"/>
  <c r="AN456" i="3"/>
  <c r="AV456" i="3"/>
  <c r="BD456" i="3"/>
  <c r="S457" i="3"/>
  <c r="AA457" i="3"/>
  <c r="AI457" i="3"/>
  <c r="AQ457" i="3"/>
  <c r="AY457" i="3"/>
  <c r="BG457" i="3"/>
  <c r="R457" i="3"/>
  <c r="Z457" i="3"/>
  <c r="AH457" i="3"/>
  <c r="AP457" i="3"/>
  <c r="AX457" i="3"/>
  <c r="BF457" i="3"/>
  <c r="N458" i="3"/>
  <c r="V458" i="3"/>
  <c r="AD458" i="3"/>
  <c r="AL458" i="3"/>
  <c r="AT458" i="3"/>
  <c r="BB458" i="3"/>
  <c r="M458" i="3"/>
  <c r="U458" i="3"/>
  <c r="BM458" i="3" s="1"/>
  <c r="AC458" i="3"/>
  <c r="Z458" i="3"/>
  <c r="AP458" i="3"/>
  <c r="BF458" i="3"/>
  <c r="Y458" i="3"/>
  <c r="AK458" i="3"/>
  <c r="AS458" i="3"/>
  <c r="BA458" i="3"/>
  <c r="BI458" i="3"/>
  <c r="P459" i="3"/>
  <c r="X459" i="3"/>
  <c r="AF459" i="3"/>
  <c r="AN459" i="3"/>
  <c r="AV459" i="3"/>
  <c r="BD459" i="3"/>
  <c r="O459" i="3"/>
  <c r="W459" i="3"/>
  <c r="AE459" i="3"/>
  <c r="AM459" i="3"/>
  <c r="AU459" i="3"/>
  <c r="BC459" i="3"/>
  <c r="AB459" i="3"/>
  <c r="AR459" i="3"/>
  <c r="BH459" i="3"/>
  <c r="AA459" i="3"/>
  <c r="AQ459" i="3"/>
  <c r="BG459" i="3"/>
  <c r="Q460" i="3"/>
  <c r="BJ460" i="3" s="1"/>
  <c r="Y460" i="3"/>
  <c r="AG460" i="3"/>
  <c r="AO460" i="3"/>
  <c r="AW460" i="3"/>
  <c r="BE460" i="3"/>
  <c r="P460" i="3"/>
  <c r="X460" i="3"/>
  <c r="AF460" i="3"/>
  <c r="AN460" i="3"/>
  <c r="AV460" i="3"/>
  <c r="BD460" i="3"/>
  <c r="M460" i="3"/>
  <c r="AC460" i="3"/>
  <c r="AS460" i="3"/>
  <c r="BI460" i="3"/>
  <c r="AB460" i="3"/>
  <c r="AR460" i="3"/>
  <c r="BH460" i="3"/>
  <c r="S461" i="3"/>
  <c r="AA461" i="3"/>
  <c r="BL461" i="3" s="1"/>
  <c r="AI461" i="3"/>
  <c r="AQ461" i="3"/>
  <c r="AY461" i="3"/>
  <c r="BG461" i="3"/>
  <c r="R461" i="3"/>
  <c r="Z461" i="3"/>
  <c r="AH461" i="3"/>
  <c r="AP461" i="3"/>
  <c r="AX461" i="3"/>
  <c r="BF461" i="3"/>
  <c r="O461" i="3"/>
  <c r="AE461" i="3"/>
  <c r="AU461" i="3"/>
  <c r="N461" i="3"/>
  <c r="AD461" i="3"/>
  <c r="AT461" i="3"/>
  <c r="N462" i="3"/>
  <c r="V462" i="3"/>
  <c r="AD462" i="3"/>
  <c r="AL462" i="3"/>
  <c r="AT462" i="3"/>
  <c r="BB462" i="3"/>
  <c r="M462" i="3"/>
  <c r="U462" i="3"/>
  <c r="BM462" i="3" s="1"/>
  <c r="AC462" i="3"/>
  <c r="AK462" i="3"/>
  <c r="AS462" i="3"/>
  <c r="BA462" i="3"/>
  <c r="BI462" i="3"/>
  <c r="R462" i="3"/>
  <c r="AH462" i="3"/>
  <c r="AX462" i="3"/>
  <c r="Q462" i="3"/>
  <c r="AG462" i="3"/>
  <c r="AW462" i="3"/>
  <c r="P463" i="3"/>
  <c r="X463" i="3"/>
  <c r="AF463" i="3"/>
  <c r="AN463" i="3"/>
  <c r="AV463" i="3"/>
  <c r="BD463" i="3"/>
  <c r="O463" i="3"/>
  <c r="W463" i="3"/>
  <c r="AE463" i="3"/>
  <c r="AM463" i="3"/>
  <c r="AU463" i="3"/>
  <c r="BC463" i="3"/>
  <c r="T463" i="3"/>
  <c r="BM463" i="3" s="1"/>
  <c r="AJ463" i="3"/>
  <c r="AZ463" i="3"/>
  <c r="S463" i="3"/>
  <c r="AI463" i="3"/>
  <c r="AY463" i="3"/>
  <c r="Q464" i="3"/>
  <c r="BJ464" i="3" s="1"/>
  <c r="Y464" i="3"/>
  <c r="AG464" i="3"/>
  <c r="AO464" i="3"/>
  <c r="AW464" i="3"/>
  <c r="BE464" i="3"/>
  <c r="P464" i="3"/>
  <c r="X464" i="3"/>
  <c r="AF464" i="3"/>
  <c r="AN464" i="3"/>
  <c r="AV464" i="3"/>
  <c r="BD464" i="3"/>
  <c r="U464" i="3"/>
  <c r="AK464" i="3"/>
  <c r="BA464" i="3"/>
  <c r="T464" i="3"/>
  <c r="AJ464" i="3"/>
  <c r="AZ464" i="3"/>
  <c r="S465" i="3"/>
  <c r="AA465" i="3"/>
  <c r="AI465" i="3"/>
  <c r="AQ465" i="3"/>
  <c r="AY465" i="3"/>
  <c r="BG465" i="3"/>
  <c r="R465" i="3"/>
  <c r="BL465" i="3" s="1"/>
  <c r="Z465" i="3"/>
  <c r="AH465" i="3"/>
  <c r="AP465" i="3"/>
  <c r="AX465" i="3"/>
  <c r="BF465" i="3"/>
  <c r="W465" i="3"/>
  <c r="AM465" i="3"/>
  <c r="BC465" i="3"/>
  <c r="V465" i="3"/>
  <c r="AL465" i="3"/>
  <c r="BB465" i="3"/>
  <c r="N466" i="3"/>
  <c r="V466" i="3"/>
  <c r="AD466" i="3"/>
  <c r="AL466" i="3"/>
  <c r="AT466" i="3"/>
  <c r="BB466" i="3"/>
  <c r="M466" i="3"/>
  <c r="BN466" i="3" s="1"/>
  <c r="U466" i="3"/>
  <c r="AC466" i="3"/>
  <c r="AK466" i="3"/>
  <c r="AS466" i="3"/>
  <c r="BA466" i="3"/>
  <c r="BI466" i="3"/>
  <c r="Z466" i="3"/>
  <c r="AP466" i="3"/>
  <c r="BF466" i="3"/>
  <c r="Y466" i="3"/>
  <c r="AO466" i="3"/>
  <c r="BE466" i="3"/>
  <c r="P467" i="3"/>
  <c r="X467" i="3"/>
  <c r="AF467" i="3"/>
  <c r="AN467" i="3"/>
  <c r="AV467" i="3"/>
  <c r="BD467" i="3"/>
  <c r="O467" i="3"/>
  <c r="W467" i="3"/>
  <c r="AE467" i="3"/>
  <c r="AM467" i="3"/>
  <c r="AU467" i="3"/>
  <c r="BC467" i="3"/>
  <c r="AB467" i="3"/>
  <c r="AR467" i="3"/>
  <c r="BH467" i="3"/>
  <c r="AA467" i="3"/>
  <c r="AQ467" i="3"/>
  <c r="BG467" i="3"/>
  <c r="Q468" i="3"/>
  <c r="Y468" i="3"/>
  <c r="AG468" i="3"/>
  <c r="AO468" i="3"/>
  <c r="AW468" i="3"/>
  <c r="BE468" i="3"/>
  <c r="P468" i="3"/>
  <c r="X468" i="3"/>
  <c r="BJ468" i="3" s="1"/>
  <c r="AF468" i="3"/>
  <c r="AN468" i="3"/>
  <c r="AV468" i="3"/>
  <c r="BD468" i="3"/>
  <c r="M468" i="3"/>
  <c r="AC468" i="3"/>
  <c r="AS468" i="3"/>
  <c r="BI468" i="3"/>
  <c r="AB468" i="3"/>
  <c r="AR468" i="3"/>
  <c r="BH468" i="3"/>
  <c r="S469" i="3"/>
  <c r="AA469" i="3"/>
  <c r="AI469" i="3"/>
  <c r="AQ469" i="3"/>
  <c r="AY469" i="3"/>
  <c r="BG469" i="3"/>
  <c r="R469" i="3"/>
  <c r="Z469" i="3"/>
  <c r="AH469" i="3"/>
  <c r="AP469" i="3"/>
  <c r="AX469" i="3"/>
  <c r="BF469" i="3"/>
  <c r="O469" i="3"/>
  <c r="BN469" i="3" s="1"/>
  <c r="AE469" i="3"/>
  <c r="AU469" i="3"/>
  <c r="N469" i="3"/>
  <c r="AD469" i="3"/>
  <c r="AT469" i="3"/>
  <c r="N470" i="3"/>
  <c r="BJ470" i="3" s="1"/>
  <c r="V470" i="3"/>
  <c r="AD470" i="3"/>
  <c r="AL470" i="3"/>
  <c r="AT470" i="3"/>
  <c r="BB470" i="3"/>
  <c r="M470" i="3"/>
  <c r="U470" i="3"/>
  <c r="AC470" i="3"/>
  <c r="AK470" i="3"/>
  <c r="AS470" i="3"/>
  <c r="BA470" i="3"/>
  <c r="BI470" i="3"/>
  <c r="R470" i="3"/>
  <c r="AH470" i="3"/>
  <c r="AX470" i="3"/>
  <c r="Q470" i="3"/>
  <c r="AG470" i="3"/>
  <c r="AW470" i="3"/>
  <c r="P471" i="3"/>
  <c r="X471" i="3"/>
  <c r="AF471" i="3"/>
  <c r="AN471" i="3"/>
  <c r="AV471" i="3"/>
  <c r="BD471" i="3"/>
  <c r="O471" i="3"/>
  <c r="W471" i="3"/>
  <c r="AE471" i="3"/>
  <c r="AM471" i="3"/>
  <c r="AU471" i="3"/>
  <c r="BC471" i="3"/>
  <c r="T471" i="3"/>
  <c r="AJ471" i="3"/>
  <c r="AZ471" i="3"/>
  <c r="S471" i="3"/>
  <c r="AI471" i="3"/>
  <c r="AY471" i="3"/>
  <c r="Q472" i="3"/>
  <c r="Y472" i="3"/>
  <c r="AG472" i="3"/>
  <c r="AO472" i="3"/>
  <c r="AW472" i="3"/>
  <c r="BE472" i="3"/>
  <c r="P472" i="3"/>
  <c r="X472" i="3"/>
  <c r="AF472" i="3"/>
  <c r="AN472" i="3"/>
  <c r="AV472" i="3"/>
  <c r="BD472" i="3"/>
  <c r="U472" i="3"/>
  <c r="AK472" i="3"/>
  <c r="BA472" i="3"/>
  <c r="T472" i="3"/>
  <c r="AJ472" i="3"/>
  <c r="AZ472" i="3"/>
  <c r="S473" i="3"/>
  <c r="AA473" i="3"/>
  <c r="AI473" i="3"/>
  <c r="AQ473" i="3"/>
  <c r="AY473" i="3"/>
  <c r="BG473" i="3"/>
  <c r="R473" i="3"/>
  <c r="Z473" i="3"/>
  <c r="AH473" i="3"/>
  <c r="AP473" i="3"/>
  <c r="AX473" i="3"/>
  <c r="BF473" i="3"/>
  <c r="W473" i="3"/>
  <c r="AM473" i="3"/>
  <c r="BC473" i="3"/>
  <c r="V473" i="3"/>
  <c r="AL473" i="3"/>
  <c r="BB473" i="3"/>
  <c r="N474" i="3"/>
  <c r="V474" i="3"/>
  <c r="AD474" i="3"/>
  <c r="AL474" i="3"/>
  <c r="AT474" i="3"/>
  <c r="BB474" i="3"/>
  <c r="M474" i="3"/>
  <c r="U474" i="3"/>
  <c r="AC474" i="3"/>
  <c r="AK474" i="3"/>
  <c r="AS474" i="3"/>
  <c r="BA474" i="3"/>
  <c r="BI474" i="3"/>
  <c r="Z474" i="3"/>
  <c r="AP474" i="3"/>
  <c r="BF474" i="3"/>
  <c r="Y474" i="3"/>
  <c r="AO474" i="3"/>
  <c r="BE474" i="3"/>
  <c r="P475" i="3"/>
  <c r="X475" i="3"/>
  <c r="AF475" i="3"/>
  <c r="AN475" i="3"/>
  <c r="AV475" i="3"/>
  <c r="BD475" i="3"/>
  <c r="O475" i="3"/>
  <c r="W475" i="3"/>
  <c r="AE475" i="3"/>
  <c r="AM475" i="3"/>
  <c r="AU475" i="3"/>
  <c r="BC475" i="3"/>
  <c r="AB475" i="3"/>
  <c r="AR475" i="3"/>
  <c r="BH475" i="3"/>
  <c r="AA475" i="3"/>
  <c r="AQ475" i="3"/>
  <c r="BG475" i="3"/>
  <c r="Q476" i="3"/>
  <c r="BJ476" i="3" s="1"/>
  <c r="Y476" i="3"/>
  <c r="AG476" i="3"/>
  <c r="AO476" i="3"/>
  <c r="AW476" i="3"/>
  <c r="BE476" i="3"/>
  <c r="P476" i="3"/>
  <c r="X476" i="3"/>
  <c r="AF476" i="3"/>
  <c r="AN476" i="3"/>
  <c r="AV476" i="3"/>
  <c r="BD476" i="3"/>
  <c r="M476" i="3"/>
  <c r="AC476" i="3"/>
  <c r="AS476" i="3"/>
  <c r="BI476" i="3"/>
  <c r="AB476" i="3"/>
  <c r="AR476" i="3"/>
  <c r="BH476" i="3"/>
  <c r="M477" i="3"/>
  <c r="Q477" i="3"/>
  <c r="U477" i="3"/>
  <c r="Y477" i="3"/>
  <c r="AC477" i="3"/>
  <c r="AG477" i="3"/>
  <c r="AK477" i="3"/>
  <c r="AO477" i="3"/>
  <c r="AS477" i="3"/>
  <c r="AW477" i="3"/>
  <c r="BA477" i="3"/>
  <c r="BE477" i="3"/>
  <c r="BI477" i="3"/>
  <c r="P477" i="3"/>
  <c r="T477" i="3"/>
  <c r="X477" i="3"/>
  <c r="BM477" i="3" s="1"/>
  <c r="AB477" i="3"/>
  <c r="AF477" i="3"/>
  <c r="AJ477" i="3"/>
  <c r="AN477" i="3"/>
  <c r="AR477" i="3"/>
  <c r="AV477" i="3"/>
  <c r="AZ477" i="3"/>
  <c r="BD477" i="3"/>
  <c r="BH477" i="3"/>
  <c r="O477" i="3"/>
  <c r="W477" i="3"/>
  <c r="AE477" i="3"/>
  <c r="AM477" i="3"/>
  <c r="AU477" i="3"/>
  <c r="BC477" i="3"/>
  <c r="N477" i="3"/>
  <c r="BN477" i="3" s="1"/>
  <c r="V477" i="3"/>
  <c r="AD477" i="3"/>
  <c r="AL477" i="3"/>
  <c r="AT477" i="3"/>
  <c r="BB477" i="3"/>
  <c r="BM537" i="3"/>
  <c r="BM528" i="3"/>
  <c r="BL513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M376" i="3"/>
  <c r="Q376" i="3"/>
  <c r="U376" i="3"/>
  <c r="Y376" i="3"/>
  <c r="BM376" i="3" s="1"/>
  <c r="AC376" i="3"/>
  <c r="AG376" i="3"/>
  <c r="AK376" i="3"/>
  <c r="AO376" i="3"/>
  <c r="AS376" i="3"/>
  <c r="AW376" i="3"/>
  <c r="BA376" i="3"/>
  <c r="BE376" i="3"/>
  <c r="BI376" i="3"/>
  <c r="O410" i="3"/>
  <c r="BG345" i="3"/>
  <c r="BC345" i="3"/>
  <c r="AY345" i="3"/>
  <c r="AU345" i="3"/>
  <c r="AQ345" i="3"/>
  <c r="AM345" i="3"/>
  <c r="AI345" i="3"/>
  <c r="AE345" i="3"/>
  <c r="AA345" i="3"/>
  <c r="W345" i="3"/>
  <c r="BJ345" i="3" s="1"/>
  <c r="S345" i="3"/>
  <c r="O345" i="3"/>
  <c r="BL345" i="3" s="1"/>
  <c r="BH345" i="3"/>
  <c r="BD345" i="3"/>
  <c r="AZ345" i="3"/>
  <c r="AV345" i="3"/>
  <c r="AR345" i="3"/>
  <c r="AN345" i="3"/>
  <c r="AJ345" i="3"/>
  <c r="AF345" i="3"/>
  <c r="AB345" i="3"/>
  <c r="X345" i="3"/>
  <c r="T345" i="3"/>
  <c r="BI353" i="3"/>
  <c r="BE353" i="3"/>
  <c r="BA353" i="3"/>
  <c r="AW353" i="3"/>
  <c r="AS353" i="3"/>
  <c r="AO353" i="3"/>
  <c r="AK353" i="3"/>
  <c r="AG353" i="3"/>
  <c r="AC353" i="3"/>
  <c r="Y353" i="3"/>
  <c r="U353" i="3"/>
  <c r="BM353" i="3" s="1"/>
  <c r="Q353" i="3"/>
  <c r="M353" i="3"/>
  <c r="BF353" i="3"/>
  <c r="BB353" i="3"/>
  <c r="AX353" i="3"/>
  <c r="AT353" i="3"/>
  <c r="AP353" i="3"/>
  <c r="AL353" i="3"/>
  <c r="AH353" i="3"/>
  <c r="AD353" i="3"/>
  <c r="Z353" i="3"/>
  <c r="V353" i="3"/>
  <c r="R353" i="3"/>
  <c r="BI355" i="3"/>
  <c r="BE355" i="3"/>
  <c r="BA355" i="3"/>
  <c r="AW355" i="3"/>
  <c r="AS355" i="3"/>
  <c r="AO355" i="3"/>
  <c r="AK355" i="3"/>
  <c r="AG355" i="3"/>
  <c r="AC355" i="3"/>
  <c r="Y355" i="3"/>
  <c r="U355" i="3"/>
  <c r="BL355" i="3" s="1"/>
  <c r="Q355" i="3"/>
  <c r="M355" i="3"/>
  <c r="BN355" i="3" s="1"/>
  <c r="BF355" i="3"/>
  <c r="BB355" i="3"/>
  <c r="AX355" i="3"/>
  <c r="AT355" i="3"/>
  <c r="AP355" i="3"/>
  <c r="AL355" i="3"/>
  <c r="AH355" i="3"/>
  <c r="AB355" i="3"/>
  <c r="T355" i="3"/>
  <c r="BI372" i="3"/>
  <c r="BA372" i="3"/>
  <c r="AS372" i="3"/>
  <c r="AK372" i="3"/>
  <c r="AC372" i="3"/>
  <c r="U372" i="3"/>
  <c r="M372" i="3"/>
  <c r="BN372" i="3" s="1"/>
  <c r="BB372" i="3"/>
  <c r="AT372" i="3"/>
  <c r="AL372" i="3"/>
  <c r="AD372" i="3"/>
  <c r="V372" i="3"/>
  <c r="N372" i="3"/>
  <c r="BC376" i="3"/>
  <c r="AU376" i="3"/>
  <c r="AM376" i="3"/>
  <c r="AE376" i="3"/>
  <c r="W376" i="3"/>
  <c r="O376" i="3"/>
  <c r="BN376" i="3" s="1"/>
  <c r="BD376" i="3"/>
  <c r="AV376" i="3"/>
  <c r="AN376" i="3"/>
  <c r="AF376" i="3"/>
  <c r="X376" i="3"/>
  <c r="P376" i="3"/>
  <c r="AZ380" i="3"/>
  <c r="AJ380" i="3"/>
  <c r="BF380" i="3"/>
  <c r="AP380" i="3"/>
  <c r="Z380" i="3"/>
  <c r="BE380" i="3"/>
  <c r="AW380" i="3"/>
  <c r="AO380" i="3"/>
  <c r="AG380" i="3"/>
  <c r="Y380" i="3"/>
  <c r="Q380" i="3"/>
  <c r="R380" i="3"/>
  <c r="BD426" i="3"/>
  <c r="AV426" i="3"/>
  <c r="AN426" i="3"/>
  <c r="AF426" i="3"/>
  <c r="X426" i="3"/>
  <c r="P426" i="3"/>
  <c r="BN426" i="3" s="1"/>
  <c r="BE426" i="3"/>
  <c r="AW426" i="3"/>
  <c r="AO426" i="3"/>
  <c r="AG426" i="3"/>
  <c r="Y426" i="3"/>
  <c r="Q426" i="3"/>
  <c r="BF427" i="3"/>
  <c r="AX427" i="3"/>
  <c r="AP427" i="3"/>
  <c r="AH427" i="3"/>
  <c r="Z427" i="3"/>
  <c r="R427" i="3"/>
  <c r="BG427" i="3"/>
  <c r="AY427" i="3"/>
  <c r="AQ427" i="3"/>
  <c r="AI427" i="3"/>
  <c r="AA427" i="3"/>
  <c r="S427" i="3"/>
  <c r="BM427" i="3" s="1"/>
  <c r="BH428" i="3"/>
  <c r="AZ428" i="3"/>
  <c r="AR428" i="3"/>
  <c r="AJ428" i="3"/>
  <c r="AB428" i="3"/>
  <c r="T428" i="3"/>
  <c r="BI428" i="3"/>
  <c r="BA428" i="3"/>
  <c r="AS428" i="3"/>
  <c r="AK428" i="3"/>
  <c r="AC428" i="3"/>
  <c r="U428" i="3"/>
  <c r="M428" i="3"/>
  <c r="BB429" i="3"/>
  <c r="AT429" i="3"/>
  <c r="AL429" i="3"/>
  <c r="AD429" i="3"/>
  <c r="V429" i="3"/>
  <c r="N429" i="3"/>
  <c r="BC429" i="3"/>
  <c r="AU429" i="3"/>
  <c r="AM429" i="3"/>
  <c r="AE429" i="3"/>
  <c r="W429" i="3"/>
  <c r="O429" i="3"/>
  <c r="BD430" i="3"/>
  <c r="AV430" i="3"/>
  <c r="AN430" i="3"/>
  <c r="AF430" i="3"/>
  <c r="X430" i="3"/>
  <c r="P430" i="3"/>
  <c r="BE430" i="3"/>
  <c r="AW430" i="3"/>
  <c r="AO430" i="3"/>
  <c r="AG430" i="3"/>
  <c r="Y430" i="3"/>
  <c r="Q430" i="3"/>
  <c r="BF431" i="3"/>
  <c r="AX431" i="3"/>
  <c r="AP431" i="3"/>
  <c r="AH431" i="3"/>
  <c r="Z431" i="3"/>
  <c r="R431" i="3"/>
  <c r="BG431" i="3"/>
  <c r="AY431" i="3"/>
  <c r="AQ431" i="3"/>
  <c r="AI431" i="3"/>
  <c r="AA431" i="3"/>
  <c r="BH432" i="3"/>
  <c r="AR432" i="3"/>
  <c r="AB432" i="3"/>
  <c r="BI432" i="3"/>
  <c r="AS432" i="3"/>
  <c r="AC432" i="3"/>
  <c r="M432" i="3"/>
  <c r="AT433" i="3"/>
  <c r="AD433" i="3"/>
  <c r="N433" i="3"/>
  <c r="AU433" i="3"/>
  <c r="AE433" i="3"/>
  <c r="O433" i="3"/>
  <c r="AV434" i="3"/>
  <c r="AF434" i="3"/>
  <c r="P434" i="3"/>
  <c r="AW434" i="3"/>
  <c r="AG434" i="3"/>
  <c r="Q434" i="3"/>
  <c r="AX435" i="3"/>
  <c r="AH435" i="3"/>
  <c r="R435" i="3"/>
  <c r="AY435" i="3"/>
  <c r="AI435" i="3"/>
  <c r="S435" i="3"/>
  <c r="AX436" i="3"/>
  <c r="AR436" i="3"/>
  <c r="AB436" i="3"/>
  <c r="BA436" i="3"/>
  <c r="AK436" i="3"/>
  <c r="U436" i="3"/>
  <c r="BB437" i="3"/>
  <c r="AL437" i="3"/>
  <c r="V437" i="3"/>
  <c r="BC437" i="3"/>
  <c r="AM437" i="3"/>
  <c r="W437" i="3"/>
  <c r="BD438" i="3"/>
  <c r="AN438" i="3"/>
  <c r="X438" i="3"/>
  <c r="BE438" i="3"/>
  <c r="AO438" i="3"/>
  <c r="Y438" i="3"/>
  <c r="BG439" i="3"/>
  <c r="AQ439" i="3"/>
  <c r="AA439" i="3"/>
  <c r="BH439" i="3"/>
  <c r="AR439" i="3"/>
  <c r="AB439" i="3"/>
  <c r="BI440" i="3"/>
  <c r="AS440" i="3"/>
  <c r="AC440" i="3"/>
  <c r="M440" i="3"/>
  <c r="AT440" i="3"/>
  <c r="AD440" i="3"/>
  <c r="N440" i="3"/>
  <c r="BJ440" i="3" s="1"/>
  <c r="AU441" i="3"/>
  <c r="AE441" i="3"/>
  <c r="O441" i="3"/>
  <c r="AV441" i="3"/>
  <c r="AF441" i="3"/>
  <c r="P441" i="3"/>
  <c r="BK441" i="3" s="1"/>
  <c r="AW442" i="3"/>
  <c r="AG442" i="3"/>
  <c r="Q442" i="3"/>
  <c r="AX442" i="3"/>
  <c r="AH442" i="3"/>
  <c r="R442" i="3"/>
  <c r="AY443" i="3"/>
  <c r="AI443" i="3"/>
  <c r="S443" i="3"/>
  <c r="AZ443" i="3"/>
  <c r="AJ443" i="3"/>
  <c r="T443" i="3"/>
  <c r="BM443" i="3" s="1"/>
  <c r="BA444" i="3"/>
  <c r="AK444" i="3"/>
  <c r="U444" i="3"/>
  <c r="BB444" i="3"/>
  <c r="AL444" i="3"/>
  <c r="V444" i="3"/>
  <c r="BC445" i="3"/>
  <c r="AM445" i="3"/>
  <c r="W445" i="3"/>
  <c r="BD445" i="3"/>
  <c r="AN445" i="3"/>
  <c r="X445" i="3"/>
  <c r="BE446" i="3"/>
  <c r="AO446" i="3"/>
  <c r="Y446" i="3"/>
  <c r="BF446" i="3"/>
  <c r="AP446" i="3"/>
  <c r="Z446" i="3"/>
  <c r="BG447" i="3"/>
  <c r="AQ447" i="3"/>
  <c r="AA447" i="3"/>
  <c r="BH447" i="3"/>
  <c r="AR447" i="3"/>
  <c r="AB447" i="3"/>
  <c r="BI448" i="3"/>
  <c r="AS448" i="3"/>
  <c r="AC448" i="3"/>
  <c r="M448" i="3"/>
  <c r="BK448" i="3" s="1"/>
  <c r="AT448" i="3"/>
  <c r="AD448" i="3"/>
  <c r="N448" i="3"/>
  <c r="AT449" i="3"/>
  <c r="AD449" i="3"/>
  <c r="N449" i="3"/>
  <c r="AU449" i="3"/>
  <c r="AE449" i="3"/>
  <c r="O449" i="3"/>
  <c r="AW450" i="3"/>
  <c r="AG450" i="3"/>
  <c r="Q450" i="3"/>
  <c r="AX450" i="3"/>
  <c r="AH450" i="3"/>
  <c r="R450" i="3"/>
  <c r="AX451" i="3"/>
  <c r="AH451" i="3"/>
  <c r="R451" i="3"/>
  <c r="AY451" i="3"/>
  <c r="AI451" i="3"/>
  <c r="S451" i="3"/>
  <c r="AZ452" i="3"/>
  <c r="AJ452" i="3"/>
  <c r="T452" i="3"/>
  <c r="BA452" i="3"/>
  <c r="AK452" i="3"/>
  <c r="U452" i="3"/>
  <c r="BC453" i="3"/>
  <c r="AM453" i="3"/>
  <c r="W453" i="3"/>
  <c r="BD453" i="3"/>
  <c r="AN453" i="3"/>
  <c r="X453" i="3"/>
  <c r="BE454" i="3"/>
  <c r="AO454" i="3"/>
  <c r="Y454" i="3"/>
  <c r="BF454" i="3"/>
  <c r="AP454" i="3"/>
  <c r="Z454" i="3"/>
  <c r="BG455" i="3"/>
  <c r="AQ455" i="3"/>
  <c r="AA455" i="3"/>
  <c r="BH455" i="3"/>
  <c r="AR455" i="3"/>
  <c r="AB455" i="3"/>
  <c r="BH456" i="3"/>
  <c r="AR456" i="3"/>
  <c r="AB456" i="3"/>
  <c r="BI456" i="3"/>
  <c r="AS456" i="3"/>
  <c r="AC456" i="3"/>
  <c r="M456" i="3"/>
  <c r="AT457" i="3"/>
  <c r="AD457" i="3"/>
  <c r="N457" i="3"/>
  <c r="AU457" i="3"/>
  <c r="AE457" i="3"/>
  <c r="O457" i="3"/>
  <c r="BL457" i="3" s="1"/>
  <c r="AW458" i="3"/>
  <c r="AG458" i="3"/>
  <c r="AX458" i="3"/>
  <c r="R458" i="3"/>
  <c r="AI459" i="3"/>
  <c r="AZ459" i="3"/>
  <c r="T459" i="3"/>
  <c r="AJ460" i="3"/>
  <c r="BA460" i="3"/>
  <c r="U460" i="3"/>
  <c r="AL461" i="3"/>
  <c r="BC461" i="3"/>
  <c r="W461" i="3"/>
  <c r="AO462" i="3"/>
  <c r="BF462" i="3"/>
  <c r="Z462" i="3"/>
  <c r="AQ463" i="3"/>
  <c r="BH463" i="3"/>
  <c r="AB463" i="3"/>
  <c r="AR464" i="3"/>
  <c r="BI464" i="3"/>
  <c r="AC464" i="3"/>
  <c r="AT465" i="3"/>
  <c r="N465" i="3"/>
  <c r="BN465" i="3" s="1"/>
  <c r="AE465" i="3"/>
  <c r="AW466" i="3"/>
  <c r="Q466" i="3"/>
  <c r="AH466" i="3"/>
  <c r="AY467" i="3"/>
  <c r="S467" i="3"/>
  <c r="BM467" i="3" s="1"/>
  <c r="AJ467" i="3"/>
  <c r="AZ468" i="3"/>
  <c r="T468" i="3"/>
  <c r="AK468" i="3"/>
  <c r="BB469" i="3"/>
  <c r="V469" i="3"/>
  <c r="AM469" i="3"/>
  <c r="BE470" i="3"/>
  <c r="Y470" i="3"/>
  <c r="AP470" i="3"/>
  <c r="BG471" i="3"/>
  <c r="AA471" i="3"/>
  <c r="AR471" i="3"/>
  <c r="BH472" i="3"/>
  <c r="AB472" i="3"/>
  <c r="AS472" i="3"/>
  <c r="M472" i="3"/>
  <c r="AD473" i="3"/>
  <c r="AU473" i="3"/>
  <c r="O473" i="3"/>
  <c r="AG474" i="3"/>
  <c r="AX474" i="3"/>
  <c r="R474" i="3"/>
  <c r="AI475" i="3"/>
  <c r="AZ475" i="3"/>
  <c r="T475" i="3"/>
  <c r="AJ476" i="3"/>
  <c r="BA476" i="3"/>
  <c r="U476" i="3"/>
  <c r="AX477" i="3"/>
  <c r="AH477" i="3"/>
  <c r="R477" i="3"/>
  <c r="AY477" i="3"/>
  <c r="AI477" i="3"/>
  <c r="S477" i="3"/>
  <c r="BK560" i="3"/>
  <c r="BK553" i="3"/>
  <c r="BM524" i="3"/>
  <c r="M340" i="3"/>
  <c r="Q340" i="3"/>
  <c r="BJ340" i="3" s="1"/>
  <c r="U340" i="3"/>
  <c r="Y340" i="3"/>
  <c r="AC340" i="3"/>
  <c r="AG340" i="3"/>
  <c r="AK340" i="3"/>
  <c r="AO340" i="3"/>
  <c r="AS340" i="3"/>
  <c r="AW340" i="3"/>
  <c r="BA340" i="3"/>
  <c r="BE340" i="3"/>
  <c r="BI340" i="3"/>
  <c r="R340" i="3"/>
  <c r="Z340" i="3"/>
  <c r="AH340" i="3"/>
  <c r="AP340" i="3"/>
  <c r="AX340" i="3"/>
  <c r="BF340" i="3"/>
  <c r="T340" i="3"/>
  <c r="BM340" i="3" s="1"/>
  <c r="AB340" i="3"/>
  <c r="AJ340" i="3"/>
  <c r="AR340" i="3"/>
  <c r="AZ340" i="3"/>
  <c r="BH340" i="3"/>
  <c r="BM539" i="3"/>
  <c r="BJ532" i="3"/>
  <c r="BM532" i="3"/>
  <c r="BL525" i="3"/>
  <c r="BM630" i="3"/>
  <c r="BM628" i="3"/>
  <c r="M339" i="3"/>
  <c r="BN339" i="3" s="1"/>
  <c r="Q339" i="3"/>
  <c r="U339" i="3"/>
  <c r="BL339" i="3" s="1"/>
  <c r="Y339" i="3"/>
  <c r="AC339" i="3"/>
  <c r="AG339" i="3"/>
  <c r="AK339" i="3"/>
  <c r="AO339" i="3"/>
  <c r="AS339" i="3"/>
  <c r="AW339" i="3"/>
  <c r="BA339" i="3"/>
  <c r="BE339" i="3"/>
  <c r="BI339" i="3"/>
  <c r="R339" i="3"/>
  <c r="Z339" i="3"/>
  <c r="AH339" i="3"/>
  <c r="AP339" i="3"/>
  <c r="AX339" i="3"/>
  <c r="BF339" i="3"/>
  <c r="T339" i="3"/>
  <c r="AB339" i="3"/>
  <c r="AJ339" i="3"/>
  <c r="AR339" i="3"/>
  <c r="AZ339" i="3"/>
  <c r="BH339" i="3"/>
  <c r="BK636" i="3"/>
  <c r="BJ630" i="3"/>
  <c r="BM556" i="3"/>
  <c r="BK581" i="3"/>
  <c r="BK621" i="3"/>
  <c r="BK617" i="3"/>
  <c r="BK613" i="3"/>
  <c r="BK609" i="3"/>
  <c r="BK605" i="3"/>
  <c r="BK601" i="3"/>
  <c r="BK597" i="3"/>
  <c r="BK593" i="3"/>
  <c r="BN576" i="3"/>
  <c r="BL537" i="3"/>
  <c r="BL528" i="3"/>
  <c r="BJ512" i="3"/>
  <c r="BL524" i="3"/>
  <c r="BM517" i="3"/>
  <c r="BN568" i="3"/>
  <c r="BN560" i="3"/>
  <c r="BK539" i="3"/>
  <c r="BN636" i="3"/>
  <c r="BM636" i="3"/>
  <c r="BK630" i="3"/>
  <c r="BN630" i="3"/>
  <c r="BJ628" i="3"/>
  <c r="BK628" i="3"/>
  <c r="BJ556" i="3"/>
  <c r="BN556" i="3"/>
  <c r="BL556" i="3"/>
  <c r="BJ636" i="3"/>
  <c r="K335" i="3"/>
  <c r="BI335" i="3" s="1"/>
  <c r="M431" i="3"/>
  <c r="Q431" i="3"/>
  <c r="U431" i="3"/>
  <c r="Y431" i="3"/>
  <c r="O432" i="3"/>
  <c r="S432" i="3"/>
  <c r="W432" i="3"/>
  <c r="AA432" i="3"/>
  <c r="AE432" i="3"/>
  <c r="AI432" i="3"/>
  <c r="AM432" i="3"/>
  <c r="AQ432" i="3"/>
  <c r="AU432" i="3"/>
  <c r="AY432" i="3"/>
  <c r="BC432" i="3"/>
  <c r="BG432" i="3"/>
  <c r="N432" i="3"/>
  <c r="R432" i="3"/>
  <c r="BL432" i="3" s="1"/>
  <c r="V432" i="3"/>
  <c r="Z432" i="3"/>
  <c r="AD432" i="3"/>
  <c r="AH432" i="3"/>
  <c r="AL432" i="3"/>
  <c r="AP432" i="3"/>
  <c r="AT432" i="3"/>
  <c r="AX432" i="3"/>
  <c r="BB432" i="3"/>
  <c r="BF432" i="3"/>
  <c r="M433" i="3"/>
  <c r="Q433" i="3"/>
  <c r="U433" i="3"/>
  <c r="Y433" i="3"/>
  <c r="AC433" i="3"/>
  <c r="AG433" i="3"/>
  <c r="AK433" i="3"/>
  <c r="AO433" i="3"/>
  <c r="AS433" i="3"/>
  <c r="AW433" i="3"/>
  <c r="BA433" i="3"/>
  <c r="BE433" i="3"/>
  <c r="BI433" i="3"/>
  <c r="P433" i="3"/>
  <c r="BK433" i="3" s="1"/>
  <c r="T433" i="3"/>
  <c r="X433" i="3"/>
  <c r="AB433" i="3"/>
  <c r="AF433" i="3"/>
  <c r="AJ433" i="3"/>
  <c r="AN433" i="3"/>
  <c r="AR433" i="3"/>
  <c r="AV433" i="3"/>
  <c r="AZ433" i="3"/>
  <c r="BD433" i="3"/>
  <c r="BH433" i="3"/>
  <c r="O434" i="3"/>
  <c r="BL434" i="3" s="1"/>
  <c r="S434" i="3"/>
  <c r="W434" i="3"/>
  <c r="AA434" i="3"/>
  <c r="AE434" i="3"/>
  <c r="AI434" i="3"/>
  <c r="AM434" i="3"/>
  <c r="AQ434" i="3"/>
  <c r="AU434" i="3"/>
  <c r="AY434" i="3"/>
  <c r="BC434" i="3"/>
  <c r="BG434" i="3"/>
  <c r="N434" i="3"/>
  <c r="R434" i="3"/>
  <c r="V434" i="3"/>
  <c r="Z434" i="3"/>
  <c r="AD434" i="3"/>
  <c r="AH434" i="3"/>
  <c r="AL434" i="3"/>
  <c r="AP434" i="3"/>
  <c r="AT434" i="3"/>
  <c r="AX434" i="3"/>
  <c r="BB434" i="3"/>
  <c r="BF434" i="3"/>
  <c r="M435" i="3"/>
  <c r="BK435" i="3" s="1"/>
  <c r="Q435" i="3"/>
  <c r="U435" i="3"/>
  <c r="Y435" i="3"/>
  <c r="AC435" i="3"/>
  <c r="AG435" i="3"/>
  <c r="AK435" i="3"/>
  <c r="AO435" i="3"/>
  <c r="AS435" i="3"/>
  <c r="AW435" i="3"/>
  <c r="BA435" i="3"/>
  <c r="BE435" i="3"/>
  <c r="BI435" i="3"/>
  <c r="P435" i="3"/>
  <c r="T435" i="3"/>
  <c r="BM435" i="3" s="1"/>
  <c r="X435" i="3"/>
  <c r="AB435" i="3"/>
  <c r="AF435" i="3"/>
  <c r="AJ435" i="3"/>
  <c r="AN435" i="3"/>
  <c r="AR435" i="3"/>
  <c r="AV435" i="3"/>
  <c r="AZ435" i="3"/>
  <c r="BD435" i="3"/>
  <c r="BH435" i="3"/>
  <c r="O436" i="3"/>
  <c r="S436" i="3"/>
  <c r="W436" i="3"/>
  <c r="AA436" i="3"/>
  <c r="AE436" i="3"/>
  <c r="AI436" i="3"/>
  <c r="AM436" i="3"/>
  <c r="AQ436" i="3"/>
  <c r="AU436" i="3"/>
  <c r="AY436" i="3"/>
  <c r="N436" i="3"/>
  <c r="R436" i="3"/>
  <c r="BL436" i="3" s="1"/>
  <c r="V436" i="3"/>
  <c r="Z436" i="3"/>
  <c r="AD436" i="3"/>
  <c r="AH436" i="3"/>
  <c r="AL436" i="3"/>
  <c r="AP436" i="3"/>
  <c r="AT436" i="3"/>
  <c r="AZ436" i="3"/>
  <c r="BE436" i="3"/>
  <c r="BI436" i="3"/>
  <c r="BB436" i="3"/>
  <c r="BF436" i="3"/>
  <c r="M437" i="3"/>
  <c r="Q437" i="3"/>
  <c r="U437" i="3"/>
  <c r="Y437" i="3"/>
  <c r="AC437" i="3"/>
  <c r="AG437" i="3"/>
  <c r="AK437" i="3"/>
  <c r="AO437" i="3"/>
  <c r="AS437" i="3"/>
  <c r="AW437" i="3"/>
  <c r="BA437" i="3"/>
  <c r="BE437" i="3"/>
  <c r="BI437" i="3"/>
  <c r="P437" i="3"/>
  <c r="BK437" i="3" s="1"/>
  <c r="T437" i="3"/>
  <c r="X437" i="3"/>
  <c r="AB437" i="3"/>
  <c r="AF437" i="3"/>
  <c r="AJ437" i="3"/>
  <c r="AN437" i="3"/>
  <c r="AR437" i="3"/>
  <c r="AV437" i="3"/>
  <c r="AZ437" i="3"/>
  <c r="BD437" i="3"/>
  <c r="BH437" i="3"/>
  <c r="O438" i="3"/>
  <c r="BL438" i="3" s="1"/>
  <c r="S438" i="3"/>
  <c r="W438" i="3"/>
  <c r="AA438" i="3"/>
  <c r="AE438" i="3"/>
  <c r="AI438" i="3"/>
  <c r="AM438" i="3"/>
  <c r="AQ438" i="3"/>
  <c r="AU438" i="3"/>
  <c r="AY438" i="3"/>
  <c r="BC438" i="3"/>
  <c r="BG438" i="3"/>
  <c r="N438" i="3"/>
  <c r="BN438" i="3" s="1"/>
  <c r="R438" i="3"/>
  <c r="V438" i="3"/>
  <c r="Z438" i="3"/>
  <c r="AD438" i="3"/>
  <c r="AH438" i="3"/>
  <c r="AL438" i="3"/>
  <c r="AP438" i="3"/>
  <c r="AT438" i="3"/>
  <c r="AX438" i="3"/>
  <c r="BB438" i="3"/>
  <c r="BF438" i="3"/>
  <c r="N439" i="3"/>
  <c r="R439" i="3"/>
  <c r="V439" i="3"/>
  <c r="Z439" i="3"/>
  <c r="AD439" i="3"/>
  <c r="AH439" i="3"/>
  <c r="AL439" i="3"/>
  <c r="AP439" i="3"/>
  <c r="AT439" i="3"/>
  <c r="AX439" i="3"/>
  <c r="BB439" i="3"/>
  <c r="BF439" i="3"/>
  <c r="M439" i="3"/>
  <c r="BN439" i="3" s="1"/>
  <c r="Q439" i="3"/>
  <c r="U439" i="3"/>
  <c r="BM439" i="3" s="1"/>
  <c r="Y439" i="3"/>
  <c r="AC439" i="3"/>
  <c r="AG439" i="3"/>
  <c r="AK439" i="3"/>
  <c r="AO439" i="3"/>
  <c r="AS439" i="3"/>
  <c r="AW439" i="3"/>
  <c r="BA439" i="3"/>
  <c r="BE439" i="3"/>
  <c r="BI439" i="3"/>
  <c r="P440" i="3"/>
  <c r="T440" i="3"/>
  <c r="X440" i="3"/>
  <c r="AB440" i="3"/>
  <c r="AF440" i="3"/>
  <c r="AJ440" i="3"/>
  <c r="AN440" i="3"/>
  <c r="AR440" i="3"/>
  <c r="AV440" i="3"/>
  <c r="AZ440" i="3"/>
  <c r="BD440" i="3"/>
  <c r="BH440" i="3"/>
  <c r="O440" i="3"/>
  <c r="S440" i="3"/>
  <c r="BM440" i="3" s="1"/>
  <c r="W440" i="3"/>
  <c r="AA440" i="3"/>
  <c r="AE440" i="3"/>
  <c r="AI440" i="3"/>
  <c r="AM440" i="3"/>
  <c r="AQ440" i="3"/>
  <c r="AU440" i="3"/>
  <c r="AY440" i="3"/>
  <c r="BC440" i="3"/>
  <c r="BG440" i="3"/>
  <c r="N441" i="3"/>
  <c r="R441" i="3"/>
  <c r="V441" i="3"/>
  <c r="Z441" i="3"/>
  <c r="AD441" i="3"/>
  <c r="AH441" i="3"/>
  <c r="AL441" i="3"/>
  <c r="AP441" i="3"/>
  <c r="AT441" i="3"/>
  <c r="AX441" i="3"/>
  <c r="BB441" i="3"/>
  <c r="BF441" i="3"/>
  <c r="M441" i="3"/>
  <c r="Q441" i="3"/>
  <c r="BJ441" i="3" s="1"/>
  <c r="U441" i="3"/>
  <c r="Y441" i="3"/>
  <c r="AC441" i="3"/>
  <c r="AG441" i="3"/>
  <c r="AK441" i="3"/>
  <c r="AO441" i="3"/>
  <c r="AS441" i="3"/>
  <c r="AW441" i="3"/>
  <c r="BA441" i="3"/>
  <c r="BE441" i="3"/>
  <c r="BI441" i="3"/>
  <c r="P442" i="3"/>
  <c r="T442" i="3"/>
  <c r="X442" i="3"/>
  <c r="AB442" i="3"/>
  <c r="AF442" i="3"/>
  <c r="AJ442" i="3"/>
  <c r="AN442" i="3"/>
  <c r="AR442" i="3"/>
  <c r="AV442" i="3"/>
  <c r="AZ442" i="3"/>
  <c r="BD442" i="3"/>
  <c r="BH442" i="3"/>
  <c r="O442" i="3"/>
  <c r="BL442" i="3" s="1"/>
  <c r="S442" i="3"/>
  <c r="W442" i="3"/>
  <c r="AA442" i="3"/>
  <c r="AE442" i="3"/>
  <c r="AI442" i="3"/>
  <c r="AM442" i="3"/>
  <c r="AQ442" i="3"/>
  <c r="AU442" i="3"/>
  <c r="AY442" i="3"/>
  <c r="BC442" i="3"/>
  <c r="BG442" i="3"/>
  <c r="N443" i="3"/>
  <c r="R443" i="3"/>
  <c r="V443" i="3"/>
  <c r="Z443" i="3"/>
  <c r="AD443" i="3"/>
  <c r="AH443" i="3"/>
  <c r="AL443" i="3"/>
  <c r="AP443" i="3"/>
  <c r="AT443" i="3"/>
  <c r="AX443" i="3"/>
  <c r="BB443" i="3"/>
  <c r="BF443" i="3"/>
  <c r="M443" i="3"/>
  <c r="BN443" i="3" s="1"/>
  <c r="Q443" i="3"/>
  <c r="U443" i="3"/>
  <c r="Y443" i="3"/>
  <c r="AC443" i="3"/>
  <c r="AG443" i="3"/>
  <c r="AK443" i="3"/>
  <c r="AO443" i="3"/>
  <c r="AS443" i="3"/>
  <c r="AW443" i="3"/>
  <c r="BA443" i="3"/>
  <c r="BE443" i="3"/>
  <c r="BI443" i="3"/>
  <c r="P444" i="3"/>
  <c r="T444" i="3"/>
  <c r="X444" i="3"/>
  <c r="AB444" i="3"/>
  <c r="AF444" i="3"/>
  <c r="AJ444" i="3"/>
  <c r="AN444" i="3"/>
  <c r="AR444" i="3"/>
  <c r="AV444" i="3"/>
  <c r="AZ444" i="3"/>
  <c r="BD444" i="3"/>
  <c r="BH444" i="3"/>
  <c r="O444" i="3"/>
  <c r="S444" i="3"/>
  <c r="BM444" i="3" s="1"/>
  <c r="W444" i="3"/>
  <c r="AA444" i="3"/>
  <c r="AE444" i="3"/>
  <c r="AI444" i="3"/>
  <c r="AM444" i="3"/>
  <c r="AQ444" i="3"/>
  <c r="AU444" i="3"/>
  <c r="AY444" i="3"/>
  <c r="BC444" i="3"/>
  <c r="BG444" i="3"/>
  <c r="N445" i="3"/>
  <c r="R445" i="3"/>
  <c r="V445" i="3"/>
  <c r="Z445" i="3"/>
  <c r="AD445" i="3"/>
  <c r="AH445" i="3"/>
  <c r="AL445" i="3"/>
  <c r="AP445" i="3"/>
  <c r="AT445" i="3"/>
  <c r="AX445" i="3"/>
  <c r="BB445" i="3"/>
  <c r="BF445" i="3"/>
  <c r="M445" i="3"/>
  <c r="Q445" i="3"/>
  <c r="BN445" i="3" s="1"/>
  <c r="U445" i="3"/>
  <c r="Y445" i="3"/>
  <c r="AC445" i="3"/>
  <c r="AG445" i="3"/>
  <c r="AK445" i="3"/>
  <c r="AO445" i="3"/>
  <c r="AS445" i="3"/>
  <c r="AW445" i="3"/>
  <c r="BA445" i="3"/>
  <c r="BE445" i="3"/>
  <c r="BI445" i="3"/>
  <c r="P446" i="3"/>
  <c r="BK446" i="3" s="1"/>
  <c r="T446" i="3"/>
  <c r="X446" i="3"/>
  <c r="AB446" i="3"/>
  <c r="AF446" i="3"/>
  <c r="AJ446" i="3"/>
  <c r="AN446" i="3"/>
  <c r="AR446" i="3"/>
  <c r="AV446" i="3"/>
  <c r="AZ446" i="3"/>
  <c r="BD446" i="3"/>
  <c r="BH446" i="3"/>
  <c r="O446" i="3"/>
  <c r="S446" i="3"/>
  <c r="W446" i="3"/>
  <c r="AA446" i="3"/>
  <c r="AE446" i="3"/>
  <c r="AI446" i="3"/>
  <c r="AM446" i="3"/>
  <c r="AQ446" i="3"/>
  <c r="AU446" i="3"/>
  <c r="AY446" i="3"/>
  <c r="BC446" i="3"/>
  <c r="BG446" i="3"/>
  <c r="N447" i="3"/>
  <c r="R447" i="3"/>
  <c r="V447" i="3"/>
  <c r="Z447" i="3"/>
  <c r="AD447" i="3"/>
  <c r="AH447" i="3"/>
  <c r="AL447" i="3"/>
  <c r="AP447" i="3"/>
  <c r="AT447" i="3"/>
  <c r="AX447" i="3"/>
  <c r="BB447" i="3"/>
  <c r="BF447" i="3"/>
  <c r="M447" i="3"/>
  <c r="BK447" i="3" s="1"/>
  <c r="Q447" i="3"/>
  <c r="U447" i="3"/>
  <c r="Y447" i="3"/>
  <c r="AC447" i="3"/>
  <c r="AG447" i="3"/>
  <c r="AK447" i="3"/>
  <c r="AO447" i="3"/>
  <c r="AS447" i="3"/>
  <c r="AW447" i="3"/>
  <c r="BA447" i="3"/>
  <c r="BE447" i="3"/>
  <c r="BI447" i="3"/>
  <c r="P448" i="3"/>
  <c r="T448" i="3"/>
  <c r="X448" i="3"/>
  <c r="AB448" i="3"/>
  <c r="AF448" i="3"/>
  <c r="AJ448" i="3"/>
  <c r="AN448" i="3"/>
  <c r="AR448" i="3"/>
  <c r="AV448" i="3"/>
  <c r="AZ448" i="3"/>
  <c r="BD448" i="3"/>
  <c r="BH448" i="3"/>
  <c r="O448" i="3"/>
  <c r="S448" i="3"/>
  <c r="W448" i="3"/>
  <c r="AA448" i="3"/>
  <c r="AE448" i="3"/>
  <c r="AI448" i="3"/>
  <c r="AM448" i="3"/>
  <c r="AQ448" i="3"/>
  <c r="AU448" i="3"/>
  <c r="AY448" i="3"/>
  <c r="BC448" i="3"/>
  <c r="BG448" i="3"/>
  <c r="M449" i="3"/>
  <c r="Q449" i="3"/>
  <c r="U449" i="3"/>
  <c r="Y449" i="3"/>
  <c r="AC449" i="3"/>
  <c r="AG449" i="3"/>
  <c r="AK449" i="3"/>
  <c r="AO449" i="3"/>
  <c r="AS449" i="3"/>
  <c r="AW449" i="3"/>
  <c r="BA449" i="3"/>
  <c r="BE449" i="3"/>
  <c r="BI449" i="3"/>
  <c r="P449" i="3"/>
  <c r="T449" i="3"/>
  <c r="X449" i="3"/>
  <c r="AB449" i="3"/>
  <c r="AF449" i="3"/>
  <c r="AJ449" i="3"/>
  <c r="AN449" i="3"/>
  <c r="AR449" i="3"/>
  <c r="AV449" i="3"/>
  <c r="AZ449" i="3"/>
  <c r="BD449" i="3"/>
  <c r="BH449" i="3"/>
  <c r="P450" i="3"/>
  <c r="T450" i="3"/>
  <c r="X450" i="3"/>
  <c r="AB450" i="3"/>
  <c r="AF450" i="3"/>
  <c r="AJ450" i="3"/>
  <c r="AN450" i="3"/>
  <c r="AR450" i="3"/>
  <c r="AV450" i="3"/>
  <c r="AZ450" i="3"/>
  <c r="BD450" i="3"/>
  <c r="BH450" i="3"/>
  <c r="O450" i="3"/>
  <c r="BN450" i="3" s="1"/>
  <c r="S450" i="3"/>
  <c r="W450" i="3"/>
  <c r="BM450" i="3" s="1"/>
  <c r="AA450" i="3"/>
  <c r="AE450" i="3"/>
  <c r="AI450" i="3"/>
  <c r="AM450" i="3"/>
  <c r="AQ450" i="3"/>
  <c r="AU450" i="3"/>
  <c r="AY450" i="3"/>
  <c r="BC450" i="3"/>
  <c r="BG450" i="3"/>
  <c r="M451" i="3"/>
  <c r="Q451" i="3"/>
  <c r="U451" i="3"/>
  <c r="Y451" i="3"/>
  <c r="AC451" i="3"/>
  <c r="AG451" i="3"/>
  <c r="AK451" i="3"/>
  <c r="AO451" i="3"/>
  <c r="AS451" i="3"/>
  <c r="AW451" i="3"/>
  <c r="BA451" i="3"/>
  <c r="BE451" i="3"/>
  <c r="BI451" i="3"/>
  <c r="P451" i="3"/>
  <c r="T451" i="3"/>
  <c r="BM451" i="3" s="1"/>
  <c r="X451" i="3"/>
  <c r="AB451" i="3"/>
  <c r="AF451" i="3"/>
  <c r="AJ451" i="3"/>
  <c r="AN451" i="3"/>
  <c r="AR451" i="3"/>
  <c r="AV451" i="3"/>
  <c r="AZ451" i="3"/>
  <c r="BD451" i="3"/>
  <c r="BH451" i="3"/>
  <c r="O452" i="3"/>
  <c r="S452" i="3"/>
  <c r="BK452" i="3" s="1"/>
  <c r="W452" i="3"/>
  <c r="AA452" i="3"/>
  <c r="AE452" i="3"/>
  <c r="AI452" i="3"/>
  <c r="AM452" i="3"/>
  <c r="AQ452" i="3"/>
  <c r="AU452" i="3"/>
  <c r="AY452" i="3"/>
  <c r="BC452" i="3"/>
  <c r="BG452" i="3"/>
  <c r="N452" i="3"/>
  <c r="R452" i="3"/>
  <c r="V452" i="3"/>
  <c r="Z452" i="3"/>
  <c r="AD452" i="3"/>
  <c r="AH452" i="3"/>
  <c r="AL452" i="3"/>
  <c r="AP452" i="3"/>
  <c r="AT452" i="3"/>
  <c r="AX452" i="3"/>
  <c r="BB452" i="3"/>
  <c r="BF452" i="3"/>
  <c r="N453" i="3"/>
  <c r="R453" i="3"/>
  <c r="V453" i="3"/>
  <c r="Z453" i="3"/>
  <c r="AD453" i="3"/>
  <c r="AH453" i="3"/>
  <c r="AL453" i="3"/>
  <c r="AP453" i="3"/>
  <c r="AT453" i="3"/>
  <c r="AX453" i="3"/>
  <c r="BB453" i="3"/>
  <c r="BF453" i="3"/>
  <c r="M453" i="3"/>
  <c r="Q453" i="3"/>
  <c r="BJ453" i="3" s="1"/>
  <c r="U453" i="3"/>
  <c r="Y453" i="3"/>
  <c r="AC453" i="3"/>
  <c r="AG453" i="3"/>
  <c r="AK453" i="3"/>
  <c r="AO453" i="3"/>
  <c r="AS453" i="3"/>
  <c r="AW453" i="3"/>
  <c r="BA453" i="3"/>
  <c r="BE453" i="3"/>
  <c r="BI453" i="3"/>
  <c r="P454" i="3"/>
  <c r="T454" i="3"/>
  <c r="X454" i="3"/>
  <c r="AB454" i="3"/>
  <c r="AF454" i="3"/>
  <c r="AJ454" i="3"/>
  <c r="AN454" i="3"/>
  <c r="AR454" i="3"/>
  <c r="AV454" i="3"/>
  <c r="AZ454" i="3"/>
  <c r="BD454" i="3"/>
  <c r="BH454" i="3"/>
  <c r="O454" i="3"/>
  <c r="BL454" i="3" s="1"/>
  <c r="S454" i="3"/>
  <c r="W454" i="3"/>
  <c r="AA454" i="3"/>
  <c r="AE454" i="3"/>
  <c r="AI454" i="3"/>
  <c r="AM454" i="3"/>
  <c r="AQ454" i="3"/>
  <c r="AU454" i="3"/>
  <c r="AY454" i="3"/>
  <c r="BC454" i="3"/>
  <c r="BG454" i="3"/>
  <c r="N455" i="3"/>
  <c r="R455" i="3"/>
  <c r="V455" i="3"/>
  <c r="Z455" i="3"/>
  <c r="AD455" i="3"/>
  <c r="AH455" i="3"/>
  <c r="AL455" i="3"/>
  <c r="AP455" i="3"/>
  <c r="AT455" i="3"/>
  <c r="AX455" i="3"/>
  <c r="BB455" i="3"/>
  <c r="BF455" i="3"/>
  <c r="M455" i="3"/>
  <c r="Q455" i="3"/>
  <c r="U455" i="3"/>
  <c r="BM455" i="3" s="1"/>
  <c r="Y455" i="3"/>
  <c r="AC455" i="3"/>
  <c r="AG455" i="3"/>
  <c r="AK455" i="3"/>
  <c r="AO455" i="3"/>
  <c r="AS455" i="3"/>
  <c r="AW455" i="3"/>
  <c r="BA455" i="3"/>
  <c r="BE455" i="3"/>
  <c r="BI455" i="3"/>
  <c r="O456" i="3"/>
  <c r="S456" i="3"/>
  <c r="BM456" i="3" s="1"/>
  <c r="W456" i="3"/>
  <c r="AA456" i="3"/>
  <c r="AE456" i="3"/>
  <c r="AI456" i="3"/>
  <c r="AM456" i="3"/>
  <c r="AQ456" i="3"/>
  <c r="AU456" i="3"/>
  <c r="AY456" i="3"/>
  <c r="BC456" i="3"/>
  <c r="BG456" i="3"/>
  <c r="N456" i="3"/>
  <c r="R456" i="3"/>
  <c r="V456" i="3"/>
  <c r="Z456" i="3"/>
  <c r="AD456" i="3"/>
  <c r="AH456" i="3"/>
  <c r="AL456" i="3"/>
  <c r="AP456" i="3"/>
  <c r="AT456" i="3"/>
  <c r="AX456" i="3"/>
  <c r="BB456" i="3"/>
  <c r="BF456" i="3"/>
  <c r="M457" i="3"/>
  <c r="Q457" i="3"/>
  <c r="U457" i="3"/>
  <c r="Y457" i="3"/>
  <c r="AC457" i="3"/>
  <c r="AG457" i="3"/>
  <c r="AK457" i="3"/>
  <c r="AO457" i="3"/>
  <c r="AS457" i="3"/>
  <c r="AW457" i="3"/>
  <c r="BA457" i="3"/>
  <c r="BE457" i="3"/>
  <c r="BI457" i="3"/>
  <c r="P457" i="3"/>
  <c r="BK457" i="3" s="1"/>
  <c r="T457" i="3"/>
  <c r="X457" i="3"/>
  <c r="BM457" i="3" s="1"/>
  <c r="AB457" i="3"/>
  <c r="AF457" i="3"/>
  <c r="AJ457" i="3"/>
  <c r="AN457" i="3"/>
  <c r="AR457" i="3"/>
  <c r="AV457" i="3"/>
  <c r="AZ457" i="3"/>
  <c r="BD457" i="3"/>
  <c r="BH457" i="3"/>
  <c r="P458" i="3"/>
  <c r="T458" i="3"/>
  <c r="X458" i="3"/>
  <c r="AB458" i="3"/>
  <c r="AF458" i="3"/>
  <c r="AJ458" i="3"/>
  <c r="AN458" i="3"/>
  <c r="AR458" i="3"/>
  <c r="AV458" i="3"/>
  <c r="AZ458" i="3"/>
  <c r="BD458" i="3"/>
  <c r="BH458" i="3"/>
  <c r="O458" i="3"/>
  <c r="S458" i="3"/>
  <c r="W458" i="3"/>
  <c r="BJ458" i="3" s="1"/>
  <c r="AA458" i="3"/>
  <c r="AE458" i="3"/>
  <c r="AI458" i="3"/>
  <c r="AM458" i="3"/>
  <c r="AQ458" i="3"/>
  <c r="AU458" i="3"/>
  <c r="AY458" i="3"/>
  <c r="BC458" i="3"/>
  <c r="BG458" i="3"/>
  <c r="N459" i="3"/>
  <c r="BJ459" i="3" s="1"/>
  <c r="R459" i="3"/>
  <c r="V459" i="3"/>
  <c r="Z459" i="3"/>
  <c r="AD459" i="3"/>
  <c r="AH459" i="3"/>
  <c r="AL459" i="3"/>
  <c r="AP459" i="3"/>
  <c r="AT459" i="3"/>
  <c r="AX459" i="3"/>
  <c r="BB459" i="3"/>
  <c r="BF459" i="3"/>
  <c r="M459" i="3"/>
  <c r="BN459" i="3" s="1"/>
  <c r="Q459" i="3"/>
  <c r="U459" i="3"/>
  <c r="BM459" i="3" s="1"/>
  <c r="Y459" i="3"/>
  <c r="AC459" i="3"/>
  <c r="AG459" i="3"/>
  <c r="AK459" i="3"/>
  <c r="AO459" i="3"/>
  <c r="AS459" i="3"/>
  <c r="AW459" i="3"/>
  <c r="BA459" i="3"/>
  <c r="BE459" i="3"/>
  <c r="BI459" i="3"/>
  <c r="O460" i="3"/>
  <c r="S460" i="3"/>
  <c r="W460" i="3"/>
  <c r="AA460" i="3"/>
  <c r="AE460" i="3"/>
  <c r="AI460" i="3"/>
  <c r="AM460" i="3"/>
  <c r="AQ460" i="3"/>
  <c r="AU460" i="3"/>
  <c r="AY460" i="3"/>
  <c r="BC460" i="3"/>
  <c r="BG460" i="3"/>
  <c r="N460" i="3"/>
  <c r="R460" i="3"/>
  <c r="BL460" i="3" s="1"/>
  <c r="V460" i="3"/>
  <c r="Z460" i="3"/>
  <c r="AD460" i="3"/>
  <c r="AH460" i="3"/>
  <c r="AL460" i="3"/>
  <c r="AP460" i="3"/>
  <c r="AT460" i="3"/>
  <c r="AX460" i="3"/>
  <c r="BB460" i="3"/>
  <c r="BF460" i="3"/>
  <c r="M461" i="3"/>
  <c r="Q461" i="3"/>
  <c r="U461" i="3"/>
  <c r="Y461" i="3"/>
  <c r="AC461" i="3"/>
  <c r="AG461" i="3"/>
  <c r="AK461" i="3"/>
  <c r="AO461" i="3"/>
  <c r="AS461" i="3"/>
  <c r="AW461" i="3"/>
  <c r="BA461" i="3"/>
  <c r="BE461" i="3"/>
  <c r="BI461" i="3"/>
  <c r="P461" i="3"/>
  <c r="BK461" i="3" s="1"/>
  <c r="T461" i="3"/>
  <c r="X461" i="3"/>
  <c r="AB461" i="3"/>
  <c r="AF461" i="3"/>
  <c r="AJ461" i="3"/>
  <c r="AN461" i="3"/>
  <c r="AR461" i="3"/>
  <c r="AV461" i="3"/>
  <c r="AZ461" i="3"/>
  <c r="BD461" i="3"/>
  <c r="BH461" i="3"/>
  <c r="P462" i="3"/>
  <c r="BK462" i="3" s="1"/>
  <c r="T462" i="3"/>
  <c r="X462" i="3"/>
  <c r="AB462" i="3"/>
  <c r="AF462" i="3"/>
  <c r="AJ462" i="3"/>
  <c r="AN462" i="3"/>
  <c r="AR462" i="3"/>
  <c r="AV462" i="3"/>
  <c r="AZ462" i="3"/>
  <c r="BD462" i="3"/>
  <c r="BH462" i="3"/>
  <c r="O462" i="3"/>
  <c r="S462" i="3"/>
  <c r="W462" i="3"/>
  <c r="BJ462" i="3" s="1"/>
  <c r="AA462" i="3"/>
  <c r="AE462" i="3"/>
  <c r="AI462" i="3"/>
  <c r="AM462" i="3"/>
  <c r="AQ462" i="3"/>
  <c r="AU462" i="3"/>
  <c r="AY462" i="3"/>
  <c r="BC462" i="3"/>
  <c r="BG462" i="3"/>
  <c r="N463" i="3"/>
  <c r="BJ463" i="3" s="1"/>
  <c r="R463" i="3"/>
  <c r="V463" i="3"/>
  <c r="Z463" i="3"/>
  <c r="AD463" i="3"/>
  <c r="AH463" i="3"/>
  <c r="AL463" i="3"/>
  <c r="AP463" i="3"/>
  <c r="AT463" i="3"/>
  <c r="AX463" i="3"/>
  <c r="BB463" i="3"/>
  <c r="BF463" i="3"/>
  <c r="M463" i="3"/>
  <c r="BN463" i="3" s="1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O464" i="3"/>
  <c r="S464" i="3"/>
  <c r="W464" i="3"/>
  <c r="AA464" i="3"/>
  <c r="AE464" i="3"/>
  <c r="AI464" i="3"/>
  <c r="AM464" i="3"/>
  <c r="AQ464" i="3"/>
  <c r="AU464" i="3"/>
  <c r="AY464" i="3"/>
  <c r="BC464" i="3"/>
  <c r="BG464" i="3"/>
  <c r="N464" i="3"/>
  <c r="R464" i="3"/>
  <c r="BL464" i="3" s="1"/>
  <c r="V464" i="3"/>
  <c r="Z464" i="3"/>
  <c r="AD464" i="3"/>
  <c r="AH464" i="3"/>
  <c r="AL464" i="3"/>
  <c r="AP464" i="3"/>
  <c r="AT464" i="3"/>
  <c r="AX464" i="3"/>
  <c r="BB464" i="3"/>
  <c r="BF464" i="3"/>
  <c r="M465" i="3"/>
  <c r="Q465" i="3"/>
  <c r="U465" i="3"/>
  <c r="Y465" i="3"/>
  <c r="AC465" i="3"/>
  <c r="AG465" i="3"/>
  <c r="AK465" i="3"/>
  <c r="AO465" i="3"/>
  <c r="AS465" i="3"/>
  <c r="AW465" i="3"/>
  <c r="BA465" i="3"/>
  <c r="BE465" i="3"/>
  <c r="BI465" i="3"/>
  <c r="P465" i="3"/>
  <c r="T465" i="3"/>
  <c r="X465" i="3"/>
  <c r="AB465" i="3"/>
  <c r="AF465" i="3"/>
  <c r="AJ465" i="3"/>
  <c r="AN465" i="3"/>
  <c r="AR465" i="3"/>
  <c r="AV465" i="3"/>
  <c r="AZ465" i="3"/>
  <c r="BD465" i="3"/>
  <c r="BH465" i="3"/>
  <c r="P466" i="3"/>
  <c r="BK466" i="3" s="1"/>
  <c r="T466" i="3"/>
  <c r="X466" i="3"/>
  <c r="AB466" i="3"/>
  <c r="AF466" i="3"/>
  <c r="AJ466" i="3"/>
  <c r="AN466" i="3"/>
  <c r="AR466" i="3"/>
  <c r="AV466" i="3"/>
  <c r="AZ466" i="3"/>
  <c r="BD466" i="3"/>
  <c r="BH466" i="3"/>
  <c r="O466" i="3"/>
  <c r="BL466" i="3" s="1"/>
  <c r="S466" i="3"/>
  <c r="W466" i="3"/>
  <c r="AA466" i="3"/>
  <c r="AE466" i="3"/>
  <c r="AI466" i="3"/>
  <c r="AM466" i="3"/>
  <c r="AQ466" i="3"/>
  <c r="AU466" i="3"/>
  <c r="AY466" i="3"/>
  <c r="BC466" i="3"/>
  <c r="BG466" i="3"/>
  <c r="N467" i="3"/>
  <c r="R467" i="3"/>
  <c r="V467" i="3"/>
  <c r="Z467" i="3"/>
  <c r="AD467" i="3"/>
  <c r="AH467" i="3"/>
  <c r="AL467" i="3"/>
  <c r="AP467" i="3"/>
  <c r="AT467" i="3"/>
  <c r="AX467" i="3"/>
  <c r="BB467" i="3"/>
  <c r="BF467" i="3"/>
  <c r="M467" i="3"/>
  <c r="Q467" i="3"/>
  <c r="U467" i="3"/>
  <c r="BL467" i="3" s="1"/>
  <c r="Y467" i="3"/>
  <c r="AC467" i="3"/>
  <c r="AG467" i="3"/>
  <c r="AK467" i="3"/>
  <c r="AO467" i="3"/>
  <c r="AS467" i="3"/>
  <c r="AW467" i="3"/>
  <c r="BA467" i="3"/>
  <c r="BE467" i="3"/>
  <c r="BI467" i="3"/>
  <c r="O468" i="3"/>
  <c r="S468" i="3"/>
  <c r="W468" i="3"/>
  <c r="AA468" i="3"/>
  <c r="AE468" i="3"/>
  <c r="AI468" i="3"/>
  <c r="AM468" i="3"/>
  <c r="AQ468" i="3"/>
  <c r="AU468" i="3"/>
  <c r="AY468" i="3"/>
  <c r="BC468" i="3"/>
  <c r="BG468" i="3"/>
  <c r="N468" i="3"/>
  <c r="R468" i="3"/>
  <c r="BL468" i="3" s="1"/>
  <c r="V468" i="3"/>
  <c r="Z468" i="3"/>
  <c r="AD468" i="3"/>
  <c r="AH468" i="3"/>
  <c r="AL468" i="3"/>
  <c r="AP468" i="3"/>
  <c r="AT468" i="3"/>
  <c r="AX468" i="3"/>
  <c r="BB468" i="3"/>
  <c r="BF468" i="3"/>
  <c r="M469" i="3"/>
  <c r="Q469" i="3"/>
  <c r="U469" i="3"/>
  <c r="Y469" i="3"/>
  <c r="AC469" i="3"/>
  <c r="AG469" i="3"/>
  <c r="AK469" i="3"/>
  <c r="AO469" i="3"/>
  <c r="AS469" i="3"/>
  <c r="AW469" i="3"/>
  <c r="BA469" i="3"/>
  <c r="BE469" i="3"/>
  <c r="BI469" i="3"/>
  <c r="P469" i="3"/>
  <c r="BK469" i="3" s="1"/>
  <c r="T469" i="3"/>
  <c r="X469" i="3"/>
  <c r="AB469" i="3"/>
  <c r="AF469" i="3"/>
  <c r="AJ469" i="3"/>
  <c r="AN469" i="3"/>
  <c r="AR469" i="3"/>
  <c r="AV469" i="3"/>
  <c r="AZ469" i="3"/>
  <c r="BD469" i="3"/>
  <c r="BH469" i="3"/>
  <c r="P470" i="3"/>
  <c r="BK470" i="3" s="1"/>
  <c r="T470" i="3"/>
  <c r="X470" i="3"/>
  <c r="AB470" i="3"/>
  <c r="AF470" i="3"/>
  <c r="AJ470" i="3"/>
  <c r="AN470" i="3"/>
  <c r="AR470" i="3"/>
  <c r="AV470" i="3"/>
  <c r="AZ470" i="3"/>
  <c r="BD470" i="3"/>
  <c r="BH470" i="3"/>
  <c r="O470" i="3"/>
  <c r="S470" i="3"/>
  <c r="W470" i="3"/>
  <c r="AA470" i="3"/>
  <c r="AE470" i="3"/>
  <c r="AI470" i="3"/>
  <c r="AM470" i="3"/>
  <c r="AQ470" i="3"/>
  <c r="AU470" i="3"/>
  <c r="AY470" i="3"/>
  <c r="BC470" i="3"/>
  <c r="BG470" i="3"/>
  <c r="N471" i="3"/>
  <c r="R471" i="3"/>
  <c r="V471" i="3"/>
  <c r="Z471" i="3"/>
  <c r="AD471" i="3"/>
  <c r="AH471" i="3"/>
  <c r="AL471" i="3"/>
  <c r="AP471" i="3"/>
  <c r="AT471" i="3"/>
  <c r="AX471" i="3"/>
  <c r="BB471" i="3"/>
  <c r="BF471" i="3"/>
  <c r="M471" i="3"/>
  <c r="BN471" i="3" s="1"/>
  <c r="Q471" i="3"/>
  <c r="U471" i="3"/>
  <c r="BL471" i="3" s="1"/>
  <c r="Y471" i="3"/>
  <c r="AC471" i="3"/>
  <c r="AG471" i="3"/>
  <c r="AK471" i="3"/>
  <c r="AO471" i="3"/>
  <c r="AS471" i="3"/>
  <c r="AW471" i="3"/>
  <c r="BA471" i="3"/>
  <c r="BE471" i="3"/>
  <c r="BI471" i="3"/>
  <c r="O472" i="3"/>
  <c r="S472" i="3"/>
  <c r="W472" i="3"/>
  <c r="AA472" i="3"/>
  <c r="AE472" i="3"/>
  <c r="AI472" i="3"/>
  <c r="AM472" i="3"/>
  <c r="AQ472" i="3"/>
  <c r="AU472" i="3"/>
  <c r="AY472" i="3"/>
  <c r="BC472" i="3"/>
  <c r="BG472" i="3"/>
  <c r="N472" i="3"/>
  <c r="R472" i="3"/>
  <c r="BL472" i="3" s="1"/>
  <c r="V472" i="3"/>
  <c r="Z472" i="3"/>
  <c r="AD472" i="3"/>
  <c r="AH472" i="3"/>
  <c r="AL472" i="3"/>
  <c r="AP472" i="3"/>
  <c r="AT472" i="3"/>
  <c r="AX472" i="3"/>
  <c r="BB472" i="3"/>
  <c r="BF472" i="3"/>
  <c r="M473" i="3"/>
  <c r="Q473" i="3"/>
  <c r="BJ473" i="3" s="1"/>
  <c r="U473" i="3"/>
  <c r="Y473" i="3"/>
  <c r="AC473" i="3"/>
  <c r="AG473" i="3"/>
  <c r="AK473" i="3"/>
  <c r="AO473" i="3"/>
  <c r="AS473" i="3"/>
  <c r="AW473" i="3"/>
  <c r="BA473" i="3"/>
  <c r="BE473" i="3"/>
  <c r="BI473" i="3"/>
  <c r="P473" i="3"/>
  <c r="BK473" i="3" s="1"/>
  <c r="T473" i="3"/>
  <c r="X473" i="3"/>
  <c r="AB473" i="3"/>
  <c r="AF473" i="3"/>
  <c r="AJ473" i="3"/>
  <c r="AN473" i="3"/>
  <c r="AR473" i="3"/>
  <c r="AV473" i="3"/>
  <c r="AZ473" i="3"/>
  <c r="BD473" i="3"/>
  <c r="BH473" i="3"/>
  <c r="P474" i="3"/>
  <c r="BK474" i="3" s="1"/>
  <c r="T474" i="3"/>
  <c r="X474" i="3"/>
  <c r="AB474" i="3"/>
  <c r="AF474" i="3"/>
  <c r="AJ474" i="3"/>
  <c r="AN474" i="3"/>
  <c r="AR474" i="3"/>
  <c r="AV474" i="3"/>
  <c r="AZ474" i="3"/>
  <c r="BD474" i="3"/>
  <c r="BH474" i="3"/>
  <c r="O474" i="3"/>
  <c r="BL474" i="3" s="1"/>
  <c r="S474" i="3"/>
  <c r="W474" i="3"/>
  <c r="AA474" i="3"/>
  <c r="AE474" i="3"/>
  <c r="AI474" i="3"/>
  <c r="AM474" i="3"/>
  <c r="AQ474" i="3"/>
  <c r="AU474" i="3"/>
  <c r="AY474" i="3"/>
  <c r="BC474" i="3"/>
  <c r="BG474" i="3"/>
  <c r="N475" i="3"/>
  <c r="BJ475" i="3" s="1"/>
  <c r="R475" i="3"/>
  <c r="V475" i="3"/>
  <c r="Z475" i="3"/>
  <c r="AD475" i="3"/>
  <c r="AH475" i="3"/>
  <c r="AL475" i="3"/>
  <c r="AP475" i="3"/>
  <c r="AT475" i="3"/>
  <c r="AX475" i="3"/>
  <c r="BB475" i="3"/>
  <c r="BF475" i="3"/>
  <c r="M475" i="3"/>
  <c r="BN475" i="3" s="1"/>
  <c r="Q475" i="3"/>
  <c r="U475" i="3"/>
  <c r="Y475" i="3"/>
  <c r="AC475" i="3"/>
  <c r="AG475" i="3"/>
  <c r="AK475" i="3"/>
  <c r="AO475" i="3"/>
  <c r="AS475" i="3"/>
  <c r="AW475" i="3"/>
  <c r="BA475" i="3"/>
  <c r="BE475" i="3"/>
  <c r="BI475" i="3"/>
  <c r="O476" i="3"/>
  <c r="S476" i="3"/>
  <c r="W476" i="3"/>
  <c r="AA476" i="3"/>
  <c r="AE476" i="3"/>
  <c r="AI476" i="3"/>
  <c r="AM476" i="3"/>
  <c r="AQ476" i="3"/>
  <c r="AU476" i="3"/>
  <c r="AY476" i="3"/>
  <c r="BC476" i="3"/>
  <c r="BG476" i="3"/>
  <c r="N476" i="3"/>
  <c r="R476" i="3"/>
  <c r="V476" i="3"/>
  <c r="Z476" i="3"/>
  <c r="AD476" i="3"/>
  <c r="AH476" i="3"/>
  <c r="AL476" i="3"/>
  <c r="AP476" i="3"/>
  <c r="AT476" i="3"/>
  <c r="AX476" i="3"/>
  <c r="BB476" i="3"/>
  <c r="BF476" i="3"/>
  <c r="BI503" i="3"/>
  <c r="BJ589" i="3"/>
  <c r="BN588" i="3"/>
  <c r="BK588" i="3"/>
  <c r="BJ573" i="3"/>
  <c r="BN572" i="3"/>
  <c r="BK572" i="3"/>
  <c r="BL564" i="3"/>
  <c r="BM634" i="3"/>
  <c r="BJ634" i="3"/>
  <c r="BK634" i="3"/>
  <c r="BN632" i="3"/>
  <c r="BL632" i="3"/>
  <c r="BJ632" i="3"/>
  <c r="BM623" i="3"/>
  <c r="BK623" i="3"/>
  <c r="BM621" i="3"/>
  <c r="BN621" i="3"/>
  <c r="BM619" i="3"/>
  <c r="BK619" i="3"/>
  <c r="BM617" i="3"/>
  <c r="BN617" i="3"/>
  <c r="BM615" i="3"/>
  <c r="BK615" i="3"/>
  <c r="BM613" i="3"/>
  <c r="BN613" i="3"/>
  <c r="BM611" i="3"/>
  <c r="BK611" i="3"/>
  <c r="BM609" i="3"/>
  <c r="BN609" i="3"/>
  <c r="BJ608" i="3"/>
  <c r="BL608" i="3"/>
  <c r="BM607" i="3"/>
  <c r="BJ607" i="3"/>
  <c r="BL606" i="3"/>
  <c r="BM606" i="3"/>
  <c r="BK606" i="3"/>
  <c r="BM605" i="3"/>
  <c r="BN605" i="3"/>
  <c r="BJ604" i="3"/>
  <c r="BL604" i="3"/>
  <c r="BN603" i="3"/>
  <c r="BL603" i="3"/>
  <c r="BJ603" i="3"/>
  <c r="BL602" i="3"/>
  <c r="BM602" i="3"/>
  <c r="BK602" i="3"/>
  <c r="BM601" i="3"/>
  <c r="BN601" i="3"/>
  <c r="BJ600" i="3"/>
  <c r="BL600" i="3"/>
  <c r="BN599" i="3"/>
  <c r="BL599" i="3"/>
  <c r="BJ599" i="3"/>
  <c r="BL598" i="3"/>
  <c r="BM598" i="3"/>
  <c r="BK598" i="3"/>
  <c r="BM597" i="3"/>
  <c r="BN597" i="3"/>
  <c r="BJ596" i="3"/>
  <c r="BL596" i="3"/>
  <c r="BN595" i="3"/>
  <c r="BL595" i="3"/>
  <c r="BJ595" i="3"/>
  <c r="BL594" i="3"/>
  <c r="BM594" i="3"/>
  <c r="BK594" i="3"/>
  <c r="BM593" i="3"/>
  <c r="BN593" i="3"/>
  <c r="BL585" i="3"/>
  <c r="BJ585" i="3"/>
  <c r="BM576" i="3"/>
  <c r="BK576" i="3"/>
  <c r="BL569" i="3"/>
  <c r="BJ569" i="3"/>
  <c r="BM569" i="3"/>
  <c r="BM561" i="3"/>
  <c r="BL560" i="3"/>
  <c r="BM554" i="3"/>
  <c r="BJ552" i="3"/>
  <c r="BJ546" i="3"/>
  <c r="BM545" i="3"/>
  <c r="BN544" i="3"/>
  <c r="BK544" i="3"/>
  <c r="BL538" i="3"/>
  <c r="BJ537" i="3"/>
  <c r="BM536" i="3"/>
  <c r="BN530" i="3"/>
  <c r="BK530" i="3"/>
  <c r="BM530" i="3"/>
  <c r="BL529" i="3"/>
  <c r="BJ528" i="3"/>
  <c r="BJ523" i="3"/>
  <c r="BN523" i="3"/>
  <c r="BK523" i="3"/>
  <c r="BN521" i="3"/>
  <c r="BK521" i="3"/>
  <c r="BM521" i="3"/>
  <c r="BL520" i="3"/>
  <c r="BJ514" i="3"/>
  <c r="BN514" i="3"/>
  <c r="BK514" i="3"/>
  <c r="BN512" i="3"/>
  <c r="BK512" i="3"/>
  <c r="BM512" i="3"/>
  <c r="BN558" i="3"/>
  <c r="BK558" i="3"/>
  <c r="BM551" i="3"/>
  <c r="BL551" i="3"/>
  <c r="BN580" i="3"/>
  <c r="BN553" i="3"/>
  <c r="BL589" i="3"/>
  <c r="BM588" i="3"/>
  <c r="BM573" i="3"/>
  <c r="BL573" i="3"/>
  <c r="BM572" i="3"/>
  <c r="BJ564" i="3"/>
  <c r="BN634" i="3"/>
  <c r="BL634" i="3"/>
  <c r="BM632" i="3"/>
  <c r="BK632" i="3"/>
  <c r="BN623" i="3"/>
  <c r="BL623" i="3"/>
  <c r="BJ623" i="3"/>
  <c r="BL621" i="3"/>
  <c r="BJ621" i="3"/>
  <c r="BN619" i="3"/>
  <c r="BL619" i="3"/>
  <c r="BJ619" i="3"/>
  <c r="BL617" i="3"/>
  <c r="BJ617" i="3"/>
  <c r="BN615" i="3"/>
  <c r="BL615" i="3"/>
  <c r="BJ615" i="3"/>
  <c r="BL613" i="3"/>
  <c r="BJ613" i="3"/>
  <c r="BN611" i="3"/>
  <c r="BL611" i="3"/>
  <c r="BJ611" i="3"/>
  <c r="BL609" i="3"/>
  <c r="BJ609" i="3"/>
  <c r="BM608" i="3"/>
  <c r="BK608" i="3"/>
  <c r="BN608" i="3"/>
  <c r="BL607" i="3"/>
  <c r="BK607" i="3"/>
  <c r="BN607" i="3"/>
  <c r="BN606" i="3"/>
  <c r="BJ606" i="3"/>
  <c r="BL605" i="3"/>
  <c r="BJ605" i="3"/>
  <c r="BM604" i="3"/>
  <c r="BK604" i="3"/>
  <c r="BN604" i="3"/>
  <c r="BM603" i="3"/>
  <c r="BK603" i="3"/>
  <c r="BN602" i="3"/>
  <c r="BJ602" i="3"/>
  <c r="BL601" i="3"/>
  <c r="BJ601" i="3"/>
  <c r="BM600" i="3"/>
  <c r="BK600" i="3"/>
  <c r="BN600" i="3"/>
  <c r="BM599" i="3"/>
  <c r="BK599" i="3"/>
  <c r="BN598" i="3"/>
  <c r="BJ598" i="3"/>
  <c r="BL597" i="3"/>
  <c r="BJ597" i="3"/>
  <c r="BM596" i="3"/>
  <c r="BK596" i="3"/>
  <c r="BN596" i="3"/>
  <c r="BM595" i="3"/>
  <c r="BK595" i="3"/>
  <c r="BN594" i="3"/>
  <c r="BJ594" i="3"/>
  <c r="BL593" i="3"/>
  <c r="BJ593" i="3"/>
  <c r="BM585" i="3"/>
  <c r="BK585" i="3"/>
  <c r="BN585" i="3"/>
  <c r="BJ576" i="3"/>
  <c r="BL576" i="3"/>
  <c r="BK569" i="3"/>
  <c r="BN569" i="3"/>
  <c r="BL561" i="3"/>
  <c r="BL554" i="3"/>
  <c r="BJ553" i="3"/>
  <c r="BN552" i="3"/>
  <c r="BK552" i="3"/>
  <c r="BN546" i="3"/>
  <c r="BK546" i="3"/>
  <c r="BL545" i="3"/>
  <c r="BJ544" i="3"/>
  <c r="BM538" i="3"/>
  <c r="BN537" i="3"/>
  <c r="BK537" i="3"/>
  <c r="BL536" i="3"/>
  <c r="BJ530" i="3"/>
  <c r="BM529" i="3"/>
  <c r="BN528" i="3"/>
  <c r="BK528" i="3"/>
  <c r="BM523" i="3"/>
  <c r="BL523" i="3"/>
  <c r="BJ521" i="3"/>
  <c r="BM520" i="3"/>
  <c r="BM514" i="3"/>
  <c r="BL514" i="3"/>
  <c r="BM513" i="3"/>
  <c r="BJ558" i="3"/>
  <c r="BM558" i="3"/>
  <c r="BL558" i="3"/>
  <c r="BJ551" i="3"/>
  <c r="BN551" i="3"/>
  <c r="BK551" i="3"/>
  <c r="BM549" i="3"/>
  <c r="BL549" i="3"/>
  <c r="BJ542" i="3"/>
  <c r="BN542" i="3"/>
  <c r="BK542" i="3"/>
  <c r="BM540" i="3"/>
  <c r="BL540" i="3"/>
  <c r="BJ535" i="3"/>
  <c r="BN535" i="3"/>
  <c r="BK535" i="3"/>
  <c r="BM533" i="3"/>
  <c r="BL533" i="3"/>
  <c r="BM526" i="3"/>
  <c r="BL526" i="3"/>
  <c r="BN524" i="3"/>
  <c r="BK524" i="3"/>
  <c r="BM519" i="3"/>
  <c r="BL519" i="3"/>
  <c r="BJ517" i="3"/>
  <c r="BJ510" i="3"/>
  <c r="BM510" i="3"/>
  <c r="BJ508" i="3"/>
  <c r="BM633" i="3"/>
  <c r="BJ633" i="3"/>
  <c r="BK633" i="3"/>
  <c r="BN631" i="3"/>
  <c r="BL590" i="3"/>
  <c r="BM590" i="3"/>
  <c r="BK590" i="3"/>
  <c r="BN582" i="3"/>
  <c r="BJ582" i="3"/>
  <c r="BL574" i="3"/>
  <c r="BM574" i="3"/>
  <c r="BN574" i="3"/>
  <c r="BK566" i="3"/>
  <c r="BJ566" i="3"/>
  <c r="BM591" i="3"/>
  <c r="BK591" i="3"/>
  <c r="BN583" i="3"/>
  <c r="BL583" i="3"/>
  <c r="BJ583" i="3"/>
  <c r="BM575" i="3"/>
  <c r="BK575" i="3"/>
  <c r="BN567" i="3"/>
  <c r="BL567" i="3"/>
  <c r="BJ567" i="3"/>
  <c r="BN520" i="3"/>
  <c r="BK520" i="3"/>
  <c r="BM515" i="3"/>
  <c r="BL515" i="3"/>
  <c r="BN513" i="3"/>
  <c r="BK513" i="3"/>
  <c r="BM559" i="3"/>
  <c r="BK559" i="3"/>
  <c r="BN559" i="3"/>
  <c r="BJ559" i="3"/>
  <c r="BL557" i="3"/>
  <c r="BJ550" i="3"/>
  <c r="BN550" i="3"/>
  <c r="BK550" i="3"/>
  <c r="BM548" i="3"/>
  <c r="BL548" i="3"/>
  <c r="BJ543" i="3"/>
  <c r="BN543" i="3"/>
  <c r="BK543" i="3"/>
  <c r="BM541" i="3"/>
  <c r="BL541" i="3"/>
  <c r="BJ534" i="3"/>
  <c r="BN534" i="3"/>
  <c r="BK534" i="3"/>
  <c r="BJ527" i="3"/>
  <c r="BN527" i="3"/>
  <c r="BK527" i="3"/>
  <c r="BM518" i="3"/>
  <c r="BL518" i="3"/>
  <c r="BM511" i="3"/>
  <c r="BL511" i="3"/>
  <c r="BM509" i="3"/>
  <c r="BK509" i="3"/>
  <c r="BN509" i="3"/>
  <c r="BK637" i="3"/>
  <c r="BN637" i="3"/>
  <c r="BM629" i="3"/>
  <c r="BL629" i="3"/>
  <c r="BN635" i="3"/>
  <c r="BL635" i="3"/>
  <c r="BJ635" i="3"/>
  <c r="BN627" i="3"/>
  <c r="BJ627" i="3"/>
  <c r="BM627" i="3"/>
  <c r="BL627" i="3"/>
  <c r="BN586" i="3"/>
  <c r="BJ586" i="3"/>
  <c r="BL578" i="3"/>
  <c r="BM578" i="3"/>
  <c r="BN578" i="3"/>
  <c r="BK570" i="3"/>
  <c r="BJ570" i="3"/>
  <c r="BM562" i="3"/>
  <c r="BN587" i="3"/>
  <c r="BL587" i="3"/>
  <c r="BJ587" i="3"/>
  <c r="BM579" i="3"/>
  <c r="BK579" i="3"/>
  <c r="BN571" i="3"/>
  <c r="BL571" i="3"/>
  <c r="BJ571" i="3"/>
  <c r="BM563" i="3"/>
  <c r="BL563" i="3"/>
  <c r="BK589" i="3"/>
  <c r="BL588" i="3"/>
  <c r="BJ588" i="3"/>
  <c r="BJ581" i="3"/>
  <c r="BJ580" i="3"/>
  <c r="BM580" i="3"/>
  <c r="BK573" i="3"/>
  <c r="BL572" i="3"/>
  <c r="BJ572" i="3"/>
  <c r="BN564" i="3"/>
  <c r="BK626" i="3"/>
  <c r="BN626" i="3"/>
  <c r="BJ626" i="3"/>
  <c r="BJ625" i="3"/>
  <c r="BM625" i="3"/>
  <c r="BL625" i="3"/>
  <c r="BK624" i="3"/>
  <c r="BN624" i="3"/>
  <c r="BL622" i="3"/>
  <c r="BM622" i="3"/>
  <c r="BK622" i="3"/>
  <c r="BM620" i="3"/>
  <c r="BK620" i="3"/>
  <c r="BN620" i="3"/>
  <c r="BL618" i="3"/>
  <c r="BM618" i="3"/>
  <c r="BK618" i="3"/>
  <c r="BM616" i="3"/>
  <c r="BK616" i="3"/>
  <c r="BN616" i="3"/>
  <c r="BL614" i="3"/>
  <c r="BM614" i="3"/>
  <c r="BK614" i="3"/>
  <c r="BM612" i="3"/>
  <c r="BK612" i="3"/>
  <c r="BN612" i="3"/>
  <c r="BL610" i="3"/>
  <c r="BM610" i="3"/>
  <c r="BK610" i="3"/>
  <c r="BM592" i="3"/>
  <c r="BK592" i="3"/>
  <c r="BN592" i="3"/>
  <c r="BJ584" i="3"/>
  <c r="BL584" i="3"/>
  <c r="BK577" i="3"/>
  <c r="BN577" i="3"/>
  <c r="BJ568" i="3"/>
  <c r="BL568" i="3"/>
  <c r="BN561" i="3"/>
  <c r="BJ561" i="3"/>
  <c r="BK561" i="3"/>
  <c r="BM560" i="3"/>
  <c r="BL553" i="3"/>
  <c r="BL552" i="3"/>
  <c r="BM546" i="3"/>
  <c r="BJ545" i="3"/>
  <c r="BL544" i="3"/>
  <c r="BN538" i="3"/>
  <c r="BK538" i="3"/>
  <c r="BJ536" i="3"/>
  <c r="BJ531" i="3"/>
  <c r="BN531" i="3"/>
  <c r="BK531" i="3"/>
  <c r="BJ529" i="3"/>
  <c r="BJ522" i="3"/>
  <c r="BN522" i="3"/>
  <c r="BK522" i="3"/>
  <c r="BN581" i="3"/>
  <c r="BJ549" i="3"/>
  <c r="BN549" i="3"/>
  <c r="BK549" i="3"/>
  <c r="BM542" i="3"/>
  <c r="BL542" i="3"/>
  <c r="BJ540" i="3"/>
  <c r="BN540" i="3"/>
  <c r="BK540" i="3"/>
  <c r="BM535" i="3"/>
  <c r="BL535" i="3"/>
  <c r="BJ533" i="3"/>
  <c r="BN533" i="3"/>
  <c r="BK533" i="3"/>
  <c r="BJ526" i="3"/>
  <c r="BN526" i="3"/>
  <c r="BK526" i="3"/>
  <c r="BJ524" i="3"/>
  <c r="BJ519" i="3"/>
  <c r="BN519" i="3"/>
  <c r="BK519" i="3"/>
  <c r="BN517" i="3"/>
  <c r="BK517" i="3"/>
  <c r="BN510" i="3"/>
  <c r="BK510" i="3"/>
  <c r="BL510" i="3"/>
  <c r="BN508" i="3"/>
  <c r="BK508" i="3"/>
  <c r="BM508" i="3"/>
  <c r="BL508" i="3"/>
  <c r="BN633" i="3"/>
  <c r="BL633" i="3"/>
  <c r="BM631" i="3"/>
  <c r="BL631" i="3"/>
  <c r="BJ631" i="3"/>
  <c r="BK631" i="3"/>
  <c r="BN590" i="3"/>
  <c r="BJ590" i="3"/>
  <c r="BL582" i="3"/>
  <c r="BM582" i="3"/>
  <c r="BK582" i="3"/>
  <c r="BK574" i="3"/>
  <c r="BJ574" i="3"/>
  <c r="BL566" i="3"/>
  <c r="BM566" i="3"/>
  <c r="BN566" i="3"/>
  <c r="BN591" i="3"/>
  <c r="BL591" i="3"/>
  <c r="BJ591" i="3"/>
  <c r="BM583" i="3"/>
  <c r="BK583" i="3"/>
  <c r="BN575" i="3"/>
  <c r="BL575" i="3"/>
  <c r="BJ575" i="3"/>
  <c r="BM567" i="3"/>
  <c r="BK567" i="3"/>
  <c r="BJ520" i="3"/>
  <c r="BJ515" i="3"/>
  <c r="BN515" i="3"/>
  <c r="BK515" i="3"/>
  <c r="BJ513" i="3"/>
  <c r="BL559" i="3"/>
  <c r="BM557" i="3"/>
  <c r="BN557" i="3"/>
  <c r="BK557" i="3"/>
  <c r="BJ557" i="3"/>
  <c r="BM550" i="3"/>
  <c r="BL550" i="3"/>
  <c r="BJ548" i="3"/>
  <c r="BN548" i="3"/>
  <c r="BK548" i="3"/>
  <c r="BM543" i="3"/>
  <c r="BL543" i="3"/>
  <c r="BJ541" i="3"/>
  <c r="BN541" i="3"/>
  <c r="BK541" i="3"/>
  <c r="BM534" i="3"/>
  <c r="BL534" i="3"/>
  <c r="BM527" i="3"/>
  <c r="BL527" i="3"/>
  <c r="BJ518" i="3"/>
  <c r="BN518" i="3"/>
  <c r="BK518" i="3"/>
  <c r="BJ511" i="3"/>
  <c r="BN511" i="3"/>
  <c r="BK511" i="3"/>
  <c r="BL509" i="3"/>
  <c r="BJ509" i="3"/>
  <c r="BL637" i="3"/>
  <c r="BJ637" i="3"/>
  <c r="BM637" i="3"/>
  <c r="BK629" i="3"/>
  <c r="BN629" i="3"/>
  <c r="BJ629" i="3"/>
  <c r="BM635" i="3"/>
  <c r="BK635" i="3"/>
  <c r="BK627" i="3"/>
  <c r="BL586" i="3"/>
  <c r="BM586" i="3"/>
  <c r="BK586" i="3"/>
  <c r="BK578" i="3"/>
  <c r="BJ578" i="3"/>
  <c r="BL570" i="3"/>
  <c r="BM570" i="3"/>
  <c r="BN570" i="3"/>
  <c r="BL562" i="3"/>
  <c r="BK562" i="3"/>
  <c r="BN562" i="3"/>
  <c r="BJ562" i="3"/>
  <c r="BM587" i="3"/>
  <c r="BK587" i="3"/>
  <c r="BN579" i="3"/>
  <c r="BL579" i="3"/>
  <c r="BJ579" i="3"/>
  <c r="BM571" i="3"/>
  <c r="BK571" i="3"/>
  <c r="BJ563" i="3"/>
  <c r="BK563" i="3"/>
  <c r="BN563" i="3"/>
  <c r="BN589" i="3"/>
  <c r="BM589" i="3"/>
  <c r="BM581" i="3"/>
  <c r="BL581" i="3"/>
  <c r="BK580" i="3"/>
  <c r="BL580" i="3"/>
  <c r="BN573" i="3"/>
  <c r="BK564" i="3"/>
  <c r="BM564" i="3"/>
  <c r="BM626" i="3"/>
  <c r="BL626" i="3"/>
  <c r="BN625" i="3"/>
  <c r="BK625" i="3"/>
  <c r="BJ624" i="3"/>
  <c r="BM624" i="3"/>
  <c r="BL624" i="3"/>
  <c r="BN622" i="3"/>
  <c r="BJ622" i="3"/>
  <c r="BJ620" i="3"/>
  <c r="BL620" i="3"/>
  <c r="BN618" i="3"/>
  <c r="BJ618" i="3"/>
  <c r="BJ616" i="3"/>
  <c r="BL616" i="3"/>
  <c r="BN614" i="3"/>
  <c r="BJ614" i="3"/>
  <c r="BJ612" i="3"/>
  <c r="BL612" i="3"/>
  <c r="BN610" i="3"/>
  <c r="BJ610" i="3"/>
  <c r="BJ592" i="3"/>
  <c r="BL592" i="3"/>
  <c r="BM584" i="3"/>
  <c r="BK584" i="3"/>
  <c r="BN584" i="3"/>
  <c r="BL577" i="3"/>
  <c r="BJ577" i="3"/>
  <c r="BM577" i="3"/>
  <c r="BM568" i="3"/>
  <c r="BK568" i="3"/>
  <c r="BJ560" i="3"/>
  <c r="BJ554" i="3"/>
  <c r="BN554" i="3"/>
  <c r="BK554" i="3"/>
  <c r="BM553" i="3"/>
  <c r="BM552" i="3"/>
  <c r="BL546" i="3"/>
  <c r="BN545" i="3"/>
  <c r="BK545" i="3"/>
  <c r="BM544" i="3"/>
  <c r="BJ538" i="3"/>
  <c r="BN536" i="3"/>
  <c r="BK536" i="3"/>
  <c r="BM531" i="3"/>
  <c r="BL531" i="3"/>
  <c r="BN529" i="3"/>
  <c r="BK529" i="3"/>
  <c r="BM522" i="3"/>
  <c r="BL522" i="3"/>
  <c r="BK465" i="3"/>
  <c r="BK477" i="3"/>
  <c r="BA503" i="3"/>
  <c r="AS503" i="3"/>
  <c r="AK503" i="3"/>
  <c r="AC503" i="3"/>
  <c r="U503" i="3"/>
  <c r="M503" i="3"/>
  <c r="BB503" i="3"/>
  <c r="AT503" i="3"/>
  <c r="AL503" i="3"/>
  <c r="AD503" i="3"/>
  <c r="V503" i="3"/>
  <c r="N503" i="3"/>
  <c r="BE503" i="3"/>
  <c r="AW503" i="3"/>
  <c r="AO503" i="3"/>
  <c r="AG503" i="3"/>
  <c r="Y503" i="3"/>
  <c r="Q503" i="3"/>
  <c r="BF503" i="3"/>
  <c r="AX503" i="3"/>
  <c r="AP503" i="3"/>
  <c r="AH503" i="3"/>
  <c r="Z503" i="3"/>
  <c r="R503" i="3"/>
  <c r="K333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401" i="3"/>
  <c r="P401" i="3"/>
  <c r="R401" i="3"/>
  <c r="T401" i="3"/>
  <c r="V401" i="3"/>
  <c r="X401" i="3"/>
  <c r="Z401" i="3"/>
  <c r="AB401" i="3"/>
  <c r="AD401" i="3"/>
  <c r="AF401" i="3"/>
  <c r="AH401" i="3"/>
  <c r="AJ401" i="3"/>
  <c r="AL401" i="3"/>
  <c r="AN401" i="3"/>
  <c r="AP401" i="3"/>
  <c r="AR401" i="3"/>
  <c r="AT401" i="3"/>
  <c r="AV401" i="3"/>
  <c r="AX401" i="3"/>
  <c r="AZ401" i="3"/>
  <c r="BB401" i="3"/>
  <c r="BD401" i="3"/>
  <c r="BF401" i="3"/>
  <c r="BH401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N409" i="3"/>
  <c r="P409" i="3"/>
  <c r="R409" i="3"/>
  <c r="T409" i="3"/>
  <c r="V409" i="3"/>
  <c r="X409" i="3"/>
  <c r="Z409" i="3"/>
  <c r="AB409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AD409" i="3"/>
  <c r="AH409" i="3"/>
  <c r="AL409" i="3"/>
  <c r="AP409" i="3"/>
  <c r="AT409" i="3"/>
  <c r="AX409" i="3"/>
  <c r="BA409" i="3"/>
  <c r="BC409" i="3"/>
  <c r="BE409" i="3"/>
  <c r="BG409" i="3"/>
  <c r="BI409" i="3"/>
  <c r="AF409" i="3"/>
  <c r="AJ409" i="3"/>
  <c r="AN409" i="3"/>
  <c r="AR409" i="3"/>
  <c r="AV409" i="3"/>
  <c r="AZ409" i="3"/>
  <c r="BB409" i="3"/>
  <c r="BD409" i="3"/>
  <c r="BF409" i="3"/>
  <c r="BH409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P417" i="3"/>
  <c r="R417" i="3"/>
  <c r="T417" i="3"/>
  <c r="V417" i="3"/>
  <c r="X417" i="3"/>
  <c r="Z417" i="3"/>
  <c r="AB417" i="3"/>
  <c r="AD417" i="3"/>
  <c r="AF417" i="3"/>
  <c r="AH417" i="3"/>
  <c r="AJ417" i="3"/>
  <c r="AL417" i="3"/>
  <c r="AN417" i="3"/>
  <c r="AP417" i="3"/>
  <c r="AR417" i="3"/>
  <c r="AT417" i="3"/>
  <c r="AV417" i="3"/>
  <c r="AX417" i="3"/>
  <c r="AZ417" i="3"/>
  <c r="BB417" i="3"/>
  <c r="BD417" i="3"/>
  <c r="BF417" i="3"/>
  <c r="BH417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404" i="3"/>
  <c r="P404" i="3"/>
  <c r="R404" i="3"/>
  <c r="T404" i="3"/>
  <c r="V404" i="3"/>
  <c r="X404" i="3"/>
  <c r="Z404" i="3"/>
  <c r="AB404" i="3"/>
  <c r="AD404" i="3"/>
  <c r="AF404" i="3"/>
  <c r="AH404" i="3"/>
  <c r="AJ404" i="3"/>
  <c r="AL404" i="3"/>
  <c r="AN404" i="3"/>
  <c r="AP404" i="3"/>
  <c r="AR404" i="3"/>
  <c r="AT404" i="3"/>
  <c r="AV404" i="3"/>
  <c r="AX404" i="3"/>
  <c r="AZ404" i="3"/>
  <c r="BB404" i="3"/>
  <c r="BD404" i="3"/>
  <c r="BF404" i="3"/>
  <c r="BH404" i="3"/>
  <c r="M404" i="3"/>
  <c r="O404" i="3"/>
  <c r="Q404" i="3"/>
  <c r="S404" i="3"/>
  <c r="U404" i="3"/>
  <c r="W404" i="3"/>
  <c r="Y404" i="3"/>
  <c r="AA404" i="3"/>
  <c r="AC404" i="3"/>
  <c r="AE404" i="3"/>
  <c r="AG404" i="3"/>
  <c r="AI404" i="3"/>
  <c r="AK404" i="3"/>
  <c r="AM404" i="3"/>
  <c r="AO404" i="3"/>
  <c r="AQ404" i="3"/>
  <c r="AS404" i="3"/>
  <c r="AU404" i="3"/>
  <c r="AW404" i="3"/>
  <c r="AY404" i="3"/>
  <c r="BA404" i="3"/>
  <c r="BC404" i="3"/>
  <c r="BE404" i="3"/>
  <c r="BG404" i="3"/>
  <c r="BI404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O391" i="3"/>
  <c r="Q391" i="3"/>
  <c r="S391" i="3"/>
  <c r="U391" i="3"/>
  <c r="W391" i="3"/>
  <c r="Y391" i="3"/>
  <c r="AA391" i="3"/>
  <c r="AC391" i="3"/>
  <c r="AE391" i="3"/>
  <c r="AG391" i="3"/>
  <c r="AI391" i="3"/>
  <c r="AK391" i="3"/>
  <c r="AM391" i="3"/>
  <c r="AO391" i="3"/>
  <c r="AQ391" i="3"/>
  <c r="AS391" i="3"/>
  <c r="AU391" i="3"/>
  <c r="AW391" i="3"/>
  <c r="AY391" i="3"/>
  <c r="BA391" i="3"/>
  <c r="BC391" i="3"/>
  <c r="BE391" i="3"/>
  <c r="BG391" i="3"/>
  <c r="BI391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N478" i="3"/>
  <c r="P478" i="3"/>
  <c r="R478" i="3"/>
  <c r="T478" i="3"/>
  <c r="V478" i="3"/>
  <c r="X478" i="3"/>
  <c r="Z478" i="3"/>
  <c r="AB478" i="3"/>
  <c r="AD478" i="3"/>
  <c r="AF478" i="3"/>
  <c r="AH478" i="3"/>
  <c r="AJ478" i="3"/>
  <c r="AL478" i="3"/>
  <c r="AN478" i="3"/>
  <c r="AP478" i="3"/>
  <c r="AR478" i="3"/>
  <c r="AT478" i="3"/>
  <c r="AV478" i="3"/>
  <c r="AX478" i="3"/>
  <c r="AZ478" i="3"/>
  <c r="BB478" i="3"/>
  <c r="BD478" i="3"/>
  <c r="BF478" i="3"/>
  <c r="BH478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BM345" i="3"/>
  <c r="BJ346" i="3"/>
  <c r="BN346" i="3"/>
  <c r="BK346" i="3"/>
  <c r="N348" i="3"/>
  <c r="P348" i="3"/>
  <c r="R348" i="3"/>
  <c r="T348" i="3"/>
  <c r="V348" i="3"/>
  <c r="X348" i="3"/>
  <c r="Z348" i="3"/>
  <c r="AB348" i="3"/>
  <c r="AD348" i="3"/>
  <c r="AF348" i="3"/>
  <c r="AH348" i="3"/>
  <c r="AJ348" i="3"/>
  <c r="AL348" i="3"/>
  <c r="AN348" i="3"/>
  <c r="AP348" i="3"/>
  <c r="AR348" i="3"/>
  <c r="AT348" i="3"/>
  <c r="AV348" i="3"/>
  <c r="AX348" i="3"/>
  <c r="AZ348" i="3"/>
  <c r="BB348" i="3"/>
  <c r="BD348" i="3"/>
  <c r="BF348" i="3"/>
  <c r="BH348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BJ353" i="3"/>
  <c r="BM354" i="3"/>
  <c r="BL354" i="3"/>
  <c r="BJ355" i="3"/>
  <c r="BM356" i="3"/>
  <c r="BL356" i="3"/>
  <c r="BJ360" i="3"/>
  <c r="BN360" i="3"/>
  <c r="BK360" i="3"/>
  <c r="BM364" i="3"/>
  <c r="BL364" i="3"/>
  <c r="BJ368" i="3"/>
  <c r="BN368" i="3"/>
  <c r="BK368" i="3"/>
  <c r="BM372" i="3"/>
  <c r="BJ376" i="3"/>
  <c r="BK376" i="3"/>
  <c r="BL380" i="3"/>
  <c r="BK384" i="3"/>
  <c r="BM388" i="3"/>
  <c r="BL388" i="3"/>
  <c r="BH394" i="3"/>
  <c r="BD394" i="3"/>
  <c r="AZ394" i="3"/>
  <c r="AV394" i="3"/>
  <c r="AR394" i="3"/>
  <c r="AN394" i="3"/>
  <c r="AJ394" i="3"/>
  <c r="AF394" i="3"/>
  <c r="AB394" i="3"/>
  <c r="X394" i="3"/>
  <c r="T394" i="3"/>
  <c r="P394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M394" i="3"/>
  <c r="BG402" i="3"/>
  <c r="BC402" i="3"/>
  <c r="AY402" i="3"/>
  <c r="AU402" i="3"/>
  <c r="AQ402" i="3"/>
  <c r="AM402" i="3"/>
  <c r="AI402" i="3"/>
  <c r="AE402" i="3"/>
  <c r="AA402" i="3"/>
  <c r="W402" i="3"/>
  <c r="S402" i="3"/>
  <c r="O402" i="3"/>
  <c r="BH402" i="3"/>
  <c r="BD402" i="3"/>
  <c r="AZ402" i="3"/>
  <c r="AV402" i="3"/>
  <c r="AR402" i="3"/>
  <c r="AN402" i="3"/>
  <c r="AJ402" i="3"/>
  <c r="AF402" i="3"/>
  <c r="AB402" i="3"/>
  <c r="X402" i="3"/>
  <c r="T402" i="3"/>
  <c r="P402" i="3"/>
  <c r="BH410" i="3"/>
  <c r="BD410" i="3"/>
  <c r="AZ410" i="3"/>
  <c r="AV410" i="3"/>
  <c r="AR410" i="3"/>
  <c r="AN410" i="3"/>
  <c r="AJ410" i="3"/>
  <c r="AF410" i="3"/>
  <c r="AB410" i="3"/>
  <c r="X410" i="3"/>
  <c r="T410" i="3"/>
  <c r="P410" i="3"/>
  <c r="BI410" i="3"/>
  <c r="BE410" i="3"/>
  <c r="BA410" i="3"/>
  <c r="AW410" i="3"/>
  <c r="AS410" i="3"/>
  <c r="AO410" i="3"/>
  <c r="AK410" i="3"/>
  <c r="AG410" i="3"/>
  <c r="AC410" i="3"/>
  <c r="Y410" i="3"/>
  <c r="U410" i="3"/>
  <c r="Q410" i="3"/>
  <c r="M410" i="3"/>
  <c r="BF418" i="3"/>
  <c r="BB418" i="3"/>
  <c r="AX418" i="3"/>
  <c r="AT418" i="3"/>
  <c r="AP418" i="3"/>
  <c r="AL418" i="3"/>
  <c r="AH418" i="3"/>
  <c r="AD418" i="3"/>
  <c r="Z418" i="3"/>
  <c r="V418" i="3"/>
  <c r="R418" i="3"/>
  <c r="N418" i="3"/>
  <c r="BG418" i="3"/>
  <c r="BC418" i="3"/>
  <c r="AY418" i="3"/>
  <c r="AU418" i="3"/>
  <c r="AQ418" i="3"/>
  <c r="AM418" i="3"/>
  <c r="AI418" i="3"/>
  <c r="AE418" i="3"/>
  <c r="AA418" i="3"/>
  <c r="W418" i="3"/>
  <c r="S418" i="3"/>
  <c r="O418" i="3"/>
  <c r="BJ425" i="3"/>
  <c r="BK425" i="3"/>
  <c r="BM426" i="3"/>
  <c r="BJ427" i="3"/>
  <c r="BM428" i="3"/>
  <c r="BJ429" i="3"/>
  <c r="BM430" i="3"/>
  <c r="BJ431" i="3"/>
  <c r="BM432" i="3"/>
  <c r="BJ433" i="3"/>
  <c r="BM434" i="3"/>
  <c r="BJ435" i="3"/>
  <c r="BM436" i="3"/>
  <c r="BJ437" i="3"/>
  <c r="BM438" i="3"/>
  <c r="BJ439" i="3"/>
  <c r="BK439" i="3"/>
  <c r="BL440" i="3"/>
  <c r="BN441" i="3"/>
  <c r="BM442" i="3"/>
  <c r="BJ443" i="3"/>
  <c r="BK443" i="3"/>
  <c r="BL444" i="3"/>
  <c r="BK445" i="3"/>
  <c r="BM448" i="3"/>
  <c r="BK449" i="3"/>
  <c r="BL450" i="3"/>
  <c r="BK453" i="3"/>
  <c r="BM454" i="3"/>
  <c r="BJ454" i="3"/>
  <c r="BN455" i="3"/>
  <c r="BJ455" i="3"/>
  <c r="BL456" i="3"/>
  <c r="BN457" i="3"/>
  <c r="BL458" i="3"/>
  <c r="BN458" i="3"/>
  <c r="BL459" i="3"/>
  <c r="BM460" i="3"/>
  <c r="BM461" i="3"/>
  <c r="BN461" i="3"/>
  <c r="BL462" i="3"/>
  <c r="BN462" i="3"/>
  <c r="BL463" i="3"/>
  <c r="BM464" i="3"/>
  <c r="BM465" i="3"/>
  <c r="BM466" i="3"/>
  <c r="BJ466" i="3"/>
  <c r="BN467" i="3"/>
  <c r="BJ467" i="3"/>
  <c r="BM469" i="3"/>
  <c r="BL470" i="3"/>
  <c r="BN470" i="3"/>
  <c r="BM471" i="3"/>
  <c r="BJ471" i="3"/>
  <c r="BM473" i="3"/>
  <c r="BN473" i="3"/>
  <c r="BJ474" i="3"/>
  <c r="BK475" i="3"/>
  <c r="BL475" i="3"/>
  <c r="BL476" i="3"/>
  <c r="BJ339" i="3"/>
  <c r="BK339" i="3"/>
  <c r="N342" i="3"/>
  <c r="P342" i="3"/>
  <c r="R342" i="3"/>
  <c r="T342" i="3"/>
  <c r="V342" i="3"/>
  <c r="X342" i="3"/>
  <c r="Z342" i="3"/>
  <c r="AB342" i="3"/>
  <c r="M342" i="3"/>
  <c r="Q342" i="3"/>
  <c r="U342" i="3"/>
  <c r="Y342" i="3"/>
  <c r="AC342" i="3"/>
  <c r="AE342" i="3"/>
  <c r="AG342" i="3"/>
  <c r="AI342" i="3"/>
  <c r="AK342" i="3"/>
  <c r="AM342" i="3"/>
  <c r="AO342" i="3"/>
  <c r="AQ342" i="3"/>
  <c r="AS342" i="3"/>
  <c r="AU342" i="3"/>
  <c r="AW342" i="3"/>
  <c r="AY342" i="3"/>
  <c r="BA342" i="3"/>
  <c r="BC342" i="3"/>
  <c r="BE342" i="3"/>
  <c r="BG342" i="3"/>
  <c r="BI342" i="3"/>
  <c r="O342" i="3"/>
  <c r="S342" i="3"/>
  <c r="W342" i="3"/>
  <c r="AA342" i="3"/>
  <c r="AD342" i="3"/>
  <c r="AF342" i="3"/>
  <c r="AH342" i="3"/>
  <c r="AJ342" i="3"/>
  <c r="AL342" i="3"/>
  <c r="AN342" i="3"/>
  <c r="AP342" i="3"/>
  <c r="AR342" i="3"/>
  <c r="AT342" i="3"/>
  <c r="AV342" i="3"/>
  <c r="AX342" i="3"/>
  <c r="AZ342" i="3"/>
  <c r="BB342" i="3"/>
  <c r="BD342" i="3"/>
  <c r="BF342" i="3"/>
  <c r="BH342" i="3"/>
  <c r="M344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BI349" i="3"/>
  <c r="BE349" i="3"/>
  <c r="BA349" i="3"/>
  <c r="AW349" i="3"/>
  <c r="AS349" i="3"/>
  <c r="AO349" i="3"/>
  <c r="AK349" i="3"/>
  <c r="AG349" i="3"/>
  <c r="AC349" i="3"/>
  <c r="Y349" i="3"/>
  <c r="U349" i="3"/>
  <c r="Q349" i="3"/>
  <c r="M349" i="3"/>
  <c r="BF349" i="3"/>
  <c r="BB349" i="3"/>
  <c r="AX349" i="3"/>
  <c r="AT349" i="3"/>
  <c r="AP349" i="3"/>
  <c r="AL349" i="3"/>
  <c r="AH349" i="3"/>
  <c r="AD349" i="3"/>
  <c r="Z349" i="3"/>
  <c r="V349" i="3"/>
  <c r="R349" i="3"/>
  <c r="N349" i="3"/>
  <c r="BG350" i="3"/>
  <c r="BC350" i="3"/>
  <c r="AY350" i="3"/>
  <c r="BF350" i="3"/>
  <c r="BB350" i="3"/>
  <c r="AW350" i="3"/>
  <c r="AS350" i="3"/>
  <c r="AO350" i="3"/>
  <c r="AK350" i="3"/>
  <c r="AG350" i="3"/>
  <c r="AC350" i="3"/>
  <c r="Y350" i="3"/>
  <c r="U350" i="3"/>
  <c r="Q350" i="3"/>
  <c r="M350" i="3"/>
  <c r="AV350" i="3"/>
  <c r="AR350" i="3"/>
  <c r="AN350" i="3"/>
  <c r="AJ350" i="3"/>
  <c r="AF350" i="3"/>
  <c r="AB350" i="3"/>
  <c r="X350" i="3"/>
  <c r="T350" i="3"/>
  <c r="P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71" i="3"/>
  <c r="P371" i="3"/>
  <c r="R371" i="3"/>
  <c r="T371" i="3"/>
  <c r="M371" i="3"/>
  <c r="O371" i="3"/>
  <c r="Q371" i="3"/>
  <c r="S371" i="3"/>
  <c r="U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R382" i="3"/>
  <c r="V382" i="3"/>
  <c r="Z382" i="3"/>
  <c r="AD382" i="3"/>
  <c r="AH382" i="3"/>
  <c r="AL382" i="3"/>
  <c r="AP382" i="3"/>
  <c r="AT382" i="3"/>
  <c r="AX382" i="3"/>
  <c r="BB382" i="3"/>
  <c r="BF382" i="3"/>
  <c r="P382" i="3"/>
  <c r="T382" i="3"/>
  <c r="X382" i="3"/>
  <c r="AB382" i="3"/>
  <c r="AF382" i="3"/>
  <c r="AJ382" i="3"/>
  <c r="AN382" i="3"/>
  <c r="AR382" i="3"/>
  <c r="AV382" i="3"/>
  <c r="AZ382" i="3"/>
  <c r="BD382" i="3"/>
  <c r="BH382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O387" i="3"/>
  <c r="AQ387" i="3"/>
  <c r="AS387" i="3"/>
  <c r="AU387" i="3"/>
  <c r="AW387" i="3"/>
  <c r="AY387" i="3"/>
  <c r="BA387" i="3"/>
  <c r="BC387" i="3"/>
  <c r="BE387" i="3"/>
  <c r="BG387" i="3"/>
  <c r="BI387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M390" i="3"/>
  <c r="O390" i="3"/>
  <c r="Q390" i="3"/>
  <c r="S390" i="3"/>
  <c r="U390" i="3"/>
  <c r="W390" i="3"/>
  <c r="Y390" i="3"/>
  <c r="AA390" i="3"/>
  <c r="AC390" i="3"/>
  <c r="AE390" i="3"/>
  <c r="AG390" i="3"/>
  <c r="AI390" i="3"/>
  <c r="AK390" i="3"/>
  <c r="AM390" i="3"/>
  <c r="AO390" i="3"/>
  <c r="AQ390" i="3"/>
  <c r="AS390" i="3"/>
  <c r="AU390" i="3"/>
  <c r="AW390" i="3"/>
  <c r="AY390" i="3"/>
  <c r="BA390" i="3"/>
  <c r="BC390" i="3"/>
  <c r="BE390" i="3"/>
  <c r="BG390" i="3"/>
  <c r="BI390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M398" i="3"/>
  <c r="O398" i="3"/>
  <c r="Q398" i="3"/>
  <c r="S398" i="3"/>
  <c r="U398" i="3"/>
  <c r="W398" i="3"/>
  <c r="Y398" i="3"/>
  <c r="AA398" i="3"/>
  <c r="AC398" i="3"/>
  <c r="AE398" i="3"/>
  <c r="AG398" i="3"/>
  <c r="AI398" i="3"/>
  <c r="AK398" i="3"/>
  <c r="AM398" i="3"/>
  <c r="AO398" i="3"/>
  <c r="AQ398" i="3"/>
  <c r="AS398" i="3"/>
  <c r="AU398" i="3"/>
  <c r="AW398" i="3"/>
  <c r="AY398" i="3"/>
  <c r="BA398" i="3"/>
  <c r="BC398" i="3"/>
  <c r="BE398" i="3"/>
  <c r="BG398" i="3"/>
  <c r="BI398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M421" i="3"/>
  <c r="O421" i="3"/>
  <c r="Q421" i="3"/>
  <c r="S421" i="3"/>
  <c r="U421" i="3"/>
  <c r="W421" i="3"/>
  <c r="Y421" i="3"/>
  <c r="AA421" i="3"/>
  <c r="AC421" i="3"/>
  <c r="AE421" i="3"/>
  <c r="AG421" i="3"/>
  <c r="AI421" i="3"/>
  <c r="AK421" i="3"/>
  <c r="AM421" i="3"/>
  <c r="AO421" i="3"/>
  <c r="AQ421" i="3"/>
  <c r="AS421" i="3"/>
  <c r="AU421" i="3"/>
  <c r="AW421" i="3"/>
  <c r="AY421" i="3"/>
  <c r="BA421" i="3"/>
  <c r="BC421" i="3"/>
  <c r="BE421" i="3"/>
  <c r="BG421" i="3"/>
  <c r="BI421" i="3"/>
  <c r="N421" i="3"/>
  <c r="P421" i="3"/>
  <c r="R421" i="3"/>
  <c r="T421" i="3"/>
  <c r="V421" i="3"/>
  <c r="X421" i="3"/>
  <c r="Z421" i="3"/>
  <c r="AB421" i="3"/>
  <c r="AD421" i="3"/>
  <c r="AF421" i="3"/>
  <c r="AH421" i="3"/>
  <c r="AJ421" i="3"/>
  <c r="AL421" i="3"/>
  <c r="AN421" i="3"/>
  <c r="AP421" i="3"/>
  <c r="AR421" i="3"/>
  <c r="AT421" i="3"/>
  <c r="AV421" i="3"/>
  <c r="AX421" i="3"/>
  <c r="AZ421" i="3"/>
  <c r="BB421" i="3"/>
  <c r="BD421" i="3"/>
  <c r="BF421" i="3"/>
  <c r="BH421" i="3"/>
  <c r="N504" i="3"/>
  <c r="P504" i="3"/>
  <c r="R504" i="3"/>
  <c r="T504" i="3"/>
  <c r="V504" i="3"/>
  <c r="X504" i="3"/>
  <c r="Z504" i="3"/>
  <c r="AB504" i="3"/>
  <c r="AD504" i="3"/>
  <c r="AF504" i="3"/>
  <c r="AH504" i="3"/>
  <c r="AJ504" i="3"/>
  <c r="AL504" i="3"/>
  <c r="AN504" i="3"/>
  <c r="AP504" i="3"/>
  <c r="AR504" i="3"/>
  <c r="AT504" i="3"/>
  <c r="AV504" i="3"/>
  <c r="AX504" i="3"/>
  <c r="AZ504" i="3"/>
  <c r="BB504" i="3"/>
  <c r="BD504" i="3"/>
  <c r="BF504" i="3"/>
  <c r="BH504" i="3"/>
  <c r="M504" i="3"/>
  <c r="O504" i="3"/>
  <c r="Q504" i="3"/>
  <c r="S504" i="3"/>
  <c r="U504" i="3"/>
  <c r="W504" i="3"/>
  <c r="Y504" i="3"/>
  <c r="AA504" i="3"/>
  <c r="AC504" i="3"/>
  <c r="AE504" i="3"/>
  <c r="AG504" i="3"/>
  <c r="AI504" i="3"/>
  <c r="AK504" i="3"/>
  <c r="AM504" i="3"/>
  <c r="AO504" i="3"/>
  <c r="AQ504" i="3"/>
  <c r="AS504" i="3"/>
  <c r="AU504" i="3"/>
  <c r="AW504" i="3"/>
  <c r="AY504" i="3"/>
  <c r="BA504" i="3"/>
  <c r="BC504" i="3"/>
  <c r="BE504" i="3"/>
  <c r="BG504" i="3"/>
  <c r="BI504" i="3"/>
  <c r="BL340" i="3"/>
  <c r="K297" i="3"/>
  <c r="P297" i="3" s="1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N405" i="3"/>
  <c r="P405" i="3"/>
  <c r="R405" i="3"/>
  <c r="T405" i="3"/>
  <c r="V405" i="3"/>
  <c r="X405" i="3"/>
  <c r="Z405" i="3"/>
  <c r="AB405" i="3"/>
  <c r="AD405" i="3"/>
  <c r="AF405" i="3"/>
  <c r="AH405" i="3"/>
  <c r="AJ405" i="3"/>
  <c r="AL405" i="3"/>
  <c r="AN405" i="3"/>
  <c r="AP405" i="3"/>
  <c r="AR405" i="3"/>
  <c r="AT405" i="3"/>
  <c r="AV405" i="3"/>
  <c r="AX405" i="3"/>
  <c r="AZ405" i="3"/>
  <c r="BB405" i="3"/>
  <c r="BD405" i="3"/>
  <c r="BF405" i="3"/>
  <c r="BH405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N413" i="3"/>
  <c r="P413" i="3"/>
  <c r="R413" i="3"/>
  <c r="T413" i="3"/>
  <c r="V413" i="3"/>
  <c r="X413" i="3"/>
  <c r="Z413" i="3"/>
  <c r="AB413" i="3"/>
  <c r="AD413" i="3"/>
  <c r="AF413" i="3"/>
  <c r="AH413" i="3"/>
  <c r="AJ413" i="3"/>
  <c r="AL413" i="3"/>
  <c r="AN413" i="3"/>
  <c r="AP413" i="3"/>
  <c r="AR413" i="3"/>
  <c r="AT413" i="3"/>
  <c r="AV413" i="3"/>
  <c r="AX413" i="3"/>
  <c r="AZ413" i="3"/>
  <c r="BB413" i="3"/>
  <c r="BD413" i="3"/>
  <c r="BF413" i="3"/>
  <c r="BH413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M395" i="3"/>
  <c r="O395" i="3"/>
  <c r="Q395" i="3"/>
  <c r="S395" i="3"/>
  <c r="U395" i="3"/>
  <c r="W395" i="3"/>
  <c r="Y395" i="3"/>
  <c r="AA395" i="3"/>
  <c r="AC395" i="3"/>
  <c r="AE395" i="3"/>
  <c r="AG395" i="3"/>
  <c r="AI395" i="3"/>
  <c r="AK395" i="3"/>
  <c r="AM395" i="3"/>
  <c r="AO395" i="3"/>
  <c r="AQ395" i="3"/>
  <c r="AS395" i="3"/>
  <c r="AU395" i="3"/>
  <c r="AW395" i="3"/>
  <c r="AY395" i="3"/>
  <c r="BA395" i="3"/>
  <c r="BC395" i="3"/>
  <c r="BE395" i="3"/>
  <c r="BG395" i="3"/>
  <c r="BI395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80" i="3"/>
  <c r="O480" i="3"/>
  <c r="Q480" i="3"/>
  <c r="S480" i="3"/>
  <c r="U480" i="3"/>
  <c r="W480" i="3"/>
  <c r="Y480" i="3"/>
  <c r="AA480" i="3"/>
  <c r="AC480" i="3"/>
  <c r="AE480" i="3"/>
  <c r="AG480" i="3"/>
  <c r="AI480" i="3"/>
  <c r="AK480" i="3"/>
  <c r="AM480" i="3"/>
  <c r="AO480" i="3"/>
  <c r="AQ480" i="3"/>
  <c r="AS480" i="3"/>
  <c r="AU480" i="3"/>
  <c r="AW480" i="3"/>
  <c r="AY480" i="3"/>
  <c r="BA480" i="3"/>
  <c r="BC480" i="3"/>
  <c r="BE480" i="3"/>
  <c r="BG480" i="3"/>
  <c r="BI480" i="3"/>
  <c r="N480" i="3"/>
  <c r="P480" i="3"/>
  <c r="R480" i="3"/>
  <c r="T480" i="3"/>
  <c r="V480" i="3"/>
  <c r="X480" i="3"/>
  <c r="Z480" i="3"/>
  <c r="AB480" i="3"/>
  <c r="AD480" i="3"/>
  <c r="AF480" i="3"/>
  <c r="AH480" i="3"/>
  <c r="AJ480" i="3"/>
  <c r="AL480" i="3"/>
  <c r="AN480" i="3"/>
  <c r="AP480" i="3"/>
  <c r="AR480" i="3"/>
  <c r="AT480" i="3"/>
  <c r="AV480" i="3"/>
  <c r="AX480" i="3"/>
  <c r="AZ480" i="3"/>
  <c r="BB480" i="3"/>
  <c r="BD480" i="3"/>
  <c r="BF480" i="3"/>
  <c r="BH480" i="3"/>
  <c r="BK355" i="3"/>
  <c r="BK345" i="3"/>
  <c r="BL346" i="3"/>
  <c r="BM346" i="3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BL353" i="3"/>
  <c r="BJ354" i="3"/>
  <c r="BN354" i="3"/>
  <c r="BK354" i="3"/>
  <c r="BM355" i="3"/>
  <c r="BJ356" i="3"/>
  <c r="BN356" i="3"/>
  <c r="BK356" i="3"/>
  <c r="BM360" i="3"/>
  <c r="BL360" i="3"/>
  <c r="BJ364" i="3"/>
  <c r="BN364" i="3"/>
  <c r="BK364" i="3"/>
  <c r="BM368" i="3"/>
  <c r="BL368" i="3"/>
  <c r="BJ372" i="3"/>
  <c r="BK372" i="3"/>
  <c r="BL376" i="3"/>
  <c r="BN380" i="3"/>
  <c r="BJ384" i="3"/>
  <c r="BM384" i="3"/>
  <c r="BL384" i="3"/>
  <c r="BJ388" i="3"/>
  <c r="BN388" i="3"/>
  <c r="BK388" i="3"/>
  <c r="BF394" i="3"/>
  <c r="BB394" i="3"/>
  <c r="AX394" i="3"/>
  <c r="AT394" i="3"/>
  <c r="AP394" i="3"/>
  <c r="AL394" i="3"/>
  <c r="AH394" i="3"/>
  <c r="AD394" i="3"/>
  <c r="Z394" i="3"/>
  <c r="V394" i="3"/>
  <c r="R394" i="3"/>
  <c r="N394" i="3"/>
  <c r="BG394" i="3"/>
  <c r="BC394" i="3"/>
  <c r="AY394" i="3"/>
  <c r="AU394" i="3"/>
  <c r="AQ394" i="3"/>
  <c r="AM394" i="3"/>
  <c r="AI394" i="3"/>
  <c r="AE394" i="3"/>
  <c r="AA394" i="3"/>
  <c r="W394" i="3"/>
  <c r="S394" i="3"/>
  <c r="BI402" i="3"/>
  <c r="BE402" i="3"/>
  <c r="BA402" i="3"/>
  <c r="AW402" i="3"/>
  <c r="AS402" i="3"/>
  <c r="AO402" i="3"/>
  <c r="AK402" i="3"/>
  <c r="AG402" i="3"/>
  <c r="AC402" i="3"/>
  <c r="Y402" i="3"/>
  <c r="U402" i="3"/>
  <c r="Q402" i="3"/>
  <c r="M402" i="3"/>
  <c r="BF402" i="3"/>
  <c r="BB402" i="3"/>
  <c r="AX402" i="3"/>
  <c r="AT402" i="3"/>
  <c r="AP402" i="3"/>
  <c r="AL402" i="3"/>
  <c r="AH402" i="3"/>
  <c r="AD402" i="3"/>
  <c r="Z402" i="3"/>
  <c r="V402" i="3"/>
  <c r="R402" i="3"/>
  <c r="BF410" i="3"/>
  <c r="BB410" i="3"/>
  <c r="AX410" i="3"/>
  <c r="AT410" i="3"/>
  <c r="AP410" i="3"/>
  <c r="AL410" i="3"/>
  <c r="AH410" i="3"/>
  <c r="AD410" i="3"/>
  <c r="Z410" i="3"/>
  <c r="V410" i="3"/>
  <c r="R410" i="3"/>
  <c r="N410" i="3"/>
  <c r="BG410" i="3"/>
  <c r="BC410" i="3"/>
  <c r="AY410" i="3"/>
  <c r="AU410" i="3"/>
  <c r="AQ410" i="3"/>
  <c r="AM410" i="3"/>
  <c r="AI410" i="3"/>
  <c r="AE410" i="3"/>
  <c r="AA410" i="3"/>
  <c r="W410" i="3"/>
  <c r="S410" i="3"/>
  <c r="BH418" i="3"/>
  <c r="BD418" i="3"/>
  <c r="AZ418" i="3"/>
  <c r="AV418" i="3"/>
  <c r="AR418" i="3"/>
  <c r="AN418" i="3"/>
  <c r="AJ418" i="3"/>
  <c r="AF418" i="3"/>
  <c r="AB418" i="3"/>
  <c r="X418" i="3"/>
  <c r="T418" i="3"/>
  <c r="P418" i="3"/>
  <c r="BI418" i="3"/>
  <c r="BE418" i="3"/>
  <c r="BA418" i="3"/>
  <c r="AW418" i="3"/>
  <c r="AS418" i="3"/>
  <c r="AO418" i="3"/>
  <c r="AK418" i="3"/>
  <c r="AG418" i="3"/>
  <c r="AC418" i="3"/>
  <c r="Y418" i="3"/>
  <c r="U418" i="3"/>
  <c r="Q418" i="3"/>
  <c r="BM425" i="3"/>
  <c r="BL425" i="3"/>
  <c r="BJ426" i="3"/>
  <c r="BK426" i="3"/>
  <c r="BL427" i="3"/>
  <c r="BN428" i="3"/>
  <c r="BM429" i="3"/>
  <c r="BJ430" i="3"/>
  <c r="BK430" i="3"/>
  <c r="BL431" i="3"/>
  <c r="BN432" i="3"/>
  <c r="BM433" i="3"/>
  <c r="BJ434" i="3"/>
  <c r="BK434" i="3"/>
  <c r="BL435" i="3"/>
  <c r="BN436" i="3"/>
  <c r="BM437" i="3"/>
  <c r="BJ438" i="3"/>
  <c r="BK438" i="3"/>
  <c r="BL439" i="3"/>
  <c r="BN440" i="3"/>
  <c r="BL441" i="3"/>
  <c r="BN442" i="3"/>
  <c r="BL443" i="3"/>
  <c r="BN444" i="3"/>
  <c r="BM446" i="3"/>
  <c r="BM447" i="3"/>
  <c r="BK450" i="3"/>
  <c r="BN451" i="3"/>
  <c r="BL452" i="3"/>
  <c r="BM453" i="3"/>
  <c r="BK455" i="3"/>
  <c r="BN456" i="3"/>
  <c r="BJ457" i="3"/>
  <c r="BK459" i="3"/>
  <c r="BN460" i="3"/>
  <c r="BJ461" i="3"/>
  <c r="BK463" i="3"/>
  <c r="BN464" i="3"/>
  <c r="BJ465" i="3"/>
  <c r="BK467" i="3"/>
  <c r="BN468" i="3"/>
  <c r="BJ469" i="3"/>
  <c r="BJ472" i="3"/>
  <c r="BL473" i="3"/>
  <c r="BM475" i="3"/>
  <c r="BN476" i="3"/>
  <c r="BL47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P341" i="3"/>
  <c r="T341" i="3"/>
  <c r="X341" i="3"/>
  <c r="AB341" i="3"/>
  <c r="AF341" i="3"/>
  <c r="AJ341" i="3"/>
  <c r="AN341" i="3"/>
  <c r="AR341" i="3"/>
  <c r="AV341" i="3"/>
  <c r="AZ341" i="3"/>
  <c r="BD341" i="3"/>
  <c r="BH341" i="3"/>
  <c r="N341" i="3"/>
  <c r="R341" i="3"/>
  <c r="V341" i="3"/>
  <c r="Z341" i="3"/>
  <c r="AD341" i="3"/>
  <c r="AH341" i="3"/>
  <c r="AL341" i="3"/>
  <c r="AP341" i="3"/>
  <c r="AT341" i="3"/>
  <c r="AX341" i="3"/>
  <c r="BB341" i="3"/>
  <c r="BF341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BG349" i="3"/>
  <c r="BC349" i="3"/>
  <c r="AY349" i="3"/>
  <c r="AU349" i="3"/>
  <c r="AQ349" i="3"/>
  <c r="AM349" i="3"/>
  <c r="AI349" i="3"/>
  <c r="AE349" i="3"/>
  <c r="AA349" i="3"/>
  <c r="W349" i="3"/>
  <c r="S349" i="3"/>
  <c r="O349" i="3"/>
  <c r="BH349" i="3"/>
  <c r="BD349" i="3"/>
  <c r="AZ349" i="3"/>
  <c r="AV349" i="3"/>
  <c r="AR349" i="3"/>
  <c r="AN349" i="3"/>
  <c r="AJ349" i="3"/>
  <c r="AF349" i="3"/>
  <c r="AB349" i="3"/>
  <c r="X349" i="3"/>
  <c r="T349" i="3"/>
  <c r="BI350" i="3"/>
  <c r="BE350" i="3"/>
  <c r="BA350" i="3"/>
  <c r="BH350" i="3"/>
  <c r="BD350" i="3"/>
  <c r="AZ350" i="3"/>
  <c r="AU350" i="3"/>
  <c r="AQ350" i="3"/>
  <c r="AM350" i="3"/>
  <c r="AI350" i="3"/>
  <c r="AE350" i="3"/>
  <c r="AA350" i="3"/>
  <c r="W350" i="3"/>
  <c r="S350" i="3"/>
  <c r="O350" i="3"/>
  <c r="AX350" i="3"/>
  <c r="AT350" i="3"/>
  <c r="AP350" i="3"/>
  <c r="AL350" i="3"/>
  <c r="AH350" i="3"/>
  <c r="AD350" i="3"/>
  <c r="Z350" i="3"/>
  <c r="V350" i="3"/>
  <c r="R350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N357" i="3"/>
  <c r="AP357" i="3"/>
  <c r="AR357" i="3"/>
  <c r="AT357" i="3"/>
  <c r="AV357" i="3"/>
  <c r="AX357" i="3"/>
  <c r="AZ357" i="3"/>
  <c r="BB357" i="3"/>
  <c r="BD357" i="3"/>
  <c r="BF357" i="3"/>
  <c r="BH357" i="3"/>
  <c r="AO357" i="3"/>
  <c r="AQ357" i="3"/>
  <c r="AS357" i="3"/>
  <c r="AU357" i="3"/>
  <c r="AW357" i="3"/>
  <c r="AY357" i="3"/>
  <c r="BA357" i="3"/>
  <c r="BC357" i="3"/>
  <c r="BE357" i="3"/>
  <c r="BG357" i="3"/>
  <c r="BI357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P381" i="3"/>
  <c r="T381" i="3"/>
  <c r="X381" i="3"/>
  <c r="AB381" i="3"/>
  <c r="AF381" i="3"/>
  <c r="AJ381" i="3"/>
  <c r="AN381" i="3"/>
  <c r="AR381" i="3"/>
  <c r="AV381" i="3"/>
  <c r="AZ381" i="3"/>
  <c r="BD381" i="3"/>
  <c r="BH381" i="3"/>
  <c r="N381" i="3"/>
  <c r="R381" i="3"/>
  <c r="V381" i="3"/>
  <c r="Z381" i="3"/>
  <c r="AD381" i="3"/>
  <c r="AH381" i="3"/>
  <c r="AL381" i="3"/>
  <c r="AP381" i="3"/>
  <c r="AT381" i="3"/>
  <c r="AX381" i="3"/>
  <c r="BB381" i="3"/>
  <c r="BF381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P383" i="3"/>
  <c r="T383" i="3"/>
  <c r="X383" i="3"/>
  <c r="AB383" i="3"/>
  <c r="AF383" i="3"/>
  <c r="AJ383" i="3"/>
  <c r="AN383" i="3"/>
  <c r="AR383" i="3"/>
  <c r="AV383" i="3"/>
  <c r="AZ383" i="3"/>
  <c r="BD383" i="3"/>
  <c r="BH383" i="3"/>
  <c r="N383" i="3"/>
  <c r="R383" i="3"/>
  <c r="V383" i="3"/>
  <c r="Z383" i="3"/>
  <c r="AD383" i="3"/>
  <c r="AH383" i="3"/>
  <c r="AL383" i="3"/>
  <c r="AP383" i="3"/>
  <c r="AT383" i="3"/>
  <c r="AX383" i="3"/>
  <c r="BB383" i="3"/>
  <c r="BF383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M479" i="3"/>
  <c r="O479" i="3"/>
  <c r="Q479" i="3"/>
  <c r="S479" i="3"/>
  <c r="U479" i="3"/>
  <c r="W479" i="3"/>
  <c r="Y479" i="3"/>
  <c r="AA479" i="3"/>
  <c r="AC479" i="3"/>
  <c r="AE479" i="3"/>
  <c r="AG479" i="3"/>
  <c r="AI479" i="3"/>
  <c r="AK479" i="3"/>
  <c r="AM479" i="3"/>
  <c r="AO479" i="3"/>
  <c r="AQ479" i="3"/>
  <c r="AS479" i="3"/>
  <c r="AU479" i="3"/>
  <c r="AW479" i="3"/>
  <c r="AY479" i="3"/>
  <c r="BA479" i="3"/>
  <c r="BC479" i="3"/>
  <c r="BE479" i="3"/>
  <c r="BG479" i="3"/>
  <c r="BI479" i="3"/>
  <c r="M481" i="3"/>
  <c r="O481" i="3"/>
  <c r="Q481" i="3"/>
  <c r="S481" i="3"/>
  <c r="U481" i="3"/>
  <c r="W481" i="3"/>
  <c r="Y481" i="3"/>
  <c r="AA481" i="3"/>
  <c r="AC481" i="3"/>
  <c r="AE481" i="3"/>
  <c r="AG481" i="3"/>
  <c r="AI481" i="3"/>
  <c r="AK481" i="3"/>
  <c r="AM481" i="3"/>
  <c r="AO481" i="3"/>
  <c r="AQ481" i="3"/>
  <c r="AS481" i="3"/>
  <c r="AU481" i="3"/>
  <c r="AW481" i="3"/>
  <c r="AY481" i="3"/>
  <c r="BA481" i="3"/>
  <c r="BC481" i="3"/>
  <c r="BE481" i="3"/>
  <c r="BG481" i="3"/>
  <c r="BI481" i="3"/>
  <c r="N481" i="3"/>
  <c r="P481" i="3"/>
  <c r="R481" i="3"/>
  <c r="T481" i="3"/>
  <c r="V481" i="3"/>
  <c r="X481" i="3"/>
  <c r="Z481" i="3"/>
  <c r="AB481" i="3"/>
  <c r="AD481" i="3"/>
  <c r="AF481" i="3"/>
  <c r="AH481" i="3"/>
  <c r="AJ481" i="3"/>
  <c r="AL481" i="3"/>
  <c r="AN481" i="3"/>
  <c r="AP481" i="3"/>
  <c r="AR481" i="3"/>
  <c r="AT481" i="3"/>
  <c r="AV481" i="3"/>
  <c r="AX481" i="3"/>
  <c r="AZ481" i="3"/>
  <c r="BB481" i="3"/>
  <c r="BD481" i="3"/>
  <c r="BF481" i="3"/>
  <c r="BH481" i="3"/>
  <c r="N482" i="3"/>
  <c r="P482" i="3"/>
  <c r="R482" i="3"/>
  <c r="T482" i="3"/>
  <c r="V482" i="3"/>
  <c r="X482" i="3"/>
  <c r="Z482" i="3"/>
  <c r="AB482" i="3"/>
  <c r="AD482" i="3"/>
  <c r="AF482" i="3"/>
  <c r="AH482" i="3"/>
  <c r="AJ482" i="3"/>
  <c r="AL482" i="3"/>
  <c r="AN482" i="3"/>
  <c r="AP482" i="3"/>
  <c r="AR482" i="3"/>
  <c r="AT482" i="3"/>
  <c r="AV482" i="3"/>
  <c r="AX482" i="3"/>
  <c r="AZ482" i="3"/>
  <c r="BB482" i="3"/>
  <c r="BD482" i="3"/>
  <c r="BF482" i="3"/>
  <c r="BH482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N483" i="3"/>
  <c r="P483" i="3"/>
  <c r="R483" i="3"/>
  <c r="T483" i="3"/>
  <c r="V483" i="3"/>
  <c r="X483" i="3"/>
  <c r="Z483" i="3"/>
  <c r="AB483" i="3"/>
  <c r="AD483" i="3"/>
  <c r="AF483" i="3"/>
  <c r="AH483" i="3"/>
  <c r="AJ483" i="3"/>
  <c r="AL483" i="3"/>
  <c r="AN483" i="3"/>
  <c r="AP483" i="3"/>
  <c r="AR483" i="3"/>
  <c r="AT483" i="3"/>
  <c r="AV483" i="3"/>
  <c r="AX483" i="3"/>
  <c r="AZ483" i="3"/>
  <c r="BB483" i="3"/>
  <c r="BD483" i="3"/>
  <c r="BF483" i="3"/>
  <c r="BH483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M484" i="3"/>
  <c r="O484" i="3"/>
  <c r="Q484" i="3"/>
  <c r="S484" i="3"/>
  <c r="U484" i="3"/>
  <c r="W484" i="3"/>
  <c r="Y484" i="3"/>
  <c r="AA484" i="3"/>
  <c r="AC484" i="3"/>
  <c r="AE484" i="3"/>
  <c r="AG484" i="3"/>
  <c r="AI484" i="3"/>
  <c r="AK484" i="3"/>
  <c r="AM484" i="3"/>
  <c r="AO484" i="3"/>
  <c r="AQ484" i="3"/>
  <c r="AS484" i="3"/>
  <c r="AU484" i="3"/>
  <c r="AW484" i="3"/>
  <c r="AY484" i="3"/>
  <c r="BA484" i="3"/>
  <c r="BC484" i="3"/>
  <c r="BE484" i="3"/>
  <c r="BG484" i="3"/>
  <c r="BI484" i="3"/>
  <c r="N484" i="3"/>
  <c r="P484" i="3"/>
  <c r="BN484" i="3" s="1"/>
  <c r="R484" i="3"/>
  <c r="T484" i="3"/>
  <c r="V484" i="3"/>
  <c r="X484" i="3"/>
  <c r="Z484" i="3"/>
  <c r="AB484" i="3"/>
  <c r="AD484" i="3"/>
  <c r="AF484" i="3"/>
  <c r="AH484" i="3"/>
  <c r="AJ484" i="3"/>
  <c r="AL484" i="3"/>
  <c r="AN484" i="3"/>
  <c r="AP484" i="3"/>
  <c r="AR484" i="3"/>
  <c r="AT484" i="3"/>
  <c r="AV484" i="3"/>
  <c r="AX484" i="3"/>
  <c r="AZ484" i="3"/>
  <c r="BB484" i="3"/>
  <c r="BD484" i="3"/>
  <c r="BF484" i="3"/>
  <c r="BH484" i="3"/>
  <c r="M485" i="3"/>
  <c r="O485" i="3"/>
  <c r="Q485" i="3"/>
  <c r="S485" i="3"/>
  <c r="U485" i="3"/>
  <c r="W485" i="3"/>
  <c r="Y485" i="3"/>
  <c r="AA485" i="3"/>
  <c r="AC485" i="3"/>
  <c r="AE485" i="3"/>
  <c r="AG485" i="3"/>
  <c r="AI485" i="3"/>
  <c r="AK485" i="3"/>
  <c r="AM485" i="3"/>
  <c r="AO485" i="3"/>
  <c r="AQ485" i="3"/>
  <c r="AS485" i="3"/>
  <c r="AU485" i="3"/>
  <c r="AW485" i="3"/>
  <c r="AY485" i="3"/>
  <c r="BA485" i="3"/>
  <c r="BC485" i="3"/>
  <c r="BE485" i="3"/>
  <c r="BG485" i="3"/>
  <c r="BI485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N486" i="3"/>
  <c r="P486" i="3"/>
  <c r="R486" i="3"/>
  <c r="T486" i="3"/>
  <c r="V486" i="3"/>
  <c r="X486" i="3"/>
  <c r="Z486" i="3"/>
  <c r="AB486" i="3"/>
  <c r="AD486" i="3"/>
  <c r="AF486" i="3"/>
  <c r="AH486" i="3"/>
  <c r="AJ486" i="3"/>
  <c r="AL486" i="3"/>
  <c r="AN486" i="3"/>
  <c r="AP486" i="3"/>
  <c r="AR486" i="3"/>
  <c r="AT486" i="3"/>
  <c r="AV486" i="3"/>
  <c r="AX486" i="3"/>
  <c r="AZ486" i="3"/>
  <c r="BB486" i="3"/>
  <c r="BD486" i="3"/>
  <c r="BF486" i="3"/>
  <c r="BH486" i="3"/>
  <c r="M486" i="3"/>
  <c r="O486" i="3"/>
  <c r="Q486" i="3"/>
  <c r="S486" i="3"/>
  <c r="U486" i="3"/>
  <c r="W486" i="3"/>
  <c r="Y486" i="3"/>
  <c r="AA486" i="3"/>
  <c r="AC486" i="3"/>
  <c r="AE486" i="3"/>
  <c r="AG486" i="3"/>
  <c r="AI486" i="3"/>
  <c r="AK486" i="3"/>
  <c r="AM486" i="3"/>
  <c r="AO486" i="3"/>
  <c r="AQ486" i="3"/>
  <c r="AS486" i="3"/>
  <c r="AU486" i="3"/>
  <c r="AW486" i="3"/>
  <c r="AY486" i="3"/>
  <c r="BA486" i="3"/>
  <c r="BC486" i="3"/>
  <c r="BE486" i="3"/>
  <c r="BG486" i="3"/>
  <c r="BI486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M487" i="3"/>
  <c r="O487" i="3"/>
  <c r="Q487" i="3"/>
  <c r="S487" i="3"/>
  <c r="U487" i="3"/>
  <c r="W487" i="3"/>
  <c r="Y487" i="3"/>
  <c r="AA487" i="3"/>
  <c r="AC487" i="3"/>
  <c r="AE487" i="3"/>
  <c r="AG487" i="3"/>
  <c r="AI487" i="3"/>
  <c r="AK487" i="3"/>
  <c r="AM487" i="3"/>
  <c r="AO487" i="3"/>
  <c r="AQ487" i="3"/>
  <c r="AS487" i="3"/>
  <c r="AU487" i="3"/>
  <c r="AW487" i="3"/>
  <c r="AY487" i="3"/>
  <c r="BA487" i="3"/>
  <c r="BC487" i="3"/>
  <c r="BE487" i="3"/>
  <c r="BG487" i="3"/>
  <c r="BI487" i="3"/>
  <c r="M488" i="3"/>
  <c r="O488" i="3"/>
  <c r="Q488" i="3"/>
  <c r="S488" i="3"/>
  <c r="U488" i="3"/>
  <c r="W488" i="3"/>
  <c r="Y488" i="3"/>
  <c r="AA488" i="3"/>
  <c r="AC488" i="3"/>
  <c r="AE488" i="3"/>
  <c r="AG488" i="3"/>
  <c r="AI488" i="3"/>
  <c r="AK488" i="3"/>
  <c r="AM488" i="3"/>
  <c r="AO488" i="3"/>
  <c r="AQ488" i="3"/>
  <c r="AS488" i="3"/>
  <c r="AU488" i="3"/>
  <c r="AW488" i="3"/>
  <c r="AY488" i="3"/>
  <c r="BA488" i="3"/>
  <c r="BC488" i="3"/>
  <c r="BE488" i="3"/>
  <c r="BG488" i="3"/>
  <c r="BI488" i="3"/>
  <c r="N488" i="3"/>
  <c r="P488" i="3"/>
  <c r="R488" i="3"/>
  <c r="T488" i="3"/>
  <c r="V488" i="3"/>
  <c r="X488" i="3"/>
  <c r="Z488" i="3"/>
  <c r="AB488" i="3"/>
  <c r="AD488" i="3"/>
  <c r="AF488" i="3"/>
  <c r="AH488" i="3"/>
  <c r="AJ488" i="3"/>
  <c r="AL488" i="3"/>
  <c r="AN488" i="3"/>
  <c r="AP488" i="3"/>
  <c r="AR488" i="3"/>
  <c r="AT488" i="3"/>
  <c r="AV488" i="3"/>
  <c r="AX488" i="3"/>
  <c r="AZ488" i="3"/>
  <c r="BB488" i="3"/>
  <c r="BD488" i="3"/>
  <c r="BF488" i="3"/>
  <c r="BH488" i="3"/>
  <c r="M489" i="3"/>
  <c r="O489" i="3"/>
  <c r="Q489" i="3"/>
  <c r="S489" i="3"/>
  <c r="U489" i="3"/>
  <c r="W489" i="3"/>
  <c r="Y489" i="3"/>
  <c r="AA489" i="3"/>
  <c r="AC489" i="3"/>
  <c r="AE489" i="3"/>
  <c r="AG489" i="3"/>
  <c r="AI489" i="3"/>
  <c r="AK489" i="3"/>
  <c r="AM489" i="3"/>
  <c r="AO489" i="3"/>
  <c r="AQ489" i="3"/>
  <c r="AS489" i="3"/>
  <c r="AU489" i="3"/>
  <c r="AW489" i="3"/>
  <c r="AY489" i="3"/>
  <c r="BA489" i="3"/>
  <c r="BC489" i="3"/>
  <c r="BE489" i="3"/>
  <c r="BG489" i="3"/>
  <c r="BI489" i="3"/>
  <c r="N489" i="3"/>
  <c r="P489" i="3"/>
  <c r="R489" i="3"/>
  <c r="T489" i="3"/>
  <c r="V489" i="3"/>
  <c r="X489" i="3"/>
  <c r="Z489" i="3"/>
  <c r="AB489" i="3"/>
  <c r="AD489" i="3"/>
  <c r="AF489" i="3"/>
  <c r="AH489" i="3"/>
  <c r="AJ489" i="3"/>
  <c r="AL489" i="3"/>
  <c r="AN489" i="3"/>
  <c r="AP489" i="3"/>
  <c r="AR489" i="3"/>
  <c r="AT489" i="3"/>
  <c r="AV489" i="3"/>
  <c r="AX489" i="3"/>
  <c r="AZ489" i="3"/>
  <c r="BB489" i="3"/>
  <c r="BD489" i="3"/>
  <c r="BF489" i="3"/>
  <c r="BH489" i="3"/>
  <c r="N490" i="3"/>
  <c r="P490" i="3"/>
  <c r="R490" i="3"/>
  <c r="T490" i="3"/>
  <c r="V490" i="3"/>
  <c r="X490" i="3"/>
  <c r="Z490" i="3"/>
  <c r="AB490" i="3"/>
  <c r="AD490" i="3"/>
  <c r="AF490" i="3"/>
  <c r="AH490" i="3"/>
  <c r="AJ490" i="3"/>
  <c r="AL490" i="3"/>
  <c r="AN490" i="3"/>
  <c r="AP490" i="3"/>
  <c r="AR490" i="3"/>
  <c r="AT490" i="3"/>
  <c r="AV490" i="3"/>
  <c r="AX490" i="3"/>
  <c r="AZ490" i="3"/>
  <c r="BB490" i="3"/>
  <c r="BD490" i="3"/>
  <c r="BF490" i="3"/>
  <c r="BH490" i="3"/>
  <c r="M490" i="3"/>
  <c r="O490" i="3"/>
  <c r="Q490" i="3"/>
  <c r="S490" i="3"/>
  <c r="U490" i="3"/>
  <c r="W490" i="3"/>
  <c r="Y490" i="3"/>
  <c r="AA490" i="3"/>
  <c r="AC490" i="3"/>
  <c r="AE490" i="3"/>
  <c r="AG490" i="3"/>
  <c r="AI490" i="3"/>
  <c r="AK490" i="3"/>
  <c r="AM490" i="3"/>
  <c r="AO490" i="3"/>
  <c r="AQ490" i="3"/>
  <c r="AS490" i="3"/>
  <c r="AU490" i="3"/>
  <c r="AW490" i="3"/>
  <c r="BA490" i="3"/>
  <c r="BE490" i="3"/>
  <c r="BI490" i="3"/>
  <c r="AY490" i="3"/>
  <c r="BC490" i="3"/>
  <c r="BG490" i="3"/>
  <c r="M491" i="3"/>
  <c r="O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1" i="3"/>
  <c r="P491" i="3"/>
  <c r="R491" i="3"/>
  <c r="T491" i="3"/>
  <c r="V491" i="3"/>
  <c r="X491" i="3"/>
  <c r="Z491" i="3"/>
  <c r="AB491" i="3"/>
  <c r="AD491" i="3"/>
  <c r="AF491" i="3"/>
  <c r="AH491" i="3"/>
  <c r="AJ491" i="3"/>
  <c r="AL491" i="3"/>
  <c r="AN491" i="3"/>
  <c r="AP491" i="3"/>
  <c r="AR491" i="3"/>
  <c r="AT491" i="3"/>
  <c r="AV491" i="3"/>
  <c r="AX491" i="3"/>
  <c r="AZ491" i="3"/>
  <c r="BB491" i="3"/>
  <c r="BD491" i="3"/>
  <c r="BF491" i="3"/>
  <c r="BH491" i="3"/>
  <c r="N492" i="3"/>
  <c r="P492" i="3"/>
  <c r="R492" i="3"/>
  <c r="T492" i="3"/>
  <c r="V492" i="3"/>
  <c r="X492" i="3"/>
  <c r="Z492" i="3"/>
  <c r="AB492" i="3"/>
  <c r="AD492" i="3"/>
  <c r="AF492" i="3"/>
  <c r="AH492" i="3"/>
  <c r="AJ492" i="3"/>
  <c r="AL492" i="3"/>
  <c r="AN492" i="3"/>
  <c r="AP492" i="3"/>
  <c r="AR492" i="3"/>
  <c r="AT492" i="3"/>
  <c r="AV492" i="3"/>
  <c r="AX492" i="3"/>
  <c r="AZ492" i="3"/>
  <c r="BB492" i="3"/>
  <c r="BD492" i="3"/>
  <c r="BF492" i="3"/>
  <c r="BH492" i="3"/>
  <c r="M492" i="3"/>
  <c r="O492" i="3"/>
  <c r="Q492" i="3"/>
  <c r="S492" i="3"/>
  <c r="U492" i="3"/>
  <c r="W492" i="3"/>
  <c r="Y492" i="3"/>
  <c r="AA492" i="3"/>
  <c r="AC492" i="3"/>
  <c r="AE492" i="3"/>
  <c r="AG492" i="3"/>
  <c r="AI492" i="3"/>
  <c r="AK492" i="3"/>
  <c r="AM492" i="3"/>
  <c r="AO492" i="3"/>
  <c r="AQ492" i="3"/>
  <c r="AS492" i="3"/>
  <c r="AU492" i="3"/>
  <c r="AW492" i="3"/>
  <c r="AY492" i="3"/>
  <c r="BA492" i="3"/>
  <c r="BC492" i="3"/>
  <c r="BE492" i="3"/>
  <c r="BG492" i="3"/>
  <c r="BI492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M494" i="3"/>
  <c r="O494" i="3"/>
  <c r="Q494" i="3"/>
  <c r="S494" i="3"/>
  <c r="U494" i="3"/>
  <c r="W494" i="3"/>
  <c r="Y494" i="3"/>
  <c r="AA494" i="3"/>
  <c r="AC494" i="3"/>
  <c r="AE494" i="3"/>
  <c r="AG494" i="3"/>
  <c r="AI494" i="3"/>
  <c r="AK494" i="3"/>
  <c r="AM494" i="3"/>
  <c r="AO494" i="3"/>
  <c r="AQ494" i="3"/>
  <c r="AS494" i="3"/>
  <c r="AU494" i="3"/>
  <c r="AW494" i="3"/>
  <c r="AY494" i="3"/>
  <c r="BA494" i="3"/>
  <c r="BC494" i="3"/>
  <c r="BE494" i="3"/>
  <c r="BG494" i="3"/>
  <c r="BI494" i="3"/>
  <c r="N494" i="3"/>
  <c r="P494" i="3"/>
  <c r="BK494" i="3" s="1"/>
  <c r="R494" i="3"/>
  <c r="T494" i="3"/>
  <c r="V494" i="3"/>
  <c r="X494" i="3"/>
  <c r="Z494" i="3"/>
  <c r="AB494" i="3"/>
  <c r="AD494" i="3"/>
  <c r="AF494" i="3"/>
  <c r="AH494" i="3"/>
  <c r="AJ494" i="3"/>
  <c r="AL494" i="3"/>
  <c r="AN494" i="3"/>
  <c r="AP494" i="3"/>
  <c r="AR494" i="3"/>
  <c r="AT494" i="3"/>
  <c r="AV494" i="3"/>
  <c r="AX494" i="3"/>
  <c r="AZ494" i="3"/>
  <c r="BB494" i="3"/>
  <c r="BD494" i="3"/>
  <c r="BF494" i="3"/>
  <c r="BH494" i="3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N496" i="3"/>
  <c r="P496" i="3"/>
  <c r="R496" i="3"/>
  <c r="T496" i="3"/>
  <c r="V496" i="3"/>
  <c r="X496" i="3"/>
  <c r="Z496" i="3"/>
  <c r="AB496" i="3"/>
  <c r="AD496" i="3"/>
  <c r="AF496" i="3"/>
  <c r="AH496" i="3"/>
  <c r="AJ496" i="3"/>
  <c r="AL496" i="3"/>
  <c r="AN496" i="3"/>
  <c r="AP496" i="3"/>
  <c r="AR496" i="3"/>
  <c r="AT496" i="3"/>
  <c r="AV496" i="3"/>
  <c r="AX496" i="3"/>
  <c r="AZ496" i="3"/>
  <c r="BB496" i="3"/>
  <c r="BD496" i="3"/>
  <c r="BF496" i="3"/>
  <c r="BH496" i="3"/>
  <c r="M496" i="3"/>
  <c r="O496" i="3"/>
  <c r="Q496" i="3"/>
  <c r="S496" i="3"/>
  <c r="U496" i="3"/>
  <c r="W496" i="3"/>
  <c r="Y496" i="3"/>
  <c r="AA496" i="3"/>
  <c r="AC496" i="3"/>
  <c r="AE496" i="3"/>
  <c r="AG496" i="3"/>
  <c r="AI496" i="3"/>
  <c r="AK496" i="3"/>
  <c r="AM496" i="3"/>
  <c r="AO496" i="3"/>
  <c r="AQ496" i="3"/>
  <c r="AS496" i="3"/>
  <c r="AU496" i="3"/>
  <c r="AW496" i="3"/>
  <c r="AY496" i="3"/>
  <c r="BA496" i="3"/>
  <c r="BC496" i="3"/>
  <c r="BE496" i="3"/>
  <c r="BG496" i="3"/>
  <c r="BI496" i="3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P497" i="3"/>
  <c r="AR497" i="3"/>
  <c r="AT497" i="3"/>
  <c r="AV497" i="3"/>
  <c r="AX497" i="3"/>
  <c r="AZ497" i="3"/>
  <c r="BB497" i="3"/>
  <c r="BD497" i="3"/>
  <c r="BF497" i="3"/>
  <c r="BH497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BA497" i="3"/>
  <c r="BC497" i="3"/>
  <c r="BE497" i="3"/>
  <c r="BG497" i="3"/>
  <c r="BI497" i="3"/>
  <c r="M498" i="3"/>
  <c r="O498" i="3"/>
  <c r="Q498" i="3"/>
  <c r="S498" i="3"/>
  <c r="U498" i="3"/>
  <c r="W498" i="3"/>
  <c r="Y498" i="3"/>
  <c r="AA498" i="3"/>
  <c r="AC498" i="3"/>
  <c r="AE498" i="3"/>
  <c r="AG498" i="3"/>
  <c r="AI498" i="3"/>
  <c r="AK498" i="3"/>
  <c r="AM498" i="3"/>
  <c r="AO498" i="3"/>
  <c r="AQ498" i="3"/>
  <c r="AS498" i="3"/>
  <c r="AU498" i="3"/>
  <c r="AW498" i="3"/>
  <c r="AY498" i="3"/>
  <c r="BA498" i="3"/>
  <c r="BC498" i="3"/>
  <c r="BE498" i="3"/>
  <c r="BG498" i="3"/>
  <c r="BI498" i="3"/>
  <c r="N498" i="3"/>
  <c r="P498" i="3"/>
  <c r="BK498" i="3" s="1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M500" i="3"/>
  <c r="O500" i="3"/>
  <c r="Q500" i="3"/>
  <c r="S500" i="3"/>
  <c r="U500" i="3"/>
  <c r="W500" i="3"/>
  <c r="Y500" i="3"/>
  <c r="AA500" i="3"/>
  <c r="AC500" i="3"/>
  <c r="AE500" i="3"/>
  <c r="AG500" i="3"/>
  <c r="AI500" i="3"/>
  <c r="AK500" i="3"/>
  <c r="AM500" i="3"/>
  <c r="AO500" i="3"/>
  <c r="AQ500" i="3"/>
  <c r="AS500" i="3"/>
  <c r="AU500" i="3"/>
  <c r="AW500" i="3"/>
  <c r="AY500" i="3"/>
  <c r="BA500" i="3"/>
  <c r="BC500" i="3"/>
  <c r="BE500" i="3"/>
  <c r="BG500" i="3"/>
  <c r="BI500" i="3"/>
  <c r="N500" i="3"/>
  <c r="P500" i="3"/>
  <c r="BK500" i="3" s="1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N501" i="3"/>
  <c r="P501" i="3"/>
  <c r="R501" i="3"/>
  <c r="T501" i="3"/>
  <c r="V501" i="3"/>
  <c r="X501" i="3"/>
  <c r="Z501" i="3"/>
  <c r="AB501" i="3"/>
  <c r="AD501" i="3"/>
  <c r="AF501" i="3"/>
  <c r="AH501" i="3"/>
  <c r="AJ501" i="3"/>
  <c r="AL501" i="3"/>
  <c r="AN501" i="3"/>
  <c r="AP501" i="3"/>
  <c r="AR501" i="3"/>
  <c r="AT501" i="3"/>
  <c r="AV501" i="3"/>
  <c r="AX501" i="3"/>
  <c r="AZ501" i="3"/>
  <c r="BB501" i="3"/>
  <c r="BD501" i="3"/>
  <c r="BF501" i="3"/>
  <c r="BH501" i="3"/>
  <c r="M501" i="3"/>
  <c r="O501" i="3"/>
  <c r="Q501" i="3"/>
  <c r="S501" i="3"/>
  <c r="U501" i="3"/>
  <c r="W501" i="3"/>
  <c r="Y501" i="3"/>
  <c r="AA501" i="3"/>
  <c r="AC501" i="3"/>
  <c r="AE501" i="3"/>
  <c r="AG501" i="3"/>
  <c r="AI501" i="3"/>
  <c r="AK501" i="3"/>
  <c r="AM501" i="3"/>
  <c r="AO501" i="3"/>
  <c r="AQ501" i="3"/>
  <c r="AS501" i="3"/>
  <c r="AU501" i="3"/>
  <c r="AW501" i="3"/>
  <c r="AY501" i="3"/>
  <c r="BA501" i="3"/>
  <c r="BC501" i="3"/>
  <c r="BE501" i="3"/>
  <c r="BG501" i="3"/>
  <c r="BI501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M502" i="3"/>
  <c r="O502" i="3"/>
  <c r="Q502" i="3"/>
  <c r="S502" i="3"/>
  <c r="U502" i="3"/>
  <c r="W502" i="3"/>
  <c r="Y502" i="3"/>
  <c r="AA502" i="3"/>
  <c r="AC502" i="3"/>
  <c r="AE502" i="3"/>
  <c r="AG502" i="3"/>
  <c r="AI502" i="3"/>
  <c r="AK502" i="3"/>
  <c r="AM502" i="3"/>
  <c r="AO502" i="3"/>
  <c r="AQ502" i="3"/>
  <c r="AS502" i="3"/>
  <c r="AU502" i="3"/>
  <c r="AW502" i="3"/>
  <c r="AY502" i="3"/>
  <c r="BA502" i="3"/>
  <c r="BC502" i="3"/>
  <c r="BE502" i="3"/>
  <c r="BG502" i="3"/>
  <c r="BI502" i="3"/>
  <c r="M506" i="3"/>
  <c r="O506" i="3"/>
  <c r="Q506" i="3"/>
  <c r="S506" i="3"/>
  <c r="U506" i="3"/>
  <c r="W506" i="3"/>
  <c r="Y506" i="3"/>
  <c r="AA506" i="3"/>
  <c r="AC506" i="3"/>
  <c r="AE506" i="3"/>
  <c r="AG506" i="3"/>
  <c r="AI506" i="3"/>
  <c r="AK506" i="3"/>
  <c r="AM506" i="3"/>
  <c r="AO506" i="3"/>
  <c r="AQ506" i="3"/>
  <c r="AS506" i="3"/>
  <c r="AU506" i="3"/>
  <c r="AW506" i="3"/>
  <c r="AY506" i="3"/>
  <c r="BA506" i="3"/>
  <c r="BC506" i="3"/>
  <c r="BE506" i="3"/>
  <c r="BG506" i="3"/>
  <c r="BI506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BG503" i="3"/>
  <c r="BC503" i="3"/>
  <c r="AY503" i="3"/>
  <c r="AU503" i="3"/>
  <c r="AQ503" i="3"/>
  <c r="AM503" i="3"/>
  <c r="AI503" i="3"/>
  <c r="AE503" i="3"/>
  <c r="AA503" i="3"/>
  <c r="W503" i="3"/>
  <c r="S503" i="3"/>
  <c r="O503" i="3"/>
  <c r="BH503" i="3"/>
  <c r="BD503" i="3"/>
  <c r="AZ503" i="3"/>
  <c r="AV503" i="3"/>
  <c r="AR503" i="3"/>
  <c r="AN503" i="3"/>
  <c r="AJ503" i="3"/>
  <c r="AF503" i="3"/>
  <c r="AB503" i="3"/>
  <c r="X503" i="3"/>
  <c r="T503" i="3"/>
  <c r="BJ503" i="3" s="1"/>
  <c r="BN340" i="3"/>
  <c r="BK340" i="3"/>
  <c r="L338" i="3"/>
  <c r="M338" i="3" s="1"/>
  <c r="K338" i="3"/>
  <c r="L337" i="3"/>
  <c r="L336" i="3"/>
  <c r="L335" i="3"/>
  <c r="N335" i="3" s="1"/>
  <c r="L334" i="3"/>
  <c r="Q338" i="3"/>
  <c r="AF338" i="3"/>
  <c r="K337" i="3"/>
  <c r="K334" i="3"/>
  <c r="L333" i="3"/>
  <c r="O333" i="3" s="1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N297" i="3" s="1"/>
  <c r="T297" i="3"/>
  <c r="AB297" i="3"/>
  <c r="AJ297" i="3"/>
  <c r="AR297" i="3"/>
  <c r="AX297" i="3"/>
  <c r="BB297" i="3"/>
  <c r="BF297" i="3"/>
  <c r="M297" i="3"/>
  <c r="Q297" i="3"/>
  <c r="U297" i="3"/>
  <c r="Y297" i="3"/>
  <c r="AC297" i="3"/>
  <c r="AG297" i="3"/>
  <c r="AK297" i="3"/>
  <c r="AO297" i="3"/>
  <c r="AS297" i="3"/>
  <c r="AW297" i="3"/>
  <c r="BA297" i="3"/>
  <c r="BE297" i="3"/>
  <c r="BI297" i="3"/>
  <c r="BA335" i="3"/>
  <c r="AK335" i="3"/>
  <c r="U335" i="3"/>
  <c r="K336" i="3"/>
  <c r="AZ335" i="3"/>
  <c r="AJ335" i="3"/>
  <c r="T335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K119" i="3" s="1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K151" i="3" s="1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BK353" i="3" l="1"/>
  <c r="AB335" i="3"/>
  <c r="AR335" i="3"/>
  <c r="BH335" i="3"/>
  <c r="M335" i="3"/>
  <c r="AC335" i="3"/>
  <c r="AS335" i="3"/>
  <c r="BG297" i="3"/>
  <c r="BC297" i="3"/>
  <c r="AY297" i="3"/>
  <c r="AU297" i="3"/>
  <c r="AQ297" i="3"/>
  <c r="AM297" i="3"/>
  <c r="AI297" i="3"/>
  <c r="AE297" i="3"/>
  <c r="AA297" i="3"/>
  <c r="W297" i="3"/>
  <c r="S297" i="3"/>
  <c r="O297" i="3"/>
  <c r="BH297" i="3"/>
  <c r="BD297" i="3"/>
  <c r="AZ297" i="3"/>
  <c r="AV297" i="3"/>
  <c r="AN297" i="3"/>
  <c r="AF297" i="3"/>
  <c r="X297" i="3"/>
  <c r="AW338" i="3"/>
  <c r="BN503" i="3"/>
  <c r="BM339" i="3"/>
  <c r="BJ477" i="3"/>
  <c r="BN472" i="3"/>
  <c r="BK471" i="3"/>
  <c r="BL469" i="3"/>
  <c r="BJ451" i="3"/>
  <c r="BN430" i="3"/>
  <c r="BK380" i="3"/>
  <c r="BN345" i="3"/>
  <c r="BN474" i="3"/>
  <c r="BN454" i="3"/>
  <c r="BN453" i="3"/>
  <c r="BK429" i="3"/>
  <c r="BN353" i="3"/>
  <c r="BN431" i="3"/>
  <c r="BN427" i="3"/>
  <c r="AV338" i="3"/>
  <c r="P338" i="3"/>
  <c r="AG338" i="3"/>
  <c r="BK418" i="3"/>
  <c r="BM474" i="3"/>
  <c r="BM470" i="3"/>
  <c r="BJ452" i="3"/>
  <c r="BN452" i="3"/>
  <c r="BJ450" i="3"/>
  <c r="BL449" i="3"/>
  <c r="BN449" i="3"/>
  <c r="BL448" i="3"/>
  <c r="BN448" i="3"/>
  <c r="BL447" i="3"/>
  <c r="BJ446" i="3"/>
  <c r="BM445" i="3"/>
  <c r="BJ445" i="3"/>
  <c r="BK444" i="3"/>
  <c r="BK440" i="3"/>
  <c r="BN437" i="3"/>
  <c r="BN433" i="3"/>
  <c r="L292" i="3"/>
  <c r="L288" i="3"/>
  <c r="K127" i="3"/>
  <c r="K123" i="3"/>
  <c r="K120" i="3"/>
  <c r="L119" i="3"/>
  <c r="L118" i="3"/>
  <c r="L117" i="3"/>
  <c r="BM476" i="3"/>
  <c r="BK476" i="3"/>
  <c r="BM472" i="3"/>
  <c r="BK472" i="3"/>
  <c r="BM468" i="3"/>
  <c r="BK468" i="3"/>
  <c r="BK464" i="3"/>
  <c r="BK460" i="3"/>
  <c r="BK458" i="3"/>
  <c r="BK456" i="3"/>
  <c r="BK454" i="3"/>
  <c r="BL453" i="3"/>
  <c r="BM452" i="3"/>
  <c r="BL451" i="3"/>
  <c r="BK451" i="3"/>
  <c r="BJ449" i="3"/>
  <c r="BJ448" i="3"/>
  <c r="BN447" i="3"/>
  <c r="BJ447" i="3"/>
  <c r="BL446" i="3"/>
  <c r="BN446" i="3"/>
  <c r="BL445" i="3"/>
  <c r="BJ444" i="3"/>
  <c r="BK442" i="3"/>
  <c r="BN435" i="3"/>
  <c r="BM503" i="3"/>
  <c r="L259" i="3"/>
  <c r="L258" i="3"/>
  <c r="L257" i="3"/>
  <c r="L254" i="3"/>
  <c r="L253" i="3"/>
  <c r="K184" i="3"/>
  <c r="K183" i="3"/>
  <c r="K180" i="3"/>
  <c r="K179" i="3"/>
  <c r="K176" i="3"/>
  <c r="K175" i="3"/>
  <c r="K172" i="3"/>
  <c r="K171" i="3"/>
  <c r="K168" i="3"/>
  <c r="K167" i="3"/>
  <c r="K164" i="3"/>
  <c r="K163" i="3"/>
  <c r="K156" i="3"/>
  <c r="K152" i="3"/>
  <c r="L151" i="3"/>
  <c r="L150" i="3"/>
  <c r="L149" i="3"/>
  <c r="L147" i="3"/>
  <c r="L146" i="3"/>
  <c r="L145" i="3"/>
  <c r="L143" i="3"/>
  <c r="L142" i="3"/>
  <c r="L141" i="3"/>
  <c r="L139" i="3"/>
  <c r="L138" i="3"/>
  <c r="L137" i="3"/>
  <c r="P335" i="3"/>
  <c r="X335" i="3"/>
  <c r="AF335" i="3"/>
  <c r="AN335" i="3"/>
  <c r="AV335" i="3"/>
  <c r="BD335" i="3"/>
  <c r="Q335" i="3"/>
  <c r="Y335" i="3"/>
  <c r="AG335" i="3"/>
  <c r="AO335" i="3"/>
  <c r="AW335" i="3"/>
  <c r="BE335" i="3"/>
  <c r="BD338" i="3"/>
  <c r="AN338" i="3"/>
  <c r="X338" i="3"/>
  <c r="BE338" i="3"/>
  <c r="AO338" i="3"/>
  <c r="Y338" i="3"/>
  <c r="BL410" i="3"/>
  <c r="BN418" i="3"/>
  <c r="BK505" i="3"/>
  <c r="BM394" i="3"/>
  <c r="BL394" i="3"/>
  <c r="BL344" i="3"/>
  <c r="BK506" i="3"/>
  <c r="BJ506" i="3"/>
  <c r="BM506" i="3"/>
  <c r="BL506" i="3"/>
  <c r="BN502" i="3"/>
  <c r="BJ502" i="3"/>
  <c r="BM501" i="3"/>
  <c r="BL501" i="3"/>
  <c r="BL500" i="3"/>
  <c r="BN500" i="3"/>
  <c r="BM499" i="3"/>
  <c r="BL499" i="3"/>
  <c r="BL498" i="3"/>
  <c r="BJ498" i="3"/>
  <c r="BN498" i="3"/>
  <c r="BM497" i="3"/>
  <c r="BL497" i="3"/>
  <c r="BJ496" i="3"/>
  <c r="BN496" i="3"/>
  <c r="BM495" i="3"/>
  <c r="BJ495" i="3"/>
  <c r="BL495" i="3"/>
  <c r="BM494" i="3"/>
  <c r="BJ494" i="3"/>
  <c r="BN494" i="3"/>
  <c r="BL493" i="3"/>
  <c r="BJ492" i="3"/>
  <c r="BN492" i="3"/>
  <c r="BK491" i="3"/>
  <c r="BJ491" i="3"/>
  <c r="BM491" i="3"/>
  <c r="BL491" i="3"/>
  <c r="BJ490" i="3"/>
  <c r="BN490" i="3"/>
  <c r="BK490" i="3"/>
  <c r="BK489" i="3"/>
  <c r="BJ489" i="3"/>
  <c r="BM489" i="3"/>
  <c r="BL489" i="3"/>
  <c r="BM488" i="3"/>
  <c r="BJ488" i="3"/>
  <c r="BN488" i="3"/>
  <c r="BK488" i="3"/>
  <c r="BM487" i="3"/>
  <c r="BK486" i="3"/>
  <c r="BM485" i="3"/>
  <c r="BL485" i="3"/>
  <c r="BJ485" i="3"/>
  <c r="BJ484" i="3"/>
  <c r="BK484" i="3"/>
  <c r="BM483" i="3"/>
  <c r="BK482" i="3"/>
  <c r="BM481" i="3"/>
  <c r="BL481" i="3"/>
  <c r="BJ481" i="3"/>
  <c r="BN479" i="3"/>
  <c r="BM479" i="3"/>
  <c r="BL479" i="3"/>
  <c r="BJ479" i="3"/>
  <c r="BM422" i="3"/>
  <c r="BL422" i="3"/>
  <c r="BJ389" i="3"/>
  <c r="BN389" i="3"/>
  <c r="BK389" i="3"/>
  <c r="BJ386" i="3"/>
  <c r="BM386" i="3"/>
  <c r="BL386" i="3"/>
  <c r="BL383" i="3"/>
  <c r="BJ383" i="3"/>
  <c r="BN383" i="3"/>
  <c r="BK383" i="3"/>
  <c r="BM381" i="3"/>
  <c r="BJ378" i="3"/>
  <c r="BN378" i="3"/>
  <c r="BK378" i="3"/>
  <c r="BM375" i="3"/>
  <c r="BL375" i="3"/>
  <c r="BJ373" i="3"/>
  <c r="BN373" i="3"/>
  <c r="BK373" i="3"/>
  <c r="BM370" i="3"/>
  <c r="BL370" i="3"/>
  <c r="BJ367" i="3"/>
  <c r="BN367" i="3"/>
  <c r="BK367" i="3"/>
  <c r="BM365" i="3"/>
  <c r="BL365" i="3"/>
  <c r="BJ362" i="3"/>
  <c r="BN362" i="3"/>
  <c r="BK362" i="3"/>
  <c r="BM359" i="3"/>
  <c r="BL359" i="3"/>
  <c r="BM357" i="3"/>
  <c r="BL357" i="3"/>
  <c r="BM352" i="3"/>
  <c r="BL352" i="3"/>
  <c r="BM350" i="3"/>
  <c r="BM349" i="3"/>
  <c r="BM343" i="3"/>
  <c r="BL343" i="3"/>
  <c r="BJ341" i="3"/>
  <c r="BK341" i="3"/>
  <c r="BN341" i="3"/>
  <c r="BM505" i="3"/>
  <c r="BJ505" i="3"/>
  <c r="BN505" i="3"/>
  <c r="BJ402" i="3"/>
  <c r="BJ347" i="3"/>
  <c r="BK347" i="3"/>
  <c r="BN347" i="3"/>
  <c r="BM480" i="3"/>
  <c r="BL480" i="3"/>
  <c r="BJ419" i="3"/>
  <c r="BK419" i="3"/>
  <c r="BN419" i="3"/>
  <c r="BM411" i="3"/>
  <c r="BL411" i="3"/>
  <c r="BJ403" i="3"/>
  <c r="BK403" i="3"/>
  <c r="BN403" i="3"/>
  <c r="BM395" i="3"/>
  <c r="BL395" i="3"/>
  <c r="BJ424" i="3"/>
  <c r="BN424" i="3"/>
  <c r="BK424" i="3"/>
  <c r="BM416" i="3"/>
  <c r="BL416" i="3"/>
  <c r="BJ408" i="3"/>
  <c r="BN408" i="3"/>
  <c r="BK408" i="3"/>
  <c r="BM400" i="3"/>
  <c r="BL400" i="3"/>
  <c r="BK392" i="3"/>
  <c r="BN392" i="3"/>
  <c r="BM413" i="3"/>
  <c r="BL413" i="3"/>
  <c r="BJ405" i="3"/>
  <c r="BK405" i="3"/>
  <c r="BN405" i="3"/>
  <c r="BJ397" i="3"/>
  <c r="BM397" i="3"/>
  <c r="BM504" i="3"/>
  <c r="BL504" i="3"/>
  <c r="BJ421" i="3"/>
  <c r="BK421" i="3"/>
  <c r="BN421" i="3"/>
  <c r="BM414" i="3"/>
  <c r="BL414" i="3"/>
  <c r="BJ406" i="3"/>
  <c r="BN406" i="3"/>
  <c r="BK406" i="3"/>
  <c r="BL398" i="3"/>
  <c r="BJ390" i="3"/>
  <c r="BN390" i="3"/>
  <c r="BK390" i="3"/>
  <c r="BM387" i="3"/>
  <c r="BL385" i="3"/>
  <c r="BJ385" i="3"/>
  <c r="BN385" i="3"/>
  <c r="BK385" i="3"/>
  <c r="BJ382" i="3"/>
  <c r="BM382" i="3"/>
  <c r="BL382" i="3"/>
  <c r="BJ379" i="3"/>
  <c r="BN379" i="3"/>
  <c r="BK379" i="3"/>
  <c r="BM377" i="3"/>
  <c r="BL377" i="3"/>
  <c r="BJ374" i="3"/>
  <c r="BN374" i="3"/>
  <c r="BK374" i="3"/>
  <c r="BM371" i="3"/>
  <c r="BL371" i="3"/>
  <c r="BJ369" i="3"/>
  <c r="BN369" i="3"/>
  <c r="BK369" i="3"/>
  <c r="BM366" i="3"/>
  <c r="BL366" i="3"/>
  <c r="BJ363" i="3"/>
  <c r="BN363" i="3"/>
  <c r="BK363" i="3"/>
  <c r="BM361" i="3"/>
  <c r="BL361" i="3"/>
  <c r="BJ358" i="3"/>
  <c r="BN358" i="3"/>
  <c r="BK358" i="3"/>
  <c r="BM351" i="3"/>
  <c r="BL351" i="3"/>
  <c r="BJ350" i="3"/>
  <c r="BN349" i="3"/>
  <c r="BK349" i="3"/>
  <c r="BM344" i="3"/>
  <c r="BM342" i="3"/>
  <c r="BN342" i="3"/>
  <c r="BK342" i="3"/>
  <c r="BM418" i="3"/>
  <c r="BJ410" i="3"/>
  <c r="BL402" i="3"/>
  <c r="BK394" i="3"/>
  <c r="BN394" i="3"/>
  <c r="BM348" i="3"/>
  <c r="BL348" i="3"/>
  <c r="BM478" i="3"/>
  <c r="BL478" i="3"/>
  <c r="BJ478" i="3"/>
  <c r="BN478" i="3"/>
  <c r="BJ423" i="3"/>
  <c r="BK423" i="3"/>
  <c r="BN423" i="3"/>
  <c r="BM415" i="3"/>
  <c r="BL415" i="3"/>
  <c r="BJ407" i="3"/>
  <c r="BK407" i="3"/>
  <c r="BN407" i="3"/>
  <c r="BM399" i="3"/>
  <c r="BL399" i="3"/>
  <c r="BM391" i="3"/>
  <c r="BN391" i="3"/>
  <c r="BK391" i="3"/>
  <c r="BJ391" i="3"/>
  <c r="BM420" i="3"/>
  <c r="BL420" i="3"/>
  <c r="BJ412" i="3"/>
  <c r="BN412" i="3"/>
  <c r="BK412" i="3"/>
  <c r="BM404" i="3"/>
  <c r="BL404" i="3"/>
  <c r="BJ396" i="3"/>
  <c r="BK396" i="3"/>
  <c r="BN396" i="3"/>
  <c r="BM417" i="3"/>
  <c r="BL417" i="3"/>
  <c r="BJ409" i="3"/>
  <c r="BK409" i="3"/>
  <c r="BN409" i="3"/>
  <c r="BM401" i="3"/>
  <c r="BL401" i="3"/>
  <c r="BM393" i="3"/>
  <c r="BK393" i="3"/>
  <c r="BN393" i="3"/>
  <c r="BJ393" i="3"/>
  <c r="L262" i="3"/>
  <c r="R335" i="3"/>
  <c r="V335" i="3"/>
  <c r="Z335" i="3"/>
  <c r="AD335" i="3"/>
  <c r="AH335" i="3"/>
  <c r="AL335" i="3"/>
  <c r="AP335" i="3"/>
  <c r="AT335" i="3"/>
  <c r="AX335" i="3"/>
  <c r="BB335" i="3"/>
  <c r="BF335" i="3"/>
  <c r="O335" i="3"/>
  <c r="BN335" i="3" s="1"/>
  <c r="S335" i="3"/>
  <c r="W335" i="3"/>
  <c r="AA335" i="3"/>
  <c r="AE335" i="3"/>
  <c r="AI335" i="3"/>
  <c r="AM335" i="3"/>
  <c r="AQ335" i="3"/>
  <c r="AU335" i="3"/>
  <c r="AY335" i="3"/>
  <c r="BC335" i="3"/>
  <c r="BG335" i="3"/>
  <c r="BH338" i="3"/>
  <c r="AZ338" i="3"/>
  <c r="AR338" i="3"/>
  <c r="AJ338" i="3"/>
  <c r="AB338" i="3"/>
  <c r="T338" i="3"/>
  <c r="BI338" i="3"/>
  <c r="BA338" i="3"/>
  <c r="AS338" i="3"/>
  <c r="AK338" i="3"/>
  <c r="AC338" i="3"/>
  <c r="U338" i="3"/>
  <c r="O338" i="3"/>
  <c r="BL503" i="3"/>
  <c r="BN506" i="3"/>
  <c r="BM502" i="3"/>
  <c r="BL502" i="3"/>
  <c r="BK502" i="3"/>
  <c r="BK501" i="3"/>
  <c r="BN501" i="3"/>
  <c r="BJ501" i="3"/>
  <c r="BJ500" i="3"/>
  <c r="BM500" i="3"/>
  <c r="BN499" i="3"/>
  <c r="BK499" i="3"/>
  <c r="BJ499" i="3"/>
  <c r="BM498" i="3"/>
  <c r="BN497" i="3"/>
  <c r="BK497" i="3"/>
  <c r="BJ497" i="3"/>
  <c r="BL496" i="3"/>
  <c r="BM496" i="3"/>
  <c r="BK496" i="3"/>
  <c r="BN495" i="3"/>
  <c r="BK495" i="3"/>
  <c r="BL494" i="3"/>
  <c r="BN493" i="3"/>
  <c r="BK493" i="3"/>
  <c r="BM493" i="3"/>
  <c r="BJ493" i="3"/>
  <c r="BL492" i="3"/>
  <c r="BM492" i="3"/>
  <c r="BK492" i="3"/>
  <c r="BN491" i="3"/>
  <c r="BL490" i="3"/>
  <c r="BM490" i="3"/>
  <c r="BN489" i="3"/>
  <c r="BL488" i="3"/>
  <c r="BN487" i="3"/>
  <c r="BK487" i="3"/>
  <c r="BL487" i="3"/>
  <c r="BJ487" i="3"/>
  <c r="BM486" i="3"/>
  <c r="BL486" i="3"/>
  <c r="BJ486" i="3"/>
  <c r="BN486" i="3"/>
  <c r="BK485" i="3"/>
  <c r="BN485" i="3"/>
  <c r="BM484" i="3"/>
  <c r="BL484" i="3"/>
  <c r="BK483" i="3"/>
  <c r="BN483" i="3"/>
  <c r="BL483" i="3"/>
  <c r="BJ483" i="3"/>
  <c r="BM482" i="3"/>
  <c r="BL482" i="3"/>
  <c r="BJ482" i="3"/>
  <c r="BN482" i="3"/>
  <c r="BK481" i="3"/>
  <c r="BN481" i="3"/>
  <c r="BK479" i="3"/>
  <c r="BJ422" i="3"/>
  <c r="BN422" i="3"/>
  <c r="BK422" i="3"/>
  <c r="BM389" i="3"/>
  <c r="BL389" i="3"/>
  <c r="BK386" i="3"/>
  <c r="BN386" i="3"/>
  <c r="BM383" i="3"/>
  <c r="BL381" i="3"/>
  <c r="BJ381" i="3"/>
  <c r="BN381" i="3"/>
  <c r="BK381" i="3"/>
  <c r="BM378" i="3"/>
  <c r="BL378" i="3"/>
  <c r="BJ375" i="3"/>
  <c r="BN375" i="3"/>
  <c r="BK375" i="3"/>
  <c r="BM373" i="3"/>
  <c r="BL373" i="3"/>
  <c r="BJ370" i="3"/>
  <c r="BN370" i="3"/>
  <c r="BK370" i="3"/>
  <c r="BM367" i="3"/>
  <c r="BL367" i="3"/>
  <c r="BJ365" i="3"/>
  <c r="BN365" i="3"/>
  <c r="BK365" i="3"/>
  <c r="BM362" i="3"/>
  <c r="BL362" i="3"/>
  <c r="BJ359" i="3"/>
  <c r="BN359" i="3"/>
  <c r="BK359" i="3"/>
  <c r="BJ357" i="3"/>
  <c r="BN357" i="3"/>
  <c r="BK357" i="3"/>
  <c r="BJ352" i="3"/>
  <c r="BN352" i="3"/>
  <c r="BK352" i="3"/>
  <c r="BL350" i="3"/>
  <c r="BL349" i="3"/>
  <c r="BJ343" i="3"/>
  <c r="BK343" i="3"/>
  <c r="BN343" i="3"/>
  <c r="BM341" i="3"/>
  <c r="BL341" i="3"/>
  <c r="BL505" i="3"/>
  <c r="BJ418" i="3"/>
  <c r="BM410" i="3"/>
  <c r="BN402" i="3"/>
  <c r="BK402" i="3"/>
  <c r="BJ394" i="3"/>
  <c r="BM347" i="3"/>
  <c r="BL347" i="3"/>
  <c r="BJ480" i="3"/>
  <c r="BN480" i="3"/>
  <c r="BK480" i="3"/>
  <c r="BM419" i="3"/>
  <c r="BL419" i="3"/>
  <c r="BJ411" i="3"/>
  <c r="BK411" i="3"/>
  <c r="BN411" i="3"/>
  <c r="BM403" i="3"/>
  <c r="BL403" i="3"/>
  <c r="BK395" i="3"/>
  <c r="BN395" i="3"/>
  <c r="BJ395" i="3"/>
  <c r="BM424" i="3"/>
  <c r="BL424" i="3"/>
  <c r="BJ416" i="3"/>
  <c r="BN416" i="3"/>
  <c r="BK416" i="3"/>
  <c r="BM408" i="3"/>
  <c r="BL408" i="3"/>
  <c r="BJ400" i="3"/>
  <c r="BN400" i="3"/>
  <c r="BK400" i="3"/>
  <c r="BJ392" i="3"/>
  <c r="BM392" i="3"/>
  <c r="BL392" i="3"/>
  <c r="BJ413" i="3"/>
  <c r="BK413" i="3"/>
  <c r="BN413" i="3"/>
  <c r="BM405" i="3"/>
  <c r="BL405" i="3"/>
  <c r="BL397" i="3"/>
  <c r="BK397" i="3"/>
  <c r="BN397" i="3"/>
  <c r="BK503" i="3"/>
  <c r="BK504" i="3"/>
  <c r="BN504" i="3"/>
  <c r="BJ504" i="3"/>
  <c r="BM421" i="3"/>
  <c r="BL421" i="3"/>
  <c r="BJ414" i="3"/>
  <c r="BN414" i="3"/>
  <c r="BK414" i="3"/>
  <c r="BM406" i="3"/>
  <c r="BL406" i="3"/>
  <c r="BK398" i="3"/>
  <c r="BM398" i="3"/>
  <c r="BN398" i="3"/>
  <c r="BJ398" i="3"/>
  <c r="BM390" i="3"/>
  <c r="BL390" i="3"/>
  <c r="BL387" i="3"/>
  <c r="BJ387" i="3"/>
  <c r="BN387" i="3"/>
  <c r="BK387" i="3"/>
  <c r="BM385" i="3"/>
  <c r="BK382" i="3"/>
  <c r="BN382" i="3"/>
  <c r="BM379" i="3"/>
  <c r="BL379" i="3"/>
  <c r="BJ377" i="3"/>
  <c r="BN377" i="3"/>
  <c r="BK377" i="3"/>
  <c r="BM374" i="3"/>
  <c r="BL374" i="3"/>
  <c r="BJ371" i="3"/>
  <c r="BN371" i="3"/>
  <c r="BK371" i="3"/>
  <c r="BM369" i="3"/>
  <c r="BL369" i="3"/>
  <c r="BJ366" i="3"/>
  <c r="BN366" i="3"/>
  <c r="BK366" i="3"/>
  <c r="BM363" i="3"/>
  <c r="BL363" i="3"/>
  <c r="BJ361" i="3"/>
  <c r="BN361" i="3"/>
  <c r="BK361" i="3"/>
  <c r="BM358" i="3"/>
  <c r="BL358" i="3"/>
  <c r="BJ351" i="3"/>
  <c r="BN351" i="3"/>
  <c r="BK351" i="3"/>
  <c r="BN350" i="3"/>
  <c r="BK350" i="3"/>
  <c r="BJ349" i="3"/>
  <c r="BJ344" i="3"/>
  <c r="BN344" i="3"/>
  <c r="BK344" i="3"/>
  <c r="BL342" i="3"/>
  <c r="BJ342" i="3"/>
  <c r="BL418" i="3"/>
  <c r="BN410" i="3"/>
  <c r="BK410" i="3"/>
  <c r="BM402" i="3"/>
  <c r="BJ348" i="3"/>
  <c r="BN348" i="3"/>
  <c r="BK348" i="3"/>
  <c r="BK478" i="3"/>
  <c r="BM423" i="3"/>
  <c r="BL423" i="3"/>
  <c r="BJ415" i="3"/>
  <c r="BK415" i="3"/>
  <c r="BN415" i="3"/>
  <c r="BM407" i="3"/>
  <c r="BL407" i="3"/>
  <c r="BJ399" i="3"/>
  <c r="BK399" i="3"/>
  <c r="BN399" i="3"/>
  <c r="BL391" i="3"/>
  <c r="BJ420" i="3"/>
  <c r="BN420" i="3"/>
  <c r="BK420" i="3"/>
  <c r="BM412" i="3"/>
  <c r="BL412" i="3"/>
  <c r="BJ404" i="3"/>
  <c r="BN404" i="3"/>
  <c r="BK404" i="3"/>
  <c r="BM396" i="3"/>
  <c r="BL396" i="3"/>
  <c r="BJ417" i="3"/>
  <c r="BK417" i="3"/>
  <c r="BN417" i="3"/>
  <c r="BM409" i="3"/>
  <c r="BL409" i="3"/>
  <c r="BJ401" i="3"/>
  <c r="BK401" i="3"/>
  <c r="BN401" i="3"/>
  <c r="BL393" i="3"/>
  <c r="L285" i="3"/>
  <c r="L284" i="3"/>
  <c r="L271" i="3"/>
  <c r="L267" i="3"/>
  <c r="L263" i="3"/>
  <c r="L250" i="3"/>
  <c r="L249" i="3"/>
  <c r="K246" i="3"/>
  <c r="BD333" i="3"/>
  <c r="AV333" i="3"/>
  <c r="AN333" i="3"/>
  <c r="AF333" i="3"/>
  <c r="X333" i="3"/>
  <c r="P333" i="3"/>
  <c r="K135" i="3"/>
  <c r="K132" i="3"/>
  <c r="K128" i="3"/>
  <c r="L127" i="3"/>
  <c r="L126" i="3"/>
  <c r="L125" i="3"/>
  <c r="K115" i="3"/>
  <c r="BH333" i="3"/>
  <c r="AZ333" i="3"/>
  <c r="AR333" i="3"/>
  <c r="AJ333" i="3"/>
  <c r="AB333" i="3"/>
  <c r="T333" i="3"/>
  <c r="BI333" i="3"/>
  <c r="BF338" i="3"/>
  <c r="BB338" i="3"/>
  <c r="AX338" i="3"/>
  <c r="AT338" i="3"/>
  <c r="AP338" i="3"/>
  <c r="AL338" i="3"/>
  <c r="AH338" i="3"/>
  <c r="AD338" i="3"/>
  <c r="Z338" i="3"/>
  <c r="V338" i="3"/>
  <c r="R338" i="3"/>
  <c r="N338" i="3"/>
  <c r="BG338" i="3"/>
  <c r="BC338" i="3"/>
  <c r="AY338" i="3"/>
  <c r="AU338" i="3"/>
  <c r="AQ338" i="3"/>
  <c r="AM338" i="3"/>
  <c r="AI338" i="3"/>
  <c r="AE338" i="3"/>
  <c r="AA338" i="3"/>
  <c r="W338" i="3"/>
  <c r="S338" i="3"/>
  <c r="L255" i="3"/>
  <c r="L247" i="3"/>
  <c r="L290" i="3"/>
  <c r="L286" i="3"/>
  <c r="L278" i="3"/>
  <c r="L274" i="3"/>
  <c r="L270" i="3"/>
  <c r="L266" i="3"/>
  <c r="L260" i="3"/>
  <c r="L251" i="3"/>
  <c r="K250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BE333" i="3"/>
  <c r="BA333" i="3"/>
  <c r="AW333" i="3"/>
  <c r="AS333" i="3"/>
  <c r="AO333" i="3"/>
  <c r="AK333" i="3"/>
  <c r="AG333" i="3"/>
  <c r="AC333" i="3"/>
  <c r="Y333" i="3"/>
  <c r="U333" i="3"/>
  <c r="Q333" i="3"/>
  <c r="M333" i="3"/>
  <c r="BK338" i="3"/>
  <c r="BJ338" i="3"/>
  <c r="L282" i="3"/>
  <c r="L276" i="3"/>
  <c r="L272" i="3"/>
  <c r="L268" i="3"/>
  <c r="L264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AT297" i="3"/>
  <c r="AP297" i="3"/>
  <c r="AL297" i="3"/>
  <c r="AH297" i="3"/>
  <c r="AD297" i="3"/>
  <c r="Z297" i="3"/>
  <c r="V297" i="3"/>
  <c r="BK297" i="3" s="1"/>
  <c r="R297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AT298" i="3"/>
  <c r="AX298" i="3"/>
  <c r="BB298" i="3"/>
  <c r="BF298" i="3"/>
  <c r="AV298" i="3"/>
  <c r="AZ298" i="3"/>
  <c r="BD298" i="3"/>
  <c r="BH298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O299" i="3"/>
  <c r="S299" i="3"/>
  <c r="W299" i="3"/>
  <c r="AA299" i="3"/>
  <c r="AE299" i="3"/>
  <c r="AI299" i="3"/>
  <c r="AM299" i="3"/>
  <c r="AQ299" i="3"/>
  <c r="AU299" i="3"/>
  <c r="AY299" i="3"/>
  <c r="BC299" i="3"/>
  <c r="BG299" i="3"/>
  <c r="M299" i="3"/>
  <c r="Q299" i="3"/>
  <c r="U299" i="3"/>
  <c r="Y299" i="3"/>
  <c r="AC299" i="3"/>
  <c r="AG299" i="3"/>
  <c r="AK299" i="3"/>
  <c r="AO299" i="3"/>
  <c r="AS299" i="3"/>
  <c r="AW299" i="3"/>
  <c r="BA299" i="3"/>
  <c r="BE299" i="3"/>
  <c r="BI299" i="3"/>
  <c r="N300" i="3"/>
  <c r="P300" i="3"/>
  <c r="R300" i="3"/>
  <c r="T300" i="3"/>
  <c r="V300" i="3"/>
  <c r="X300" i="3"/>
  <c r="Z300" i="3"/>
  <c r="AB300" i="3"/>
  <c r="AD300" i="3"/>
  <c r="M300" i="3"/>
  <c r="Q300" i="3"/>
  <c r="U300" i="3"/>
  <c r="Y300" i="3"/>
  <c r="AC300" i="3"/>
  <c r="AF300" i="3"/>
  <c r="AH300" i="3"/>
  <c r="AJ300" i="3"/>
  <c r="AL300" i="3"/>
  <c r="AN300" i="3"/>
  <c r="AP300" i="3"/>
  <c r="AR300" i="3"/>
  <c r="AT300" i="3"/>
  <c r="AV300" i="3"/>
  <c r="AX300" i="3"/>
  <c r="AZ300" i="3"/>
  <c r="BB300" i="3"/>
  <c r="BD300" i="3"/>
  <c r="BF300" i="3"/>
  <c r="BH300" i="3"/>
  <c r="O300" i="3"/>
  <c r="S300" i="3"/>
  <c r="W300" i="3"/>
  <c r="AA300" i="3"/>
  <c r="AE300" i="3"/>
  <c r="AG300" i="3"/>
  <c r="AI300" i="3"/>
  <c r="AK300" i="3"/>
  <c r="AM300" i="3"/>
  <c r="AO300" i="3"/>
  <c r="AQ300" i="3"/>
  <c r="AS300" i="3"/>
  <c r="AU300" i="3"/>
  <c r="AW300" i="3"/>
  <c r="AY300" i="3"/>
  <c r="BA300" i="3"/>
  <c r="BC300" i="3"/>
  <c r="BE300" i="3"/>
  <c r="BG300" i="3"/>
  <c r="BI300" i="3"/>
  <c r="M301" i="3"/>
  <c r="O301" i="3"/>
  <c r="Q301" i="3"/>
  <c r="S301" i="3"/>
  <c r="U301" i="3"/>
  <c r="W301" i="3"/>
  <c r="Y301" i="3"/>
  <c r="AA301" i="3"/>
  <c r="AC301" i="3"/>
  <c r="AE301" i="3"/>
  <c r="AG301" i="3"/>
  <c r="AI301" i="3"/>
  <c r="AK301" i="3"/>
  <c r="AM301" i="3"/>
  <c r="AO301" i="3"/>
  <c r="AQ301" i="3"/>
  <c r="AS301" i="3"/>
  <c r="AU301" i="3"/>
  <c r="AW301" i="3"/>
  <c r="AY301" i="3"/>
  <c r="BA301" i="3"/>
  <c r="BC301" i="3"/>
  <c r="BE301" i="3"/>
  <c r="BG301" i="3"/>
  <c r="BI301" i="3"/>
  <c r="N301" i="3"/>
  <c r="P301" i="3"/>
  <c r="R301" i="3"/>
  <c r="T301" i="3"/>
  <c r="V301" i="3"/>
  <c r="X301" i="3"/>
  <c r="Z301" i="3"/>
  <c r="AB301" i="3"/>
  <c r="AD301" i="3"/>
  <c r="AF301" i="3"/>
  <c r="AH301" i="3"/>
  <c r="AJ301" i="3"/>
  <c r="AL301" i="3"/>
  <c r="AN301" i="3"/>
  <c r="AP301" i="3"/>
  <c r="AR301" i="3"/>
  <c r="AT301" i="3"/>
  <c r="AV301" i="3"/>
  <c r="AX301" i="3"/>
  <c r="AZ301" i="3"/>
  <c r="BB301" i="3"/>
  <c r="BD301" i="3"/>
  <c r="BF301" i="3"/>
  <c r="BH301" i="3"/>
  <c r="M302" i="3"/>
  <c r="O302" i="3"/>
  <c r="Q302" i="3"/>
  <c r="S302" i="3"/>
  <c r="U302" i="3"/>
  <c r="W302" i="3"/>
  <c r="Y302" i="3"/>
  <c r="AA302" i="3"/>
  <c r="AC302" i="3"/>
  <c r="AE302" i="3"/>
  <c r="AG302" i="3"/>
  <c r="AI302" i="3"/>
  <c r="AK302" i="3"/>
  <c r="AM302" i="3"/>
  <c r="AO302" i="3"/>
  <c r="AQ302" i="3"/>
  <c r="AS302" i="3"/>
  <c r="AU302" i="3"/>
  <c r="AW302" i="3"/>
  <c r="AY302" i="3"/>
  <c r="BA302" i="3"/>
  <c r="BC302" i="3"/>
  <c r="N302" i="3"/>
  <c r="P302" i="3"/>
  <c r="R302" i="3"/>
  <c r="T302" i="3"/>
  <c r="V302" i="3"/>
  <c r="X302" i="3"/>
  <c r="Z302" i="3"/>
  <c r="AD302" i="3"/>
  <c r="AH302" i="3"/>
  <c r="AL302" i="3"/>
  <c r="AP302" i="3"/>
  <c r="AT302" i="3"/>
  <c r="AX302" i="3"/>
  <c r="BB302" i="3"/>
  <c r="BE302" i="3"/>
  <c r="BG302" i="3"/>
  <c r="BI302" i="3"/>
  <c r="AB302" i="3"/>
  <c r="AF302" i="3"/>
  <c r="AJ302" i="3"/>
  <c r="AN302" i="3"/>
  <c r="AR302" i="3"/>
  <c r="AV302" i="3"/>
  <c r="AZ302" i="3"/>
  <c r="BD302" i="3"/>
  <c r="BF302" i="3"/>
  <c r="BH302" i="3"/>
  <c r="N303" i="3"/>
  <c r="P303" i="3"/>
  <c r="R303" i="3"/>
  <c r="T303" i="3"/>
  <c r="V303" i="3"/>
  <c r="X303" i="3"/>
  <c r="Z303" i="3"/>
  <c r="AB303" i="3"/>
  <c r="AD303" i="3"/>
  <c r="AF303" i="3"/>
  <c r="AH303" i="3"/>
  <c r="AJ303" i="3"/>
  <c r="AL303" i="3"/>
  <c r="AN303" i="3"/>
  <c r="AP303" i="3"/>
  <c r="AR303" i="3"/>
  <c r="AT303" i="3"/>
  <c r="AV303" i="3"/>
  <c r="AX303" i="3"/>
  <c r="AZ303" i="3"/>
  <c r="BB303" i="3"/>
  <c r="BD303" i="3"/>
  <c r="BF303" i="3"/>
  <c r="BH303" i="3"/>
  <c r="M303" i="3"/>
  <c r="O303" i="3"/>
  <c r="Q303" i="3"/>
  <c r="S303" i="3"/>
  <c r="U303" i="3"/>
  <c r="W303" i="3"/>
  <c r="Y303" i="3"/>
  <c r="AA303" i="3"/>
  <c r="AC303" i="3"/>
  <c r="AE303" i="3"/>
  <c r="AG303" i="3"/>
  <c r="AI303" i="3"/>
  <c r="AK303" i="3"/>
  <c r="AM303" i="3"/>
  <c r="AO303" i="3"/>
  <c r="AQ303" i="3"/>
  <c r="AS303" i="3"/>
  <c r="AU303" i="3"/>
  <c r="AW303" i="3"/>
  <c r="AY303" i="3"/>
  <c r="BA303" i="3"/>
  <c r="BC303" i="3"/>
  <c r="BE303" i="3"/>
  <c r="BG303" i="3"/>
  <c r="BI303" i="3"/>
  <c r="N304" i="3"/>
  <c r="P304" i="3"/>
  <c r="R304" i="3"/>
  <c r="T304" i="3"/>
  <c r="V304" i="3"/>
  <c r="X304" i="3"/>
  <c r="Z304" i="3"/>
  <c r="AB304" i="3"/>
  <c r="AD304" i="3"/>
  <c r="AF304" i="3"/>
  <c r="AH304" i="3"/>
  <c r="AJ304" i="3"/>
  <c r="AL304" i="3"/>
  <c r="AN304" i="3"/>
  <c r="AP304" i="3"/>
  <c r="AR304" i="3"/>
  <c r="AT304" i="3"/>
  <c r="AV304" i="3"/>
  <c r="AX304" i="3"/>
  <c r="AZ304" i="3"/>
  <c r="BB304" i="3"/>
  <c r="BD304" i="3"/>
  <c r="BF304" i="3"/>
  <c r="BH304" i="3"/>
  <c r="M304" i="3"/>
  <c r="O304" i="3"/>
  <c r="Q304" i="3"/>
  <c r="S304" i="3"/>
  <c r="U304" i="3"/>
  <c r="W304" i="3"/>
  <c r="Y304" i="3"/>
  <c r="AA304" i="3"/>
  <c r="AC304" i="3"/>
  <c r="AE304" i="3"/>
  <c r="AG304" i="3"/>
  <c r="AI304" i="3"/>
  <c r="AK304" i="3"/>
  <c r="AM304" i="3"/>
  <c r="AO304" i="3"/>
  <c r="AQ304" i="3"/>
  <c r="AS304" i="3"/>
  <c r="AU304" i="3"/>
  <c r="AW304" i="3"/>
  <c r="AY304" i="3"/>
  <c r="BA304" i="3"/>
  <c r="BC304" i="3"/>
  <c r="BE304" i="3"/>
  <c r="BG304" i="3"/>
  <c r="BI304" i="3"/>
  <c r="M305" i="3"/>
  <c r="O305" i="3"/>
  <c r="Q305" i="3"/>
  <c r="S305" i="3"/>
  <c r="U305" i="3"/>
  <c r="W305" i="3"/>
  <c r="Y305" i="3"/>
  <c r="AA305" i="3"/>
  <c r="AC305" i="3"/>
  <c r="AE305" i="3"/>
  <c r="AG305" i="3"/>
  <c r="AI305" i="3"/>
  <c r="AK305" i="3"/>
  <c r="AM305" i="3"/>
  <c r="AO305" i="3"/>
  <c r="AQ305" i="3"/>
  <c r="AS305" i="3"/>
  <c r="AU305" i="3"/>
  <c r="AW305" i="3"/>
  <c r="AY305" i="3"/>
  <c r="BA305" i="3"/>
  <c r="BC305" i="3"/>
  <c r="BE305" i="3"/>
  <c r="BG305" i="3"/>
  <c r="BI305" i="3"/>
  <c r="N305" i="3"/>
  <c r="P305" i="3"/>
  <c r="R305" i="3"/>
  <c r="T305" i="3"/>
  <c r="V305" i="3"/>
  <c r="X305" i="3"/>
  <c r="Z305" i="3"/>
  <c r="AB305" i="3"/>
  <c r="AD305" i="3"/>
  <c r="AF305" i="3"/>
  <c r="AH305" i="3"/>
  <c r="AJ305" i="3"/>
  <c r="AL305" i="3"/>
  <c r="AN305" i="3"/>
  <c r="AP305" i="3"/>
  <c r="AR305" i="3"/>
  <c r="AT305" i="3"/>
  <c r="AV305" i="3"/>
  <c r="AX305" i="3"/>
  <c r="AZ305" i="3"/>
  <c r="BB305" i="3"/>
  <c r="BD305" i="3"/>
  <c r="BF305" i="3"/>
  <c r="BH305" i="3"/>
  <c r="M306" i="3"/>
  <c r="O306" i="3"/>
  <c r="Q306" i="3"/>
  <c r="S306" i="3"/>
  <c r="U306" i="3"/>
  <c r="W306" i="3"/>
  <c r="Y306" i="3"/>
  <c r="AA306" i="3"/>
  <c r="AC306" i="3"/>
  <c r="AE306" i="3"/>
  <c r="AG306" i="3"/>
  <c r="AI306" i="3"/>
  <c r="AK306" i="3"/>
  <c r="AM306" i="3"/>
  <c r="AO306" i="3"/>
  <c r="AQ306" i="3"/>
  <c r="AS306" i="3"/>
  <c r="AU306" i="3"/>
  <c r="AW306" i="3"/>
  <c r="AY306" i="3"/>
  <c r="BA306" i="3"/>
  <c r="BC306" i="3"/>
  <c r="BE306" i="3"/>
  <c r="BG306" i="3"/>
  <c r="BI306" i="3"/>
  <c r="N306" i="3"/>
  <c r="P306" i="3"/>
  <c r="R306" i="3"/>
  <c r="T306" i="3"/>
  <c r="V306" i="3"/>
  <c r="X306" i="3"/>
  <c r="Z306" i="3"/>
  <c r="AB306" i="3"/>
  <c r="AD306" i="3"/>
  <c r="AF306" i="3"/>
  <c r="AH306" i="3"/>
  <c r="AJ306" i="3"/>
  <c r="AL306" i="3"/>
  <c r="AN306" i="3"/>
  <c r="AP306" i="3"/>
  <c r="AR306" i="3"/>
  <c r="AT306" i="3"/>
  <c r="AV306" i="3"/>
  <c r="AX306" i="3"/>
  <c r="AZ306" i="3"/>
  <c r="BB306" i="3"/>
  <c r="BD306" i="3"/>
  <c r="BF306" i="3"/>
  <c r="BH306" i="3"/>
  <c r="N307" i="3"/>
  <c r="P307" i="3"/>
  <c r="R307" i="3"/>
  <c r="T307" i="3"/>
  <c r="V307" i="3"/>
  <c r="X307" i="3"/>
  <c r="Z307" i="3"/>
  <c r="AB307" i="3"/>
  <c r="AD307" i="3"/>
  <c r="AF307" i="3"/>
  <c r="AH307" i="3"/>
  <c r="AJ307" i="3"/>
  <c r="AL307" i="3"/>
  <c r="AN307" i="3"/>
  <c r="AP307" i="3"/>
  <c r="AR307" i="3"/>
  <c r="AT307" i="3"/>
  <c r="AV307" i="3"/>
  <c r="AX307" i="3"/>
  <c r="AZ307" i="3"/>
  <c r="BB307" i="3"/>
  <c r="BD307" i="3"/>
  <c r="BF307" i="3"/>
  <c r="BH307" i="3"/>
  <c r="M307" i="3"/>
  <c r="O307" i="3"/>
  <c r="Q307" i="3"/>
  <c r="S307" i="3"/>
  <c r="U307" i="3"/>
  <c r="W307" i="3"/>
  <c r="Y307" i="3"/>
  <c r="AA307" i="3"/>
  <c r="AC307" i="3"/>
  <c r="AE307" i="3"/>
  <c r="AG307" i="3"/>
  <c r="AI307" i="3"/>
  <c r="AK307" i="3"/>
  <c r="AM307" i="3"/>
  <c r="AO307" i="3"/>
  <c r="AQ307" i="3"/>
  <c r="AS307" i="3"/>
  <c r="AU307" i="3"/>
  <c r="AW307" i="3"/>
  <c r="AY307" i="3"/>
  <c r="BA307" i="3"/>
  <c r="BC307" i="3"/>
  <c r="BE307" i="3"/>
  <c r="BG307" i="3"/>
  <c r="BI307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M309" i="3"/>
  <c r="N309" i="3"/>
  <c r="P309" i="3"/>
  <c r="R309" i="3"/>
  <c r="T309" i="3"/>
  <c r="V309" i="3"/>
  <c r="X309" i="3"/>
  <c r="Z309" i="3"/>
  <c r="O309" i="3"/>
  <c r="S309" i="3"/>
  <c r="W309" i="3"/>
  <c r="AA309" i="3"/>
  <c r="AC309" i="3"/>
  <c r="AE309" i="3"/>
  <c r="AG309" i="3"/>
  <c r="AI309" i="3"/>
  <c r="AK309" i="3"/>
  <c r="AM309" i="3"/>
  <c r="AO309" i="3"/>
  <c r="AQ309" i="3"/>
  <c r="AS309" i="3"/>
  <c r="AU309" i="3"/>
  <c r="AW309" i="3"/>
  <c r="AY309" i="3"/>
  <c r="BA309" i="3"/>
  <c r="BC309" i="3"/>
  <c r="BE309" i="3"/>
  <c r="BG309" i="3"/>
  <c r="BI309" i="3"/>
  <c r="Q309" i="3"/>
  <c r="U309" i="3"/>
  <c r="Y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M311" i="3"/>
  <c r="O311" i="3"/>
  <c r="Q311" i="3"/>
  <c r="S311" i="3"/>
  <c r="U311" i="3"/>
  <c r="W311" i="3"/>
  <c r="Y311" i="3"/>
  <c r="AA311" i="3"/>
  <c r="AC311" i="3"/>
  <c r="AE311" i="3"/>
  <c r="AG311" i="3"/>
  <c r="AI311" i="3"/>
  <c r="AK311" i="3"/>
  <c r="AM311" i="3"/>
  <c r="AO311" i="3"/>
  <c r="AQ311" i="3"/>
  <c r="AS311" i="3"/>
  <c r="AU311" i="3"/>
  <c r="AW311" i="3"/>
  <c r="AY311" i="3"/>
  <c r="BA311" i="3"/>
  <c r="BC311" i="3"/>
  <c r="BE311" i="3"/>
  <c r="BG311" i="3"/>
  <c r="BI311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M315" i="3"/>
  <c r="O315" i="3"/>
  <c r="Q315" i="3"/>
  <c r="S315" i="3"/>
  <c r="U315" i="3"/>
  <c r="W315" i="3"/>
  <c r="Y315" i="3"/>
  <c r="AA315" i="3"/>
  <c r="AC315" i="3"/>
  <c r="AE315" i="3"/>
  <c r="AG315" i="3"/>
  <c r="AI315" i="3"/>
  <c r="AK315" i="3"/>
  <c r="AM315" i="3"/>
  <c r="AO315" i="3"/>
  <c r="AQ315" i="3"/>
  <c r="AU315" i="3"/>
  <c r="AY315" i="3"/>
  <c r="BC315" i="3"/>
  <c r="BF315" i="3"/>
  <c r="BH315" i="3"/>
  <c r="AS315" i="3"/>
  <c r="AW315" i="3"/>
  <c r="BA315" i="3"/>
  <c r="BE315" i="3"/>
  <c r="BG315" i="3"/>
  <c r="BI315" i="3"/>
  <c r="N316" i="3"/>
  <c r="P316" i="3"/>
  <c r="R316" i="3"/>
  <c r="T316" i="3"/>
  <c r="V316" i="3"/>
  <c r="X316" i="3"/>
  <c r="Z316" i="3"/>
  <c r="AB316" i="3"/>
  <c r="AD316" i="3"/>
  <c r="AF316" i="3"/>
  <c r="AH316" i="3"/>
  <c r="AJ316" i="3"/>
  <c r="AL316" i="3"/>
  <c r="AN316" i="3"/>
  <c r="AP316" i="3"/>
  <c r="AR316" i="3"/>
  <c r="AT316" i="3"/>
  <c r="AV316" i="3"/>
  <c r="AX316" i="3"/>
  <c r="AZ316" i="3"/>
  <c r="BB316" i="3"/>
  <c r="BD316" i="3"/>
  <c r="BF316" i="3"/>
  <c r="BH316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Q319" i="3"/>
  <c r="AS319" i="3"/>
  <c r="AU319" i="3"/>
  <c r="AW319" i="3"/>
  <c r="AY319" i="3"/>
  <c r="BA319" i="3"/>
  <c r="BC319" i="3"/>
  <c r="BE319" i="3"/>
  <c r="BG319" i="3"/>
  <c r="BI319" i="3"/>
  <c r="N320" i="3"/>
  <c r="P320" i="3"/>
  <c r="R320" i="3"/>
  <c r="T320" i="3"/>
  <c r="V320" i="3"/>
  <c r="X320" i="3"/>
  <c r="Z320" i="3"/>
  <c r="AB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M320" i="3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4" i="3"/>
  <c r="O324" i="3"/>
  <c r="Q324" i="3"/>
  <c r="S324" i="3"/>
  <c r="U324" i="3"/>
  <c r="W324" i="3"/>
  <c r="Y324" i="3"/>
  <c r="AA324" i="3"/>
  <c r="AC324" i="3"/>
  <c r="AE324" i="3"/>
  <c r="AG324" i="3"/>
  <c r="AI324" i="3"/>
  <c r="AK324" i="3"/>
  <c r="AM324" i="3"/>
  <c r="AO324" i="3"/>
  <c r="AQ324" i="3"/>
  <c r="AS324" i="3"/>
  <c r="AU324" i="3"/>
  <c r="AW324" i="3"/>
  <c r="AY324" i="3"/>
  <c r="BA324" i="3"/>
  <c r="BC324" i="3"/>
  <c r="BE324" i="3"/>
  <c r="BG324" i="3"/>
  <c r="BI324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AU326" i="3"/>
  <c r="AW326" i="3"/>
  <c r="AY326" i="3"/>
  <c r="BA326" i="3"/>
  <c r="BC326" i="3"/>
  <c r="BE326" i="3"/>
  <c r="BG326" i="3"/>
  <c r="BI326" i="3"/>
  <c r="N326" i="3"/>
  <c r="P326" i="3"/>
  <c r="R326" i="3"/>
  <c r="T326" i="3"/>
  <c r="V326" i="3"/>
  <c r="X326" i="3"/>
  <c r="Z326" i="3"/>
  <c r="AB326" i="3"/>
  <c r="AD326" i="3"/>
  <c r="AF326" i="3"/>
  <c r="AH326" i="3"/>
  <c r="AJ326" i="3"/>
  <c r="AL326" i="3"/>
  <c r="AN326" i="3"/>
  <c r="AP326" i="3"/>
  <c r="AR326" i="3"/>
  <c r="AT326" i="3"/>
  <c r="AV326" i="3"/>
  <c r="AX326" i="3"/>
  <c r="AZ326" i="3"/>
  <c r="BB326" i="3"/>
  <c r="BD326" i="3"/>
  <c r="BF326" i="3"/>
  <c r="BH326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M329" i="3"/>
  <c r="O329" i="3"/>
  <c r="Q329" i="3"/>
  <c r="S329" i="3"/>
  <c r="U329" i="3"/>
  <c r="W329" i="3"/>
  <c r="N329" i="3"/>
  <c r="R329" i="3"/>
  <c r="V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P329" i="3"/>
  <c r="T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M332" i="3"/>
  <c r="O332" i="3"/>
  <c r="Q332" i="3"/>
  <c r="S332" i="3"/>
  <c r="U332" i="3"/>
  <c r="W332" i="3"/>
  <c r="Y332" i="3"/>
  <c r="AA332" i="3"/>
  <c r="AC332" i="3"/>
  <c r="AE332" i="3"/>
  <c r="AG332" i="3"/>
  <c r="AI332" i="3"/>
  <c r="AK332" i="3"/>
  <c r="AM332" i="3"/>
  <c r="AO332" i="3"/>
  <c r="AQ332" i="3"/>
  <c r="AS332" i="3"/>
  <c r="AU332" i="3"/>
  <c r="AW332" i="3"/>
  <c r="AY332" i="3"/>
  <c r="BA332" i="3"/>
  <c r="BC332" i="3"/>
  <c r="BE332" i="3"/>
  <c r="BG332" i="3"/>
  <c r="BI332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BF333" i="3"/>
  <c r="BB333" i="3"/>
  <c r="AX333" i="3"/>
  <c r="AT333" i="3"/>
  <c r="AP333" i="3"/>
  <c r="AL333" i="3"/>
  <c r="AH333" i="3"/>
  <c r="AD333" i="3"/>
  <c r="Z333" i="3"/>
  <c r="V333" i="3"/>
  <c r="R333" i="3"/>
  <c r="N333" i="3"/>
  <c r="BG333" i="3"/>
  <c r="BC333" i="3"/>
  <c r="AY333" i="3"/>
  <c r="AU333" i="3"/>
  <c r="AQ333" i="3"/>
  <c r="AM333" i="3"/>
  <c r="AI333" i="3"/>
  <c r="AE333" i="3"/>
  <c r="AA333" i="3"/>
  <c r="W333" i="3"/>
  <c r="S333" i="3"/>
  <c r="BN338" i="3"/>
  <c r="L293" i="3"/>
  <c r="L289" i="3"/>
  <c r="L281" i="3"/>
  <c r="L279" i="3"/>
  <c r="L275" i="3"/>
  <c r="K270" i="3"/>
  <c r="K266" i="3"/>
  <c r="M266" i="3" s="1"/>
  <c r="K262" i="3"/>
  <c r="K253" i="3"/>
  <c r="O253" i="3" s="1"/>
  <c r="K150" i="3"/>
  <c r="K149" i="3"/>
  <c r="M149" i="3" s="1"/>
  <c r="K147" i="3"/>
  <c r="K292" i="3"/>
  <c r="M292" i="3" s="1"/>
  <c r="K288" i="3"/>
  <c r="K284" i="3"/>
  <c r="M284" i="3" s="1"/>
  <c r="L280" i="3"/>
  <c r="K278" i="3"/>
  <c r="M278" i="3" s="1"/>
  <c r="K274" i="3"/>
  <c r="K296" i="3"/>
  <c r="K295" i="3"/>
  <c r="K294" i="3"/>
  <c r="L291" i="3"/>
  <c r="K290" i="3"/>
  <c r="M290" i="3" s="1"/>
  <c r="L287" i="3"/>
  <c r="K286" i="3"/>
  <c r="M286" i="3" s="1"/>
  <c r="L283" i="3"/>
  <c r="K282" i="3"/>
  <c r="M282" i="3" s="1"/>
  <c r="L277" i="3"/>
  <c r="K276" i="3"/>
  <c r="N276" i="3" s="1"/>
  <c r="L273" i="3"/>
  <c r="K272" i="3"/>
  <c r="N272" i="3" s="1"/>
  <c r="L269" i="3"/>
  <c r="K268" i="3"/>
  <c r="N268" i="3" s="1"/>
  <c r="L265" i="3"/>
  <c r="K264" i="3"/>
  <c r="N264" i="3" s="1"/>
  <c r="L261" i="3"/>
  <c r="K257" i="3"/>
  <c r="M257" i="3" s="1"/>
  <c r="K146" i="3"/>
  <c r="K145" i="3"/>
  <c r="P145" i="3" s="1"/>
  <c r="K143" i="3"/>
  <c r="K142" i="3"/>
  <c r="M142" i="3" s="1"/>
  <c r="K141" i="3"/>
  <c r="K139" i="3"/>
  <c r="O139" i="3" s="1"/>
  <c r="K138" i="3"/>
  <c r="K137" i="3"/>
  <c r="O137" i="3" s="1"/>
  <c r="K126" i="3"/>
  <c r="K125" i="3"/>
  <c r="P125" i="3" s="1"/>
  <c r="K118" i="3"/>
  <c r="K117" i="3"/>
  <c r="P117" i="3" s="1"/>
  <c r="K260" i="3"/>
  <c r="K259" i="3"/>
  <c r="N259" i="3" s="1"/>
  <c r="L256" i="3"/>
  <c r="K255" i="3"/>
  <c r="N255" i="3" s="1"/>
  <c r="L252" i="3"/>
  <c r="L248" i="3"/>
  <c r="S248" i="3" s="1"/>
  <c r="K248" i="3"/>
  <c r="L185" i="3"/>
  <c r="Q185" i="3" s="1"/>
  <c r="K185" i="3"/>
  <c r="L181" i="3"/>
  <c r="O181" i="3" s="1"/>
  <c r="K181" i="3"/>
  <c r="L177" i="3"/>
  <c r="M177" i="3" s="1"/>
  <c r="K177" i="3"/>
  <c r="L173" i="3"/>
  <c r="AQ173" i="3" s="1"/>
  <c r="K173" i="3"/>
  <c r="L169" i="3"/>
  <c r="AO169" i="3" s="1"/>
  <c r="K169" i="3"/>
  <c r="L165" i="3"/>
  <c r="AM165" i="3" s="1"/>
  <c r="K165" i="3"/>
  <c r="K160" i="3"/>
  <c r="L158" i="3"/>
  <c r="K158" i="3"/>
  <c r="Q158" i="3" s="1"/>
  <c r="L157" i="3"/>
  <c r="K157" i="3"/>
  <c r="P157" i="3" s="1"/>
  <c r="L155" i="3"/>
  <c r="K155" i="3"/>
  <c r="AK155" i="3" s="1"/>
  <c r="L154" i="3"/>
  <c r="K154" i="3"/>
  <c r="M154" i="3" s="1"/>
  <c r="L153" i="3"/>
  <c r="K153" i="3"/>
  <c r="O153" i="3" s="1"/>
  <c r="K148" i="3"/>
  <c r="K144" i="3"/>
  <c r="K140" i="3"/>
  <c r="K136" i="3"/>
  <c r="L135" i="3"/>
  <c r="L134" i="3"/>
  <c r="N134" i="3" s="1"/>
  <c r="K134" i="3"/>
  <c r="L133" i="3"/>
  <c r="S133" i="3" s="1"/>
  <c r="K133" i="3"/>
  <c r="L131" i="3"/>
  <c r="AJ131" i="3" s="1"/>
  <c r="K131" i="3"/>
  <c r="L130" i="3"/>
  <c r="R130" i="3" s="1"/>
  <c r="K130" i="3"/>
  <c r="L129" i="3"/>
  <c r="P129" i="3" s="1"/>
  <c r="K129" i="3"/>
  <c r="K124" i="3"/>
  <c r="L123" i="3"/>
  <c r="L122" i="3"/>
  <c r="M122" i="3" s="1"/>
  <c r="K122" i="3"/>
  <c r="L121" i="3"/>
  <c r="AA121" i="3" s="1"/>
  <c r="K121" i="3"/>
  <c r="K116" i="3"/>
  <c r="L115" i="3"/>
  <c r="M115" i="3" s="1"/>
  <c r="L114" i="3"/>
  <c r="M114" i="3" s="1"/>
  <c r="K114" i="3"/>
  <c r="L113" i="3"/>
  <c r="S113" i="3" s="1"/>
  <c r="K113" i="3"/>
  <c r="L112" i="3"/>
  <c r="Q112" i="3" s="1"/>
  <c r="K112" i="3"/>
  <c r="L111" i="3"/>
  <c r="P111" i="3" s="1"/>
  <c r="K111" i="3"/>
  <c r="L110" i="3"/>
  <c r="N110" i="3" s="1"/>
  <c r="K110" i="3"/>
  <c r="L109" i="3"/>
  <c r="S109" i="3" s="1"/>
  <c r="K109" i="3"/>
  <c r="L108" i="3"/>
  <c r="R108" i="3" s="1"/>
  <c r="K108" i="3"/>
  <c r="L107" i="3"/>
  <c r="P107" i="3" s="1"/>
  <c r="K107" i="3"/>
  <c r="L106" i="3"/>
  <c r="M106" i="3" s="1"/>
  <c r="K106" i="3"/>
  <c r="L105" i="3"/>
  <c r="T105" i="3" s="1"/>
  <c r="K105" i="3"/>
  <c r="L104" i="3"/>
  <c r="Q104" i="3" s="1"/>
  <c r="K104" i="3"/>
  <c r="L103" i="3"/>
  <c r="P103" i="3" s="1"/>
  <c r="K103" i="3"/>
  <c r="L102" i="3"/>
  <c r="N102" i="3" s="1"/>
  <c r="K102" i="3"/>
  <c r="L101" i="3"/>
  <c r="AA101" i="3" s="1"/>
  <c r="K101" i="3"/>
  <c r="AB147" i="3"/>
  <c r="AR147" i="3"/>
  <c r="BH147" i="3"/>
  <c r="AA147" i="3"/>
  <c r="AQ147" i="3"/>
  <c r="BG147" i="3"/>
  <c r="Y143" i="3"/>
  <c r="AO143" i="3"/>
  <c r="BE143" i="3"/>
  <c r="AH143" i="3"/>
  <c r="T143" i="3"/>
  <c r="AZ143" i="3"/>
  <c r="M139" i="3"/>
  <c r="U139" i="3"/>
  <c r="AC139" i="3"/>
  <c r="AK139" i="3"/>
  <c r="AS139" i="3"/>
  <c r="BA139" i="3"/>
  <c r="BI139" i="3"/>
  <c r="T139" i="3"/>
  <c r="AB139" i="3"/>
  <c r="AJ139" i="3"/>
  <c r="AR139" i="3"/>
  <c r="AZ139" i="3"/>
  <c r="BH139" i="3"/>
  <c r="P185" i="3"/>
  <c r="AE181" i="3"/>
  <c r="AT181" i="3"/>
  <c r="BI177" i="3"/>
  <c r="AA173" i="3"/>
  <c r="AP173" i="3"/>
  <c r="BE169" i="3"/>
  <c r="W165" i="3"/>
  <c r="AL165" i="3"/>
  <c r="BA155" i="3"/>
  <c r="T131" i="3"/>
  <c r="AE131" i="3"/>
  <c r="M253" i="3"/>
  <c r="U253" i="3"/>
  <c r="AC253" i="3"/>
  <c r="AK253" i="3"/>
  <c r="AS253" i="3"/>
  <c r="BA253" i="3"/>
  <c r="BI253" i="3"/>
  <c r="T253" i="3"/>
  <c r="AB253" i="3"/>
  <c r="AJ253" i="3"/>
  <c r="AR253" i="3"/>
  <c r="AZ253" i="3"/>
  <c r="BH253" i="3"/>
  <c r="AQ248" i="3"/>
  <c r="Z248" i="3"/>
  <c r="BF248" i="3"/>
  <c r="AO158" i="3"/>
  <c r="X158" i="3"/>
  <c r="BD158" i="3"/>
  <c r="AM153" i="3"/>
  <c r="V153" i="3"/>
  <c r="BB153" i="3"/>
  <c r="N150" i="3"/>
  <c r="V150" i="3"/>
  <c r="AD150" i="3"/>
  <c r="AL150" i="3"/>
  <c r="AT150" i="3"/>
  <c r="BB150" i="3"/>
  <c r="M150" i="3"/>
  <c r="U150" i="3"/>
  <c r="AC150" i="3"/>
  <c r="AK150" i="3"/>
  <c r="AS150" i="3"/>
  <c r="BA150" i="3"/>
  <c r="BI150" i="3"/>
  <c r="N145" i="3"/>
  <c r="V145" i="3"/>
  <c r="AD145" i="3"/>
  <c r="AL145" i="3"/>
  <c r="AT145" i="3"/>
  <c r="BB145" i="3"/>
  <c r="O145" i="3"/>
  <c r="AE145" i="3"/>
  <c r="AU145" i="3"/>
  <c r="M145" i="3"/>
  <c r="AC145" i="3"/>
  <c r="AS145" i="3"/>
  <c r="BI145" i="3"/>
  <c r="S142" i="3"/>
  <c r="AA142" i="3"/>
  <c r="AI142" i="3"/>
  <c r="AQ142" i="3"/>
  <c r="AY142" i="3"/>
  <c r="BG142" i="3"/>
  <c r="R142" i="3"/>
  <c r="Z142" i="3"/>
  <c r="AH142" i="3"/>
  <c r="AP142" i="3"/>
  <c r="AX142" i="3"/>
  <c r="BF142" i="3"/>
  <c r="Q137" i="3"/>
  <c r="Y137" i="3"/>
  <c r="AG137" i="3"/>
  <c r="AO137" i="3"/>
  <c r="AW137" i="3"/>
  <c r="BE137" i="3"/>
  <c r="P137" i="3"/>
  <c r="X137" i="3"/>
  <c r="AF137" i="3"/>
  <c r="AN137" i="3"/>
  <c r="AV137" i="3"/>
  <c r="BD137" i="3"/>
  <c r="V134" i="3"/>
  <c r="BB134" i="3"/>
  <c r="AK134" i="3"/>
  <c r="S101" i="3"/>
  <c r="AY101" i="3"/>
  <c r="BB101" i="3"/>
  <c r="BH292" i="3"/>
  <c r="AZ292" i="3"/>
  <c r="AR292" i="3"/>
  <c r="AJ292" i="3"/>
  <c r="AB292" i="3"/>
  <c r="T292" i="3"/>
  <c r="BH290" i="3"/>
  <c r="AZ290" i="3"/>
  <c r="AR290" i="3"/>
  <c r="AJ290" i="3"/>
  <c r="AB290" i="3"/>
  <c r="T290" i="3"/>
  <c r="BD288" i="3"/>
  <c r="AV288" i="3"/>
  <c r="AN288" i="3"/>
  <c r="AF288" i="3"/>
  <c r="X288" i="3"/>
  <c r="P288" i="3"/>
  <c r="BH286" i="3"/>
  <c r="AZ286" i="3"/>
  <c r="AR286" i="3"/>
  <c r="AJ286" i="3"/>
  <c r="AB286" i="3"/>
  <c r="T286" i="3"/>
  <c r="BH284" i="3"/>
  <c r="AZ284" i="3"/>
  <c r="AR284" i="3"/>
  <c r="AJ284" i="3"/>
  <c r="AB284" i="3"/>
  <c r="T284" i="3"/>
  <c r="BH282" i="3"/>
  <c r="AZ282" i="3"/>
  <c r="AR282" i="3"/>
  <c r="AJ282" i="3"/>
  <c r="AB282" i="3"/>
  <c r="T282" i="3"/>
  <c r="BH278" i="3"/>
  <c r="AZ278" i="3"/>
  <c r="AR278" i="3"/>
  <c r="AJ278" i="3"/>
  <c r="AB278" i="3"/>
  <c r="T278" i="3"/>
  <c r="BI276" i="3"/>
  <c r="BA276" i="3"/>
  <c r="AS276" i="3"/>
  <c r="AK276" i="3"/>
  <c r="AC276" i="3"/>
  <c r="U276" i="3"/>
  <c r="M276" i="3"/>
  <c r="BG274" i="3"/>
  <c r="AY274" i="3"/>
  <c r="AQ274" i="3"/>
  <c r="AI274" i="3"/>
  <c r="AA274" i="3"/>
  <c r="S274" i="3"/>
  <c r="BC272" i="3"/>
  <c r="AU272" i="3"/>
  <c r="AM272" i="3"/>
  <c r="AE272" i="3"/>
  <c r="W272" i="3"/>
  <c r="O272" i="3"/>
  <c r="BB270" i="3"/>
  <c r="AT270" i="3"/>
  <c r="AL270" i="3"/>
  <c r="AD270" i="3"/>
  <c r="V270" i="3"/>
  <c r="N270" i="3"/>
  <c r="BE268" i="3"/>
  <c r="AW268" i="3"/>
  <c r="AO268" i="3"/>
  <c r="AG268" i="3"/>
  <c r="Y268" i="3"/>
  <c r="Q268" i="3"/>
  <c r="BF266" i="3"/>
  <c r="AX266" i="3"/>
  <c r="AP266" i="3"/>
  <c r="AH266" i="3"/>
  <c r="Z266" i="3"/>
  <c r="R266" i="3"/>
  <c r="BG264" i="3"/>
  <c r="AY264" i="3"/>
  <c r="AQ264" i="3"/>
  <c r="AI264" i="3"/>
  <c r="AA264" i="3"/>
  <c r="S264" i="3"/>
  <c r="BB262" i="3"/>
  <c r="AT262" i="3"/>
  <c r="AL262" i="3"/>
  <c r="AD262" i="3"/>
  <c r="V262" i="3"/>
  <c r="N262" i="3"/>
  <c r="BC260" i="3"/>
  <c r="AU260" i="3"/>
  <c r="AM260" i="3"/>
  <c r="AE260" i="3"/>
  <c r="W260" i="3"/>
  <c r="O260" i="3"/>
  <c r="BI259" i="3"/>
  <c r="BA259" i="3"/>
  <c r="AS259" i="3"/>
  <c r="AK259" i="3"/>
  <c r="AC259" i="3"/>
  <c r="U259" i="3"/>
  <c r="M259" i="3"/>
  <c r="BB257" i="3"/>
  <c r="AT257" i="3"/>
  <c r="AL257" i="3"/>
  <c r="AD257" i="3"/>
  <c r="V257" i="3"/>
  <c r="N257" i="3"/>
  <c r="BC255" i="3"/>
  <c r="AU255" i="3"/>
  <c r="AM255" i="3"/>
  <c r="AE255" i="3"/>
  <c r="W255" i="3"/>
  <c r="O255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X157" i="3"/>
  <c r="BD157" i="3"/>
  <c r="AM157" i="3"/>
  <c r="U154" i="3"/>
  <c r="BA154" i="3"/>
  <c r="AJ154" i="3"/>
  <c r="N151" i="3"/>
  <c r="P151" i="3"/>
  <c r="R151" i="3"/>
  <c r="T151" i="3"/>
  <c r="V151" i="3"/>
  <c r="X151" i="3"/>
  <c r="Z151" i="3"/>
  <c r="AB151" i="3"/>
  <c r="AD151" i="3"/>
  <c r="AF151" i="3"/>
  <c r="AH151" i="3"/>
  <c r="AJ151" i="3"/>
  <c r="AL151" i="3"/>
  <c r="AN151" i="3"/>
  <c r="AP151" i="3"/>
  <c r="AR151" i="3"/>
  <c r="AT151" i="3"/>
  <c r="AV151" i="3"/>
  <c r="AX151" i="3"/>
  <c r="AZ151" i="3"/>
  <c r="BB151" i="3"/>
  <c r="BD151" i="3"/>
  <c r="BF151" i="3"/>
  <c r="BH151" i="3"/>
  <c r="M151" i="3"/>
  <c r="O151" i="3"/>
  <c r="Q151" i="3"/>
  <c r="S151" i="3"/>
  <c r="U151" i="3"/>
  <c r="W151" i="3"/>
  <c r="Y151" i="3"/>
  <c r="AA151" i="3"/>
  <c r="AC151" i="3"/>
  <c r="AE151" i="3"/>
  <c r="AG151" i="3"/>
  <c r="AI151" i="3"/>
  <c r="AK151" i="3"/>
  <c r="AM151" i="3"/>
  <c r="AO151" i="3"/>
  <c r="AQ151" i="3"/>
  <c r="AS151" i="3"/>
  <c r="AU151" i="3"/>
  <c r="AW151" i="3"/>
  <c r="AY151" i="3"/>
  <c r="BA151" i="3"/>
  <c r="BC151" i="3"/>
  <c r="BE151" i="3"/>
  <c r="BG151" i="3"/>
  <c r="BI151" i="3"/>
  <c r="S149" i="3"/>
  <c r="AA149" i="3"/>
  <c r="AI149" i="3"/>
  <c r="AQ149" i="3"/>
  <c r="AY149" i="3"/>
  <c r="BG149" i="3"/>
  <c r="R149" i="3"/>
  <c r="Z149" i="3"/>
  <c r="AH149" i="3"/>
  <c r="AP149" i="3"/>
  <c r="AX149" i="3"/>
  <c r="BF149" i="3"/>
  <c r="T146" i="3"/>
  <c r="U146" i="3"/>
  <c r="AD146" i="3"/>
  <c r="AL146" i="3"/>
  <c r="AT146" i="3"/>
  <c r="BB146" i="3"/>
  <c r="O146" i="3"/>
  <c r="AA146" i="3"/>
  <c r="AI146" i="3"/>
  <c r="AQ146" i="3"/>
  <c r="AY146" i="3"/>
  <c r="BG146" i="3"/>
  <c r="R141" i="3"/>
  <c r="Z141" i="3"/>
  <c r="AH141" i="3"/>
  <c r="AP141" i="3"/>
  <c r="AX141" i="3"/>
  <c r="BF141" i="3"/>
  <c r="Q141" i="3"/>
  <c r="Y141" i="3"/>
  <c r="AG141" i="3"/>
  <c r="AO141" i="3"/>
  <c r="AW141" i="3"/>
  <c r="BE141" i="3"/>
  <c r="O138" i="3"/>
  <c r="W138" i="3"/>
  <c r="AE138" i="3"/>
  <c r="AM138" i="3"/>
  <c r="AU138" i="3"/>
  <c r="BC138" i="3"/>
  <c r="N138" i="3"/>
  <c r="V138" i="3"/>
  <c r="AD138" i="3"/>
  <c r="AL138" i="3"/>
  <c r="AT138" i="3"/>
  <c r="BB138" i="3"/>
  <c r="N135" i="3"/>
  <c r="V135" i="3"/>
  <c r="AD135" i="3"/>
  <c r="AL135" i="3"/>
  <c r="AT135" i="3"/>
  <c r="BB135" i="3"/>
  <c r="M135" i="3"/>
  <c r="U135" i="3"/>
  <c r="AC135" i="3"/>
  <c r="AK135" i="3"/>
  <c r="AS135" i="3"/>
  <c r="BA135" i="3"/>
  <c r="BI135" i="3"/>
  <c r="AA133" i="3"/>
  <c r="BG133" i="3"/>
  <c r="AP133" i="3"/>
  <c r="Z130" i="3"/>
  <c r="BF130" i="3"/>
  <c r="AO130" i="3"/>
  <c r="X129" i="3"/>
  <c r="BD129" i="3"/>
  <c r="AM129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S126" i="3"/>
  <c r="AA126" i="3"/>
  <c r="AI126" i="3"/>
  <c r="AQ126" i="3"/>
  <c r="AY126" i="3"/>
  <c r="BG126" i="3"/>
  <c r="R126" i="3"/>
  <c r="Z126" i="3"/>
  <c r="AH126" i="3"/>
  <c r="AP126" i="3"/>
  <c r="AX126" i="3"/>
  <c r="BF126" i="3"/>
  <c r="R125" i="3"/>
  <c r="Z125" i="3"/>
  <c r="AH125" i="3"/>
  <c r="AP125" i="3"/>
  <c r="AX125" i="3"/>
  <c r="BF125" i="3"/>
  <c r="Q125" i="3"/>
  <c r="Y125" i="3"/>
  <c r="AG125" i="3"/>
  <c r="AO125" i="3"/>
  <c r="AW125" i="3"/>
  <c r="BE125" i="3"/>
  <c r="O123" i="3"/>
  <c r="W123" i="3"/>
  <c r="AE123" i="3"/>
  <c r="AM123" i="3"/>
  <c r="AU123" i="3"/>
  <c r="BC123" i="3"/>
  <c r="N123" i="3"/>
  <c r="V123" i="3"/>
  <c r="AD123" i="3"/>
  <c r="AL123" i="3"/>
  <c r="AT123" i="3"/>
  <c r="BB123" i="3"/>
  <c r="U122" i="3"/>
  <c r="BA122" i="3"/>
  <c r="AJ122" i="3"/>
  <c r="S121" i="3"/>
  <c r="AY121" i="3"/>
  <c r="AH121" i="3"/>
  <c r="M119" i="3"/>
  <c r="O119" i="3"/>
  <c r="Q119" i="3"/>
  <c r="S119" i="3"/>
  <c r="U119" i="3"/>
  <c r="W119" i="3"/>
  <c r="Y119" i="3"/>
  <c r="AA119" i="3"/>
  <c r="P119" i="3"/>
  <c r="T119" i="3"/>
  <c r="X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N119" i="3"/>
  <c r="R119" i="3"/>
  <c r="V119" i="3"/>
  <c r="Z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O118" i="3"/>
  <c r="W118" i="3"/>
  <c r="AE118" i="3"/>
  <c r="AM118" i="3"/>
  <c r="AU118" i="3"/>
  <c r="BC118" i="3"/>
  <c r="N118" i="3"/>
  <c r="V118" i="3"/>
  <c r="AD118" i="3"/>
  <c r="AP118" i="3"/>
  <c r="BF118" i="3"/>
  <c r="AV118" i="3"/>
  <c r="BD118" i="3"/>
  <c r="N117" i="3"/>
  <c r="V117" i="3"/>
  <c r="AD117" i="3"/>
  <c r="AL117" i="3"/>
  <c r="AT117" i="3"/>
  <c r="BB117" i="3"/>
  <c r="M117" i="3"/>
  <c r="U117" i="3"/>
  <c r="AC117" i="3"/>
  <c r="AK117" i="3"/>
  <c r="AS117" i="3"/>
  <c r="BA117" i="3"/>
  <c r="BI117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N115" i="3"/>
  <c r="R115" i="3"/>
  <c r="V115" i="3"/>
  <c r="Z115" i="3"/>
  <c r="AD115" i="3"/>
  <c r="AH115" i="3"/>
  <c r="AL115" i="3"/>
  <c r="AP115" i="3"/>
  <c r="AT115" i="3"/>
  <c r="AX115" i="3"/>
  <c r="BB115" i="3"/>
  <c r="BF115" i="3"/>
  <c r="Y114" i="3"/>
  <c r="AO114" i="3"/>
  <c r="BE114" i="3"/>
  <c r="X114" i="3"/>
  <c r="AN114" i="3"/>
  <c r="BD114" i="3"/>
  <c r="W113" i="3"/>
  <c r="AM113" i="3"/>
  <c r="BC113" i="3"/>
  <c r="V113" i="3"/>
  <c r="AL113" i="3"/>
  <c r="BB113" i="3"/>
  <c r="U112" i="3"/>
  <c r="N112" i="3"/>
  <c r="AO112" i="3"/>
  <c r="AW112" i="3"/>
  <c r="BE112" i="3"/>
  <c r="T112" i="3"/>
  <c r="AJ112" i="3"/>
  <c r="AR112" i="3"/>
  <c r="AZ112" i="3"/>
  <c r="BH112" i="3"/>
  <c r="T111" i="3"/>
  <c r="AB111" i="3"/>
  <c r="AJ111" i="3"/>
  <c r="AR111" i="3"/>
  <c r="AZ111" i="3"/>
  <c r="BH111" i="3"/>
  <c r="AA111" i="3"/>
  <c r="AQ111" i="3"/>
  <c r="BG111" i="3"/>
  <c r="Y111" i="3"/>
  <c r="AO111" i="3"/>
  <c r="BE111" i="3"/>
  <c r="R110" i="3"/>
  <c r="Z110" i="3"/>
  <c r="AH110" i="3"/>
  <c r="AP110" i="3"/>
  <c r="AX110" i="3"/>
  <c r="BF110" i="3"/>
  <c r="Q110" i="3"/>
  <c r="Y110" i="3"/>
  <c r="AG110" i="3"/>
  <c r="AO110" i="3"/>
  <c r="AW110" i="3"/>
  <c r="AY110" i="3"/>
  <c r="O109" i="3"/>
  <c r="W109" i="3"/>
  <c r="AE109" i="3"/>
  <c r="AM109" i="3"/>
  <c r="AU109" i="3"/>
  <c r="BC109" i="3"/>
  <c r="N109" i="3"/>
  <c r="V109" i="3"/>
  <c r="AD109" i="3"/>
  <c r="AL109" i="3"/>
  <c r="AT109" i="3"/>
  <c r="BB109" i="3"/>
  <c r="N108" i="3"/>
  <c r="V108" i="3"/>
  <c r="AD108" i="3"/>
  <c r="AL108" i="3"/>
  <c r="AT108" i="3"/>
  <c r="BB108" i="3"/>
  <c r="M108" i="3"/>
  <c r="U108" i="3"/>
  <c r="AC108" i="3"/>
  <c r="AK108" i="3"/>
  <c r="AS108" i="3"/>
  <c r="BA108" i="3"/>
  <c r="BI108" i="3"/>
  <c r="T107" i="3"/>
  <c r="AB107" i="3"/>
  <c r="AJ107" i="3"/>
  <c r="AR107" i="3"/>
  <c r="AZ107" i="3"/>
  <c r="BH107" i="3"/>
  <c r="S107" i="3"/>
  <c r="AA107" i="3"/>
  <c r="AI107" i="3"/>
  <c r="AQ107" i="3"/>
  <c r="AY107" i="3"/>
  <c r="BG107" i="3"/>
  <c r="Q106" i="3"/>
  <c r="V106" i="3"/>
  <c r="AD106" i="3"/>
  <c r="AL106" i="3"/>
  <c r="AT106" i="3"/>
  <c r="BB106" i="3"/>
  <c r="N106" i="3"/>
  <c r="Y106" i="3"/>
  <c r="AG106" i="3"/>
  <c r="AO106" i="3"/>
  <c r="AW106" i="3"/>
  <c r="BE106" i="3"/>
  <c r="P105" i="3"/>
  <c r="O105" i="3"/>
  <c r="W105" i="3"/>
  <c r="AE105" i="3"/>
  <c r="AM105" i="3"/>
  <c r="AU105" i="3"/>
  <c r="BC105" i="3"/>
  <c r="V105" i="3"/>
  <c r="AL105" i="3"/>
  <c r="BB105" i="3"/>
  <c r="AF105" i="3"/>
  <c r="AV105" i="3"/>
  <c r="M104" i="3"/>
  <c r="U104" i="3"/>
  <c r="AC104" i="3"/>
  <c r="R104" i="3"/>
  <c r="AH104" i="3"/>
  <c r="AP104" i="3"/>
  <c r="AX104" i="3"/>
  <c r="BF104" i="3"/>
  <c r="X104" i="3"/>
  <c r="AK104" i="3"/>
  <c r="AS104" i="3"/>
  <c r="BA104" i="3"/>
  <c r="BI104" i="3"/>
  <c r="T103" i="3"/>
  <c r="AB103" i="3"/>
  <c r="AJ103" i="3"/>
  <c r="AR103" i="3"/>
  <c r="AZ103" i="3"/>
  <c r="BH103" i="3"/>
  <c r="AA103" i="3"/>
  <c r="AQ103" i="3"/>
  <c r="BG103" i="3"/>
  <c r="Y103" i="3"/>
  <c r="AO103" i="3"/>
  <c r="BE103" i="3"/>
  <c r="R102" i="3"/>
  <c r="Z102" i="3"/>
  <c r="AH102" i="3"/>
  <c r="AP102" i="3"/>
  <c r="AX102" i="3"/>
  <c r="BF102" i="3"/>
  <c r="U102" i="3"/>
  <c r="AK102" i="3"/>
  <c r="BA102" i="3"/>
  <c r="S102" i="3"/>
  <c r="AI102" i="3"/>
  <c r="AY102" i="3"/>
  <c r="L296" i="3"/>
  <c r="M296" i="3" s="1"/>
  <c r="L295" i="3"/>
  <c r="BG295" i="3" s="1"/>
  <c r="L294" i="3"/>
  <c r="M294" i="3" s="1"/>
  <c r="K293" i="3"/>
  <c r="K291" i="3"/>
  <c r="K289" i="3"/>
  <c r="K287" i="3"/>
  <c r="K285" i="3"/>
  <c r="K283" i="3"/>
  <c r="K281" i="3"/>
  <c r="K280" i="3"/>
  <c r="K279" i="3"/>
  <c r="K277" i="3"/>
  <c r="K275" i="3"/>
  <c r="K273" i="3"/>
  <c r="K271" i="3"/>
  <c r="K269" i="3"/>
  <c r="K267" i="3"/>
  <c r="K265" i="3"/>
  <c r="K263" i="3"/>
  <c r="K261" i="3"/>
  <c r="K258" i="3"/>
  <c r="K256" i="3"/>
  <c r="K254" i="3"/>
  <c r="K252" i="3"/>
  <c r="K251" i="3"/>
  <c r="K249" i="3"/>
  <c r="K247" i="3"/>
  <c r="L246" i="3"/>
  <c r="P246" i="3" s="1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2" i="3"/>
  <c r="K182" i="3"/>
  <c r="L178" i="3"/>
  <c r="K178" i="3"/>
  <c r="L174" i="3"/>
  <c r="K174" i="3"/>
  <c r="L170" i="3"/>
  <c r="K170" i="3"/>
  <c r="L166" i="3"/>
  <c r="K166" i="3"/>
  <c r="L162" i="3"/>
  <c r="K162" i="3"/>
  <c r="L161" i="3"/>
  <c r="K161" i="3"/>
  <c r="K159" i="3"/>
  <c r="L156" i="3"/>
  <c r="M156" i="3" s="1"/>
  <c r="L152" i="3"/>
  <c r="O152" i="3" s="1"/>
  <c r="L148" i="3"/>
  <c r="L144" i="3"/>
  <c r="L140" i="3"/>
  <c r="L136" i="3"/>
  <c r="L132" i="3"/>
  <c r="P132" i="3" s="1"/>
  <c r="L128" i="3"/>
  <c r="N128" i="3" s="1"/>
  <c r="L124" i="3"/>
  <c r="O124" i="3" s="1"/>
  <c r="L120" i="3"/>
  <c r="O120" i="3" s="1"/>
  <c r="L116" i="3"/>
  <c r="M116" i="3" s="1"/>
  <c r="BC296" i="3"/>
  <c r="AU296" i="3"/>
  <c r="AM296" i="3"/>
  <c r="AE296" i="3"/>
  <c r="W296" i="3"/>
  <c r="O296" i="3"/>
  <c r="BH295" i="3"/>
  <c r="AZ295" i="3"/>
  <c r="AR295" i="3"/>
  <c r="AJ295" i="3"/>
  <c r="AB295" i="3"/>
  <c r="T295" i="3"/>
  <c r="BE294" i="3"/>
  <c r="AW294" i="3"/>
  <c r="AO294" i="3"/>
  <c r="AG294" i="3"/>
  <c r="Y294" i="3"/>
  <c r="Q294" i="3"/>
  <c r="BG292" i="3"/>
  <c r="BC292" i="3"/>
  <c r="AY292" i="3"/>
  <c r="AU292" i="3"/>
  <c r="AQ292" i="3"/>
  <c r="AM292" i="3"/>
  <c r="AI292" i="3"/>
  <c r="AE292" i="3"/>
  <c r="AA292" i="3"/>
  <c r="W292" i="3"/>
  <c r="S292" i="3"/>
  <c r="O292" i="3"/>
  <c r="BG290" i="3"/>
  <c r="BC290" i="3"/>
  <c r="AY290" i="3"/>
  <c r="AU290" i="3"/>
  <c r="AQ290" i="3"/>
  <c r="AM290" i="3"/>
  <c r="AI290" i="3"/>
  <c r="AE290" i="3"/>
  <c r="AA290" i="3"/>
  <c r="W290" i="3"/>
  <c r="S290" i="3"/>
  <c r="O290" i="3"/>
  <c r="BG288" i="3"/>
  <c r="BC288" i="3"/>
  <c r="AY288" i="3"/>
  <c r="AU288" i="3"/>
  <c r="AQ288" i="3"/>
  <c r="AM288" i="3"/>
  <c r="AI288" i="3"/>
  <c r="AE288" i="3"/>
  <c r="AA288" i="3"/>
  <c r="W288" i="3"/>
  <c r="S288" i="3"/>
  <c r="O288" i="3"/>
  <c r="BG286" i="3"/>
  <c r="BC286" i="3"/>
  <c r="AY286" i="3"/>
  <c r="AU286" i="3"/>
  <c r="AQ286" i="3"/>
  <c r="AM286" i="3"/>
  <c r="AI286" i="3"/>
  <c r="AE286" i="3"/>
  <c r="AA286" i="3"/>
  <c r="W286" i="3"/>
  <c r="S286" i="3"/>
  <c r="O286" i="3"/>
  <c r="BG284" i="3"/>
  <c r="BC284" i="3"/>
  <c r="AY284" i="3"/>
  <c r="AU284" i="3"/>
  <c r="AQ284" i="3"/>
  <c r="AM284" i="3"/>
  <c r="AI284" i="3"/>
  <c r="AE284" i="3"/>
  <c r="AA284" i="3"/>
  <c r="W284" i="3"/>
  <c r="S284" i="3"/>
  <c r="O284" i="3"/>
  <c r="BG282" i="3"/>
  <c r="BC282" i="3"/>
  <c r="AY282" i="3"/>
  <c r="AU282" i="3"/>
  <c r="AQ282" i="3"/>
  <c r="AM282" i="3"/>
  <c r="AI282" i="3"/>
  <c r="AE282" i="3"/>
  <c r="AA282" i="3"/>
  <c r="W282" i="3"/>
  <c r="S282" i="3"/>
  <c r="O282" i="3"/>
  <c r="BG278" i="3"/>
  <c r="BC278" i="3"/>
  <c r="AY278" i="3"/>
  <c r="AU278" i="3"/>
  <c r="AQ278" i="3"/>
  <c r="AM278" i="3"/>
  <c r="AI278" i="3"/>
  <c r="AE278" i="3"/>
  <c r="AA278" i="3"/>
  <c r="W278" i="3"/>
  <c r="S278" i="3"/>
  <c r="O278" i="3"/>
  <c r="BF276" i="3"/>
  <c r="BB276" i="3"/>
  <c r="AX276" i="3"/>
  <c r="AT276" i="3"/>
  <c r="AP276" i="3"/>
  <c r="AL276" i="3"/>
  <c r="AH276" i="3"/>
  <c r="AD276" i="3"/>
  <c r="Z276" i="3"/>
  <c r="V276" i="3"/>
  <c r="R276" i="3"/>
  <c r="BH274" i="3"/>
  <c r="BF274" i="3"/>
  <c r="BD274" i="3"/>
  <c r="BB274" i="3"/>
  <c r="AZ274" i="3"/>
  <c r="AX274" i="3"/>
  <c r="AV274" i="3"/>
  <c r="AT274" i="3"/>
  <c r="AR274" i="3"/>
  <c r="AP274" i="3"/>
  <c r="AN274" i="3"/>
  <c r="AL274" i="3"/>
  <c r="AJ274" i="3"/>
  <c r="AH274" i="3"/>
  <c r="AF274" i="3"/>
  <c r="AD274" i="3"/>
  <c r="AB274" i="3"/>
  <c r="Z274" i="3"/>
  <c r="X274" i="3"/>
  <c r="V274" i="3"/>
  <c r="T274" i="3"/>
  <c r="R274" i="3"/>
  <c r="P274" i="3"/>
  <c r="BF272" i="3"/>
  <c r="BB272" i="3"/>
  <c r="AX272" i="3"/>
  <c r="AT272" i="3"/>
  <c r="AP272" i="3"/>
  <c r="AL272" i="3"/>
  <c r="AH272" i="3"/>
  <c r="AD272" i="3"/>
  <c r="Z272" i="3"/>
  <c r="V272" i="3"/>
  <c r="R272" i="3"/>
  <c r="BI270" i="3"/>
  <c r="BG270" i="3"/>
  <c r="BE270" i="3"/>
  <c r="BC270" i="3"/>
  <c r="BA270" i="3"/>
  <c r="AY270" i="3"/>
  <c r="AW270" i="3"/>
  <c r="AU270" i="3"/>
  <c r="AS270" i="3"/>
  <c r="AQ270" i="3"/>
  <c r="AO270" i="3"/>
  <c r="AM270" i="3"/>
  <c r="AK270" i="3"/>
  <c r="AI270" i="3"/>
  <c r="AG270" i="3"/>
  <c r="AE270" i="3"/>
  <c r="AC270" i="3"/>
  <c r="AA270" i="3"/>
  <c r="Y270" i="3"/>
  <c r="W270" i="3"/>
  <c r="U270" i="3"/>
  <c r="S270" i="3"/>
  <c r="Q270" i="3"/>
  <c r="O270" i="3"/>
  <c r="BH268" i="3"/>
  <c r="BD268" i="3"/>
  <c r="AZ268" i="3"/>
  <c r="AV268" i="3"/>
  <c r="AR268" i="3"/>
  <c r="AN268" i="3"/>
  <c r="AJ268" i="3"/>
  <c r="AF268" i="3"/>
  <c r="AB268" i="3"/>
  <c r="X268" i="3"/>
  <c r="T268" i="3"/>
  <c r="P268" i="3"/>
  <c r="BG266" i="3"/>
  <c r="BC266" i="3"/>
  <c r="AY266" i="3"/>
  <c r="AU266" i="3"/>
  <c r="AQ266" i="3"/>
  <c r="AM266" i="3"/>
  <c r="AI266" i="3"/>
  <c r="AE266" i="3"/>
  <c r="AA266" i="3"/>
  <c r="W266" i="3"/>
  <c r="S266" i="3"/>
  <c r="O266" i="3"/>
  <c r="BF264" i="3"/>
  <c r="BB264" i="3"/>
  <c r="AX264" i="3"/>
  <c r="AT264" i="3"/>
  <c r="AP264" i="3"/>
  <c r="AL264" i="3"/>
  <c r="AH264" i="3"/>
  <c r="AD264" i="3"/>
  <c r="Z264" i="3"/>
  <c r="V264" i="3"/>
  <c r="R264" i="3"/>
  <c r="BI262" i="3"/>
  <c r="BG262" i="3"/>
  <c r="BE262" i="3"/>
  <c r="BC262" i="3"/>
  <c r="BA262" i="3"/>
  <c r="AY262" i="3"/>
  <c r="AW262" i="3"/>
  <c r="AU262" i="3"/>
  <c r="AS262" i="3"/>
  <c r="AQ262" i="3"/>
  <c r="AO262" i="3"/>
  <c r="AM262" i="3"/>
  <c r="AK262" i="3"/>
  <c r="AI262" i="3"/>
  <c r="AG262" i="3"/>
  <c r="AE262" i="3"/>
  <c r="AC262" i="3"/>
  <c r="AA262" i="3"/>
  <c r="Y262" i="3"/>
  <c r="W262" i="3"/>
  <c r="U262" i="3"/>
  <c r="S262" i="3"/>
  <c r="Q262" i="3"/>
  <c r="O262" i="3"/>
  <c r="BH260" i="3"/>
  <c r="BF260" i="3"/>
  <c r="BD260" i="3"/>
  <c r="BB260" i="3"/>
  <c r="AZ260" i="3"/>
  <c r="AX260" i="3"/>
  <c r="AV260" i="3"/>
  <c r="AT260" i="3"/>
  <c r="AR260" i="3"/>
  <c r="AP260" i="3"/>
  <c r="AN260" i="3"/>
  <c r="AL260" i="3"/>
  <c r="AJ260" i="3"/>
  <c r="AH260" i="3"/>
  <c r="AF260" i="3"/>
  <c r="AD260" i="3"/>
  <c r="AB260" i="3"/>
  <c r="Z260" i="3"/>
  <c r="X260" i="3"/>
  <c r="V260" i="3"/>
  <c r="T260" i="3"/>
  <c r="R260" i="3"/>
  <c r="P260" i="3"/>
  <c r="BF259" i="3"/>
  <c r="BB259" i="3"/>
  <c r="AX259" i="3"/>
  <c r="AT259" i="3"/>
  <c r="AP259" i="3"/>
  <c r="AL259" i="3"/>
  <c r="AH259" i="3"/>
  <c r="AD259" i="3"/>
  <c r="Z259" i="3"/>
  <c r="V259" i="3"/>
  <c r="R259" i="3"/>
  <c r="BI257" i="3"/>
  <c r="BE257" i="3"/>
  <c r="BA257" i="3"/>
  <c r="AW257" i="3"/>
  <c r="AS257" i="3"/>
  <c r="AO257" i="3"/>
  <c r="AK257" i="3"/>
  <c r="AG257" i="3"/>
  <c r="AC257" i="3"/>
  <c r="Y257" i="3"/>
  <c r="U257" i="3"/>
  <c r="Q257" i="3"/>
  <c r="BH255" i="3"/>
  <c r="BD255" i="3"/>
  <c r="AZ255" i="3"/>
  <c r="AV255" i="3"/>
  <c r="AR255" i="3"/>
  <c r="AN255" i="3"/>
  <c r="AJ255" i="3"/>
  <c r="AF255" i="3"/>
  <c r="AB255" i="3"/>
  <c r="X255" i="3"/>
  <c r="T255" i="3"/>
  <c r="P255" i="3"/>
  <c r="BK250" i="3"/>
  <c r="BJ151" i="3"/>
  <c r="BK127" i="3"/>
  <c r="BN119" i="3"/>
  <c r="L183" i="3"/>
  <c r="O183" i="3" s="1"/>
  <c r="L179" i="3"/>
  <c r="O179" i="3" s="1"/>
  <c r="L175" i="3"/>
  <c r="M175" i="3" s="1"/>
  <c r="L171" i="3"/>
  <c r="M171" i="3" s="1"/>
  <c r="L167" i="3"/>
  <c r="O167" i="3" s="1"/>
  <c r="L163" i="3"/>
  <c r="M163" i="3" s="1"/>
  <c r="L159" i="3"/>
  <c r="L184" i="3"/>
  <c r="N184" i="3" s="1"/>
  <c r="L180" i="3"/>
  <c r="P180" i="3" s="1"/>
  <c r="L176" i="3"/>
  <c r="N176" i="3" s="1"/>
  <c r="L172" i="3"/>
  <c r="P172" i="3" s="1"/>
  <c r="L168" i="3"/>
  <c r="N168" i="3" s="1"/>
  <c r="L164" i="3"/>
  <c r="P164" i="3" s="1"/>
  <c r="L160" i="3"/>
  <c r="N160" i="3" s="1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P295" i="3" l="1"/>
  <c r="X295" i="3"/>
  <c r="AF295" i="3"/>
  <c r="AN295" i="3"/>
  <c r="AV295" i="3"/>
  <c r="BD295" i="3"/>
  <c r="AD112" i="3"/>
  <c r="AC112" i="3"/>
  <c r="M112" i="3"/>
  <c r="AT113" i="3"/>
  <c r="AD113" i="3"/>
  <c r="N113" i="3"/>
  <c r="AU113" i="3"/>
  <c r="AE113" i="3"/>
  <c r="O113" i="3"/>
  <c r="AV114" i="3"/>
  <c r="AF114" i="3"/>
  <c r="P114" i="3"/>
  <c r="AW114" i="3"/>
  <c r="AG114" i="3"/>
  <c r="Q114" i="3"/>
  <c r="BE117" i="3"/>
  <c r="AW117" i="3"/>
  <c r="AO117" i="3"/>
  <c r="AG117" i="3"/>
  <c r="Y117" i="3"/>
  <c r="Q117" i="3"/>
  <c r="BF117" i="3"/>
  <c r="AX117" i="3"/>
  <c r="AP117" i="3"/>
  <c r="AH117" i="3"/>
  <c r="Z117" i="3"/>
  <c r="R117" i="3"/>
  <c r="AX121" i="3"/>
  <c r="R121" i="3"/>
  <c r="AI121" i="3"/>
  <c r="AZ122" i="3"/>
  <c r="T122" i="3"/>
  <c r="AK122" i="3"/>
  <c r="BI125" i="3"/>
  <c r="BA125" i="3"/>
  <c r="AS125" i="3"/>
  <c r="AK125" i="3"/>
  <c r="AC125" i="3"/>
  <c r="U125" i="3"/>
  <c r="M125" i="3"/>
  <c r="BB125" i="3"/>
  <c r="AT125" i="3"/>
  <c r="AL125" i="3"/>
  <c r="AD125" i="3"/>
  <c r="V125" i="3"/>
  <c r="N125" i="3"/>
  <c r="BC129" i="3"/>
  <c r="W129" i="3"/>
  <c r="AN129" i="3"/>
  <c r="BE130" i="3"/>
  <c r="Y130" i="3"/>
  <c r="AP130" i="3"/>
  <c r="BF133" i="3"/>
  <c r="Z133" i="3"/>
  <c r="AQ133" i="3"/>
  <c r="BB149" i="3"/>
  <c r="AT149" i="3"/>
  <c r="AL149" i="3"/>
  <c r="AD149" i="3"/>
  <c r="V149" i="3"/>
  <c r="N149" i="3"/>
  <c r="BC149" i="3"/>
  <c r="AU149" i="3"/>
  <c r="AM149" i="3"/>
  <c r="AE149" i="3"/>
  <c r="W149" i="3"/>
  <c r="O149" i="3"/>
  <c r="AZ154" i="3"/>
  <c r="T154" i="3"/>
  <c r="AK154" i="3"/>
  <c r="BC157" i="3"/>
  <c r="W157" i="3"/>
  <c r="AN157" i="3"/>
  <c r="S255" i="3"/>
  <c r="AA255" i="3"/>
  <c r="AI255" i="3"/>
  <c r="AQ255" i="3"/>
  <c r="AY255" i="3"/>
  <c r="BG255" i="3"/>
  <c r="R257" i="3"/>
  <c r="Z257" i="3"/>
  <c r="AH257" i="3"/>
  <c r="AP257" i="3"/>
  <c r="AX257" i="3"/>
  <c r="BF257" i="3"/>
  <c r="Q259" i="3"/>
  <c r="Y259" i="3"/>
  <c r="AG259" i="3"/>
  <c r="AO259" i="3"/>
  <c r="AW259" i="3"/>
  <c r="BE259" i="3"/>
  <c r="O264" i="3"/>
  <c r="W264" i="3"/>
  <c r="AE264" i="3"/>
  <c r="AM264" i="3"/>
  <c r="AU264" i="3"/>
  <c r="BC264" i="3"/>
  <c r="N266" i="3"/>
  <c r="V266" i="3"/>
  <c r="AD266" i="3"/>
  <c r="AL266" i="3"/>
  <c r="AT266" i="3"/>
  <c r="BB266" i="3"/>
  <c r="M268" i="3"/>
  <c r="U268" i="3"/>
  <c r="AC268" i="3"/>
  <c r="AK268" i="3"/>
  <c r="AS268" i="3"/>
  <c r="BA268" i="3"/>
  <c r="BI268" i="3"/>
  <c r="S272" i="3"/>
  <c r="AA272" i="3"/>
  <c r="AI272" i="3"/>
  <c r="AQ272" i="3"/>
  <c r="AY272" i="3"/>
  <c r="BG272" i="3"/>
  <c r="Q276" i="3"/>
  <c r="Y276" i="3"/>
  <c r="AG276" i="3"/>
  <c r="AO276" i="3"/>
  <c r="AW276" i="3"/>
  <c r="BE276" i="3"/>
  <c r="P278" i="3"/>
  <c r="X278" i="3"/>
  <c r="AF278" i="3"/>
  <c r="AN278" i="3"/>
  <c r="AV278" i="3"/>
  <c r="BD278" i="3"/>
  <c r="P282" i="3"/>
  <c r="X282" i="3"/>
  <c r="AF282" i="3"/>
  <c r="AN282" i="3"/>
  <c r="AV282" i="3"/>
  <c r="BD282" i="3"/>
  <c r="P284" i="3"/>
  <c r="X284" i="3"/>
  <c r="AF284" i="3"/>
  <c r="AN284" i="3"/>
  <c r="AV284" i="3"/>
  <c r="BD284" i="3"/>
  <c r="P286" i="3"/>
  <c r="X286" i="3"/>
  <c r="AF286" i="3"/>
  <c r="AN286" i="3"/>
  <c r="AV286" i="3"/>
  <c r="BD286" i="3"/>
  <c r="P290" i="3"/>
  <c r="X290" i="3"/>
  <c r="AF290" i="3"/>
  <c r="AN290" i="3"/>
  <c r="AV290" i="3"/>
  <c r="BD290" i="3"/>
  <c r="P292" i="3"/>
  <c r="X292" i="3"/>
  <c r="AF292" i="3"/>
  <c r="AN292" i="3"/>
  <c r="AV292" i="3"/>
  <c r="BD292" i="3"/>
  <c r="AN101" i="3"/>
  <c r="V101" i="3"/>
  <c r="AI101" i="3"/>
  <c r="BA134" i="3"/>
  <c r="U134" i="3"/>
  <c r="AL134" i="3"/>
  <c r="BH137" i="3"/>
  <c r="AZ137" i="3"/>
  <c r="AR137" i="3"/>
  <c r="AJ137" i="3"/>
  <c r="AB137" i="3"/>
  <c r="T137" i="3"/>
  <c r="BI137" i="3"/>
  <c r="BA137" i="3"/>
  <c r="AS137" i="3"/>
  <c r="AK137" i="3"/>
  <c r="AC137" i="3"/>
  <c r="U137" i="3"/>
  <c r="M137" i="3"/>
  <c r="BB142" i="3"/>
  <c r="AT142" i="3"/>
  <c r="AL142" i="3"/>
  <c r="AD142" i="3"/>
  <c r="V142" i="3"/>
  <c r="BM142" i="3" s="1"/>
  <c r="N142" i="3"/>
  <c r="BC142" i="3"/>
  <c r="AU142" i="3"/>
  <c r="AM142" i="3"/>
  <c r="AE142" i="3"/>
  <c r="W142" i="3"/>
  <c r="O142" i="3"/>
  <c r="BA145" i="3"/>
  <c r="AK145" i="3"/>
  <c r="U145" i="3"/>
  <c r="BC145" i="3"/>
  <c r="AM145" i="3"/>
  <c r="W145" i="3"/>
  <c r="BF145" i="3"/>
  <c r="AX145" i="3"/>
  <c r="AP145" i="3"/>
  <c r="AH145" i="3"/>
  <c r="Z145" i="3"/>
  <c r="R145" i="3"/>
  <c r="AL153" i="3"/>
  <c r="BC153" i="3"/>
  <c r="W153" i="3"/>
  <c r="AN158" i="3"/>
  <c r="BE158" i="3"/>
  <c r="Y158" i="3"/>
  <c r="AP248" i="3"/>
  <c r="BG248" i="3"/>
  <c r="AA248" i="3"/>
  <c r="BD253" i="3"/>
  <c r="AV253" i="3"/>
  <c r="AN253" i="3"/>
  <c r="AF253" i="3"/>
  <c r="X253" i="3"/>
  <c r="P253" i="3"/>
  <c r="BE253" i="3"/>
  <c r="AW253" i="3"/>
  <c r="AO253" i="3"/>
  <c r="AG253" i="3"/>
  <c r="Y253" i="3"/>
  <c r="Q253" i="3"/>
  <c r="AU131" i="3"/>
  <c r="AZ131" i="3"/>
  <c r="AJ155" i="3"/>
  <c r="U155" i="3"/>
  <c r="BC165" i="3"/>
  <c r="AN169" i="3"/>
  <c r="Y169" i="3"/>
  <c r="BG173" i="3"/>
  <c r="AR177" i="3"/>
  <c r="AC177" i="3"/>
  <c r="N181" i="3"/>
  <c r="AV185" i="3"/>
  <c r="AG185" i="3"/>
  <c r="BD139" i="3"/>
  <c r="AV139" i="3"/>
  <c r="AN139" i="3"/>
  <c r="AF139" i="3"/>
  <c r="X139" i="3"/>
  <c r="P139" i="3"/>
  <c r="BE139" i="3"/>
  <c r="AW139" i="3"/>
  <c r="AO139" i="3"/>
  <c r="AG139" i="3"/>
  <c r="Y139" i="3"/>
  <c r="Q139" i="3"/>
  <c r="BK302" i="3"/>
  <c r="BM119" i="3"/>
  <c r="BK151" i="3"/>
  <c r="BI294" i="3"/>
  <c r="BG296" i="3"/>
  <c r="BJ297" i="3"/>
  <c r="BL338" i="3"/>
  <c r="BJ335" i="3"/>
  <c r="BM335" i="3"/>
  <c r="BK335" i="3"/>
  <c r="R255" i="3"/>
  <c r="V255" i="3"/>
  <c r="Z255" i="3"/>
  <c r="AD255" i="3"/>
  <c r="AH255" i="3"/>
  <c r="AL255" i="3"/>
  <c r="AP255" i="3"/>
  <c r="AT255" i="3"/>
  <c r="AX255" i="3"/>
  <c r="BB255" i="3"/>
  <c r="BF255" i="3"/>
  <c r="O257" i="3"/>
  <c r="S257" i="3"/>
  <c r="W257" i="3"/>
  <c r="AA257" i="3"/>
  <c r="AE257" i="3"/>
  <c r="AI257" i="3"/>
  <c r="AM257" i="3"/>
  <c r="AQ257" i="3"/>
  <c r="AU257" i="3"/>
  <c r="AY257" i="3"/>
  <c r="BC257" i="3"/>
  <c r="BG257" i="3"/>
  <c r="P259" i="3"/>
  <c r="T259" i="3"/>
  <c r="X259" i="3"/>
  <c r="AB259" i="3"/>
  <c r="AF259" i="3"/>
  <c r="AJ259" i="3"/>
  <c r="AN259" i="3"/>
  <c r="AR259" i="3"/>
  <c r="AV259" i="3"/>
  <c r="AZ259" i="3"/>
  <c r="BD259" i="3"/>
  <c r="BH259" i="3"/>
  <c r="P264" i="3"/>
  <c r="T264" i="3"/>
  <c r="X264" i="3"/>
  <c r="AB264" i="3"/>
  <c r="AF264" i="3"/>
  <c r="AJ264" i="3"/>
  <c r="AN264" i="3"/>
  <c r="AR264" i="3"/>
  <c r="AV264" i="3"/>
  <c r="AZ264" i="3"/>
  <c r="BD264" i="3"/>
  <c r="BH264" i="3"/>
  <c r="Q266" i="3"/>
  <c r="U266" i="3"/>
  <c r="Y266" i="3"/>
  <c r="AC266" i="3"/>
  <c r="AG266" i="3"/>
  <c r="AK266" i="3"/>
  <c r="AO266" i="3"/>
  <c r="AS266" i="3"/>
  <c r="AW266" i="3"/>
  <c r="BA266" i="3"/>
  <c r="BE266" i="3"/>
  <c r="BI266" i="3"/>
  <c r="R268" i="3"/>
  <c r="V268" i="3"/>
  <c r="Z268" i="3"/>
  <c r="AD268" i="3"/>
  <c r="AH268" i="3"/>
  <c r="AL268" i="3"/>
  <c r="AP268" i="3"/>
  <c r="AT268" i="3"/>
  <c r="AX268" i="3"/>
  <c r="BB268" i="3"/>
  <c r="BF268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P276" i="3"/>
  <c r="T276" i="3"/>
  <c r="X276" i="3"/>
  <c r="AB276" i="3"/>
  <c r="AF276" i="3"/>
  <c r="AJ276" i="3"/>
  <c r="AN276" i="3"/>
  <c r="AR276" i="3"/>
  <c r="AV276" i="3"/>
  <c r="AZ276" i="3"/>
  <c r="BD276" i="3"/>
  <c r="BH276" i="3"/>
  <c r="Q278" i="3"/>
  <c r="BJ278" i="3" s="1"/>
  <c r="U278" i="3"/>
  <c r="Y278" i="3"/>
  <c r="AC278" i="3"/>
  <c r="AG278" i="3"/>
  <c r="AK278" i="3"/>
  <c r="AO278" i="3"/>
  <c r="AS278" i="3"/>
  <c r="AW278" i="3"/>
  <c r="BA278" i="3"/>
  <c r="BE278" i="3"/>
  <c r="BI278" i="3"/>
  <c r="Q282" i="3"/>
  <c r="U282" i="3"/>
  <c r="Y282" i="3"/>
  <c r="AC282" i="3"/>
  <c r="AG282" i="3"/>
  <c r="AK282" i="3"/>
  <c r="AO282" i="3"/>
  <c r="AS282" i="3"/>
  <c r="AW282" i="3"/>
  <c r="BA282" i="3"/>
  <c r="BE282" i="3"/>
  <c r="BI282" i="3"/>
  <c r="Q284" i="3"/>
  <c r="U284" i="3"/>
  <c r="Y284" i="3"/>
  <c r="AC284" i="3"/>
  <c r="AG284" i="3"/>
  <c r="AK284" i="3"/>
  <c r="AO284" i="3"/>
  <c r="AS284" i="3"/>
  <c r="AW284" i="3"/>
  <c r="BA284" i="3"/>
  <c r="BE284" i="3"/>
  <c r="BI284" i="3"/>
  <c r="Q286" i="3"/>
  <c r="U286" i="3"/>
  <c r="Y286" i="3"/>
  <c r="AC286" i="3"/>
  <c r="AG286" i="3"/>
  <c r="AK286" i="3"/>
  <c r="AO286" i="3"/>
  <c r="AS286" i="3"/>
  <c r="AW286" i="3"/>
  <c r="BA286" i="3"/>
  <c r="BE286" i="3"/>
  <c r="BI286" i="3"/>
  <c r="Q290" i="3"/>
  <c r="U290" i="3"/>
  <c r="Y290" i="3"/>
  <c r="AC290" i="3"/>
  <c r="AG290" i="3"/>
  <c r="AK290" i="3"/>
  <c r="AO290" i="3"/>
  <c r="AS290" i="3"/>
  <c r="AW290" i="3"/>
  <c r="BA290" i="3"/>
  <c r="BE290" i="3"/>
  <c r="BI290" i="3"/>
  <c r="Q292" i="3"/>
  <c r="BN292" i="3" s="1"/>
  <c r="U292" i="3"/>
  <c r="Y292" i="3"/>
  <c r="AC292" i="3"/>
  <c r="AG292" i="3"/>
  <c r="AK292" i="3"/>
  <c r="AO292" i="3"/>
  <c r="AS292" i="3"/>
  <c r="AW292" i="3"/>
  <c r="BA292" i="3"/>
  <c r="BE292" i="3"/>
  <c r="BI292" i="3"/>
  <c r="U294" i="3"/>
  <c r="AC294" i="3"/>
  <c r="AK294" i="3"/>
  <c r="AS294" i="3"/>
  <c r="BA294" i="3"/>
  <c r="S296" i="3"/>
  <c r="AA296" i="3"/>
  <c r="AI296" i="3"/>
  <c r="AQ296" i="3"/>
  <c r="AY296" i="3"/>
  <c r="O136" i="3"/>
  <c r="P144" i="3"/>
  <c r="BG102" i="3"/>
  <c r="AQ102" i="3"/>
  <c r="AA102" i="3"/>
  <c r="BI102" i="3"/>
  <c r="AS102" i="3"/>
  <c r="AC102" i="3"/>
  <c r="M102" i="3"/>
  <c r="BB102" i="3"/>
  <c r="AT102" i="3"/>
  <c r="AL102" i="3"/>
  <c r="AD102" i="3"/>
  <c r="V102" i="3"/>
  <c r="AW103" i="3"/>
  <c r="AG103" i="3"/>
  <c r="Q103" i="3"/>
  <c r="AY103" i="3"/>
  <c r="AI103" i="3"/>
  <c r="S103" i="3"/>
  <c r="BD103" i="3"/>
  <c r="AV103" i="3"/>
  <c r="AN103" i="3"/>
  <c r="AF103" i="3"/>
  <c r="X103" i="3"/>
  <c r="BE104" i="3"/>
  <c r="AW104" i="3"/>
  <c r="AO104" i="3"/>
  <c r="AF104" i="3"/>
  <c r="P104" i="3"/>
  <c r="BB104" i="3"/>
  <c r="AT104" i="3"/>
  <c r="AL104" i="3"/>
  <c r="Z104" i="3"/>
  <c r="AG104" i="3"/>
  <c r="Y104" i="3"/>
  <c r="BD105" i="3"/>
  <c r="AN105" i="3"/>
  <c r="X105" i="3"/>
  <c r="AT105" i="3"/>
  <c r="AD105" i="3"/>
  <c r="BG105" i="3"/>
  <c r="AY105" i="3"/>
  <c r="AQ105" i="3"/>
  <c r="AI105" i="3"/>
  <c r="AA105" i="3"/>
  <c r="S105" i="3"/>
  <c r="BI106" i="3"/>
  <c r="BA106" i="3"/>
  <c r="AS106" i="3"/>
  <c r="AK106" i="3"/>
  <c r="AC106" i="3"/>
  <c r="U106" i="3"/>
  <c r="BF106" i="3"/>
  <c r="AX106" i="3"/>
  <c r="AP106" i="3"/>
  <c r="AH106" i="3"/>
  <c r="Z106" i="3"/>
  <c r="P106" i="3"/>
  <c r="BC107" i="3"/>
  <c r="AU107" i="3"/>
  <c r="AM107" i="3"/>
  <c r="AE107" i="3"/>
  <c r="W107" i="3"/>
  <c r="O107" i="3"/>
  <c r="BD107" i="3"/>
  <c r="AV107" i="3"/>
  <c r="AN107" i="3"/>
  <c r="AF107" i="3"/>
  <c r="X107" i="3"/>
  <c r="BE108" i="3"/>
  <c r="AW108" i="3"/>
  <c r="AO108" i="3"/>
  <c r="AG108" i="3"/>
  <c r="Y108" i="3"/>
  <c r="Q108" i="3"/>
  <c r="BF108" i="3"/>
  <c r="AX108" i="3"/>
  <c r="AP108" i="3"/>
  <c r="AH108" i="3"/>
  <c r="Z108" i="3"/>
  <c r="BF109" i="3"/>
  <c r="AX109" i="3"/>
  <c r="AP109" i="3"/>
  <c r="AH109" i="3"/>
  <c r="Z109" i="3"/>
  <c r="R109" i="3"/>
  <c r="BG109" i="3"/>
  <c r="AY109" i="3"/>
  <c r="AQ109" i="3"/>
  <c r="AI109" i="3"/>
  <c r="AA109" i="3"/>
  <c r="BG110" i="3"/>
  <c r="BE110" i="3"/>
  <c r="AS110" i="3"/>
  <c r="AK110" i="3"/>
  <c r="AC110" i="3"/>
  <c r="U110" i="3"/>
  <c r="M110" i="3"/>
  <c r="BB110" i="3"/>
  <c r="AT110" i="3"/>
  <c r="AL110" i="3"/>
  <c r="AD110" i="3"/>
  <c r="V110" i="3"/>
  <c r="AW111" i="3"/>
  <c r="AG111" i="3"/>
  <c r="Q111" i="3"/>
  <c r="AY111" i="3"/>
  <c r="AI111" i="3"/>
  <c r="S111" i="3"/>
  <c r="BD111" i="3"/>
  <c r="AV111" i="3"/>
  <c r="AN111" i="3"/>
  <c r="AF111" i="3"/>
  <c r="X111" i="3"/>
  <c r="BD112" i="3"/>
  <c r="AV112" i="3"/>
  <c r="AN112" i="3"/>
  <c r="AB112" i="3"/>
  <c r="BI112" i="3"/>
  <c r="BA112" i="3"/>
  <c r="AS112" i="3"/>
  <c r="AK112" i="3"/>
  <c r="V112" i="3"/>
  <c r="AG112" i="3"/>
  <c r="Y112" i="3"/>
  <c r="BF113" i="3"/>
  <c r="AX113" i="3"/>
  <c r="AP113" i="3"/>
  <c r="AH113" i="3"/>
  <c r="Z113" i="3"/>
  <c r="R113" i="3"/>
  <c r="BG113" i="3"/>
  <c r="AY113" i="3"/>
  <c r="AQ113" i="3"/>
  <c r="AI113" i="3"/>
  <c r="AA113" i="3"/>
  <c r="BH114" i="3"/>
  <c r="AZ114" i="3"/>
  <c r="AR114" i="3"/>
  <c r="AJ114" i="3"/>
  <c r="AB114" i="3"/>
  <c r="T114" i="3"/>
  <c r="BI114" i="3"/>
  <c r="BA114" i="3"/>
  <c r="AS114" i="3"/>
  <c r="AK114" i="3"/>
  <c r="AC114" i="3"/>
  <c r="U114" i="3"/>
  <c r="BG117" i="3"/>
  <c r="BC117" i="3"/>
  <c r="AY117" i="3"/>
  <c r="AU117" i="3"/>
  <c r="AQ117" i="3"/>
  <c r="AM117" i="3"/>
  <c r="AI117" i="3"/>
  <c r="AE117" i="3"/>
  <c r="AA117" i="3"/>
  <c r="W117" i="3"/>
  <c r="S117" i="3"/>
  <c r="BK117" i="3" s="1"/>
  <c r="O117" i="3"/>
  <c r="BH117" i="3"/>
  <c r="BD117" i="3"/>
  <c r="AZ117" i="3"/>
  <c r="AV117" i="3"/>
  <c r="AR117" i="3"/>
  <c r="AN117" i="3"/>
  <c r="AJ117" i="3"/>
  <c r="AF117" i="3"/>
  <c r="AB117" i="3"/>
  <c r="X117" i="3"/>
  <c r="T117" i="3"/>
  <c r="BF121" i="3"/>
  <c r="AP121" i="3"/>
  <c r="Z121" i="3"/>
  <c r="BG121" i="3"/>
  <c r="AQ121" i="3"/>
  <c r="BH122" i="3"/>
  <c r="AR122" i="3"/>
  <c r="AB122" i="3"/>
  <c r="BI122" i="3"/>
  <c r="AS122" i="3"/>
  <c r="AC122" i="3"/>
  <c r="BG125" i="3"/>
  <c r="BC125" i="3"/>
  <c r="AY125" i="3"/>
  <c r="AU125" i="3"/>
  <c r="AQ125" i="3"/>
  <c r="AM125" i="3"/>
  <c r="AI125" i="3"/>
  <c r="AE125" i="3"/>
  <c r="AA125" i="3"/>
  <c r="W125" i="3"/>
  <c r="S125" i="3"/>
  <c r="O125" i="3"/>
  <c r="BH125" i="3"/>
  <c r="BD125" i="3"/>
  <c r="AZ125" i="3"/>
  <c r="AV125" i="3"/>
  <c r="AR125" i="3"/>
  <c r="AN125" i="3"/>
  <c r="AJ125" i="3"/>
  <c r="AF125" i="3"/>
  <c r="AB125" i="3"/>
  <c r="X125" i="3"/>
  <c r="T125" i="3"/>
  <c r="AU129" i="3"/>
  <c r="AE129" i="3"/>
  <c r="O129" i="3"/>
  <c r="AV129" i="3"/>
  <c r="AF129" i="3"/>
  <c r="AW130" i="3"/>
  <c r="AG130" i="3"/>
  <c r="Q130" i="3"/>
  <c r="AX130" i="3"/>
  <c r="AH130" i="3"/>
  <c r="AX133" i="3"/>
  <c r="AH133" i="3"/>
  <c r="R133" i="3"/>
  <c r="AY133" i="3"/>
  <c r="AI133" i="3"/>
  <c r="BH149" i="3"/>
  <c r="BD149" i="3"/>
  <c r="AZ149" i="3"/>
  <c r="AV149" i="3"/>
  <c r="AR149" i="3"/>
  <c r="AN149" i="3"/>
  <c r="AJ149" i="3"/>
  <c r="AF149" i="3"/>
  <c r="AB149" i="3"/>
  <c r="X149" i="3"/>
  <c r="T149" i="3"/>
  <c r="P149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BJ149" i="3" s="1"/>
  <c r="BH154" i="3"/>
  <c r="AR154" i="3"/>
  <c r="AB154" i="3"/>
  <c r="BI154" i="3"/>
  <c r="AS154" i="3"/>
  <c r="AC154" i="3"/>
  <c r="AU157" i="3"/>
  <c r="AE157" i="3"/>
  <c r="O157" i="3"/>
  <c r="AV157" i="3"/>
  <c r="AF157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P257" i="3"/>
  <c r="T257" i="3"/>
  <c r="X257" i="3"/>
  <c r="AB257" i="3"/>
  <c r="BL257" i="3" s="1"/>
  <c r="AF257" i="3"/>
  <c r="AJ257" i="3"/>
  <c r="AN257" i="3"/>
  <c r="AR257" i="3"/>
  <c r="AV257" i="3"/>
  <c r="AZ257" i="3"/>
  <c r="BD257" i="3"/>
  <c r="BH257" i="3"/>
  <c r="O259" i="3"/>
  <c r="S259" i="3"/>
  <c r="W259" i="3"/>
  <c r="AA259" i="3"/>
  <c r="AE259" i="3"/>
  <c r="AI259" i="3"/>
  <c r="AM259" i="3"/>
  <c r="AQ259" i="3"/>
  <c r="AU259" i="3"/>
  <c r="AY259" i="3"/>
  <c r="BC259" i="3"/>
  <c r="BG259" i="3"/>
  <c r="M264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P266" i="3"/>
  <c r="BK266" i="3" s="1"/>
  <c r="T266" i="3"/>
  <c r="X266" i="3"/>
  <c r="AB266" i="3"/>
  <c r="AF266" i="3"/>
  <c r="AJ266" i="3"/>
  <c r="AN266" i="3"/>
  <c r="AR266" i="3"/>
  <c r="AV266" i="3"/>
  <c r="AZ266" i="3"/>
  <c r="BD266" i="3"/>
  <c r="BH266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O276" i="3"/>
  <c r="S276" i="3"/>
  <c r="W276" i="3"/>
  <c r="AA276" i="3"/>
  <c r="AE276" i="3"/>
  <c r="AI276" i="3"/>
  <c r="AM276" i="3"/>
  <c r="AQ276" i="3"/>
  <c r="AU276" i="3"/>
  <c r="AY276" i="3"/>
  <c r="BC276" i="3"/>
  <c r="BG276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N282" i="3"/>
  <c r="R282" i="3"/>
  <c r="V282" i="3"/>
  <c r="Z282" i="3"/>
  <c r="AD282" i="3"/>
  <c r="AH282" i="3"/>
  <c r="AL282" i="3"/>
  <c r="AP282" i="3"/>
  <c r="AT282" i="3"/>
  <c r="AX282" i="3"/>
  <c r="BB282" i="3"/>
  <c r="BF282" i="3"/>
  <c r="N284" i="3"/>
  <c r="R284" i="3"/>
  <c r="V284" i="3"/>
  <c r="Z284" i="3"/>
  <c r="AD284" i="3"/>
  <c r="AH284" i="3"/>
  <c r="AL284" i="3"/>
  <c r="AP284" i="3"/>
  <c r="AT284" i="3"/>
  <c r="AX284" i="3"/>
  <c r="BB284" i="3"/>
  <c r="BF284" i="3"/>
  <c r="N286" i="3"/>
  <c r="R286" i="3"/>
  <c r="V286" i="3"/>
  <c r="Z286" i="3"/>
  <c r="AD286" i="3"/>
  <c r="AH286" i="3"/>
  <c r="AL286" i="3"/>
  <c r="AP286" i="3"/>
  <c r="AT286" i="3"/>
  <c r="AX286" i="3"/>
  <c r="BB286" i="3"/>
  <c r="BF286" i="3"/>
  <c r="N290" i="3"/>
  <c r="R290" i="3"/>
  <c r="V290" i="3"/>
  <c r="Z290" i="3"/>
  <c r="AD290" i="3"/>
  <c r="AH290" i="3"/>
  <c r="AL290" i="3"/>
  <c r="AP290" i="3"/>
  <c r="AT290" i="3"/>
  <c r="AX290" i="3"/>
  <c r="BB290" i="3"/>
  <c r="BF290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BD101" i="3"/>
  <c r="X101" i="3"/>
  <c r="AL101" i="3"/>
  <c r="BG101" i="3"/>
  <c r="AQ101" i="3"/>
  <c r="BI134" i="3"/>
  <c r="AS134" i="3"/>
  <c r="AC134" i="3"/>
  <c r="M134" i="3"/>
  <c r="AT134" i="3"/>
  <c r="AD134" i="3"/>
  <c r="BF137" i="3"/>
  <c r="BB137" i="3"/>
  <c r="AX137" i="3"/>
  <c r="AT137" i="3"/>
  <c r="AP137" i="3"/>
  <c r="AL137" i="3"/>
  <c r="AH137" i="3"/>
  <c r="AD137" i="3"/>
  <c r="Z137" i="3"/>
  <c r="V137" i="3"/>
  <c r="R137" i="3"/>
  <c r="N137" i="3"/>
  <c r="BG137" i="3"/>
  <c r="BC137" i="3"/>
  <c r="AY137" i="3"/>
  <c r="AU137" i="3"/>
  <c r="AQ137" i="3"/>
  <c r="AM137" i="3"/>
  <c r="AI137" i="3"/>
  <c r="AE137" i="3"/>
  <c r="AA137" i="3"/>
  <c r="W137" i="3"/>
  <c r="S137" i="3"/>
  <c r="BK137" i="3" s="1"/>
  <c r="BH142" i="3"/>
  <c r="BD142" i="3"/>
  <c r="AZ142" i="3"/>
  <c r="AV142" i="3"/>
  <c r="AR142" i="3"/>
  <c r="AN142" i="3"/>
  <c r="AJ142" i="3"/>
  <c r="AF142" i="3"/>
  <c r="AB142" i="3"/>
  <c r="X142" i="3"/>
  <c r="T142" i="3"/>
  <c r="P142" i="3"/>
  <c r="BI142" i="3"/>
  <c r="BE142" i="3"/>
  <c r="BA142" i="3"/>
  <c r="AW142" i="3"/>
  <c r="AS142" i="3"/>
  <c r="AO142" i="3"/>
  <c r="AK142" i="3"/>
  <c r="AG142" i="3"/>
  <c r="AC142" i="3"/>
  <c r="Y142" i="3"/>
  <c r="U142" i="3"/>
  <c r="Q142" i="3"/>
  <c r="BE145" i="3"/>
  <c r="AW145" i="3"/>
  <c r="AO145" i="3"/>
  <c r="AG145" i="3"/>
  <c r="Y145" i="3"/>
  <c r="Q145" i="3"/>
  <c r="BG145" i="3"/>
  <c r="AY145" i="3"/>
  <c r="AQ145" i="3"/>
  <c r="AI145" i="3"/>
  <c r="AA145" i="3"/>
  <c r="S145" i="3"/>
  <c r="BH145" i="3"/>
  <c r="BD145" i="3"/>
  <c r="AZ145" i="3"/>
  <c r="AV145" i="3"/>
  <c r="AR145" i="3"/>
  <c r="AN145" i="3"/>
  <c r="AJ145" i="3"/>
  <c r="AF145" i="3"/>
  <c r="AB145" i="3"/>
  <c r="X145" i="3"/>
  <c r="T145" i="3"/>
  <c r="AT153" i="3"/>
  <c r="AD153" i="3"/>
  <c r="N153" i="3"/>
  <c r="AU153" i="3"/>
  <c r="AE153" i="3"/>
  <c r="AV158" i="3"/>
  <c r="AF158" i="3"/>
  <c r="P158" i="3"/>
  <c r="AW158" i="3"/>
  <c r="AG158" i="3"/>
  <c r="AX248" i="3"/>
  <c r="AH248" i="3"/>
  <c r="R248" i="3"/>
  <c r="AY248" i="3"/>
  <c r="AI248" i="3"/>
  <c r="BF253" i="3"/>
  <c r="BB253" i="3"/>
  <c r="AX253" i="3"/>
  <c r="AT253" i="3"/>
  <c r="AP253" i="3"/>
  <c r="AL253" i="3"/>
  <c r="AH253" i="3"/>
  <c r="AD253" i="3"/>
  <c r="Z253" i="3"/>
  <c r="V253" i="3"/>
  <c r="R253" i="3"/>
  <c r="N253" i="3"/>
  <c r="BG253" i="3"/>
  <c r="BC253" i="3"/>
  <c r="AY253" i="3"/>
  <c r="AU253" i="3"/>
  <c r="AQ253" i="3"/>
  <c r="AM253" i="3"/>
  <c r="AI253" i="3"/>
  <c r="AE253" i="3"/>
  <c r="AA253" i="3"/>
  <c r="W253" i="3"/>
  <c r="S253" i="3"/>
  <c r="BC131" i="3"/>
  <c r="AM131" i="3"/>
  <c r="S131" i="3"/>
  <c r="AZ155" i="3"/>
  <c r="T155" i="3"/>
  <c r="BB165" i="3"/>
  <c r="V165" i="3"/>
  <c r="BD169" i="3"/>
  <c r="X169" i="3"/>
  <c r="BF173" i="3"/>
  <c r="Z173" i="3"/>
  <c r="BH177" i="3"/>
  <c r="AB177" i="3"/>
  <c r="AS177" i="3"/>
  <c r="AD181" i="3"/>
  <c r="AU181" i="3"/>
  <c r="AF185" i="3"/>
  <c r="AW185" i="3"/>
  <c r="BF139" i="3"/>
  <c r="BB139" i="3"/>
  <c r="AX139" i="3"/>
  <c r="AT139" i="3"/>
  <c r="AP139" i="3"/>
  <c r="AL139" i="3"/>
  <c r="AH139" i="3"/>
  <c r="AD139" i="3"/>
  <c r="Z139" i="3"/>
  <c r="V139" i="3"/>
  <c r="R139" i="3"/>
  <c r="N139" i="3"/>
  <c r="BG139" i="3"/>
  <c r="BC139" i="3"/>
  <c r="AY139" i="3"/>
  <c r="AU139" i="3"/>
  <c r="AQ139" i="3"/>
  <c r="AM139" i="3"/>
  <c r="AI139" i="3"/>
  <c r="AE139" i="3"/>
  <c r="AA139" i="3"/>
  <c r="W139" i="3"/>
  <c r="S139" i="3"/>
  <c r="BL297" i="3"/>
  <c r="BL335" i="3"/>
  <c r="BJ282" i="3"/>
  <c r="BJ117" i="3"/>
  <c r="BJ127" i="3"/>
  <c r="BL149" i="3"/>
  <c r="BK149" i="3"/>
  <c r="BM151" i="3"/>
  <c r="BN151" i="3"/>
  <c r="BN137" i="3"/>
  <c r="P102" i="3"/>
  <c r="BK102" i="3" s="1"/>
  <c r="N103" i="3"/>
  <c r="O104" i="3"/>
  <c r="N105" i="3"/>
  <c r="O106" i="3"/>
  <c r="N107" i="3"/>
  <c r="P108" i="3"/>
  <c r="M109" i="3"/>
  <c r="P110" i="3"/>
  <c r="N111" i="3"/>
  <c r="O112" i="3"/>
  <c r="M113" i="3"/>
  <c r="O114" i="3"/>
  <c r="BF295" i="3"/>
  <c r="BN337" i="3"/>
  <c r="BN329" i="3"/>
  <c r="BN325" i="3"/>
  <c r="BN321" i="3"/>
  <c r="BN317" i="3"/>
  <c r="BN313" i="3"/>
  <c r="BN305" i="3"/>
  <c r="BM338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R101" i="3"/>
  <c r="Z101" i="3"/>
  <c r="AH101" i="3"/>
  <c r="AP101" i="3"/>
  <c r="AX101" i="3"/>
  <c r="BF101" i="3"/>
  <c r="T101" i="3"/>
  <c r="AB101" i="3"/>
  <c r="AJ101" i="3"/>
  <c r="AR101" i="3"/>
  <c r="AZ101" i="3"/>
  <c r="BH10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P123" i="3"/>
  <c r="T123" i="3"/>
  <c r="X123" i="3"/>
  <c r="AB123" i="3"/>
  <c r="AF123" i="3"/>
  <c r="AJ123" i="3"/>
  <c r="AN123" i="3"/>
  <c r="AR123" i="3"/>
  <c r="AV123" i="3"/>
  <c r="AZ123" i="3"/>
  <c r="BD123" i="3"/>
  <c r="BH123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M131" i="3"/>
  <c r="Q131" i="3"/>
  <c r="U131" i="3"/>
  <c r="Y131" i="3"/>
  <c r="P131" i="3"/>
  <c r="X131" i="3"/>
  <c r="AF131" i="3"/>
  <c r="AN131" i="3"/>
  <c r="AV131" i="3"/>
  <c r="BD131" i="3"/>
  <c r="O131" i="3"/>
  <c r="W131" i="3"/>
  <c r="AC131" i="3"/>
  <c r="AG131" i="3"/>
  <c r="AK131" i="3"/>
  <c r="AO131" i="3"/>
  <c r="AS131" i="3"/>
  <c r="AW131" i="3"/>
  <c r="BA131" i="3"/>
  <c r="BE131" i="3"/>
  <c r="BI131" i="3"/>
  <c r="M133" i="3"/>
  <c r="Q133" i="3"/>
  <c r="U133" i="3"/>
  <c r="Y133" i="3"/>
  <c r="AC133" i="3"/>
  <c r="AG133" i="3"/>
  <c r="AK133" i="3"/>
  <c r="AO133" i="3"/>
  <c r="AS133" i="3"/>
  <c r="AW133" i="3"/>
  <c r="BA133" i="3"/>
  <c r="BE133" i="3"/>
  <c r="BI133" i="3"/>
  <c r="P133" i="3"/>
  <c r="T133" i="3"/>
  <c r="X133" i="3"/>
  <c r="AB133" i="3"/>
  <c r="AF133" i="3"/>
  <c r="AJ133" i="3"/>
  <c r="AN133" i="3"/>
  <c r="AR133" i="3"/>
  <c r="AV133" i="3"/>
  <c r="AZ133" i="3"/>
  <c r="BD133" i="3"/>
  <c r="BH133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5" i="3"/>
  <c r="T135" i="3"/>
  <c r="X135" i="3"/>
  <c r="AB135" i="3"/>
  <c r="AF135" i="3"/>
  <c r="AJ135" i="3"/>
  <c r="AN135" i="3"/>
  <c r="AR135" i="3"/>
  <c r="AV135" i="3"/>
  <c r="AZ135" i="3"/>
  <c r="BD135" i="3"/>
  <c r="BH135" i="3"/>
  <c r="O135" i="3"/>
  <c r="S135" i="3"/>
  <c r="W135" i="3"/>
  <c r="BJ135" i="3" s="1"/>
  <c r="AA135" i="3"/>
  <c r="AE135" i="3"/>
  <c r="AI135" i="3"/>
  <c r="AM135" i="3"/>
  <c r="AQ135" i="3"/>
  <c r="AU135" i="3"/>
  <c r="AY135" i="3"/>
  <c r="BC135" i="3"/>
  <c r="BG135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Q155" i="3"/>
  <c r="Y155" i="3"/>
  <c r="AG155" i="3"/>
  <c r="AO155" i="3"/>
  <c r="AW155" i="3"/>
  <c r="BE155" i="3"/>
  <c r="P155" i="3"/>
  <c r="X155" i="3"/>
  <c r="AF155" i="3"/>
  <c r="AN155" i="3"/>
  <c r="AV155" i="3"/>
  <c r="BD155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O158" i="3"/>
  <c r="S158" i="3"/>
  <c r="W158" i="3"/>
  <c r="AA158" i="3"/>
  <c r="AE158" i="3"/>
  <c r="AI158" i="3"/>
  <c r="AM158" i="3"/>
  <c r="AQ158" i="3"/>
  <c r="AU158" i="3"/>
  <c r="AY158" i="3"/>
  <c r="BC158" i="3"/>
  <c r="BG158" i="3"/>
  <c r="N158" i="3"/>
  <c r="R158" i="3"/>
  <c r="V158" i="3"/>
  <c r="Z158" i="3"/>
  <c r="AD158" i="3"/>
  <c r="AH158" i="3"/>
  <c r="AL158" i="3"/>
  <c r="AP158" i="3"/>
  <c r="AT158" i="3"/>
  <c r="AX158" i="3"/>
  <c r="BB158" i="3"/>
  <c r="BF158" i="3"/>
  <c r="M165" i="3"/>
  <c r="Q165" i="3"/>
  <c r="U165" i="3"/>
  <c r="Y165" i="3"/>
  <c r="AC165" i="3"/>
  <c r="AG165" i="3"/>
  <c r="AK165" i="3"/>
  <c r="AO165" i="3"/>
  <c r="AS165" i="3"/>
  <c r="AW165" i="3"/>
  <c r="BA165" i="3"/>
  <c r="BE165" i="3"/>
  <c r="BI165" i="3"/>
  <c r="P165" i="3"/>
  <c r="T165" i="3"/>
  <c r="X165" i="3"/>
  <c r="AB165" i="3"/>
  <c r="AF165" i="3"/>
  <c r="AJ165" i="3"/>
  <c r="AN165" i="3"/>
  <c r="AR165" i="3"/>
  <c r="AV165" i="3"/>
  <c r="AZ165" i="3"/>
  <c r="BD165" i="3"/>
  <c r="BH165" i="3"/>
  <c r="S165" i="3"/>
  <c r="AA165" i="3"/>
  <c r="AI165" i="3"/>
  <c r="AQ165" i="3"/>
  <c r="AY165" i="3"/>
  <c r="BG165" i="3"/>
  <c r="R165" i="3"/>
  <c r="Z165" i="3"/>
  <c r="AH165" i="3"/>
  <c r="AP165" i="3"/>
  <c r="AX165" i="3"/>
  <c r="BF165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M169" i="3"/>
  <c r="U169" i="3"/>
  <c r="AC169" i="3"/>
  <c r="AK169" i="3"/>
  <c r="AS169" i="3"/>
  <c r="BA169" i="3"/>
  <c r="BI169" i="3"/>
  <c r="T169" i="3"/>
  <c r="AB169" i="3"/>
  <c r="AJ169" i="3"/>
  <c r="AR169" i="3"/>
  <c r="AZ169" i="3"/>
  <c r="BH169" i="3"/>
  <c r="M173" i="3"/>
  <c r="Q173" i="3"/>
  <c r="U173" i="3"/>
  <c r="Y173" i="3"/>
  <c r="AC173" i="3"/>
  <c r="AG173" i="3"/>
  <c r="AK173" i="3"/>
  <c r="AO173" i="3"/>
  <c r="AS173" i="3"/>
  <c r="AW173" i="3"/>
  <c r="BA173" i="3"/>
  <c r="BE173" i="3"/>
  <c r="BI173" i="3"/>
  <c r="P173" i="3"/>
  <c r="T173" i="3"/>
  <c r="X173" i="3"/>
  <c r="AB173" i="3"/>
  <c r="AF173" i="3"/>
  <c r="AJ173" i="3"/>
  <c r="AN173" i="3"/>
  <c r="AR173" i="3"/>
  <c r="AV173" i="3"/>
  <c r="AZ173" i="3"/>
  <c r="BD173" i="3"/>
  <c r="BH173" i="3"/>
  <c r="O173" i="3"/>
  <c r="W173" i="3"/>
  <c r="AE173" i="3"/>
  <c r="AM173" i="3"/>
  <c r="AU173" i="3"/>
  <c r="BC173" i="3"/>
  <c r="N173" i="3"/>
  <c r="V173" i="3"/>
  <c r="AD173" i="3"/>
  <c r="AL173" i="3"/>
  <c r="AT173" i="3"/>
  <c r="BB173" i="3"/>
  <c r="O177" i="3"/>
  <c r="S177" i="3"/>
  <c r="W177" i="3"/>
  <c r="AA177" i="3"/>
  <c r="AE177" i="3"/>
  <c r="AI177" i="3"/>
  <c r="AM177" i="3"/>
  <c r="AQ177" i="3"/>
  <c r="AU177" i="3"/>
  <c r="AY177" i="3"/>
  <c r="BC177" i="3"/>
  <c r="BG177" i="3"/>
  <c r="N177" i="3"/>
  <c r="R177" i="3"/>
  <c r="V177" i="3"/>
  <c r="Z177" i="3"/>
  <c r="AD177" i="3"/>
  <c r="AH177" i="3"/>
  <c r="AL177" i="3"/>
  <c r="AP177" i="3"/>
  <c r="AT177" i="3"/>
  <c r="AX177" i="3"/>
  <c r="BB177" i="3"/>
  <c r="BF177" i="3"/>
  <c r="Q177" i="3"/>
  <c r="Y177" i="3"/>
  <c r="AG177" i="3"/>
  <c r="AO177" i="3"/>
  <c r="AW177" i="3"/>
  <c r="BE177" i="3"/>
  <c r="P177" i="3"/>
  <c r="X177" i="3"/>
  <c r="AF177" i="3"/>
  <c r="AN177" i="3"/>
  <c r="AV177" i="3"/>
  <c r="BD177" i="3"/>
  <c r="M181" i="3"/>
  <c r="Q181" i="3"/>
  <c r="U181" i="3"/>
  <c r="Y181" i="3"/>
  <c r="AC181" i="3"/>
  <c r="AG181" i="3"/>
  <c r="AK181" i="3"/>
  <c r="AO181" i="3"/>
  <c r="AS181" i="3"/>
  <c r="AW181" i="3"/>
  <c r="BA181" i="3"/>
  <c r="BE181" i="3"/>
  <c r="BI181" i="3"/>
  <c r="P181" i="3"/>
  <c r="T181" i="3"/>
  <c r="X181" i="3"/>
  <c r="AB181" i="3"/>
  <c r="AF181" i="3"/>
  <c r="AJ181" i="3"/>
  <c r="AN181" i="3"/>
  <c r="AR181" i="3"/>
  <c r="AV181" i="3"/>
  <c r="AZ181" i="3"/>
  <c r="BD181" i="3"/>
  <c r="BH181" i="3"/>
  <c r="S181" i="3"/>
  <c r="AA181" i="3"/>
  <c r="AI181" i="3"/>
  <c r="AQ181" i="3"/>
  <c r="AY181" i="3"/>
  <c r="BG181" i="3"/>
  <c r="R181" i="3"/>
  <c r="Z181" i="3"/>
  <c r="AH181" i="3"/>
  <c r="AP181" i="3"/>
  <c r="AX181" i="3"/>
  <c r="BF181" i="3"/>
  <c r="O185" i="3"/>
  <c r="S185" i="3"/>
  <c r="W185" i="3"/>
  <c r="AA185" i="3"/>
  <c r="AE185" i="3"/>
  <c r="AI185" i="3"/>
  <c r="AM185" i="3"/>
  <c r="AQ185" i="3"/>
  <c r="AU185" i="3"/>
  <c r="AY185" i="3"/>
  <c r="BC185" i="3"/>
  <c r="BG185" i="3"/>
  <c r="N185" i="3"/>
  <c r="R185" i="3"/>
  <c r="V185" i="3"/>
  <c r="Z185" i="3"/>
  <c r="AD185" i="3"/>
  <c r="AH185" i="3"/>
  <c r="AL185" i="3"/>
  <c r="AP185" i="3"/>
  <c r="AT185" i="3"/>
  <c r="AX185" i="3"/>
  <c r="BB185" i="3"/>
  <c r="BF185" i="3"/>
  <c r="M185" i="3"/>
  <c r="U185" i="3"/>
  <c r="AC185" i="3"/>
  <c r="AK185" i="3"/>
  <c r="AS185" i="3"/>
  <c r="BA185" i="3"/>
  <c r="BI185" i="3"/>
  <c r="T185" i="3"/>
  <c r="AB185" i="3"/>
  <c r="AJ185" i="3"/>
  <c r="AR185" i="3"/>
  <c r="AZ185" i="3"/>
  <c r="BH185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N260" i="3"/>
  <c r="BI260" i="3"/>
  <c r="BE260" i="3"/>
  <c r="BA260" i="3"/>
  <c r="AW260" i="3"/>
  <c r="AS260" i="3"/>
  <c r="AO260" i="3"/>
  <c r="AK260" i="3"/>
  <c r="AG260" i="3"/>
  <c r="AC260" i="3"/>
  <c r="Y260" i="3"/>
  <c r="U260" i="3"/>
  <c r="Q260" i="3"/>
  <c r="M260" i="3"/>
  <c r="M118" i="3"/>
  <c r="Q118" i="3"/>
  <c r="U118" i="3"/>
  <c r="Y118" i="3"/>
  <c r="AC118" i="3"/>
  <c r="AG118" i="3"/>
  <c r="AK118" i="3"/>
  <c r="AO118" i="3"/>
  <c r="AS118" i="3"/>
  <c r="AW118" i="3"/>
  <c r="BA118" i="3"/>
  <c r="BE118" i="3"/>
  <c r="BI118" i="3"/>
  <c r="P118" i="3"/>
  <c r="T118" i="3"/>
  <c r="X118" i="3"/>
  <c r="AB118" i="3"/>
  <c r="AF118" i="3"/>
  <c r="AL118" i="3"/>
  <c r="AT118" i="3"/>
  <c r="BB118" i="3"/>
  <c r="AJ118" i="3"/>
  <c r="AR118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38" i="3"/>
  <c r="BK138" i="3" s="1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P141" i="3"/>
  <c r="T141" i="3"/>
  <c r="X141" i="3"/>
  <c r="AB141" i="3"/>
  <c r="AF141" i="3"/>
  <c r="AJ141" i="3"/>
  <c r="AN141" i="3"/>
  <c r="AR141" i="3"/>
  <c r="AV141" i="3"/>
  <c r="AZ141" i="3"/>
  <c r="BD141" i="3"/>
  <c r="BH141" i="3"/>
  <c r="O141" i="3"/>
  <c r="S141" i="3"/>
  <c r="W141" i="3"/>
  <c r="AA141" i="3"/>
  <c r="AE141" i="3"/>
  <c r="AI141" i="3"/>
  <c r="AM141" i="3"/>
  <c r="AQ141" i="3"/>
  <c r="AU141" i="3"/>
  <c r="AY141" i="3"/>
  <c r="BC141" i="3"/>
  <c r="BG141" i="3"/>
  <c r="O143" i="3"/>
  <c r="S143" i="3"/>
  <c r="W143" i="3"/>
  <c r="AA143" i="3"/>
  <c r="AE143" i="3"/>
  <c r="AI143" i="3"/>
  <c r="AM143" i="3"/>
  <c r="AQ143" i="3"/>
  <c r="AU143" i="3"/>
  <c r="AY143" i="3"/>
  <c r="BC143" i="3"/>
  <c r="BG143" i="3"/>
  <c r="N143" i="3"/>
  <c r="V143" i="3"/>
  <c r="AD143" i="3"/>
  <c r="AL143" i="3"/>
  <c r="AT143" i="3"/>
  <c r="BB143" i="3"/>
  <c r="P143" i="3"/>
  <c r="X143" i="3"/>
  <c r="AF143" i="3"/>
  <c r="AN143" i="3"/>
  <c r="AV143" i="3"/>
  <c r="BD143" i="3"/>
  <c r="M143" i="3"/>
  <c r="U143" i="3"/>
  <c r="AC143" i="3"/>
  <c r="AK143" i="3"/>
  <c r="AS143" i="3"/>
  <c r="BA143" i="3"/>
  <c r="BI143" i="3"/>
  <c r="Z143" i="3"/>
  <c r="AP143" i="3"/>
  <c r="BF143" i="3"/>
  <c r="AB143" i="3"/>
  <c r="AR143" i="3"/>
  <c r="BH143" i="3"/>
  <c r="N146" i="3"/>
  <c r="R146" i="3"/>
  <c r="V146" i="3"/>
  <c r="Q146" i="3"/>
  <c r="X146" i="3"/>
  <c r="AB146" i="3"/>
  <c r="AF146" i="3"/>
  <c r="AJ146" i="3"/>
  <c r="AN146" i="3"/>
  <c r="AR146" i="3"/>
  <c r="AV146" i="3"/>
  <c r="AZ146" i="3"/>
  <c r="BD146" i="3"/>
  <c r="BH146" i="3"/>
  <c r="S146" i="3"/>
  <c r="Y146" i="3"/>
  <c r="AC146" i="3"/>
  <c r="AG146" i="3"/>
  <c r="AK146" i="3"/>
  <c r="AO146" i="3"/>
  <c r="AS146" i="3"/>
  <c r="AW146" i="3"/>
  <c r="BA146" i="3"/>
  <c r="BE146" i="3"/>
  <c r="BI146" i="3"/>
  <c r="N274" i="3"/>
  <c r="BI274" i="3"/>
  <c r="BE274" i="3"/>
  <c r="BA274" i="3"/>
  <c r="AW274" i="3"/>
  <c r="AS274" i="3"/>
  <c r="AO274" i="3"/>
  <c r="AK274" i="3"/>
  <c r="AG274" i="3"/>
  <c r="AC274" i="3"/>
  <c r="Y274" i="3"/>
  <c r="U274" i="3"/>
  <c r="Q274" i="3"/>
  <c r="M274" i="3"/>
  <c r="BK274" i="3" s="1"/>
  <c r="M288" i="3"/>
  <c r="BF288" i="3"/>
  <c r="BB288" i="3"/>
  <c r="AX288" i="3"/>
  <c r="AT288" i="3"/>
  <c r="AP288" i="3"/>
  <c r="AL288" i="3"/>
  <c r="AH288" i="3"/>
  <c r="AD288" i="3"/>
  <c r="Z288" i="3"/>
  <c r="V288" i="3"/>
  <c r="R288" i="3"/>
  <c r="N28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P147" i="3"/>
  <c r="X147" i="3"/>
  <c r="AF147" i="3"/>
  <c r="AN147" i="3"/>
  <c r="AV147" i="3"/>
  <c r="BD147" i="3"/>
  <c r="O147" i="3"/>
  <c r="W147" i="3"/>
  <c r="AE147" i="3"/>
  <c r="AM147" i="3"/>
  <c r="AU147" i="3"/>
  <c r="BC147" i="3"/>
  <c r="P150" i="3"/>
  <c r="T150" i="3"/>
  <c r="X150" i="3"/>
  <c r="AB150" i="3"/>
  <c r="AF150" i="3"/>
  <c r="AJ150" i="3"/>
  <c r="AN150" i="3"/>
  <c r="AR150" i="3"/>
  <c r="AV150" i="3"/>
  <c r="AZ150" i="3"/>
  <c r="BD150" i="3"/>
  <c r="BH150" i="3"/>
  <c r="O150" i="3"/>
  <c r="S150" i="3"/>
  <c r="W150" i="3"/>
  <c r="AA150" i="3"/>
  <c r="AE150" i="3"/>
  <c r="AI150" i="3"/>
  <c r="AM150" i="3"/>
  <c r="AQ150" i="3"/>
  <c r="AU150" i="3"/>
  <c r="AY150" i="3"/>
  <c r="BC150" i="3"/>
  <c r="BG150" i="3"/>
  <c r="M262" i="3"/>
  <c r="BH262" i="3"/>
  <c r="BD262" i="3"/>
  <c r="AZ262" i="3"/>
  <c r="AV262" i="3"/>
  <c r="AR262" i="3"/>
  <c r="AN262" i="3"/>
  <c r="AJ262" i="3"/>
  <c r="AF262" i="3"/>
  <c r="AB262" i="3"/>
  <c r="X262" i="3"/>
  <c r="T262" i="3"/>
  <c r="P262" i="3"/>
  <c r="M270" i="3"/>
  <c r="BH270" i="3"/>
  <c r="BD270" i="3"/>
  <c r="AZ270" i="3"/>
  <c r="AV270" i="3"/>
  <c r="AR270" i="3"/>
  <c r="AN270" i="3"/>
  <c r="AJ270" i="3"/>
  <c r="AF270" i="3"/>
  <c r="AB270" i="3"/>
  <c r="X270" i="3"/>
  <c r="T270" i="3"/>
  <c r="P270" i="3"/>
  <c r="BJ333" i="3"/>
  <c r="BM337" i="3"/>
  <c r="BK337" i="3"/>
  <c r="BM332" i="3"/>
  <c r="BK331" i="3"/>
  <c r="BJ331" i="3"/>
  <c r="BK330" i="3"/>
  <c r="BL330" i="3"/>
  <c r="BJ330" i="3"/>
  <c r="BM330" i="3"/>
  <c r="BJ329" i="3"/>
  <c r="BK329" i="3"/>
  <c r="BM328" i="3"/>
  <c r="BK327" i="3"/>
  <c r="BJ327" i="3"/>
  <c r="BK326" i="3"/>
  <c r="BL326" i="3"/>
  <c r="BJ326" i="3"/>
  <c r="BM326" i="3"/>
  <c r="BM325" i="3"/>
  <c r="BK325" i="3"/>
  <c r="BM324" i="3"/>
  <c r="BK323" i="3"/>
  <c r="BJ323" i="3"/>
  <c r="BK322" i="3"/>
  <c r="BL322" i="3"/>
  <c r="BJ322" i="3"/>
  <c r="BM322" i="3"/>
  <c r="BM321" i="3"/>
  <c r="BK321" i="3"/>
  <c r="BM320" i="3"/>
  <c r="BK319" i="3"/>
  <c r="BJ319" i="3"/>
  <c r="BK318" i="3"/>
  <c r="BL318" i="3"/>
  <c r="BJ318" i="3"/>
  <c r="BM318" i="3"/>
  <c r="BM317" i="3"/>
  <c r="BK317" i="3"/>
  <c r="BM316" i="3"/>
  <c r="BK264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R295" i="3"/>
  <c r="V295" i="3"/>
  <c r="Z295" i="3"/>
  <c r="AD295" i="3"/>
  <c r="AH295" i="3"/>
  <c r="AL295" i="3"/>
  <c r="AP295" i="3"/>
  <c r="AT295" i="3"/>
  <c r="AX295" i="3"/>
  <c r="BB295" i="3"/>
  <c r="M140" i="3"/>
  <c r="N148" i="3"/>
  <c r="BC102" i="3"/>
  <c r="AU102" i="3"/>
  <c r="AM102" i="3"/>
  <c r="AE102" i="3"/>
  <c r="W102" i="3"/>
  <c r="O102" i="3"/>
  <c r="BE102" i="3"/>
  <c r="AW102" i="3"/>
  <c r="AO102" i="3"/>
  <c r="AG102" i="3"/>
  <c r="Y102" i="3"/>
  <c r="Q102" i="3"/>
  <c r="BH102" i="3"/>
  <c r="BD102" i="3"/>
  <c r="AZ102" i="3"/>
  <c r="AV102" i="3"/>
  <c r="AR102" i="3"/>
  <c r="AN102" i="3"/>
  <c r="AJ102" i="3"/>
  <c r="AF102" i="3"/>
  <c r="AB102" i="3"/>
  <c r="X102" i="3"/>
  <c r="BM102" i="3" s="1"/>
  <c r="T102" i="3"/>
  <c r="BI103" i="3"/>
  <c r="BA103" i="3"/>
  <c r="AS103" i="3"/>
  <c r="AK103" i="3"/>
  <c r="AC103" i="3"/>
  <c r="U103" i="3"/>
  <c r="M103" i="3"/>
  <c r="BC103" i="3"/>
  <c r="AU103" i="3"/>
  <c r="AM103" i="3"/>
  <c r="AE103" i="3"/>
  <c r="W103" i="3"/>
  <c r="O103" i="3"/>
  <c r="BF103" i="3"/>
  <c r="BB103" i="3"/>
  <c r="AX103" i="3"/>
  <c r="AT103" i="3"/>
  <c r="AP103" i="3"/>
  <c r="AL103" i="3"/>
  <c r="AH103" i="3"/>
  <c r="AD103" i="3"/>
  <c r="Z103" i="3"/>
  <c r="V103" i="3"/>
  <c r="R103" i="3"/>
  <c r="BG104" i="3"/>
  <c r="BC104" i="3"/>
  <c r="AY104" i="3"/>
  <c r="AU104" i="3"/>
  <c r="AQ104" i="3"/>
  <c r="AM104" i="3"/>
  <c r="AI104" i="3"/>
  <c r="AB104" i="3"/>
  <c r="T104" i="3"/>
  <c r="BH104" i="3"/>
  <c r="BD104" i="3"/>
  <c r="AZ104" i="3"/>
  <c r="AV104" i="3"/>
  <c r="AR104" i="3"/>
  <c r="AN104" i="3"/>
  <c r="AJ104" i="3"/>
  <c r="AD104" i="3"/>
  <c r="V104" i="3"/>
  <c r="N104" i="3"/>
  <c r="AE104" i="3"/>
  <c r="AA104" i="3"/>
  <c r="BL104" i="3" s="1"/>
  <c r="W104" i="3"/>
  <c r="S104" i="3"/>
  <c r="BK104" i="3" s="1"/>
  <c r="BH105" i="3"/>
  <c r="AZ105" i="3"/>
  <c r="AR105" i="3"/>
  <c r="AJ105" i="3"/>
  <c r="AB105" i="3"/>
  <c r="BF105" i="3"/>
  <c r="AX105" i="3"/>
  <c r="AP105" i="3"/>
  <c r="AH105" i="3"/>
  <c r="Z105" i="3"/>
  <c r="BI105" i="3"/>
  <c r="BE105" i="3"/>
  <c r="BA105" i="3"/>
  <c r="AW105" i="3"/>
  <c r="AS105" i="3"/>
  <c r="AO105" i="3"/>
  <c r="AK105" i="3"/>
  <c r="AG105" i="3"/>
  <c r="AC105" i="3"/>
  <c r="Y105" i="3"/>
  <c r="U105" i="3"/>
  <c r="Q105" i="3"/>
  <c r="BJ105" i="3" s="1"/>
  <c r="M105" i="3"/>
  <c r="R105" i="3"/>
  <c r="BG106" i="3"/>
  <c r="BC106" i="3"/>
  <c r="AY106" i="3"/>
  <c r="AU106" i="3"/>
  <c r="AQ106" i="3"/>
  <c r="AM106" i="3"/>
  <c r="AI106" i="3"/>
  <c r="AE106" i="3"/>
  <c r="AA106" i="3"/>
  <c r="W106" i="3"/>
  <c r="R106" i="3"/>
  <c r="BH106" i="3"/>
  <c r="BD106" i="3"/>
  <c r="AZ106" i="3"/>
  <c r="AV106" i="3"/>
  <c r="AR106" i="3"/>
  <c r="AN106" i="3"/>
  <c r="AJ106" i="3"/>
  <c r="AF106" i="3"/>
  <c r="AB106" i="3"/>
  <c r="BL106" i="3" s="1"/>
  <c r="X106" i="3"/>
  <c r="T106" i="3"/>
  <c r="S106" i="3"/>
  <c r="BI107" i="3"/>
  <c r="BE107" i="3"/>
  <c r="BA107" i="3"/>
  <c r="AW107" i="3"/>
  <c r="AS107" i="3"/>
  <c r="AO107" i="3"/>
  <c r="AK107" i="3"/>
  <c r="AG107" i="3"/>
  <c r="AC107" i="3"/>
  <c r="Y107" i="3"/>
  <c r="U107" i="3"/>
  <c r="Q107" i="3"/>
  <c r="M107" i="3"/>
  <c r="BF107" i="3"/>
  <c r="BB107" i="3"/>
  <c r="AX107" i="3"/>
  <c r="AT107" i="3"/>
  <c r="AP107" i="3"/>
  <c r="AL107" i="3"/>
  <c r="AH107" i="3"/>
  <c r="AD107" i="3"/>
  <c r="Z107" i="3"/>
  <c r="V107" i="3"/>
  <c r="R107" i="3"/>
  <c r="BG108" i="3"/>
  <c r="BC108" i="3"/>
  <c r="AY108" i="3"/>
  <c r="AU108" i="3"/>
  <c r="AQ108" i="3"/>
  <c r="AM108" i="3"/>
  <c r="AI108" i="3"/>
  <c r="AE108" i="3"/>
  <c r="AA108" i="3"/>
  <c r="W108" i="3"/>
  <c r="S108" i="3"/>
  <c r="BK108" i="3" s="1"/>
  <c r="O108" i="3"/>
  <c r="BH108" i="3"/>
  <c r="BD108" i="3"/>
  <c r="AZ108" i="3"/>
  <c r="AV108" i="3"/>
  <c r="AR108" i="3"/>
  <c r="AN108" i="3"/>
  <c r="AJ108" i="3"/>
  <c r="AF108" i="3"/>
  <c r="AB108" i="3"/>
  <c r="X108" i="3"/>
  <c r="T108" i="3"/>
  <c r="BH109" i="3"/>
  <c r="BD109" i="3"/>
  <c r="AZ109" i="3"/>
  <c r="AV109" i="3"/>
  <c r="BL109" i="3" s="1"/>
  <c r="AR109" i="3"/>
  <c r="AN109" i="3"/>
  <c r="AJ109" i="3"/>
  <c r="AF109" i="3"/>
  <c r="AB109" i="3"/>
  <c r="X109" i="3"/>
  <c r="T109" i="3"/>
  <c r="P109" i="3"/>
  <c r="BI109" i="3"/>
  <c r="BE109" i="3"/>
  <c r="BA109" i="3"/>
  <c r="AW109" i="3"/>
  <c r="AS109" i="3"/>
  <c r="AO109" i="3"/>
  <c r="AK109" i="3"/>
  <c r="AG109" i="3"/>
  <c r="AC109" i="3"/>
  <c r="Y109" i="3"/>
  <c r="U109" i="3"/>
  <c r="Q109" i="3"/>
  <c r="BJ109" i="3" s="1"/>
  <c r="BC110" i="3"/>
  <c r="BI110" i="3"/>
  <c r="BA110" i="3"/>
  <c r="AU110" i="3"/>
  <c r="AQ110" i="3"/>
  <c r="AM110" i="3"/>
  <c r="AI110" i="3"/>
  <c r="AE110" i="3"/>
  <c r="AA110" i="3"/>
  <c r="W110" i="3"/>
  <c r="S110" i="3"/>
  <c r="O110" i="3"/>
  <c r="BN110" i="3" s="1"/>
  <c r="BH110" i="3"/>
  <c r="BD110" i="3"/>
  <c r="AZ110" i="3"/>
  <c r="AV110" i="3"/>
  <c r="AR110" i="3"/>
  <c r="AN110" i="3"/>
  <c r="AJ110" i="3"/>
  <c r="AF110" i="3"/>
  <c r="AB110" i="3"/>
  <c r="X110" i="3"/>
  <c r="T110" i="3"/>
  <c r="BI111" i="3"/>
  <c r="BA111" i="3"/>
  <c r="AS111" i="3"/>
  <c r="AK111" i="3"/>
  <c r="AC111" i="3"/>
  <c r="U111" i="3"/>
  <c r="M111" i="3"/>
  <c r="BC111" i="3"/>
  <c r="AU111" i="3"/>
  <c r="AM111" i="3"/>
  <c r="AE111" i="3"/>
  <c r="W111" i="3"/>
  <c r="O111" i="3"/>
  <c r="BF111" i="3"/>
  <c r="BB111" i="3"/>
  <c r="AX111" i="3"/>
  <c r="AT111" i="3"/>
  <c r="AP111" i="3"/>
  <c r="AL111" i="3"/>
  <c r="AH111" i="3"/>
  <c r="AD111" i="3"/>
  <c r="Z111" i="3"/>
  <c r="V111" i="3"/>
  <c r="BM111" i="3" s="1"/>
  <c r="R111" i="3"/>
  <c r="BF112" i="3"/>
  <c r="BB112" i="3"/>
  <c r="AX112" i="3"/>
  <c r="AT112" i="3"/>
  <c r="AP112" i="3"/>
  <c r="AL112" i="3"/>
  <c r="AF112" i="3"/>
  <c r="X112" i="3"/>
  <c r="P112" i="3"/>
  <c r="BG112" i="3"/>
  <c r="BC112" i="3"/>
  <c r="AY112" i="3"/>
  <c r="AU112" i="3"/>
  <c r="AQ112" i="3"/>
  <c r="AM112" i="3"/>
  <c r="AH112" i="3"/>
  <c r="Z112" i="3"/>
  <c r="R112" i="3"/>
  <c r="AI112" i="3"/>
  <c r="AE112" i="3"/>
  <c r="AA112" i="3"/>
  <c r="W112" i="3"/>
  <c r="S112" i="3"/>
  <c r="BM112" i="3" s="1"/>
  <c r="BH113" i="3"/>
  <c r="BD113" i="3"/>
  <c r="AZ113" i="3"/>
  <c r="AV113" i="3"/>
  <c r="AR113" i="3"/>
  <c r="AN113" i="3"/>
  <c r="AJ113" i="3"/>
  <c r="AF113" i="3"/>
  <c r="AB113" i="3"/>
  <c r="X113" i="3"/>
  <c r="BM113" i="3" s="1"/>
  <c r="T113" i="3"/>
  <c r="P113" i="3"/>
  <c r="BK113" i="3" s="1"/>
  <c r="BI113" i="3"/>
  <c r="BE113" i="3"/>
  <c r="BA113" i="3"/>
  <c r="AW113" i="3"/>
  <c r="AS113" i="3"/>
  <c r="AO113" i="3"/>
  <c r="AK113" i="3"/>
  <c r="AG113" i="3"/>
  <c r="AC113" i="3"/>
  <c r="Y113" i="3"/>
  <c r="U113" i="3"/>
  <c r="Q113" i="3"/>
  <c r="BF114" i="3"/>
  <c r="BB114" i="3"/>
  <c r="AX114" i="3"/>
  <c r="AT114" i="3"/>
  <c r="AP114" i="3"/>
  <c r="AL114" i="3"/>
  <c r="AH114" i="3"/>
  <c r="AD114" i="3"/>
  <c r="Z114" i="3"/>
  <c r="V114" i="3"/>
  <c r="R114" i="3"/>
  <c r="N114" i="3"/>
  <c r="BN114" i="3" s="1"/>
  <c r="BG114" i="3"/>
  <c r="BC114" i="3"/>
  <c r="AY114" i="3"/>
  <c r="AU114" i="3"/>
  <c r="AQ114" i="3"/>
  <c r="AM114" i="3"/>
  <c r="AI114" i="3"/>
  <c r="AE114" i="3"/>
  <c r="AA114" i="3"/>
  <c r="W114" i="3"/>
  <c r="S114" i="3"/>
  <c r="BH115" i="3"/>
  <c r="BD115" i="3"/>
  <c r="AZ115" i="3"/>
  <c r="AV115" i="3"/>
  <c r="AR115" i="3"/>
  <c r="AN115" i="3"/>
  <c r="AJ115" i="3"/>
  <c r="AF115" i="3"/>
  <c r="AB115" i="3"/>
  <c r="X115" i="3"/>
  <c r="T115" i="3"/>
  <c r="P115" i="3"/>
  <c r="BI115" i="3"/>
  <c r="BE115" i="3"/>
  <c r="BA115" i="3"/>
  <c r="AW115" i="3"/>
  <c r="AS115" i="3"/>
  <c r="AO115" i="3"/>
  <c r="AK115" i="3"/>
  <c r="AG115" i="3"/>
  <c r="AC115" i="3"/>
  <c r="BK115" i="3" s="1"/>
  <c r="Y115" i="3"/>
  <c r="U115" i="3"/>
  <c r="Q115" i="3"/>
  <c r="BH118" i="3"/>
  <c r="AZ118" i="3"/>
  <c r="AN118" i="3"/>
  <c r="AX118" i="3"/>
  <c r="AH118" i="3"/>
  <c r="Z118" i="3"/>
  <c r="R118" i="3"/>
  <c r="BG118" i="3"/>
  <c r="AY118" i="3"/>
  <c r="AQ118" i="3"/>
  <c r="AI118" i="3"/>
  <c r="AA118" i="3"/>
  <c r="S118" i="3"/>
  <c r="BB121" i="3"/>
  <c r="AT121" i="3"/>
  <c r="AL121" i="3"/>
  <c r="AD121" i="3"/>
  <c r="V121" i="3"/>
  <c r="N121" i="3"/>
  <c r="BC121" i="3"/>
  <c r="AU121" i="3"/>
  <c r="AM121" i="3"/>
  <c r="AE121" i="3"/>
  <c r="W121" i="3"/>
  <c r="O121" i="3"/>
  <c r="BD122" i="3"/>
  <c r="AV122" i="3"/>
  <c r="AN122" i="3"/>
  <c r="AF122" i="3"/>
  <c r="X122" i="3"/>
  <c r="P122" i="3"/>
  <c r="BK122" i="3" s="1"/>
  <c r="BE122" i="3"/>
  <c r="AW122" i="3"/>
  <c r="AO122" i="3"/>
  <c r="AG122" i="3"/>
  <c r="Y122" i="3"/>
  <c r="Q122" i="3"/>
  <c r="BJ122" i="3" s="1"/>
  <c r="BF123" i="3"/>
  <c r="AX123" i="3"/>
  <c r="AP123" i="3"/>
  <c r="AH123" i="3"/>
  <c r="Z123" i="3"/>
  <c r="R123" i="3"/>
  <c r="BN123" i="3" s="1"/>
  <c r="BG123" i="3"/>
  <c r="AY123" i="3"/>
  <c r="AQ123" i="3"/>
  <c r="AI123" i="3"/>
  <c r="AA123" i="3"/>
  <c r="S123" i="3"/>
  <c r="BM123" i="3" s="1"/>
  <c r="BB126" i="3"/>
  <c r="AT126" i="3"/>
  <c r="AL126" i="3"/>
  <c r="AD126" i="3"/>
  <c r="V126" i="3"/>
  <c r="N126" i="3"/>
  <c r="BC126" i="3"/>
  <c r="AU126" i="3"/>
  <c r="AM126" i="3"/>
  <c r="AE126" i="3"/>
  <c r="W126" i="3"/>
  <c r="O126" i="3"/>
  <c r="BL126" i="3" s="1"/>
  <c r="BG129" i="3"/>
  <c r="AY129" i="3"/>
  <c r="AQ129" i="3"/>
  <c r="AI129" i="3"/>
  <c r="AA129" i="3"/>
  <c r="S129" i="3"/>
  <c r="BH129" i="3"/>
  <c r="AZ129" i="3"/>
  <c r="AR129" i="3"/>
  <c r="AJ129" i="3"/>
  <c r="AB129" i="3"/>
  <c r="T129" i="3"/>
  <c r="BI130" i="3"/>
  <c r="BA130" i="3"/>
  <c r="AS130" i="3"/>
  <c r="AK130" i="3"/>
  <c r="AC130" i="3"/>
  <c r="U130" i="3"/>
  <c r="M130" i="3"/>
  <c r="BB130" i="3"/>
  <c r="AT130" i="3"/>
  <c r="AL130" i="3"/>
  <c r="AD130" i="3"/>
  <c r="V130" i="3"/>
  <c r="N130" i="3"/>
  <c r="BB133" i="3"/>
  <c r="AT133" i="3"/>
  <c r="AL133" i="3"/>
  <c r="AD133" i="3"/>
  <c r="V133" i="3"/>
  <c r="BK133" i="3" s="1"/>
  <c r="N133" i="3"/>
  <c r="BC133" i="3"/>
  <c r="AU133" i="3"/>
  <c r="AM133" i="3"/>
  <c r="AE133" i="3"/>
  <c r="W133" i="3"/>
  <c r="O133" i="3"/>
  <c r="BE135" i="3"/>
  <c r="AW135" i="3"/>
  <c r="AO135" i="3"/>
  <c r="AG135" i="3"/>
  <c r="Y135" i="3"/>
  <c r="Q135" i="3"/>
  <c r="BF135" i="3"/>
  <c r="AX135" i="3"/>
  <c r="AP135" i="3"/>
  <c r="AH135" i="3"/>
  <c r="Z135" i="3"/>
  <c r="R135" i="3"/>
  <c r="BF138" i="3"/>
  <c r="AX138" i="3"/>
  <c r="AP138" i="3"/>
  <c r="AH138" i="3"/>
  <c r="Z138" i="3"/>
  <c r="R138" i="3"/>
  <c r="BG138" i="3"/>
  <c r="AY138" i="3"/>
  <c r="AQ138" i="3"/>
  <c r="AI138" i="3"/>
  <c r="AA138" i="3"/>
  <c r="BL138" i="3" s="1"/>
  <c r="S138" i="3"/>
  <c r="BI141" i="3"/>
  <c r="BA141" i="3"/>
  <c r="AS141" i="3"/>
  <c r="AK141" i="3"/>
  <c r="AC141" i="3"/>
  <c r="U141" i="3"/>
  <c r="M141" i="3"/>
  <c r="BB141" i="3"/>
  <c r="AT141" i="3"/>
  <c r="AL141" i="3"/>
  <c r="AD141" i="3"/>
  <c r="V141" i="3"/>
  <c r="N141" i="3"/>
  <c r="BC146" i="3"/>
  <c r="AU146" i="3"/>
  <c r="AM146" i="3"/>
  <c r="AE146" i="3"/>
  <c r="W146" i="3"/>
  <c r="BF146" i="3"/>
  <c r="AX146" i="3"/>
  <c r="AP146" i="3"/>
  <c r="AH146" i="3"/>
  <c r="Z146" i="3"/>
  <c r="M146" i="3"/>
  <c r="P146" i="3"/>
  <c r="BD154" i="3"/>
  <c r="AV154" i="3"/>
  <c r="AN154" i="3"/>
  <c r="AF154" i="3"/>
  <c r="X154" i="3"/>
  <c r="P154" i="3"/>
  <c r="BE154" i="3"/>
  <c r="AW154" i="3"/>
  <c r="AO154" i="3"/>
  <c r="AG154" i="3"/>
  <c r="Y154" i="3"/>
  <c r="Q154" i="3"/>
  <c r="BJ154" i="3" s="1"/>
  <c r="BG157" i="3"/>
  <c r="AY157" i="3"/>
  <c r="AQ157" i="3"/>
  <c r="AI157" i="3"/>
  <c r="AA157" i="3"/>
  <c r="S157" i="3"/>
  <c r="BH157" i="3"/>
  <c r="AZ157" i="3"/>
  <c r="AR157" i="3"/>
  <c r="AJ157" i="3"/>
  <c r="AB157" i="3"/>
  <c r="T157" i="3"/>
  <c r="S260" i="3"/>
  <c r="AA260" i="3"/>
  <c r="AI260" i="3"/>
  <c r="AQ260" i="3"/>
  <c r="AY260" i="3"/>
  <c r="BG260" i="3"/>
  <c r="R262" i="3"/>
  <c r="Z262" i="3"/>
  <c r="AH262" i="3"/>
  <c r="AP262" i="3"/>
  <c r="AX262" i="3"/>
  <c r="BF262" i="3"/>
  <c r="R270" i="3"/>
  <c r="Z270" i="3"/>
  <c r="AH270" i="3"/>
  <c r="AP270" i="3"/>
  <c r="AX270" i="3"/>
  <c r="BF270" i="3"/>
  <c r="O274" i="3"/>
  <c r="W274" i="3"/>
  <c r="AE274" i="3"/>
  <c r="AM274" i="3"/>
  <c r="AU274" i="3"/>
  <c r="BC274" i="3"/>
  <c r="T288" i="3"/>
  <c r="AB288" i="3"/>
  <c r="AJ288" i="3"/>
  <c r="AR288" i="3"/>
  <c r="AZ288" i="3"/>
  <c r="BH288" i="3"/>
  <c r="AV101" i="3"/>
  <c r="AF101" i="3"/>
  <c r="P101" i="3"/>
  <c r="AT101" i="3"/>
  <c r="AD101" i="3"/>
  <c r="N101" i="3"/>
  <c r="BC101" i="3"/>
  <c r="AU101" i="3"/>
  <c r="AM101" i="3"/>
  <c r="AE101" i="3"/>
  <c r="W101" i="3"/>
  <c r="O101" i="3"/>
  <c r="BE134" i="3"/>
  <c r="AW134" i="3"/>
  <c r="AO134" i="3"/>
  <c r="AG134" i="3"/>
  <c r="Y134" i="3"/>
  <c r="Q134" i="3"/>
  <c r="BF134" i="3"/>
  <c r="AX134" i="3"/>
  <c r="AP134" i="3"/>
  <c r="AH134" i="3"/>
  <c r="Z134" i="3"/>
  <c r="R134" i="3"/>
  <c r="BE150" i="3"/>
  <c r="AW150" i="3"/>
  <c r="AO150" i="3"/>
  <c r="AG150" i="3"/>
  <c r="Y150" i="3"/>
  <c r="Q150" i="3"/>
  <c r="BF150" i="3"/>
  <c r="AX150" i="3"/>
  <c r="AP150" i="3"/>
  <c r="AH150" i="3"/>
  <c r="Z150" i="3"/>
  <c r="R150" i="3"/>
  <c r="BF153" i="3"/>
  <c r="AX153" i="3"/>
  <c r="AP153" i="3"/>
  <c r="AH153" i="3"/>
  <c r="Z153" i="3"/>
  <c r="R153" i="3"/>
  <c r="BG153" i="3"/>
  <c r="AY153" i="3"/>
  <c r="AQ153" i="3"/>
  <c r="AI153" i="3"/>
  <c r="AA153" i="3"/>
  <c r="S153" i="3"/>
  <c r="BH158" i="3"/>
  <c r="AZ158" i="3"/>
  <c r="AR158" i="3"/>
  <c r="AJ158" i="3"/>
  <c r="AB158" i="3"/>
  <c r="T158" i="3"/>
  <c r="BI158" i="3"/>
  <c r="BA158" i="3"/>
  <c r="AS158" i="3"/>
  <c r="AK158" i="3"/>
  <c r="AC158" i="3"/>
  <c r="U158" i="3"/>
  <c r="M158" i="3"/>
  <c r="BB248" i="3"/>
  <c r="AT248" i="3"/>
  <c r="AL248" i="3"/>
  <c r="AD248" i="3"/>
  <c r="V248" i="3"/>
  <c r="N248" i="3"/>
  <c r="BC248" i="3"/>
  <c r="AU248" i="3"/>
  <c r="AM248" i="3"/>
  <c r="AE248" i="3"/>
  <c r="W248" i="3"/>
  <c r="O248" i="3"/>
  <c r="BG131" i="3"/>
  <c r="AY131" i="3"/>
  <c r="AQ131" i="3"/>
  <c r="AI131" i="3"/>
  <c r="AA131" i="3"/>
  <c r="BH131" i="3"/>
  <c r="AR131" i="3"/>
  <c r="AB131" i="3"/>
  <c r="BH155" i="3"/>
  <c r="AR155" i="3"/>
  <c r="AB155" i="3"/>
  <c r="BI155" i="3"/>
  <c r="AS155" i="3"/>
  <c r="AC155" i="3"/>
  <c r="M155" i="3"/>
  <c r="AT165" i="3"/>
  <c r="AD165" i="3"/>
  <c r="N165" i="3"/>
  <c r="AU165" i="3"/>
  <c r="AE165" i="3"/>
  <c r="O165" i="3"/>
  <c r="AV169" i="3"/>
  <c r="AF169" i="3"/>
  <c r="P169" i="3"/>
  <c r="AW169" i="3"/>
  <c r="AG169" i="3"/>
  <c r="Q169" i="3"/>
  <c r="AX173" i="3"/>
  <c r="AH173" i="3"/>
  <c r="R173" i="3"/>
  <c r="AY173" i="3"/>
  <c r="AI173" i="3"/>
  <c r="S173" i="3"/>
  <c r="BM173" i="3" s="1"/>
  <c r="AZ177" i="3"/>
  <c r="AJ177" i="3"/>
  <c r="T177" i="3"/>
  <c r="BA177" i="3"/>
  <c r="AK177" i="3"/>
  <c r="U177" i="3"/>
  <c r="BB181" i="3"/>
  <c r="AL181" i="3"/>
  <c r="V181" i="3"/>
  <c r="BC181" i="3"/>
  <c r="AM181" i="3"/>
  <c r="W181" i="3"/>
  <c r="BD185" i="3"/>
  <c r="AN185" i="3"/>
  <c r="X185" i="3"/>
  <c r="BE185" i="3"/>
  <c r="AO185" i="3"/>
  <c r="Y185" i="3"/>
  <c r="AJ143" i="3"/>
  <c r="AX143" i="3"/>
  <c r="R143" i="3"/>
  <c r="AW143" i="3"/>
  <c r="AG143" i="3"/>
  <c r="Q143" i="3"/>
  <c r="AY147" i="3"/>
  <c r="AI147" i="3"/>
  <c r="BL147" i="3" s="1"/>
  <c r="S147" i="3"/>
  <c r="AZ147" i="3"/>
  <c r="AJ147" i="3"/>
  <c r="T147" i="3"/>
  <c r="BK315" i="3"/>
  <c r="BJ315" i="3"/>
  <c r="BK314" i="3"/>
  <c r="BL314" i="3"/>
  <c r="BJ314" i="3"/>
  <c r="BM314" i="3"/>
  <c r="BM313" i="3"/>
  <c r="BK313" i="3"/>
  <c r="BM312" i="3"/>
  <c r="BK311" i="3"/>
  <c r="BJ311" i="3"/>
  <c r="BK310" i="3"/>
  <c r="BL310" i="3"/>
  <c r="BJ310" i="3"/>
  <c r="BM310" i="3"/>
  <c r="BL309" i="3"/>
  <c r="BM309" i="3"/>
  <c r="BN309" i="3"/>
  <c r="BK309" i="3"/>
  <c r="BM308" i="3"/>
  <c r="BK307" i="3"/>
  <c r="BJ307" i="3"/>
  <c r="BK306" i="3"/>
  <c r="BL306" i="3"/>
  <c r="BJ306" i="3"/>
  <c r="BM306" i="3"/>
  <c r="BM305" i="3"/>
  <c r="BK305" i="3"/>
  <c r="BM333" i="3"/>
  <c r="BL333" i="3"/>
  <c r="BJ337" i="3"/>
  <c r="BL337" i="3"/>
  <c r="BN332" i="3"/>
  <c r="BK332" i="3"/>
  <c r="BL332" i="3"/>
  <c r="BJ332" i="3"/>
  <c r="BL331" i="3"/>
  <c r="BM331" i="3"/>
  <c r="BN331" i="3"/>
  <c r="BN330" i="3"/>
  <c r="BM329" i="3"/>
  <c r="BL329" i="3"/>
  <c r="BN328" i="3"/>
  <c r="BK328" i="3"/>
  <c r="BL328" i="3"/>
  <c r="BJ328" i="3"/>
  <c r="BL327" i="3"/>
  <c r="BM327" i="3"/>
  <c r="BN327" i="3"/>
  <c r="BN326" i="3"/>
  <c r="BJ325" i="3"/>
  <c r="BL325" i="3"/>
  <c r="BN324" i="3"/>
  <c r="BK324" i="3"/>
  <c r="BL324" i="3"/>
  <c r="BJ324" i="3"/>
  <c r="BL323" i="3"/>
  <c r="BM323" i="3"/>
  <c r="BN323" i="3"/>
  <c r="BN322" i="3"/>
  <c r="BJ321" i="3"/>
  <c r="BL321" i="3"/>
  <c r="BN320" i="3"/>
  <c r="BK320" i="3"/>
  <c r="BL320" i="3"/>
  <c r="BJ320" i="3"/>
  <c r="BL319" i="3"/>
  <c r="BM319" i="3"/>
  <c r="BN319" i="3"/>
  <c r="BN318" i="3"/>
  <c r="BJ317" i="3"/>
  <c r="BL317" i="3"/>
  <c r="BN316" i="3"/>
  <c r="BK316" i="3"/>
  <c r="BL316" i="3"/>
  <c r="BJ316" i="3"/>
  <c r="BL315" i="3"/>
  <c r="BM315" i="3"/>
  <c r="BN315" i="3"/>
  <c r="BN314" i="3"/>
  <c r="BJ313" i="3"/>
  <c r="BL313" i="3"/>
  <c r="BN312" i="3"/>
  <c r="BK312" i="3"/>
  <c r="BL312" i="3"/>
  <c r="BJ312" i="3"/>
  <c r="BL311" i="3"/>
  <c r="BM311" i="3"/>
  <c r="BN311" i="3"/>
  <c r="BN310" i="3"/>
  <c r="BJ309" i="3"/>
  <c r="BN308" i="3"/>
  <c r="BK308" i="3"/>
  <c r="BL308" i="3"/>
  <c r="BJ308" i="3"/>
  <c r="BL307" i="3"/>
  <c r="BM307" i="3"/>
  <c r="BN307" i="3"/>
  <c r="BN306" i="3"/>
  <c r="BJ305" i="3"/>
  <c r="BL305" i="3"/>
  <c r="BN304" i="3"/>
  <c r="BK304" i="3"/>
  <c r="BL304" i="3"/>
  <c r="BJ304" i="3"/>
  <c r="BL303" i="3"/>
  <c r="BM303" i="3"/>
  <c r="BN303" i="3"/>
  <c r="BL302" i="3"/>
  <c r="BJ302" i="3"/>
  <c r="BN302" i="3"/>
  <c r="BJ301" i="3"/>
  <c r="BL301" i="3"/>
  <c r="BM300" i="3"/>
  <c r="BK300" i="3"/>
  <c r="BL300" i="3"/>
  <c r="BJ300" i="3"/>
  <c r="BM299" i="3"/>
  <c r="BN299" i="3"/>
  <c r="BN298" i="3"/>
  <c r="BK298" i="3"/>
  <c r="BL298" i="3"/>
  <c r="BJ298" i="3"/>
  <c r="BN336" i="3"/>
  <c r="BK336" i="3"/>
  <c r="BL336" i="3"/>
  <c r="BJ336" i="3"/>
  <c r="BK334" i="3"/>
  <c r="BL334" i="3"/>
  <c r="BJ334" i="3"/>
  <c r="BM334" i="3"/>
  <c r="BN297" i="3"/>
  <c r="BM297" i="3"/>
  <c r="BM304" i="3"/>
  <c r="BK303" i="3"/>
  <c r="BJ303" i="3"/>
  <c r="BM302" i="3"/>
  <c r="BM301" i="3"/>
  <c r="BN301" i="3"/>
  <c r="BK301" i="3"/>
  <c r="BN300" i="3"/>
  <c r="BK299" i="3"/>
  <c r="BL299" i="3"/>
  <c r="BJ299" i="3"/>
  <c r="BM298" i="3"/>
  <c r="BM336" i="3"/>
  <c r="BK333" i="3"/>
  <c r="BN333" i="3"/>
  <c r="BN334" i="3"/>
  <c r="BN262" i="3"/>
  <c r="BM257" i="3"/>
  <c r="BJ257" i="3"/>
  <c r="BK260" i="3"/>
  <c r="BJ266" i="3"/>
  <c r="BL266" i="3"/>
  <c r="BK268" i="3"/>
  <c r="BK272" i="3"/>
  <c r="BN276" i="3"/>
  <c r="BL276" i="3"/>
  <c r="BN278" i="3"/>
  <c r="BM278" i="3"/>
  <c r="BN282" i="3"/>
  <c r="BM282" i="3"/>
  <c r="BJ284" i="3"/>
  <c r="BM284" i="3"/>
  <c r="BM286" i="3"/>
  <c r="BK286" i="3"/>
  <c r="BK288" i="3"/>
  <c r="BN290" i="3"/>
  <c r="BL290" i="3"/>
  <c r="BL292" i="3"/>
  <c r="BK292" i="3"/>
  <c r="BJ103" i="3"/>
  <c r="BK105" i="3"/>
  <c r="BK106" i="3"/>
  <c r="BN107" i="3"/>
  <c r="BK109" i="3"/>
  <c r="BK110" i="3"/>
  <c r="BN111" i="3"/>
  <c r="BM114" i="3"/>
  <c r="BM117" i="3"/>
  <c r="BN117" i="3"/>
  <c r="BK118" i="3"/>
  <c r="BJ119" i="3"/>
  <c r="BK119" i="3"/>
  <c r="BK121" i="3"/>
  <c r="BL122" i="3"/>
  <c r="BM125" i="3"/>
  <c r="BN125" i="3"/>
  <c r="BN127" i="3"/>
  <c r="BM127" i="3"/>
  <c r="BM129" i="3"/>
  <c r="BN129" i="3"/>
  <c r="BM130" i="3"/>
  <c r="BL133" i="3"/>
  <c r="BJ133" i="3"/>
  <c r="BK135" i="3"/>
  <c r="BM141" i="3"/>
  <c r="BK257" i="3"/>
  <c r="BN266" i="3"/>
  <c r="BM266" i="3"/>
  <c r="M161" i="3"/>
  <c r="O161" i="3"/>
  <c r="Q161" i="3"/>
  <c r="S161" i="3"/>
  <c r="U161" i="3"/>
  <c r="W161" i="3"/>
  <c r="Y161" i="3"/>
  <c r="AA161" i="3"/>
  <c r="AC161" i="3"/>
  <c r="AE161" i="3"/>
  <c r="AG161" i="3"/>
  <c r="AI161" i="3"/>
  <c r="AK161" i="3"/>
  <c r="AM161" i="3"/>
  <c r="AO161" i="3"/>
  <c r="AQ161" i="3"/>
  <c r="AS161" i="3"/>
  <c r="AU161" i="3"/>
  <c r="AW161" i="3"/>
  <c r="AY161" i="3"/>
  <c r="BA161" i="3"/>
  <c r="BC161" i="3"/>
  <c r="BE161" i="3"/>
  <c r="BG161" i="3"/>
  <c r="BI161" i="3"/>
  <c r="N161" i="3"/>
  <c r="P161" i="3"/>
  <c r="R161" i="3"/>
  <c r="T161" i="3"/>
  <c r="V161" i="3"/>
  <c r="X161" i="3"/>
  <c r="Z161" i="3"/>
  <c r="AB161" i="3"/>
  <c r="AD161" i="3"/>
  <c r="AF161" i="3"/>
  <c r="AH161" i="3"/>
  <c r="AJ161" i="3"/>
  <c r="AL161" i="3"/>
  <c r="AN161" i="3"/>
  <c r="AP161" i="3"/>
  <c r="AR161" i="3"/>
  <c r="AT161" i="3"/>
  <c r="AV161" i="3"/>
  <c r="AX161" i="3"/>
  <c r="AZ161" i="3"/>
  <c r="BB161" i="3"/>
  <c r="BD161" i="3"/>
  <c r="BF161" i="3"/>
  <c r="BH161" i="3"/>
  <c r="N166" i="3"/>
  <c r="P166" i="3"/>
  <c r="R166" i="3"/>
  <c r="T166" i="3"/>
  <c r="V166" i="3"/>
  <c r="X166" i="3"/>
  <c r="Z166" i="3"/>
  <c r="AB166" i="3"/>
  <c r="AD166" i="3"/>
  <c r="AF166" i="3"/>
  <c r="AH166" i="3"/>
  <c r="AJ166" i="3"/>
  <c r="AL166" i="3"/>
  <c r="AN166" i="3"/>
  <c r="AP166" i="3"/>
  <c r="AR166" i="3"/>
  <c r="AT166" i="3"/>
  <c r="AV166" i="3"/>
  <c r="AX166" i="3"/>
  <c r="AZ166" i="3"/>
  <c r="BB166" i="3"/>
  <c r="BD166" i="3"/>
  <c r="BF166" i="3"/>
  <c r="BH166" i="3"/>
  <c r="M166" i="3"/>
  <c r="O166" i="3"/>
  <c r="Q166" i="3"/>
  <c r="S166" i="3"/>
  <c r="U166" i="3"/>
  <c r="W166" i="3"/>
  <c r="Y166" i="3"/>
  <c r="AA166" i="3"/>
  <c r="AC166" i="3"/>
  <c r="AE166" i="3"/>
  <c r="AG166" i="3"/>
  <c r="AI166" i="3"/>
  <c r="AK166" i="3"/>
  <c r="AM166" i="3"/>
  <c r="AO166" i="3"/>
  <c r="AQ166" i="3"/>
  <c r="AS166" i="3"/>
  <c r="AU166" i="3"/>
  <c r="AW166" i="3"/>
  <c r="AY166" i="3"/>
  <c r="BA166" i="3"/>
  <c r="BC166" i="3"/>
  <c r="BE166" i="3"/>
  <c r="BG166" i="3"/>
  <c r="BI166" i="3"/>
  <c r="N174" i="3"/>
  <c r="P174" i="3"/>
  <c r="R174" i="3"/>
  <c r="T174" i="3"/>
  <c r="V174" i="3"/>
  <c r="X174" i="3"/>
  <c r="Z174" i="3"/>
  <c r="AB174" i="3"/>
  <c r="AD174" i="3"/>
  <c r="AF174" i="3"/>
  <c r="AH174" i="3"/>
  <c r="AJ174" i="3"/>
  <c r="AL174" i="3"/>
  <c r="AN174" i="3"/>
  <c r="AP174" i="3"/>
  <c r="AR174" i="3"/>
  <c r="AT174" i="3"/>
  <c r="AV174" i="3"/>
  <c r="AX174" i="3"/>
  <c r="AZ174" i="3"/>
  <c r="BB174" i="3"/>
  <c r="BD174" i="3"/>
  <c r="BF174" i="3"/>
  <c r="BH174" i="3"/>
  <c r="M174" i="3"/>
  <c r="O174" i="3"/>
  <c r="Q174" i="3"/>
  <c r="S174" i="3"/>
  <c r="U174" i="3"/>
  <c r="W174" i="3"/>
  <c r="Y174" i="3"/>
  <c r="AA174" i="3"/>
  <c r="AC174" i="3"/>
  <c r="AE174" i="3"/>
  <c r="AG174" i="3"/>
  <c r="AI174" i="3"/>
  <c r="AK174" i="3"/>
  <c r="AM174" i="3"/>
  <c r="AO174" i="3"/>
  <c r="AQ174" i="3"/>
  <c r="AS174" i="3"/>
  <c r="AU174" i="3"/>
  <c r="AW174" i="3"/>
  <c r="AY174" i="3"/>
  <c r="BA174" i="3"/>
  <c r="BC174" i="3"/>
  <c r="BE174" i="3"/>
  <c r="BG174" i="3"/>
  <c r="BI174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6" i="3"/>
  <c r="P186" i="3"/>
  <c r="R186" i="3"/>
  <c r="T186" i="3"/>
  <c r="V186" i="3"/>
  <c r="X186" i="3"/>
  <c r="Z186" i="3"/>
  <c r="AB186" i="3"/>
  <c r="AD186" i="3"/>
  <c r="AF186" i="3"/>
  <c r="AH186" i="3"/>
  <c r="AJ186" i="3"/>
  <c r="AL186" i="3"/>
  <c r="AN186" i="3"/>
  <c r="AP186" i="3"/>
  <c r="AR186" i="3"/>
  <c r="AT186" i="3"/>
  <c r="AV186" i="3"/>
  <c r="AX186" i="3"/>
  <c r="AZ186" i="3"/>
  <c r="BB186" i="3"/>
  <c r="BD186" i="3"/>
  <c r="BF186" i="3"/>
  <c r="BH186" i="3"/>
  <c r="M186" i="3"/>
  <c r="O186" i="3"/>
  <c r="Q186" i="3"/>
  <c r="S186" i="3"/>
  <c r="U186" i="3"/>
  <c r="W186" i="3"/>
  <c r="Y186" i="3"/>
  <c r="AA186" i="3"/>
  <c r="AC186" i="3"/>
  <c r="AE186" i="3"/>
  <c r="AG186" i="3"/>
  <c r="AI186" i="3"/>
  <c r="AK186" i="3"/>
  <c r="AM186" i="3"/>
  <c r="AO186" i="3"/>
  <c r="AQ186" i="3"/>
  <c r="AS186" i="3"/>
  <c r="AU186" i="3"/>
  <c r="AW186" i="3"/>
  <c r="AY186" i="3"/>
  <c r="BA186" i="3"/>
  <c r="BC186" i="3"/>
  <c r="BE186" i="3"/>
  <c r="BG186" i="3"/>
  <c r="BI186" i="3"/>
  <c r="N188" i="3"/>
  <c r="P188" i="3"/>
  <c r="R188" i="3"/>
  <c r="T188" i="3"/>
  <c r="V188" i="3"/>
  <c r="X188" i="3"/>
  <c r="Z188" i="3"/>
  <c r="AB188" i="3"/>
  <c r="AD188" i="3"/>
  <c r="AF188" i="3"/>
  <c r="AH188" i="3"/>
  <c r="AJ188" i="3"/>
  <c r="AL188" i="3"/>
  <c r="AN188" i="3"/>
  <c r="AP188" i="3"/>
  <c r="AR188" i="3"/>
  <c r="AT188" i="3"/>
  <c r="AV188" i="3"/>
  <c r="AX188" i="3"/>
  <c r="AZ188" i="3"/>
  <c r="BB188" i="3"/>
  <c r="BD188" i="3"/>
  <c r="BF188" i="3"/>
  <c r="BH188" i="3"/>
  <c r="M188" i="3"/>
  <c r="O188" i="3"/>
  <c r="Q188" i="3"/>
  <c r="S188" i="3"/>
  <c r="U188" i="3"/>
  <c r="W188" i="3"/>
  <c r="Y188" i="3"/>
  <c r="AA188" i="3"/>
  <c r="AC188" i="3"/>
  <c r="AE188" i="3"/>
  <c r="AG188" i="3"/>
  <c r="AI188" i="3"/>
  <c r="AK188" i="3"/>
  <c r="AM188" i="3"/>
  <c r="AO188" i="3"/>
  <c r="AQ188" i="3"/>
  <c r="AS188" i="3"/>
  <c r="AU188" i="3"/>
  <c r="AW188" i="3"/>
  <c r="AY188" i="3"/>
  <c r="BA188" i="3"/>
  <c r="BC188" i="3"/>
  <c r="BE188" i="3"/>
  <c r="BG188" i="3"/>
  <c r="BI188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M190" i="3"/>
  <c r="O190" i="3"/>
  <c r="Q190" i="3"/>
  <c r="S190" i="3"/>
  <c r="U190" i="3"/>
  <c r="W190" i="3"/>
  <c r="Y190" i="3"/>
  <c r="AA190" i="3"/>
  <c r="AC190" i="3"/>
  <c r="AE190" i="3"/>
  <c r="AG190" i="3"/>
  <c r="AI190" i="3"/>
  <c r="AK190" i="3"/>
  <c r="AM190" i="3"/>
  <c r="AO190" i="3"/>
  <c r="AQ190" i="3"/>
  <c r="AS190" i="3"/>
  <c r="AU190" i="3"/>
  <c r="AW190" i="3"/>
  <c r="AY190" i="3"/>
  <c r="BA190" i="3"/>
  <c r="BC190" i="3"/>
  <c r="BE190" i="3"/>
  <c r="BG190" i="3"/>
  <c r="BI190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AY200" i="3"/>
  <c r="BA200" i="3"/>
  <c r="BC200" i="3"/>
  <c r="BE200" i="3"/>
  <c r="BG200" i="3"/>
  <c r="BI200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N202" i="3"/>
  <c r="P202" i="3"/>
  <c r="R202" i="3"/>
  <c r="T202" i="3"/>
  <c r="V202" i="3"/>
  <c r="X202" i="3"/>
  <c r="Z202" i="3"/>
  <c r="AB202" i="3"/>
  <c r="AD202" i="3"/>
  <c r="AF202" i="3"/>
  <c r="AH202" i="3"/>
  <c r="AJ202" i="3"/>
  <c r="AL202" i="3"/>
  <c r="AN202" i="3"/>
  <c r="AP202" i="3"/>
  <c r="AR202" i="3"/>
  <c r="AT202" i="3"/>
  <c r="AV202" i="3"/>
  <c r="AX202" i="3"/>
  <c r="AZ202" i="3"/>
  <c r="BB202" i="3"/>
  <c r="BD202" i="3"/>
  <c r="BF202" i="3"/>
  <c r="BH202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S204" i="3"/>
  <c r="AU204" i="3"/>
  <c r="AW204" i="3"/>
  <c r="AY204" i="3"/>
  <c r="BA204" i="3"/>
  <c r="BC204" i="3"/>
  <c r="BE204" i="3"/>
  <c r="BG204" i="3"/>
  <c r="BI204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M265" i="3"/>
  <c r="O265" i="3"/>
  <c r="Q265" i="3"/>
  <c r="S265" i="3"/>
  <c r="U265" i="3"/>
  <c r="W265" i="3"/>
  <c r="Y265" i="3"/>
  <c r="AA265" i="3"/>
  <c r="AC265" i="3"/>
  <c r="AE265" i="3"/>
  <c r="AG265" i="3"/>
  <c r="AI265" i="3"/>
  <c r="AK265" i="3"/>
  <c r="AM265" i="3"/>
  <c r="AO265" i="3"/>
  <c r="AQ265" i="3"/>
  <c r="AS265" i="3"/>
  <c r="AU265" i="3"/>
  <c r="AW265" i="3"/>
  <c r="AY265" i="3"/>
  <c r="BA265" i="3"/>
  <c r="BC265" i="3"/>
  <c r="BE265" i="3"/>
  <c r="BG265" i="3"/>
  <c r="BI265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M273" i="3"/>
  <c r="O273" i="3"/>
  <c r="Q273" i="3"/>
  <c r="S273" i="3"/>
  <c r="U273" i="3"/>
  <c r="W273" i="3"/>
  <c r="Y273" i="3"/>
  <c r="AA273" i="3"/>
  <c r="AC273" i="3"/>
  <c r="AE273" i="3"/>
  <c r="AG273" i="3"/>
  <c r="AI273" i="3"/>
  <c r="AK273" i="3"/>
  <c r="AM273" i="3"/>
  <c r="AO273" i="3"/>
  <c r="AQ273" i="3"/>
  <c r="AS273" i="3"/>
  <c r="AU273" i="3"/>
  <c r="AW273" i="3"/>
  <c r="AY273" i="3"/>
  <c r="BA273" i="3"/>
  <c r="BC273" i="3"/>
  <c r="BE273" i="3"/>
  <c r="BG273" i="3"/>
  <c r="BI273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BJ114" i="3"/>
  <c r="BL119" i="3"/>
  <c r="BN122" i="3"/>
  <c r="BL135" i="3"/>
  <c r="BN146" i="3"/>
  <c r="BN154" i="3"/>
  <c r="BF163" i="3"/>
  <c r="BB163" i="3"/>
  <c r="AX163" i="3"/>
  <c r="AT163" i="3"/>
  <c r="AP163" i="3"/>
  <c r="AL163" i="3"/>
  <c r="AH163" i="3"/>
  <c r="AD163" i="3"/>
  <c r="Z163" i="3"/>
  <c r="V163" i="3"/>
  <c r="R163" i="3"/>
  <c r="N163" i="3"/>
  <c r="BG163" i="3"/>
  <c r="BC163" i="3"/>
  <c r="AY163" i="3"/>
  <c r="AU163" i="3"/>
  <c r="AQ163" i="3"/>
  <c r="AM163" i="3"/>
  <c r="AI163" i="3"/>
  <c r="AE163" i="3"/>
  <c r="AA163" i="3"/>
  <c r="W163" i="3"/>
  <c r="S163" i="3"/>
  <c r="O163" i="3"/>
  <c r="BH167" i="3"/>
  <c r="BD167" i="3"/>
  <c r="AZ167" i="3"/>
  <c r="AV167" i="3"/>
  <c r="AR167" i="3"/>
  <c r="AN167" i="3"/>
  <c r="AJ167" i="3"/>
  <c r="AF167" i="3"/>
  <c r="AB167" i="3"/>
  <c r="X167" i="3"/>
  <c r="T167" i="3"/>
  <c r="P167" i="3"/>
  <c r="BI167" i="3"/>
  <c r="BE167" i="3"/>
  <c r="BA167" i="3"/>
  <c r="AW167" i="3"/>
  <c r="AS167" i="3"/>
  <c r="AO167" i="3"/>
  <c r="AK167" i="3"/>
  <c r="AG167" i="3"/>
  <c r="AC167" i="3"/>
  <c r="Y167" i="3"/>
  <c r="U167" i="3"/>
  <c r="Q167" i="3"/>
  <c r="M167" i="3"/>
  <c r="BF171" i="3"/>
  <c r="BB171" i="3"/>
  <c r="AX171" i="3"/>
  <c r="AT171" i="3"/>
  <c r="AP171" i="3"/>
  <c r="AL171" i="3"/>
  <c r="AH171" i="3"/>
  <c r="AD171" i="3"/>
  <c r="Z171" i="3"/>
  <c r="V171" i="3"/>
  <c r="R171" i="3"/>
  <c r="N171" i="3"/>
  <c r="BG171" i="3"/>
  <c r="BC171" i="3"/>
  <c r="AY171" i="3"/>
  <c r="AU171" i="3"/>
  <c r="AQ171" i="3"/>
  <c r="AM171" i="3"/>
  <c r="AI171" i="3"/>
  <c r="AE171" i="3"/>
  <c r="AA171" i="3"/>
  <c r="W171" i="3"/>
  <c r="S171" i="3"/>
  <c r="O171" i="3"/>
  <c r="BH179" i="3"/>
  <c r="BD179" i="3"/>
  <c r="AZ179" i="3"/>
  <c r="AV179" i="3"/>
  <c r="AR179" i="3"/>
  <c r="AN179" i="3"/>
  <c r="AJ179" i="3"/>
  <c r="AF179" i="3"/>
  <c r="AB179" i="3"/>
  <c r="X179" i="3"/>
  <c r="T179" i="3"/>
  <c r="P179" i="3"/>
  <c r="BI179" i="3"/>
  <c r="BE179" i="3"/>
  <c r="BA179" i="3"/>
  <c r="AW179" i="3"/>
  <c r="AS179" i="3"/>
  <c r="AO179" i="3"/>
  <c r="AK179" i="3"/>
  <c r="AG179" i="3"/>
  <c r="AC179" i="3"/>
  <c r="Y179" i="3"/>
  <c r="U179" i="3"/>
  <c r="Q179" i="3"/>
  <c r="M179" i="3"/>
  <c r="BM250" i="3"/>
  <c r="BK255" i="3"/>
  <c r="BL259" i="3"/>
  <c r="BM259" i="3"/>
  <c r="BJ259" i="3"/>
  <c r="BN260" i="3"/>
  <c r="BJ260" i="3"/>
  <c r="BM260" i="3"/>
  <c r="BN268" i="3"/>
  <c r="BJ268" i="3"/>
  <c r="BL268" i="3"/>
  <c r="BM268" i="3"/>
  <c r="BM272" i="3"/>
  <c r="BN274" i="3"/>
  <c r="BL274" i="3"/>
  <c r="BM276" i="3"/>
  <c r="N294" i="3"/>
  <c r="R294" i="3"/>
  <c r="V294" i="3"/>
  <c r="Z294" i="3"/>
  <c r="AD294" i="3"/>
  <c r="AH294" i="3"/>
  <c r="AL294" i="3"/>
  <c r="AP294" i="3"/>
  <c r="AT294" i="3"/>
  <c r="AX294" i="3"/>
  <c r="BB294" i="3"/>
  <c r="BF294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P296" i="3"/>
  <c r="T296" i="3"/>
  <c r="X296" i="3"/>
  <c r="AB296" i="3"/>
  <c r="AF296" i="3"/>
  <c r="AJ296" i="3"/>
  <c r="AN296" i="3"/>
  <c r="AR296" i="3"/>
  <c r="AV296" i="3"/>
  <c r="AZ296" i="3"/>
  <c r="BD296" i="3"/>
  <c r="BH296" i="3"/>
  <c r="BJ134" i="3"/>
  <c r="BL137" i="3"/>
  <c r="BJ150" i="3"/>
  <c r="BF175" i="3"/>
  <c r="BB175" i="3"/>
  <c r="AX175" i="3"/>
  <c r="AT175" i="3"/>
  <c r="AP175" i="3"/>
  <c r="AL175" i="3"/>
  <c r="AH175" i="3"/>
  <c r="AD175" i="3"/>
  <c r="Z175" i="3"/>
  <c r="V175" i="3"/>
  <c r="R175" i="3"/>
  <c r="N175" i="3"/>
  <c r="BG175" i="3"/>
  <c r="BC175" i="3"/>
  <c r="AY175" i="3"/>
  <c r="AU175" i="3"/>
  <c r="AQ175" i="3"/>
  <c r="AM175" i="3"/>
  <c r="AI175" i="3"/>
  <c r="AE175" i="3"/>
  <c r="AA175" i="3"/>
  <c r="W175" i="3"/>
  <c r="S175" i="3"/>
  <c r="O175" i="3"/>
  <c r="BH183" i="3"/>
  <c r="BD183" i="3"/>
  <c r="AZ183" i="3"/>
  <c r="AV183" i="3"/>
  <c r="AR183" i="3"/>
  <c r="AN183" i="3"/>
  <c r="AJ183" i="3"/>
  <c r="AF183" i="3"/>
  <c r="AB183" i="3"/>
  <c r="X183" i="3"/>
  <c r="T183" i="3"/>
  <c r="P183" i="3"/>
  <c r="BI183" i="3"/>
  <c r="BE183" i="3"/>
  <c r="BA183" i="3"/>
  <c r="AW183" i="3"/>
  <c r="AS183" i="3"/>
  <c r="AO183" i="3"/>
  <c r="AK183" i="3"/>
  <c r="AG183" i="3"/>
  <c r="AC183" i="3"/>
  <c r="Y183" i="3"/>
  <c r="U183" i="3"/>
  <c r="Q183" i="3"/>
  <c r="M183" i="3"/>
  <c r="BK253" i="3"/>
  <c r="BF116" i="3"/>
  <c r="BB116" i="3"/>
  <c r="AX116" i="3"/>
  <c r="AT116" i="3"/>
  <c r="AP116" i="3"/>
  <c r="AL116" i="3"/>
  <c r="AH116" i="3"/>
  <c r="AD116" i="3"/>
  <c r="Z116" i="3"/>
  <c r="V116" i="3"/>
  <c r="R116" i="3"/>
  <c r="N116" i="3"/>
  <c r="BG116" i="3"/>
  <c r="BC116" i="3"/>
  <c r="AY116" i="3"/>
  <c r="AU116" i="3"/>
  <c r="AQ116" i="3"/>
  <c r="AM116" i="3"/>
  <c r="AI116" i="3"/>
  <c r="AE116" i="3"/>
  <c r="AA116" i="3"/>
  <c r="W116" i="3"/>
  <c r="S116" i="3"/>
  <c r="O116" i="3"/>
  <c r="BH124" i="3"/>
  <c r="BD124" i="3"/>
  <c r="AZ124" i="3"/>
  <c r="AV124" i="3"/>
  <c r="AR124" i="3"/>
  <c r="AN124" i="3"/>
  <c r="AJ124" i="3"/>
  <c r="AF124" i="3"/>
  <c r="AB124" i="3"/>
  <c r="X124" i="3"/>
  <c r="T124" i="3"/>
  <c r="P124" i="3"/>
  <c r="BI124" i="3"/>
  <c r="BE124" i="3"/>
  <c r="BA124" i="3"/>
  <c r="AW124" i="3"/>
  <c r="AS124" i="3"/>
  <c r="AO124" i="3"/>
  <c r="AK124" i="3"/>
  <c r="AG124" i="3"/>
  <c r="AC124" i="3"/>
  <c r="Y124" i="3"/>
  <c r="U124" i="3"/>
  <c r="Q124" i="3"/>
  <c r="M124" i="3"/>
  <c r="BH136" i="3"/>
  <c r="BD136" i="3"/>
  <c r="AZ136" i="3"/>
  <c r="AV136" i="3"/>
  <c r="AR136" i="3"/>
  <c r="AN136" i="3"/>
  <c r="AJ136" i="3"/>
  <c r="AF136" i="3"/>
  <c r="AB136" i="3"/>
  <c r="X136" i="3"/>
  <c r="T136" i="3"/>
  <c r="P136" i="3"/>
  <c r="BI136" i="3"/>
  <c r="BE136" i="3"/>
  <c r="BA136" i="3"/>
  <c r="AW136" i="3"/>
  <c r="AS136" i="3"/>
  <c r="AO136" i="3"/>
  <c r="AK136" i="3"/>
  <c r="AG136" i="3"/>
  <c r="AC136" i="3"/>
  <c r="Y136" i="3"/>
  <c r="U136" i="3"/>
  <c r="Q136" i="3"/>
  <c r="M136" i="3"/>
  <c r="BF140" i="3"/>
  <c r="BB140" i="3"/>
  <c r="AX140" i="3"/>
  <c r="AT140" i="3"/>
  <c r="AP140" i="3"/>
  <c r="AL140" i="3"/>
  <c r="AH140" i="3"/>
  <c r="AD140" i="3"/>
  <c r="Z140" i="3"/>
  <c r="V140" i="3"/>
  <c r="R140" i="3"/>
  <c r="N140" i="3"/>
  <c r="BG140" i="3"/>
  <c r="BC140" i="3"/>
  <c r="AY140" i="3"/>
  <c r="AU140" i="3"/>
  <c r="AQ140" i="3"/>
  <c r="AM140" i="3"/>
  <c r="AI140" i="3"/>
  <c r="AE140" i="3"/>
  <c r="AA140" i="3"/>
  <c r="W140" i="3"/>
  <c r="S140" i="3"/>
  <c r="O140" i="3"/>
  <c r="BG144" i="3"/>
  <c r="AY144" i="3"/>
  <c r="AQ144" i="3"/>
  <c r="AI144" i="3"/>
  <c r="AA144" i="3"/>
  <c r="S144" i="3"/>
  <c r="BI144" i="3"/>
  <c r="BA144" i="3"/>
  <c r="AS144" i="3"/>
  <c r="AK144" i="3"/>
  <c r="AC144" i="3"/>
  <c r="U144" i="3"/>
  <c r="M144" i="3"/>
  <c r="BF144" i="3"/>
  <c r="BB144" i="3"/>
  <c r="AX144" i="3"/>
  <c r="AT144" i="3"/>
  <c r="AP144" i="3"/>
  <c r="AL144" i="3"/>
  <c r="AH144" i="3"/>
  <c r="AD144" i="3"/>
  <c r="Z144" i="3"/>
  <c r="V144" i="3"/>
  <c r="R144" i="3"/>
  <c r="N144" i="3"/>
  <c r="BG148" i="3"/>
  <c r="BC148" i="3"/>
  <c r="AY148" i="3"/>
  <c r="AU148" i="3"/>
  <c r="AQ148" i="3"/>
  <c r="AM148" i="3"/>
  <c r="AI148" i="3"/>
  <c r="AE148" i="3"/>
  <c r="AA148" i="3"/>
  <c r="W148" i="3"/>
  <c r="S148" i="3"/>
  <c r="O148" i="3"/>
  <c r="BH148" i="3"/>
  <c r="BD148" i="3"/>
  <c r="AZ148" i="3"/>
  <c r="AV148" i="3"/>
  <c r="AR148" i="3"/>
  <c r="AN148" i="3"/>
  <c r="AJ148" i="3"/>
  <c r="AF148" i="3"/>
  <c r="AB148" i="3"/>
  <c r="X148" i="3"/>
  <c r="T148" i="3"/>
  <c r="P148" i="3"/>
  <c r="BG160" i="3"/>
  <c r="BC160" i="3"/>
  <c r="AY160" i="3"/>
  <c r="AU160" i="3"/>
  <c r="AQ160" i="3"/>
  <c r="AM160" i="3"/>
  <c r="AI160" i="3"/>
  <c r="AE160" i="3"/>
  <c r="AA160" i="3"/>
  <c r="W160" i="3"/>
  <c r="S160" i="3"/>
  <c r="O160" i="3"/>
  <c r="BH160" i="3"/>
  <c r="BD160" i="3"/>
  <c r="AZ160" i="3"/>
  <c r="AV160" i="3"/>
  <c r="AR160" i="3"/>
  <c r="AN160" i="3"/>
  <c r="AJ160" i="3"/>
  <c r="AF160" i="3"/>
  <c r="AB160" i="3"/>
  <c r="X160" i="3"/>
  <c r="T160" i="3"/>
  <c r="P160" i="3"/>
  <c r="BM165" i="3"/>
  <c r="BM181" i="3"/>
  <c r="BH120" i="3"/>
  <c r="BD120" i="3"/>
  <c r="AZ120" i="3"/>
  <c r="AV120" i="3"/>
  <c r="AR120" i="3"/>
  <c r="AN120" i="3"/>
  <c r="AJ120" i="3"/>
  <c r="AF120" i="3"/>
  <c r="AB120" i="3"/>
  <c r="X120" i="3"/>
  <c r="T120" i="3"/>
  <c r="P120" i="3"/>
  <c r="BI120" i="3"/>
  <c r="BE120" i="3"/>
  <c r="BA120" i="3"/>
  <c r="AW120" i="3"/>
  <c r="AS120" i="3"/>
  <c r="AO120" i="3"/>
  <c r="AK120" i="3"/>
  <c r="AG120" i="3"/>
  <c r="AC120" i="3"/>
  <c r="Y120" i="3"/>
  <c r="U120" i="3"/>
  <c r="Q120" i="3"/>
  <c r="M120" i="3"/>
  <c r="BG128" i="3"/>
  <c r="BC128" i="3"/>
  <c r="AY128" i="3"/>
  <c r="AU128" i="3"/>
  <c r="AQ128" i="3"/>
  <c r="AM128" i="3"/>
  <c r="AI128" i="3"/>
  <c r="AE128" i="3"/>
  <c r="AA128" i="3"/>
  <c r="W128" i="3"/>
  <c r="S128" i="3"/>
  <c r="O128" i="3"/>
  <c r="BH128" i="3"/>
  <c r="BD128" i="3"/>
  <c r="AZ128" i="3"/>
  <c r="AV128" i="3"/>
  <c r="AR128" i="3"/>
  <c r="AN128" i="3"/>
  <c r="AJ128" i="3"/>
  <c r="AF128" i="3"/>
  <c r="AB128" i="3"/>
  <c r="X128" i="3"/>
  <c r="T128" i="3"/>
  <c r="P128" i="3"/>
  <c r="BI132" i="3"/>
  <c r="BE132" i="3"/>
  <c r="BA132" i="3"/>
  <c r="AW132" i="3"/>
  <c r="AS132" i="3"/>
  <c r="AO132" i="3"/>
  <c r="BF132" i="3"/>
  <c r="BB132" i="3"/>
  <c r="AX132" i="3"/>
  <c r="AT132" i="3"/>
  <c r="AP132" i="3"/>
  <c r="AM132" i="3"/>
  <c r="AI132" i="3"/>
  <c r="AE132" i="3"/>
  <c r="AA132" i="3"/>
  <c r="W132" i="3"/>
  <c r="S132" i="3"/>
  <c r="O132" i="3"/>
  <c r="AL132" i="3"/>
  <c r="AH132" i="3"/>
  <c r="AD132" i="3"/>
  <c r="Z132" i="3"/>
  <c r="V132" i="3"/>
  <c r="R132" i="3"/>
  <c r="N132" i="3"/>
  <c r="BL139" i="3"/>
  <c r="BL143" i="3"/>
  <c r="BH152" i="3"/>
  <c r="BD152" i="3"/>
  <c r="AZ152" i="3"/>
  <c r="AV152" i="3"/>
  <c r="AR152" i="3"/>
  <c r="AN152" i="3"/>
  <c r="AJ152" i="3"/>
  <c r="AF152" i="3"/>
  <c r="AB152" i="3"/>
  <c r="X152" i="3"/>
  <c r="T152" i="3"/>
  <c r="P152" i="3"/>
  <c r="BI152" i="3"/>
  <c r="BE152" i="3"/>
  <c r="BA152" i="3"/>
  <c r="AW152" i="3"/>
  <c r="AS152" i="3"/>
  <c r="AO152" i="3"/>
  <c r="AK152" i="3"/>
  <c r="AG152" i="3"/>
  <c r="AC152" i="3"/>
  <c r="Y152" i="3"/>
  <c r="U152" i="3"/>
  <c r="Q152" i="3"/>
  <c r="M152" i="3"/>
  <c r="BF156" i="3"/>
  <c r="BB156" i="3"/>
  <c r="AX156" i="3"/>
  <c r="AT156" i="3"/>
  <c r="AP156" i="3"/>
  <c r="AL156" i="3"/>
  <c r="AH156" i="3"/>
  <c r="AD156" i="3"/>
  <c r="Z156" i="3"/>
  <c r="V156" i="3"/>
  <c r="R156" i="3"/>
  <c r="N156" i="3"/>
  <c r="BG156" i="3"/>
  <c r="BC156" i="3"/>
  <c r="AY156" i="3"/>
  <c r="AU156" i="3"/>
  <c r="AQ156" i="3"/>
  <c r="AM156" i="3"/>
  <c r="AI156" i="3"/>
  <c r="AE156" i="3"/>
  <c r="AA156" i="3"/>
  <c r="W156" i="3"/>
  <c r="S156" i="3"/>
  <c r="O156" i="3"/>
  <c r="BI164" i="3"/>
  <c r="BE164" i="3"/>
  <c r="BA164" i="3"/>
  <c r="AW164" i="3"/>
  <c r="AS164" i="3"/>
  <c r="AO164" i="3"/>
  <c r="AK164" i="3"/>
  <c r="AG164" i="3"/>
  <c r="AC164" i="3"/>
  <c r="Y164" i="3"/>
  <c r="U164" i="3"/>
  <c r="Q164" i="3"/>
  <c r="M164" i="3"/>
  <c r="BF164" i="3"/>
  <c r="BB164" i="3"/>
  <c r="AX164" i="3"/>
  <c r="AT164" i="3"/>
  <c r="AP164" i="3"/>
  <c r="AL164" i="3"/>
  <c r="AH164" i="3"/>
  <c r="AD164" i="3"/>
  <c r="Z164" i="3"/>
  <c r="V164" i="3"/>
  <c r="R164" i="3"/>
  <c r="N164" i="3"/>
  <c r="BG168" i="3"/>
  <c r="BC168" i="3"/>
  <c r="AY168" i="3"/>
  <c r="AU168" i="3"/>
  <c r="AQ168" i="3"/>
  <c r="AM168" i="3"/>
  <c r="AI168" i="3"/>
  <c r="AE168" i="3"/>
  <c r="AA168" i="3"/>
  <c r="W168" i="3"/>
  <c r="S168" i="3"/>
  <c r="O168" i="3"/>
  <c r="BH168" i="3"/>
  <c r="BD168" i="3"/>
  <c r="AZ168" i="3"/>
  <c r="AV168" i="3"/>
  <c r="AR168" i="3"/>
  <c r="AN168" i="3"/>
  <c r="AJ168" i="3"/>
  <c r="AF168" i="3"/>
  <c r="AB168" i="3"/>
  <c r="X168" i="3"/>
  <c r="T168" i="3"/>
  <c r="P168" i="3"/>
  <c r="BI172" i="3"/>
  <c r="BE172" i="3"/>
  <c r="BA172" i="3"/>
  <c r="AW172" i="3"/>
  <c r="AS172" i="3"/>
  <c r="AO172" i="3"/>
  <c r="AK172" i="3"/>
  <c r="AG172" i="3"/>
  <c r="AC172" i="3"/>
  <c r="Y172" i="3"/>
  <c r="U172" i="3"/>
  <c r="BF172" i="3"/>
  <c r="BB172" i="3"/>
  <c r="AX172" i="3"/>
  <c r="AT172" i="3"/>
  <c r="AP172" i="3"/>
  <c r="AL172" i="3"/>
  <c r="AH172" i="3"/>
  <c r="AD172" i="3"/>
  <c r="Z172" i="3"/>
  <c r="V172" i="3"/>
  <c r="S172" i="3"/>
  <c r="O172" i="3"/>
  <c r="R172" i="3"/>
  <c r="N172" i="3"/>
  <c r="BG176" i="3"/>
  <c r="BC176" i="3"/>
  <c r="AY176" i="3"/>
  <c r="AU176" i="3"/>
  <c r="AQ176" i="3"/>
  <c r="AM176" i="3"/>
  <c r="AI176" i="3"/>
  <c r="AE176" i="3"/>
  <c r="AA176" i="3"/>
  <c r="W176" i="3"/>
  <c r="S176" i="3"/>
  <c r="O176" i="3"/>
  <c r="BH176" i="3"/>
  <c r="BD176" i="3"/>
  <c r="AZ176" i="3"/>
  <c r="AV176" i="3"/>
  <c r="AR176" i="3"/>
  <c r="AN176" i="3"/>
  <c r="AJ176" i="3"/>
  <c r="AF176" i="3"/>
  <c r="AB176" i="3"/>
  <c r="X176" i="3"/>
  <c r="T176" i="3"/>
  <c r="P176" i="3"/>
  <c r="BI180" i="3"/>
  <c r="BE180" i="3"/>
  <c r="BA180" i="3"/>
  <c r="AW180" i="3"/>
  <c r="AS180" i="3"/>
  <c r="AO180" i="3"/>
  <c r="AK180" i="3"/>
  <c r="AG180" i="3"/>
  <c r="AC180" i="3"/>
  <c r="Y180" i="3"/>
  <c r="U180" i="3"/>
  <c r="Q180" i="3"/>
  <c r="M180" i="3"/>
  <c r="BF180" i="3"/>
  <c r="BB180" i="3"/>
  <c r="AX180" i="3"/>
  <c r="AT180" i="3"/>
  <c r="AP180" i="3"/>
  <c r="AL180" i="3"/>
  <c r="AH180" i="3"/>
  <c r="AD180" i="3"/>
  <c r="Z180" i="3"/>
  <c r="V180" i="3"/>
  <c r="R180" i="3"/>
  <c r="N180" i="3"/>
  <c r="BG184" i="3"/>
  <c r="BC184" i="3"/>
  <c r="AY184" i="3"/>
  <c r="AU184" i="3"/>
  <c r="AQ184" i="3"/>
  <c r="AM184" i="3"/>
  <c r="AI184" i="3"/>
  <c r="AE184" i="3"/>
  <c r="AA184" i="3"/>
  <c r="W184" i="3"/>
  <c r="S184" i="3"/>
  <c r="O184" i="3"/>
  <c r="BH184" i="3"/>
  <c r="BD184" i="3"/>
  <c r="AZ184" i="3"/>
  <c r="AV184" i="3"/>
  <c r="AR184" i="3"/>
  <c r="AN184" i="3"/>
  <c r="AJ184" i="3"/>
  <c r="AF184" i="3"/>
  <c r="AB184" i="3"/>
  <c r="X184" i="3"/>
  <c r="T184" i="3"/>
  <c r="P184" i="3"/>
  <c r="BI246" i="3"/>
  <c r="BE246" i="3"/>
  <c r="BA246" i="3"/>
  <c r="AW246" i="3"/>
  <c r="AS246" i="3"/>
  <c r="AO246" i="3"/>
  <c r="AK246" i="3"/>
  <c r="AG246" i="3"/>
  <c r="AC246" i="3"/>
  <c r="Y246" i="3"/>
  <c r="U246" i="3"/>
  <c r="Q246" i="3"/>
  <c r="M246" i="3"/>
  <c r="BF246" i="3"/>
  <c r="BB246" i="3"/>
  <c r="AX246" i="3"/>
  <c r="AT246" i="3"/>
  <c r="AP246" i="3"/>
  <c r="AL246" i="3"/>
  <c r="AH246" i="3"/>
  <c r="AD246" i="3"/>
  <c r="Z246" i="3"/>
  <c r="V246" i="3"/>
  <c r="R246" i="3"/>
  <c r="N246" i="3"/>
  <c r="N295" i="3"/>
  <c r="N162" i="3"/>
  <c r="P162" i="3"/>
  <c r="R162" i="3"/>
  <c r="T162" i="3"/>
  <c r="V162" i="3"/>
  <c r="X162" i="3"/>
  <c r="Z162" i="3"/>
  <c r="AB162" i="3"/>
  <c r="AD162" i="3"/>
  <c r="AF162" i="3"/>
  <c r="AH162" i="3"/>
  <c r="AJ162" i="3"/>
  <c r="AL162" i="3"/>
  <c r="AN162" i="3"/>
  <c r="AP162" i="3"/>
  <c r="AR162" i="3"/>
  <c r="AT162" i="3"/>
  <c r="AV162" i="3"/>
  <c r="AX162" i="3"/>
  <c r="AZ162" i="3"/>
  <c r="BB162" i="3"/>
  <c r="BD162" i="3"/>
  <c r="BF162" i="3"/>
  <c r="BH162" i="3"/>
  <c r="M162" i="3"/>
  <c r="O162" i="3"/>
  <c r="Q162" i="3"/>
  <c r="S162" i="3"/>
  <c r="U162" i="3"/>
  <c r="W162" i="3"/>
  <c r="Y162" i="3"/>
  <c r="AA162" i="3"/>
  <c r="AC162" i="3"/>
  <c r="AE162" i="3"/>
  <c r="AG162" i="3"/>
  <c r="AI162" i="3"/>
  <c r="AK162" i="3"/>
  <c r="AM162" i="3"/>
  <c r="AO162" i="3"/>
  <c r="AQ162" i="3"/>
  <c r="AS162" i="3"/>
  <c r="AU162" i="3"/>
  <c r="AW162" i="3"/>
  <c r="AY162" i="3"/>
  <c r="BA162" i="3"/>
  <c r="BC162" i="3"/>
  <c r="BE162" i="3"/>
  <c r="BG162" i="3"/>
  <c r="BI162" i="3"/>
  <c r="N170" i="3"/>
  <c r="P170" i="3"/>
  <c r="R170" i="3"/>
  <c r="T170" i="3"/>
  <c r="V170" i="3"/>
  <c r="X170" i="3"/>
  <c r="Z170" i="3"/>
  <c r="AB170" i="3"/>
  <c r="AD170" i="3"/>
  <c r="AF170" i="3"/>
  <c r="AH170" i="3"/>
  <c r="AJ170" i="3"/>
  <c r="AL170" i="3"/>
  <c r="AN170" i="3"/>
  <c r="AP170" i="3"/>
  <c r="AR170" i="3"/>
  <c r="AT170" i="3"/>
  <c r="AV170" i="3"/>
  <c r="AX170" i="3"/>
  <c r="AZ170" i="3"/>
  <c r="BB170" i="3"/>
  <c r="BD170" i="3"/>
  <c r="BF170" i="3"/>
  <c r="BH170" i="3"/>
  <c r="M170" i="3"/>
  <c r="O170" i="3"/>
  <c r="Q170" i="3"/>
  <c r="S170" i="3"/>
  <c r="U170" i="3"/>
  <c r="W170" i="3"/>
  <c r="Y170" i="3"/>
  <c r="AA170" i="3"/>
  <c r="AC170" i="3"/>
  <c r="AE170" i="3"/>
  <c r="AG170" i="3"/>
  <c r="AI170" i="3"/>
  <c r="AK170" i="3"/>
  <c r="AM170" i="3"/>
  <c r="AO170" i="3"/>
  <c r="AQ170" i="3"/>
  <c r="AS170" i="3"/>
  <c r="AU170" i="3"/>
  <c r="AW170" i="3"/>
  <c r="AY170" i="3"/>
  <c r="BA170" i="3"/>
  <c r="BC170" i="3"/>
  <c r="BE170" i="3"/>
  <c r="BG170" i="3"/>
  <c r="BI170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8" i="3"/>
  <c r="O178" i="3"/>
  <c r="Q178" i="3"/>
  <c r="S178" i="3"/>
  <c r="U178" i="3"/>
  <c r="W178" i="3"/>
  <c r="Y178" i="3"/>
  <c r="AA178" i="3"/>
  <c r="AC178" i="3"/>
  <c r="AE178" i="3"/>
  <c r="AG178" i="3"/>
  <c r="AI178" i="3"/>
  <c r="AK178" i="3"/>
  <c r="AM178" i="3"/>
  <c r="AO178" i="3"/>
  <c r="AQ178" i="3"/>
  <c r="AS178" i="3"/>
  <c r="AU178" i="3"/>
  <c r="AW178" i="3"/>
  <c r="AY178" i="3"/>
  <c r="BA178" i="3"/>
  <c r="BC178" i="3"/>
  <c r="BE178" i="3"/>
  <c r="BG178" i="3"/>
  <c r="BI178" i="3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P187" i="3"/>
  <c r="R187" i="3"/>
  <c r="T187" i="3"/>
  <c r="V187" i="3"/>
  <c r="X187" i="3"/>
  <c r="Z187" i="3"/>
  <c r="AB187" i="3"/>
  <c r="AD187" i="3"/>
  <c r="AF187" i="3"/>
  <c r="AH187" i="3"/>
  <c r="AJ187" i="3"/>
  <c r="AL187" i="3"/>
  <c r="AN187" i="3"/>
  <c r="AP187" i="3"/>
  <c r="AR187" i="3"/>
  <c r="AT187" i="3"/>
  <c r="AV187" i="3"/>
  <c r="AX187" i="3"/>
  <c r="AZ187" i="3"/>
  <c r="BB187" i="3"/>
  <c r="BD187" i="3"/>
  <c r="BF187" i="3"/>
  <c r="BH187" i="3"/>
  <c r="M189" i="3"/>
  <c r="O189" i="3"/>
  <c r="Q189" i="3"/>
  <c r="S189" i="3"/>
  <c r="U189" i="3"/>
  <c r="W189" i="3"/>
  <c r="Y189" i="3"/>
  <c r="AA189" i="3"/>
  <c r="AC189" i="3"/>
  <c r="AE189" i="3"/>
  <c r="AG189" i="3"/>
  <c r="AI189" i="3"/>
  <c r="AK189" i="3"/>
  <c r="AM189" i="3"/>
  <c r="AO189" i="3"/>
  <c r="AQ189" i="3"/>
  <c r="AS189" i="3"/>
  <c r="AU189" i="3"/>
  <c r="AW189" i="3"/>
  <c r="AY189" i="3"/>
  <c r="BA189" i="3"/>
  <c r="BC189" i="3"/>
  <c r="BE189" i="3"/>
  <c r="BG189" i="3"/>
  <c r="BI189" i="3"/>
  <c r="N189" i="3"/>
  <c r="P189" i="3"/>
  <c r="R189" i="3"/>
  <c r="T189" i="3"/>
  <c r="V189" i="3"/>
  <c r="X189" i="3"/>
  <c r="Z189" i="3"/>
  <c r="AB189" i="3"/>
  <c r="AD189" i="3"/>
  <c r="AF189" i="3"/>
  <c r="AH189" i="3"/>
  <c r="AJ189" i="3"/>
  <c r="AL189" i="3"/>
  <c r="AN189" i="3"/>
  <c r="AP189" i="3"/>
  <c r="AR189" i="3"/>
  <c r="AT189" i="3"/>
  <c r="AV189" i="3"/>
  <c r="AX189" i="3"/>
  <c r="AZ189" i="3"/>
  <c r="BB189" i="3"/>
  <c r="BD189" i="3"/>
  <c r="BF189" i="3"/>
  <c r="BH189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P191" i="3"/>
  <c r="R191" i="3"/>
  <c r="T191" i="3"/>
  <c r="V191" i="3"/>
  <c r="X191" i="3"/>
  <c r="Z191" i="3"/>
  <c r="AB191" i="3"/>
  <c r="AD191" i="3"/>
  <c r="AF191" i="3"/>
  <c r="AH191" i="3"/>
  <c r="AJ191" i="3"/>
  <c r="AL191" i="3"/>
  <c r="AN191" i="3"/>
  <c r="AP191" i="3"/>
  <c r="AR191" i="3"/>
  <c r="AT191" i="3"/>
  <c r="AV191" i="3"/>
  <c r="AX191" i="3"/>
  <c r="AZ191" i="3"/>
  <c r="BB191" i="3"/>
  <c r="BD191" i="3"/>
  <c r="BF191" i="3"/>
  <c r="BH191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BG199" i="3"/>
  <c r="BI199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BH205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P261" i="3"/>
  <c r="R261" i="3"/>
  <c r="T261" i="3"/>
  <c r="V261" i="3"/>
  <c r="X261" i="3"/>
  <c r="Z261" i="3"/>
  <c r="AB261" i="3"/>
  <c r="AD261" i="3"/>
  <c r="AF261" i="3"/>
  <c r="AH261" i="3"/>
  <c r="AJ261" i="3"/>
  <c r="AL261" i="3"/>
  <c r="AN261" i="3"/>
  <c r="AP261" i="3"/>
  <c r="AR261" i="3"/>
  <c r="AT261" i="3"/>
  <c r="AV261" i="3"/>
  <c r="AX261" i="3"/>
  <c r="AZ261" i="3"/>
  <c r="BB261" i="3"/>
  <c r="BD261" i="3"/>
  <c r="BF261" i="3"/>
  <c r="BH261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N269" i="3"/>
  <c r="P269" i="3"/>
  <c r="R269" i="3"/>
  <c r="T269" i="3"/>
  <c r="V269" i="3"/>
  <c r="X269" i="3"/>
  <c r="Z269" i="3"/>
  <c r="AB269" i="3"/>
  <c r="AD269" i="3"/>
  <c r="AF269" i="3"/>
  <c r="AH269" i="3"/>
  <c r="AJ269" i="3"/>
  <c r="AL269" i="3"/>
  <c r="AN269" i="3"/>
  <c r="AP269" i="3"/>
  <c r="AR269" i="3"/>
  <c r="AT269" i="3"/>
  <c r="AV269" i="3"/>
  <c r="AX269" i="3"/>
  <c r="AZ269" i="3"/>
  <c r="BB269" i="3"/>
  <c r="BD269" i="3"/>
  <c r="BF269" i="3"/>
  <c r="BH269" i="3"/>
  <c r="N277" i="3"/>
  <c r="P277" i="3"/>
  <c r="R277" i="3"/>
  <c r="T277" i="3"/>
  <c r="V277" i="3"/>
  <c r="X277" i="3"/>
  <c r="Z277" i="3"/>
  <c r="AB277" i="3"/>
  <c r="AD277" i="3"/>
  <c r="AF277" i="3"/>
  <c r="AH277" i="3"/>
  <c r="AJ277" i="3"/>
  <c r="AL277" i="3"/>
  <c r="AN277" i="3"/>
  <c r="AP277" i="3"/>
  <c r="AR277" i="3"/>
  <c r="AT277" i="3"/>
  <c r="AV277" i="3"/>
  <c r="AX277" i="3"/>
  <c r="AZ277" i="3"/>
  <c r="BB277" i="3"/>
  <c r="BD277" i="3"/>
  <c r="BF277" i="3"/>
  <c r="BH277" i="3"/>
  <c r="M277" i="3"/>
  <c r="O277" i="3"/>
  <c r="Q277" i="3"/>
  <c r="S277" i="3"/>
  <c r="U277" i="3"/>
  <c r="W277" i="3"/>
  <c r="Y277" i="3"/>
  <c r="AA277" i="3"/>
  <c r="AC277" i="3"/>
  <c r="AE277" i="3"/>
  <c r="AG277" i="3"/>
  <c r="AI277" i="3"/>
  <c r="AK277" i="3"/>
  <c r="AM277" i="3"/>
  <c r="AO277" i="3"/>
  <c r="AQ277" i="3"/>
  <c r="AS277" i="3"/>
  <c r="AU277" i="3"/>
  <c r="AW277" i="3"/>
  <c r="AY277" i="3"/>
  <c r="BA277" i="3"/>
  <c r="BC277" i="3"/>
  <c r="BE277" i="3"/>
  <c r="BG277" i="3"/>
  <c r="BI277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N291" i="3"/>
  <c r="P291" i="3"/>
  <c r="R291" i="3"/>
  <c r="T291" i="3"/>
  <c r="V291" i="3"/>
  <c r="X291" i="3"/>
  <c r="Z291" i="3"/>
  <c r="AB291" i="3"/>
  <c r="AD291" i="3"/>
  <c r="AF291" i="3"/>
  <c r="AH291" i="3"/>
  <c r="AJ291" i="3"/>
  <c r="AL291" i="3"/>
  <c r="AN291" i="3"/>
  <c r="AP291" i="3"/>
  <c r="AR291" i="3"/>
  <c r="AT291" i="3"/>
  <c r="AV291" i="3"/>
  <c r="AX291" i="3"/>
  <c r="AZ291" i="3"/>
  <c r="BB291" i="3"/>
  <c r="BD291" i="3"/>
  <c r="BF291" i="3"/>
  <c r="BH291" i="3"/>
  <c r="M291" i="3"/>
  <c r="O291" i="3"/>
  <c r="Q291" i="3"/>
  <c r="S291" i="3"/>
  <c r="U291" i="3"/>
  <c r="W291" i="3"/>
  <c r="Y291" i="3"/>
  <c r="AA291" i="3"/>
  <c r="AC291" i="3"/>
  <c r="AE291" i="3"/>
  <c r="AG291" i="3"/>
  <c r="AI291" i="3"/>
  <c r="AK291" i="3"/>
  <c r="AM291" i="3"/>
  <c r="AO291" i="3"/>
  <c r="AQ291" i="3"/>
  <c r="AS291" i="3"/>
  <c r="AU291" i="3"/>
  <c r="AW291" i="3"/>
  <c r="AY291" i="3"/>
  <c r="BA291" i="3"/>
  <c r="BC291" i="3"/>
  <c r="BE291" i="3"/>
  <c r="BG291" i="3"/>
  <c r="BI291" i="3"/>
  <c r="BN104" i="3"/>
  <c r="BJ104" i="3"/>
  <c r="BN257" i="3"/>
  <c r="BN284" i="3"/>
  <c r="BM288" i="3"/>
  <c r="BM292" i="3"/>
  <c r="BJ262" i="3"/>
  <c r="BL262" i="3"/>
  <c r="BM262" i="3"/>
  <c r="BJ270" i="3"/>
  <c r="BL270" i="3"/>
  <c r="BM270" i="3"/>
  <c r="O294" i="3"/>
  <c r="S294" i="3"/>
  <c r="W294" i="3"/>
  <c r="AA294" i="3"/>
  <c r="AE294" i="3"/>
  <c r="AI294" i="3"/>
  <c r="AM294" i="3"/>
  <c r="AQ294" i="3"/>
  <c r="AU294" i="3"/>
  <c r="AY294" i="3"/>
  <c r="BC294" i="3"/>
  <c r="BG294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AN159" i="3"/>
  <c r="AP159" i="3"/>
  <c r="AR159" i="3"/>
  <c r="AT159" i="3"/>
  <c r="AV159" i="3"/>
  <c r="AX159" i="3"/>
  <c r="AZ159" i="3"/>
  <c r="BB159" i="3"/>
  <c r="BD159" i="3"/>
  <c r="BF159" i="3"/>
  <c r="BH159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G254" i="3"/>
  <c r="BI254" i="3"/>
  <c r="BF254" i="3"/>
  <c r="BH254" i="3"/>
  <c r="M258" i="3"/>
  <c r="O258" i="3"/>
  <c r="Q258" i="3"/>
  <c r="S258" i="3"/>
  <c r="U258" i="3"/>
  <c r="W258" i="3"/>
  <c r="Y258" i="3"/>
  <c r="AA258" i="3"/>
  <c r="AC258" i="3"/>
  <c r="AE258" i="3"/>
  <c r="AG258" i="3"/>
  <c r="AI258" i="3"/>
  <c r="AK258" i="3"/>
  <c r="AM258" i="3"/>
  <c r="AO258" i="3"/>
  <c r="AQ258" i="3"/>
  <c r="AS258" i="3"/>
  <c r="AU258" i="3"/>
  <c r="AW258" i="3"/>
  <c r="AY258" i="3"/>
  <c r="BA258" i="3"/>
  <c r="BC258" i="3"/>
  <c r="BE258" i="3"/>
  <c r="BG258" i="3"/>
  <c r="BI258" i="3"/>
  <c r="N258" i="3"/>
  <c r="P258" i="3"/>
  <c r="R258" i="3"/>
  <c r="T258" i="3"/>
  <c r="V258" i="3"/>
  <c r="X258" i="3"/>
  <c r="Z258" i="3"/>
  <c r="AB258" i="3"/>
  <c r="AD258" i="3"/>
  <c r="AF258" i="3"/>
  <c r="AH258" i="3"/>
  <c r="AJ258" i="3"/>
  <c r="AL258" i="3"/>
  <c r="AN258" i="3"/>
  <c r="AP258" i="3"/>
  <c r="AR258" i="3"/>
  <c r="AT258" i="3"/>
  <c r="AV258" i="3"/>
  <c r="AX258" i="3"/>
  <c r="AZ258" i="3"/>
  <c r="BB258" i="3"/>
  <c r="BD258" i="3"/>
  <c r="BF258" i="3"/>
  <c r="BH258" i="3"/>
  <c r="N263" i="3"/>
  <c r="P263" i="3"/>
  <c r="R263" i="3"/>
  <c r="T263" i="3"/>
  <c r="V263" i="3"/>
  <c r="X263" i="3"/>
  <c r="Z263" i="3"/>
  <c r="AB263" i="3"/>
  <c r="AD263" i="3"/>
  <c r="AF263" i="3"/>
  <c r="AH263" i="3"/>
  <c r="AJ263" i="3"/>
  <c r="AL263" i="3"/>
  <c r="AN263" i="3"/>
  <c r="AP263" i="3"/>
  <c r="AR263" i="3"/>
  <c r="AT263" i="3"/>
  <c r="AV263" i="3"/>
  <c r="AX263" i="3"/>
  <c r="AZ263" i="3"/>
  <c r="BB263" i="3"/>
  <c r="BD263" i="3"/>
  <c r="BF263" i="3"/>
  <c r="BH263" i="3"/>
  <c r="M263" i="3"/>
  <c r="O263" i="3"/>
  <c r="Q263" i="3"/>
  <c r="S263" i="3"/>
  <c r="U263" i="3"/>
  <c r="W263" i="3"/>
  <c r="Y263" i="3"/>
  <c r="AA263" i="3"/>
  <c r="AC263" i="3"/>
  <c r="AE263" i="3"/>
  <c r="AG263" i="3"/>
  <c r="AI263" i="3"/>
  <c r="AK263" i="3"/>
  <c r="AM263" i="3"/>
  <c r="AO263" i="3"/>
  <c r="AQ263" i="3"/>
  <c r="AS263" i="3"/>
  <c r="AU263" i="3"/>
  <c r="AW263" i="3"/>
  <c r="AY263" i="3"/>
  <c r="BA263" i="3"/>
  <c r="BC263" i="3"/>
  <c r="BE263" i="3"/>
  <c r="BG263" i="3"/>
  <c r="BI263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M267" i="3"/>
  <c r="O267" i="3"/>
  <c r="Q267" i="3"/>
  <c r="S267" i="3"/>
  <c r="U267" i="3"/>
  <c r="W267" i="3"/>
  <c r="Y267" i="3"/>
  <c r="AA267" i="3"/>
  <c r="AC267" i="3"/>
  <c r="AE267" i="3"/>
  <c r="AG267" i="3"/>
  <c r="AI267" i="3"/>
  <c r="AK267" i="3"/>
  <c r="AM267" i="3"/>
  <c r="AO267" i="3"/>
  <c r="AQ267" i="3"/>
  <c r="AS267" i="3"/>
  <c r="AU267" i="3"/>
  <c r="AW267" i="3"/>
  <c r="AY267" i="3"/>
  <c r="BA267" i="3"/>
  <c r="BC267" i="3"/>
  <c r="BE267" i="3"/>
  <c r="BG267" i="3"/>
  <c r="BI267" i="3"/>
  <c r="N271" i="3"/>
  <c r="P271" i="3"/>
  <c r="R271" i="3"/>
  <c r="T271" i="3"/>
  <c r="V271" i="3"/>
  <c r="X271" i="3"/>
  <c r="Z271" i="3"/>
  <c r="AB271" i="3"/>
  <c r="AD271" i="3"/>
  <c r="AF271" i="3"/>
  <c r="AH271" i="3"/>
  <c r="AJ271" i="3"/>
  <c r="AL271" i="3"/>
  <c r="AN271" i="3"/>
  <c r="AP271" i="3"/>
  <c r="AR271" i="3"/>
  <c r="AT271" i="3"/>
  <c r="AV271" i="3"/>
  <c r="AX271" i="3"/>
  <c r="AZ271" i="3"/>
  <c r="BB271" i="3"/>
  <c r="BD271" i="3"/>
  <c r="BF271" i="3"/>
  <c r="BH271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M275" i="3"/>
  <c r="O275" i="3"/>
  <c r="Q275" i="3"/>
  <c r="S275" i="3"/>
  <c r="U275" i="3"/>
  <c r="W275" i="3"/>
  <c r="Y275" i="3"/>
  <c r="AA275" i="3"/>
  <c r="AC275" i="3"/>
  <c r="AE275" i="3"/>
  <c r="AG275" i="3"/>
  <c r="AI275" i="3"/>
  <c r="AK275" i="3"/>
  <c r="AM275" i="3"/>
  <c r="AO275" i="3"/>
  <c r="AQ275" i="3"/>
  <c r="AS275" i="3"/>
  <c r="AU275" i="3"/>
  <c r="AW275" i="3"/>
  <c r="AY275" i="3"/>
  <c r="BA275" i="3"/>
  <c r="BC275" i="3"/>
  <c r="BE275" i="3"/>
  <c r="BG275" i="3"/>
  <c r="BI275" i="3"/>
  <c r="N275" i="3"/>
  <c r="P275" i="3"/>
  <c r="R275" i="3"/>
  <c r="T275" i="3"/>
  <c r="V275" i="3"/>
  <c r="X275" i="3"/>
  <c r="Z275" i="3"/>
  <c r="AB275" i="3"/>
  <c r="AD275" i="3"/>
  <c r="AF275" i="3"/>
  <c r="AH275" i="3"/>
  <c r="AJ275" i="3"/>
  <c r="AL275" i="3"/>
  <c r="AN275" i="3"/>
  <c r="AP275" i="3"/>
  <c r="AR275" i="3"/>
  <c r="AT275" i="3"/>
  <c r="AV275" i="3"/>
  <c r="AX275" i="3"/>
  <c r="AZ275" i="3"/>
  <c r="BB275" i="3"/>
  <c r="BD275" i="3"/>
  <c r="BF275" i="3"/>
  <c r="BH275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M293" i="3"/>
  <c r="O293" i="3"/>
  <c r="Q293" i="3"/>
  <c r="S293" i="3"/>
  <c r="U293" i="3"/>
  <c r="W293" i="3"/>
  <c r="Y293" i="3"/>
  <c r="AA293" i="3"/>
  <c r="AC293" i="3"/>
  <c r="AE293" i="3"/>
  <c r="AG293" i="3"/>
  <c r="AI293" i="3"/>
  <c r="AK293" i="3"/>
  <c r="AM293" i="3"/>
  <c r="AO293" i="3"/>
  <c r="AQ293" i="3"/>
  <c r="AS293" i="3"/>
  <c r="AU293" i="3"/>
  <c r="AW293" i="3"/>
  <c r="AY293" i="3"/>
  <c r="BA293" i="3"/>
  <c r="BC293" i="3"/>
  <c r="BE293" i="3"/>
  <c r="BG293" i="3"/>
  <c r="BI293" i="3"/>
  <c r="BJ102" i="3"/>
  <c r="BL103" i="3"/>
  <c r="BL105" i="3"/>
  <c r="BN106" i="3"/>
  <c r="BJ106" i="3"/>
  <c r="BL107" i="3"/>
  <c r="BN108" i="3"/>
  <c r="BJ108" i="3"/>
  <c r="BJ110" i="3"/>
  <c r="BL111" i="3"/>
  <c r="BN112" i="3"/>
  <c r="BJ112" i="3"/>
  <c r="BL113" i="3"/>
  <c r="BL115" i="3"/>
  <c r="BJ118" i="3"/>
  <c r="BL121" i="3"/>
  <c r="BL123" i="3"/>
  <c r="BN126" i="3"/>
  <c r="BJ126" i="3"/>
  <c r="BL127" i="3"/>
  <c r="BL129" i="3"/>
  <c r="BN130" i="3"/>
  <c r="BJ130" i="3"/>
  <c r="BN138" i="3"/>
  <c r="BJ138" i="3"/>
  <c r="BM146" i="3"/>
  <c r="BK146" i="3"/>
  <c r="BL151" i="3"/>
  <c r="BM154" i="3"/>
  <c r="BK154" i="3"/>
  <c r="BH163" i="3"/>
  <c r="BD163" i="3"/>
  <c r="AZ163" i="3"/>
  <c r="AV163" i="3"/>
  <c r="AR163" i="3"/>
  <c r="AN163" i="3"/>
  <c r="AJ163" i="3"/>
  <c r="AF163" i="3"/>
  <c r="AB163" i="3"/>
  <c r="X163" i="3"/>
  <c r="T163" i="3"/>
  <c r="P163" i="3"/>
  <c r="BI163" i="3"/>
  <c r="BE163" i="3"/>
  <c r="BA163" i="3"/>
  <c r="AW163" i="3"/>
  <c r="AS163" i="3"/>
  <c r="AO163" i="3"/>
  <c r="AK163" i="3"/>
  <c r="AG163" i="3"/>
  <c r="AC163" i="3"/>
  <c r="Y163" i="3"/>
  <c r="U163" i="3"/>
  <c r="Q163" i="3"/>
  <c r="BF167" i="3"/>
  <c r="BB167" i="3"/>
  <c r="AX167" i="3"/>
  <c r="AT167" i="3"/>
  <c r="AP167" i="3"/>
  <c r="AL167" i="3"/>
  <c r="AH167" i="3"/>
  <c r="AD167" i="3"/>
  <c r="Z167" i="3"/>
  <c r="V167" i="3"/>
  <c r="R167" i="3"/>
  <c r="N167" i="3"/>
  <c r="BG167" i="3"/>
  <c r="BC167" i="3"/>
  <c r="AY167" i="3"/>
  <c r="AU167" i="3"/>
  <c r="AQ167" i="3"/>
  <c r="AM167" i="3"/>
  <c r="AI167" i="3"/>
  <c r="AE167" i="3"/>
  <c r="AA167" i="3"/>
  <c r="W167" i="3"/>
  <c r="S167" i="3"/>
  <c r="BH171" i="3"/>
  <c r="BD171" i="3"/>
  <c r="AZ171" i="3"/>
  <c r="AV171" i="3"/>
  <c r="AR171" i="3"/>
  <c r="AN171" i="3"/>
  <c r="AJ171" i="3"/>
  <c r="AF171" i="3"/>
  <c r="AB171" i="3"/>
  <c r="X171" i="3"/>
  <c r="T171" i="3"/>
  <c r="P171" i="3"/>
  <c r="BI171" i="3"/>
  <c r="BE171" i="3"/>
  <c r="BA171" i="3"/>
  <c r="AW171" i="3"/>
  <c r="AS171" i="3"/>
  <c r="AO171" i="3"/>
  <c r="AK171" i="3"/>
  <c r="AG171" i="3"/>
  <c r="AC171" i="3"/>
  <c r="Y171" i="3"/>
  <c r="U171" i="3"/>
  <c r="Q171" i="3"/>
  <c r="BF179" i="3"/>
  <c r="BB179" i="3"/>
  <c r="AX179" i="3"/>
  <c r="AT179" i="3"/>
  <c r="AP179" i="3"/>
  <c r="AL179" i="3"/>
  <c r="AH179" i="3"/>
  <c r="AD179" i="3"/>
  <c r="Z179" i="3"/>
  <c r="V179" i="3"/>
  <c r="R179" i="3"/>
  <c r="N179" i="3"/>
  <c r="BG179" i="3"/>
  <c r="BC179" i="3"/>
  <c r="AY179" i="3"/>
  <c r="AU179" i="3"/>
  <c r="AQ179" i="3"/>
  <c r="AM179" i="3"/>
  <c r="AI179" i="3"/>
  <c r="AE179" i="3"/>
  <c r="AA179" i="3"/>
  <c r="W179" i="3"/>
  <c r="S179" i="3"/>
  <c r="BL250" i="3"/>
  <c r="BJ250" i="3"/>
  <c r="BN250" i="3"/>
  <c r="BL255" i="3"/>
  <c r="BM255" i="3"/>
  <c r="BJ255" i="3"/>
  <c r="BK259" i="3"/>
  <c r="BN264" i="3"/>
  <c r="BJ264" i="3"/>
  <c r="BL264" i="3"/>
  <c r="BM264" i="3"/>
  <c r="BN272" i="3"/>
  <c r="BJ272" i="3"/>
  <c r="BL272" i="3"/>
  <c r="P294" i="3"/>
  <c r="T294" i="3"/>
  <c r="X294" i="3"/>
  <c r="AB294" i="3"/>
  <c r="AF294" i="3"/>
  <c r="AJ294" i="3"/>
  <c r="AN294" i="3"/>
  <c r="AR294" i="3"/>
  <c r="AV294" i="3"/>
  <c r="AZ294" i="3"/>
  <c r="BD294" i="3"/>
  <c r="BH294" i="3"/>
  <c r="O295" i="3"/>
  <c r="S295" i="3"/>
  <c r="W295" i="3"/>
  <c r="AA295" i="3"/>
  <c r="AE295" i="3"/>
  <c r="AI295" i="3"/>
  <c r="AM295" i="3"/>
  <c r="AQ295" i="3"/>
  <c r="AU295" i="3"/>
  <c r="AY295" i="3"/>
  <c r="BC295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BL101" i="3"/>
  <c r="BJ142" i="3"/>
  <c r="BL145" i="3"/>
  <c r="BL158" i="3"/>
  <c r="BN158" i="3"/>
  <c r="BJ158" i="3"/>
  <c r="BH175" i="3"/>
  <c r="BD175" i="3"/>
  <c r="AZ175" i="3"/>
  <c r="AV175" i="3"/>
  <c r="AR175" i="3"/>
  <c r="AN175" i="3"/>
  <c r="AJ175" i="3"/>
  <c r="AF175" i="3"/>
  <c r="AB175" i="3"/>
  <c r="X175" i="3"/>
  <c r="T175" i="3"/>
  <c r="P175" i="3"/>
  <c r="BI175" i="3"/>
  <c r="BE175" i="3"/>
  <c r="BA175" i="3"/>
  <c r="AW175" i="3"/>
  <c r="AS175" i="3"/>
  <c r="AO175" i="3"/>
  <c r="AK175" i="3"/>
  <c r="AG175" i="3"/>
  <c r="AC175" i="3"/>
  <c r="Y175" i="3"/>
  <c r="U175" i="3"/>
  <c r="Q175" i="3"/>
  <c r="BF183" i="3"/>
  <c r="BB183" i="3"/>
  <c r="AX183" i="3"/>
  <c r="AT183" i="3"/>
  <c r="AP183" i="3"/>
  <c r="AL183" i="3"/>
  <c r="AH183" i="3"/>
  <c r="AD183" i="3"/>
  <c r="Z183" i="3"/>
  <c r="V183" i="3"/>
  <c r="R183" i="3"/>
  <c r="N183" i="3"/>
  <c r="BG183" i="3"/>
  <c r="BC183" i="3"/>
  <c r="AY183" i="3"/>
  <c r="AU183" i="3"/>
  <c r="AQ183" i="3"/>
  <c r="AM183" i="3"/>
  <c r="AI183" i="3"/>
  <c r="AE183" i="3"/>
  <c r="AA183" i="3"/>
  <c r="W183" i="3"/>
  <c r="S183" i="3"/>
  <c r="BM248" i="3"/>
  <c r="BL248" i="3"/>
  <c r="BJ248" i="3"/>
  <c r="BN248" i="3"/>
  <c r="BJ253" i="3"/>
  <c r="BM253" i="3"/>
  <c r="BL253" i="3"/>
  <c r="BH116" i="3"/>
  <c r="BD116" i="3"/>
  <c r="AZ116" i="3"/>
  <c r="AV116" i="3"/>
  <c r="AR116" i="3"/>
  <c r="AN116" i="3"/>
  <c r="AJ116" i="3"/>
  <c r="AF116" i="3"/>
  <c r="AB116" i="3"/>
  <c r="X116" i="3"/>
  <c r="T116" i="3"/>
  <c r="P116" i="3"/>
  <c r="BI116" i="3"/>
  <c r="BE116" i="3"/>
  <c r="BA116" i="3"/>
  <c r="AW116" i="3"/>
  <c r="AS116" i="3"/>
  <c r="AO116" i="3"/>
  <c r="AK116" i="3"/>
  <c r="AG116" i="3"/>
  <c r="AC116" i="3"/>
  <c r="Y116" i="3"/>
  <c r="U116" i="3"/>
  <c r="Q116" i="3"/>
  <c r="BF124" i="3"/>
  <c r="BB124" i="3"/>
  <c r="AX124" i="3"/>
  <c r="AT124" i="3"/>
  <c r="AP124" i="3"/>
  <c r="AL124" i="3"/>
  <c r="AH124" i="3"/>
  <c r="AD124" i="3"/>
  <c r="Z124" i="3"/>
  <c r="V124" i="3"/>
  <c r="R124" i="3"/>
  <c r="N124" i="3"/>
  <c r="BG124" i="3"/>
  <c r="BC124" i="3"/>
  <c r="AY124" i="3"/>
  <c r="AU124" i="3"/>
  <c r="AQ124" i="3"/>
  <c r="AM124" i="3"/>
  <c r="AI124" i="3"/>
  <c r="AE124" i="3"/>
  <c r="AA124" i="3"/>
  <c r="W124" i="3"/>
  <c r="S124" i="3"/>
  <c r="BF136" i="3"/>
  <c r="BB136" i="3"/>
  <c r="AX136" i="3"/>
  <c r="AT136" i="3"/>
  <c r="AP136" i="3"/>
  <c r="AL136" i="3"/>
  <c r="AH136" i="3"/>
  <c r="AD136" i="3"/>
  <c r="Z136" i="3"/>
  <c r="V136" i="3"/>
  <c r="R136" i="3"/>
  <c r="N136" i="3"/>
  <c r="BG136" i="3"/>
  <c r="BC136" i="3"/>
  <c r="AY136" i="3"/>
  <c r="AU136" i="3"/>
  <c r="AQ136" i="3"/>
  <c r="AM136" i="3"/>
  <c r="AI136" i="3"/>
  <c r="AE136" i="3"/>
  <c r="AA136" i="3"/>
  <c r="W136" i="3"/>
  <c r="S136" i="3"/>
  <c r="BH140" i="3"/>
  <c r="BD140" i="3"/>
  <c r="AZ140" i="3"/>
  <c r="AV140" i="3"/>
  <c r="AR140" i="3"/>
  <c r="AN140" i="3"/>
  <c r="AJ140" i="3"/>
  <c r="AF140" i="3"/>
  <c r="AB140" i="3"/>
  <c r="X140" i="3"/>
  <c r="T140" i="3"/>
  <c r="P140" i="3"/>
  <c r="BI140" i="3"/>
  <c r="BE140" i="3"/>
  <c r="BA140" i="3"/>
  <c r="AW140" i="3"/>
  <c r="AS140" i="3"/>
  <c r="AO140" i="3"/>
  <c r="AK140" i="3"/>
  <c r="AG140" i="3"/>
  <c r="AC140" i="3"/>
  <c r="Y140" i="3"/>
  <c r="U140" i="3"/>
  <c r="Q140" i="3"/>
  <c r="BC144" i="3"/>
  <c r="AU144" i="3"/>
  <c r="AM144" i="3"/>
  <c r="AE144" i="3"/>
  <c r="W144" i="3"/>
  <c r="O144" i="3"/>
  <c r="BE144" i="3"/>
  <c r="AW144" i="3"/>
  <c r="AO144" i="3"/>
  <c r="AG144" i="3"/>
  <c r="Y144" i="3"/>
  <c r="Q144" i="3"/>
  <c r="BH144" i="3"/>
  <c r="BD144" i="3"/>
  <c r="AZ144" i="3"/>
  <c r="AV144" i="3"/>
  <c r="AR144" i="3"/>
  <c r="AN144" i="3"/>
  <c r="AJ144" i="3"/>
  <c r="AF144" i="3"/>
  <c r="AB144" i="3"/>
  <c r="X144" i="3"/>
  <c r="T144" i="3"/>
  <c r="BI148" i="3"/>
  <c r="BE148" i="3"/>
  <c r="BA148" i="3"/>
  <c r="AW148" i="3"/>
  <c r="AS148" i="3"/>
  <c r="AO148" i="3"/>
  <c r="AK148" i="3"/>
  <c r="AG148" i="3"/>
  <c r="AC148" i="3"/>
  <c r="Y148" i="3"/>
  <c r="U148" i="3"/>
  <c r="Q148" i="3"/>
  <c r="M148" i="3"/>
  <c r="BF148" i="3"/>
  <c r="BB148" i="3"/>
  <c r="AX148" i="3"/>
  <c r="AT148" i="3"/>
  <c r="AP148" i="3"/>
  <c r="AL148" i="3"/>
  <c r="AH148" i="3"/>
  <c r="AD148" i="3"/>
  <c r="Z148" i="3"/>
  <c r="V148" i="3"/>
  <c r="R148" i="3"/>
  <c r="BL155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BF160" i="3"/>
  <c r="BB160" i="3"/>
  <c r="AX160" i="3"/>
  <c r="AT160" i="3"/>
  <c r="AP160" i="3"/>
  <c r="AL160" i="3"/>
  <c r="AH160" i="3"/>
  <c r="AD160" i="3"/>
  <c r="Z160" i="3"/>
  <c r="V160" i="3"/>
  <c r="R160" i="3"/>
  <c r="BM169" i="3"/>
  <c r="BM177" i="3"/>
  <c r="BM185" i="3"/>
  <c r="BF120" i="3"/>
  <c r="BB120" i="3"/>
  <c r="AX120" i="3"/>
  <c r="AT120" i="3"/>
  <c r="AP120" i="3"/>
  <c r="AL120" i="3"/>
  <c r="AH120" i="3"/>
  <c r="AD120" i="3"/>
  <c r="Z120" i="3"/>
  <c r="V120" i="3"/>
  <c r="R120" i="3"/>
  <c r="N120" i="3"/>
  <c r="BG120" i="3"/>
  <c r="BC120" i="3"/>
  <c r="AY120" i="3"/>
  <c r="AU120" i="3"/>
  <c r="AQ120" i="3"/>
  <c r="AM120" i="3"/>
  <c r="AI120" i="3"/>
  <c r="AE120" i="3"/>
  <c r="AA120" i="3"/>
  <c r="W120" i="3"/>
  <c r="S120" i="3"/>
  <c r="BI128" i="3"/>
  <c r="BE128" i="3"/>
  <c r="BA128" i="3"/>
  <c r="AW128" i="3"/>
  <c r="AS128" i="3"/>
  <c r="AO128" i="3"/>
  <c r="AK128" i="3"/>
  <c r="AG128" i="3"/>
  <c r="AC128" i="3"/>
  <c r="Y128" i="3"/>
  <c r="U128" i="3"/>
  <c r="Q128" i="3"/>
  <c r="M128" i="3"/>
  <c r="BF128" i="3"/>
  <c r="BB128" i="3"/>
  <c r="AX128" i="3"/>
  <c r="AT128" i="3"/>
  <c r="AP128" i="3"/>
  <c r="AL128" i="3"/>
  <c r="AH128" i="3"/>
  <c r="AD128" i="3"/>
  <c r="Z128" i="3"/>
  <c r="V128" i="3"/>
  <c r="R128" i="3"/>
  <c r="BG132" i="3"/>
  <c r="BC132" i="3"/>
  <c r="AY132" i="3"/>
  <c r="AU132" i="3"/>
  <c r="AQ132" i="3"/>
  <c r="BH132" i="3"/>
  <c r="BD132" i="3"/>
  <c r="AZ132" i="3"/>
  <c r="AV132" i="3"/>
  <c r="AR132" i="3"/>
  <c r="AN132" i="3"/>
  <c r="AK132" i="3"/>
  <c r="AG132" i="3"/>
  <c r="AC132" i="3"/>
  <c r="Y132" i="3"/>
  <c r="U132" i="3"/>
  <c r="Q132" i="3"/>
  <c r="M132" i="3"/>
  <c r="AJ132" i="3"/>
  <c r="AF132" i="3"/>
  <c r="AB132" i="3"/>
  <c r="X132" i="3"/>
  <c r="T132" i="3"/>
  <c r="BF152" i="3"/>
  <c r="BB152" i="3"/>
  <c r="AX152" i="3"/>
  <c r="AT152" i="3"/>
  <c r="AP152" i="3"/>
  <c r="AL152" i="3"/>
  <c r="AH152" i="3"/>
  <c r="AD152" i="3"/>
  <c r="Z152" i="3"/>
  <c r="V152" i="3"/>
  <c r="R152" i="3"/>
  <c r="N152" i="3"/>
  <c r="BG152" i="3"/>
  <c r="BC152" i="3"/>
  <c r="AY152" i="3"/>
  <c r="AU152" i="3"/>
  <c r="AQ152" i="3"/>
  <c r="AM152" i="3"/>
  <c r="AI152" i="3"/>
  <c r="AE152" i="3"/>
  <c r="AA152" i="3"/>
  <c r="W152" i="3"/>
  <c r="S152" i="3"/>
  <c r="BH156" i="3"/>
  <c r="BD156" i="3"/>
  <c r="AZ156" i="3"/>
  <c r="AV156" i="3"/>
  <c r="AR156" i="3"/>
  <c r="AN156" i="3"/>
  <c r="AJ156" i="3"/>
  <c r="AF156" i="3"/>
  <c r="AB156" i="3"/>
  <c r="X156" i="3"/>
  <c r="T156" i="3"/>
  <c r="P156" i="3"/>
  <c r="BI156" i="3"/>
  <c r="BE156" i="3"/>
  <c r="BA156" i="3"/>
  <c r="AW156" i="3"/>
  <c r="AS156" i="3"/>
  <c r="AO156" i="3"/>
  <c r="AK156" i="3"/>
  <c r="AG156" i="3"/>
  <c r="AC156" i="3"/>
  <c r="Y156" i="3"/>
  <c r="U156" i="3"/>
  <c r="Q156" i="3"/>
  <c r="BG164" i="3"/>
  <c r="BC164" i="3"/>
  <c r="AY164" i="3"/>
  <c r="AU164" i="3"/>
  <c r="AQ164" i="3"/>
  <c r="AM164" i="3"/>
  <c r="AI164" i="3"/>
  <c r="AE164" i="3"/>
  <c r="AA164" i="3"/>
  <c r="W164" i="3"/>
  <c r="S164" i="3"/>
  <c r="O164" i="3"/>
  <c r="BH164" i="3"/>
  <c r="BD164" i="3"/>
  <c r="AZ164" i="3"/>
  <c r="AV164" i="3"/>
  <c r="AR164" i="3"/>
  <c r="AN164" i="3"/>
  <c r="AJ164" i="3"/>
  <c r="AF164" i="3"/>
  <c r="AB164" i="3"/>
  <c r="X164" i="3"/>
  <c r="T164" i="3"/>
  <c r="BI168" i="3"/>
  <c r="BE168" i="3"/>
  <c r="BA168" i="3"/>
  <c r="AW168" i="3"/>
  <c r="AS168" i="3"/>
  <c r="AO168" i="3"/>
  <c r="AK168" i="3"/>
  <c r="AG168" i="3"/>
  <c r="AC168" i="3"/>
  <c r="Y168" i="3"/>
  <c r="U168" i="3"/>
  <c r="Q168" i="3"/>
  <c r="M168" i="3"/>
  <c r="BF168" i="3"/>
  <c r="BB168" i="3"/>
  <c r="AX168" i="3"/>
  <c r="AT168" i="3"/>
  <c r="AP168" i="3"/>
  <c r="AL168" i="3"/>
  <c r="AH168" i="3"/>
  <c r="AD168" i="3"/>
  <c r="Z168" i="3"/>
  <c r="V168" i="3"/>
  <c r="R168" i="3"/>
  <c r="BG172" i="3"/>
  <c r="BC172" i="3"/>
  <c r="AY172" i="3"/>
  <c r="AU172" i="3"/>
  <c r="AQ172" i="3"/>
  <c r="AM172" i="3"/>
  <c r="AI172" i="3"/>
  <c r="AE172" i="3"/>
  <c r="AA172" i="3"/>
  <c r="W172" i="3"/>
  <c r="BH172" i="3"/>
  <c r="BD172" i="3"/>
  <c r="AZ172" i="3"/>
  <c r="AV172" i="3"/>
  <c r="AR172" i="3"/>
  <c r="AN172" i="3"/>
  <c r="AJ172" i="3"/>
  <c r="AF172" i="3"/>
  <c r="AB172" i="3"/>
  <c r="X172" i="3"/>
  <c r="T172" i="3"/>
  <c r="Q172" i="3"/>
  <c r="M172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M176" i="3"/>
  <c r="BF176" i="3"/>
  <c r="BB176" i="3"/>
  <c r="AX176" i="3"/>
  <c r="AT176" i="3"/>
  <c r="AP176" i="3"/>
  <c r="AL176" i="3"/>
  <c r="AH176" i="3"/>
  <c r="AD176" i="3"/>
  <c r="Z176" i="3"/>
  <c r="V176" i="3"/>
  <c r="R176" i="3"/>
  <c r="BG180" i="3"/>
  <c r="BC180" i="3"/>
  <c r="AY180" i="3"/>
  <c r="AU180" i="3"/>
  <c r="AQ180" i="3"/>
  <c r="AM180" i="3"/>
  <c r="AI180" i="3"/>
  <c r="AE180" i="3"/>
  <c r="AA180" i="3"/>
  <c r="W180" i="3"/>
  <c r="S180" i="3"/>
  <c r="O180" i="3"/>
  <c r="BH180" i="3"/>
  <c r="BD180" i="3"/>
  <c r="AZ180" i="3"/>
  <c r="AV180" i="3"/>
  <c r="AR180" i="3"/>
  <c r="AN180" i="3"/>
  <c r="AJ180" i="3"/>
  <c r="AF180" i="3"/>
  <c r="AB180" i="3"/>
  <c r="X180" i="3"/>
  <c r="T180" i="3"/>
  <c r="BI184" i="3"/>
  <c r="BE184" i="3"/>
  <c r="BA184" i="3"/>
  <c r="AW184" i="3"/>
  <c r="AS184" i="3"/>
  <c r="AO184" i="3"/>
  <c r="AK184" i="3"/>
  <c r="AG184" i="3"/>
  <c r="AC184" i="3"/>
  <c r="Y184" i="3"/>
  <c r="U184" i="3"/>
  <c r="Q184" i="3"/>
  <c r="M184" i="3"/>
  <c r="BF184" i="3"/>
  <c r="BB184" i="3"/>
  <c r="AX184" i="3"/>
  <c r="AT184" i="3"/>
  <c r="AP184" i="3"/>
  <c r="AL184" i="3"/>
  <c r="AH184" i="3"/>
  <c r="AD184" i="3"/>
  <c r="Z184" i="3"/>
  <c r="V184" i="3"/>
  <c r="R184" i="3"/>
  <c r="BG246" i="3"/>
  <c r="BC246" i="3"/>
  <c r="AY246" i="3"/>
  <c r="AU246" i="3"/>
  <c r="AQ246" i="3"/>
  <c r="AM246" i="3"/>
  <c r="AI246" i="3"/>
  <c r="AE246" i="3"/>
  <c r="AA246" i="3"/>
  <c r="W246" i="3"/>
  <c r="S246" i="3"/>
  <c r="O246" i="3"/>
  <c r="BH246" i="3"/>
  <c r="BD246" i="3"/>
  <c r="AZ246" i="3"/>
  <c r="AV246" i="3"/>
  <c r="AR246" i="3"/>
  <c r="AN246" i="3"/>
  <c r="AJ246" i="3"/>
  <c r="AF246" i="3"/>
  <c r="AB246" i="3"/>
  <c r="X246" i="3"/>
  <c r="T246" i="3"/>
  <c r="K17" i="3"/>
  <c r="K13" i="3"/>
  <c r="K11" i="3"/>
  <c r="K9" i="3"/>
  <c r="L81" i="3"/>
  <c r="L77" i="3"/>
  <c r="L73" i="3"/>
  <c r="L69" i="3"/>
  <c r="L49" i="3"/>
  <c r="L45" i="3"/>
  <c r="L41" i="3"/>
  <c r="L37" i="3"/>
  <c r="L17" i="3"/>
  <c r="BD17" i="3" s="1"/>
  <c r="L53" i="3"/>
  <c r="L21" i="3"/>
  <c r="L85" i="3"/>
  <c r="L68" i="3"/>
  <c r="K99" i="3"/>
  <c r="K67" i="3"/>
  <c r="K66" i="3"/>
  <c r="K37" i="3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K20" i="3"/>
  <c r="K19" i="3"/>
  <c r="K18" i="3"/>
  <c r="K14" i="3"/>
  <c r="K12" i="3"/>
  <c r="K10" i="3"/>
  <c r="K91" i="3"/>
  <c r="K75" i="3"/>
  <c r="K61" i="3"/>
  <c r="K60" i="3"/>
  <c r="K59" i="3"/>
  <c r="K58" i="3"/>
  <c r="K45" i="3"/>
  <c r="L44" i="3"/>
  <c r="K44" i="3"/>
  <c r="K43" i="3"/>
  <c r="K42" i="3"/>
  <c r="K29" i="3"/>
  <c r="K28" i="3"/>
  <c r="K27" i="3"/>
  <c r="K26" i="3"/>
  <c r="L13" i="3"/>
  <c r="N13" i="3" s="1"/>
  <c r="L9" i="3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L96" i="3"/>
  <c r="L63" i="3"/>
  <c r="L62" i="3"/>
  <c r="K16" i="3"/>
  <c r="K15" i="3"/>
  <c r="L14" i="3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L74" i="3"/>
  <c r="K71" i="3"/>
  <c r="L67" i="3"/>
  <c r="L66" i="3"/>
  <c r="L64" i="3"/>
  <c r="K63" i="3"/>
  <c r="K62" i="3"/>
  <c r="L60" i="3"/>
  <c r="L59" i="3"/>
  <c r="L58" i="3"/>
  <c r="L55" i="3"/>
  <c r="L54" i="3"/>
  <c r="L40" i="3"/>
  <c r="L39" i="3"/>
  <c r="L38" i="3"/>
  <c r="L24" i="3"/>
  <c r="L23" i="3"/>
  <c r="L22" i="3"/>
  <c r="AE17" i="3"/>
  <c r="AU17" i="3"/>
  <c r="BF17" i="3"/>
  <c r="Z17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BL131" i="3" l="1"/>
  <c r="BL153" i="3"/>
  <c r="BJ274" i="3"/>
  <c r="BL260" i="3"/>
  <c r="BJ146" i="3"/>
  <c r="BN141" i="3"/>
  <c r="BM138" i="3"/>
  <c r="BM126" i="3"/>
  <c r="BJ121" i="3"/>
  <c r="BL118" i="3"/>
  <c r="BJ115" i="3"/>
  <c r="BM107" i="3"/>
  <c r="BK103" i="3"/>
  <c r="BN102" i="3"/>
  <c r="BL288" i="3"/>
  <c r="BN270" i="3"/>
  <c r="BK158" i="3"/>
  <c r="BL142" i="3"/>
  <c r="BN286" i="3"/>
  <c r="BN259" i="3"/>
  <c r="BJ125" i="3"/>
  <c r="BK125" i="3"/>
  <c r="BH17" i="3"/>
  <c r="AP17" i="3"/>
  <c r="BC17" i="3"/>
  <c r="AM17" i="3"/>
  <c r="O17" i="3"/>
  <c r="AH67" i="3"/>
  <c r="AB17" i="3"/>
  <c r="BM274" i="3"/>
  <c r="BN113" i="3"/>
  <c r="BL110" i="3"/>
  <c r="BM108" i="3"/>
  <c r="BN253" i="3"/>
  <c r="BN142" i="3"/>
  <c r="BJ292" i="3"/>
  <c r="BJ286" i="3"/>
  <c r="BL286" i="3"/>
  <c r="BL284" i="3"/>
  <c r="BL278" i="3"/>
  <c r="BN255" i="3"/>
  <c r="BN149" i="3"/>
  <c r="BK276" i="3"/>
  <c r="W17" i="3"/>
  <c r="BK284" i="3"/>
  <c r="BK278" i="3"/>
  <c r="BM149" i="3"/>
  <c r="BJ276" i="3"/>
  <c r="T45" i="3"/>
  <c r="AN17" i="3"/>
  <c r="BM139" i="3"/>
  <c r="BK139" i="3"/>
  <c r="BM145" i="3"/>
  <c r="BJ145" i="3"/>
  <c r="BL282" i="3"/>
  <c r="BL125" i="3"/>
  <c r="BL117" i="3"/>
  <c r="BK142" i="3"/>
  <c r="BN145" i="3"/>
  <c r="BK177" i="3"/>
  <c r="BM137" i="3"/>
  <c r="BJ139" i="3"/>
  <c r="BJ137" i="3"/>
  <c r="BK290" i="3"/>
  <c r="BJ290" i="3"/>
  <c r="BK282" i="3"/>
  <c r="BM290" i="3"/>
  <c r="BK145" i="3"/>
  <c r="BN139" i="3"/>
  <c r="BM115" i="3"/>
  <c r="BK112" i="3"/>
  <c r="BN109" i="3"/>
  <c r="BL157" i="3"/>
  <c r="R17" i="3"/>
  <c r="BL17" i="3" s="1"/>
  <c r="AH17" i="3"/>
  <c r="AX17" i="3"/>
  <c r="BG17" i="3"/>
  <c r="AY17" i="3"/>
  <c r="AQ17" i="3"/>
  <c r="AI17" i="3"/>
  <c r="AA17" i="3"/>
  <c r="S17" i="3"/>
  <c r="BM17" i="3" s="1"/>
  <c r="T58" i="3"/>
  <c r="AR17" i="3"/>
  <c r="BK294" i="3"/>
  <c r="BN101" i="3"/>
  <c r="BK130" i="3"/>
  <c r="BN115" i="3"/>
  <c r="BK114" i="3"/>
  <c r="BL114" i="3"/>
  <c r="BL112" i="3"/>
  <c r="BJ111" i="3"/>
  <c r="BJ107" i="3"/>
  <c r="BM106" i="3"/>
  <c r="BN105" i="3"/>
  <c r="BM105" i="3"/>
  <c r="BM133" i="3"/>
  <c r="BJ123" i="3"/>
  <c r="BL165" i="3"/>
  <c r="BN155" i="3"/>
  <c r="BK155" i="3"/>
  <c r="BM153" i="3"/>
  <c r="BJ101" i="3"/>
  <c r="BM157" i="3"/>
  <c r="BJ141" i="3"/>
  <c r="BK141" i="3"/>
  <c r="BM118" i="3"/>
  <c r="BJ113" i="3"/>
  <c r="BK111" i="3"/>
  <c r="BK107" i="3"/>
  <c r="BM104" i="3"/>
  <c r="BN103" i="3"/>
  <c r="BL102" i="3"/>
  <c r="BK270" i="3"/>
  <c r="BM150" i="3"/>
  <c r="BN147" i="3"/>
  <c r="BK147" i="3"/>
  <c r="BJ147" i="3"/>
  <c r="BM143" i="3"/>
  <c r="BN118" i="3"/>
  <c r="BN185" i="3"/>
  <c r="BK185" i="3"/>
  <c r="BJ185" i="3"/>
  <c r="BL185" i="3"/>
  <c r="BL181" i="3"/>
  <c r="BJ181" i="3"/>
  <c r="BK173" i="3"/>
  <c r="BN173" i="3"/>
  <c r="BN165" i="3"/>
  <c r="BK165" i="3"/>
  <c r="BM155" i="3"/>
  <c r="BK153" i="3"/>
  <c r="BN153" i="3"/>
  <c r="BN135" i="3"/>
  <c r="BL134" i="3"/>
  <c r="BK134" i="3"/>
  <c r="BM131" i="3"/>
  <c r="BN131" i="3"/>
  <c r="BK131" i="3"/>
  <c r="BJ131" i="3"/>
  <c r="BL130" i="3"/>
  <c r="BK123" i="3"/>
  <c r="BK101" i="3"/>
  <c r="X17" i="3"/>
  <c r="AQ37" i="3"/>
  <c r="BK116" i="3"/>
  <c r="BK175" i="3"/>
  <c r="BK171" i="3"/>
  <c r="BM147" i="3"/>
  <c r="BJ165" i="3"/>
  <c r="BM110" i="3"/>
  <c r="BM109" i="3"/>
  <c r="BL108" i="3"/>
  <c r="BM103" i="3"/>
  <c r="BK262" i="3"/>
  <c r="BN150" i="3"/>
  <c r="BL150" i="3"/>
  <c r="BK150" i="3"/>
  <c r="BJ288" i="3"/>
  <c r="BN288" i="3"/>
  <c r="BL146" i="3"/>
  <c r="BN143" i="3"/>
  <c r="BK143" i="3"/>
  <c r="BJ143" i="3"/>
  <c r="BL141" i="3"/>
  <c r="BK126" i="3"/>
  <c r="BK248" i="3"/>
  <c r="BK181" i="3"/>
  <c r="BN181" i="3"/>
  <c r="BN177" i="3"/>
  <c r="BJ177" i="3"/>
  <c r="BL177" i="3"/>
  <c r="BJ173" i="3"/>
  <c r="BL173" i="3"/>
  <c r="BK169" i="3"/>
  <c r="BN169" i="3"/>
  <c r="BJ169" i="3"/>
  <c r="BL169" i="3"/>
  <c r="BM158" i="3"/>
  <c r="BN157" i="3"/>
  <c r="BK157" i="3"/>
  <c r="BJ157" i="3"/>
  <c r="BJ155" i="3"/>
  <c r="BL154" i="3"/>
  <c r="BJ153" i="3"/>
  <c r="BM135" i="3"/>
  <c r="BM134" i="3"/>
  <c r="BN133" i="3"/>
  <c r="BK129" i="3"/>
  <c r="BJ129" i="3"/>
  <c r="BM122" i="3"/>
  <c r="BM121" i="3"/>
  <c r="BN121" i="3"/>
  <c r="BM101" i="3"/>
  <c r="BN134" i="3"/>
  <c r="BJ176" i="3"/>
  <c r="BJ128" i="3"/>
  <c r="BL120" i="3"/>
  <c r="BL152" i="3"/>
  <c r="BJ160" i="3"/>
  <c r="BL136" i="3"/>
  <c r="BL167" i="3"/>
  <c r="BG53" i="3"/>
  <c r="N9" i="3"/>
  <c r="AJ37" i="3"/>
  <c r="T17" i="3"/>
  <c r="BJ184" i="3"/>
  <c r="BJ168" i="3"/>
  <c r="BN128" i="3"/>
  <c r="BJ148" i="3"/>
  <c r="BM124" i="3"/>
  <c r="BL124" i="3"/>
  <c r="BL183" i="3"/>
  <c r="BM175" i="3"/>
  <c r="BN296" i="3"/>
  <c r="BL179" i="3"/>
  <c r="BM171" i="3"/>
  <c r="BK163" i="3"/>
  <c r="BM224" i="3"/>
  <c r="BN156" i="3"/>
  <c r="BN140" i="3"/>
  <c r="BK296" i="3"/>
  <c r="BM256" i="3"/>
  <c r="BM180" i="3"/>
  <c r="AZ3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AL37" i="3"/>
  <c r="O58" i="3"/>
  <c r="BA75" i="3"/>
  <c r="N14" i="3"/>
  <c r="O11" i="3"/>
  <c r="AJ17" i="3"/>
  <c r="AZ17" i="3"/>
  <c r="P17" i="3"/>
  <c r="AF17" i="3"/>
  <c r="AV17" i="3"/>
  <c r="N21" i="3"/>
  <c r="BN184" i="3"/>
  <c r="BK184" i="3"/>
  <c r="BL180" i="3"/>
  <c r="BK172" i="3"/>
  <c r="BN172" i="3"/>
  <c r="BN168" i="3"/>
  <c r="BK168" i="3"/>
  <c r="BL164" i="3"/>
  <c r="BK156" i="3"/>
  <c r="BM152" i="3"/>
  <c r="BN132" i="3"/>
  <c r="BK132" i="3"/>
  <c r="BM120" i="3"/>
  <c r="BN148" i="3"/>
  <c r="BL144" i="3"/>
  <c r="BK140" i="3"/>
  <c r="BM136" i="3"/>
  <c r="BJ124" i="3"/>
  <c r="BJ183" i="3"/>
  <c r="BL296" i="3"/>
  <c r="BL295" i="3"/>
  <c r="BJ179" i="3"/>
  <c r="BM163" i="3"/>
  <c r="BM293" i="3"/>
  <c r="BL293" i="3"/>
  <c r="BN289" i="3"/>
  <c r="BK289" i="3"/>
  <c r="BJ289" i="3"/>
  <c r="BM285" i="3"/>
  <c r="BL285" i="3"/>
  <c r="BN281" i="3"/>
  <c r="BK281" i="3"/>
  <c r="BJ281" i="3"/>
  <c r="BM279" i="3"/>
  <c r="BL279" i="3"/>
  <c r="BN275" i="3"/>
  <c r="BJ271" i="3"/>
  <c r="BM271" i="3"/>
  <c r="BL271" i="3"/>
  <c r="BK267" i="3"/>
  <c r="BN267" i="3"/>
  <c r="BJ263" i="3"/>
  <c r="BM263" i="3"/>
  <c r="BL263" i="3"/>
  <c r="BM258" i="3"/>
  <c r="BL258" i="3"/>
  <c r="BJ258" i="3"/>
  <c r="BN258" i="3"/>
  <c r="BK258" i="3"/>
  <c r="BK251" i="3"/>
  <c r="BN251" i="3"/>
  <c r="BJ247" i="3"/>
  <c r="BM247" i="3"/>
  <c r="BL247" i="3"/>
  <c r="BK159" i="3"/>
  <c r="BN159" i="3"/>
  <c r="BL294" i="3"/>
  <c r="BM291" i="3"/>
  <c r="BL291" i="3"/>
  <c r="BN283" i="3"/>
  <c r="BK283" i="3"/>
  <c r="BJ283" i="3"/>
  <c r="BM277" i="3"/>
  <c r="BL277" i="3"/>
  <c r="BK269" i="3"/>
  <c r="BN269" i="3"/>
  <c r="BJ261" i="3"/>
  <c r="BM261" i="3"/>
  <c r="BL261" i="3"/>
  <c r="BM252" i="3"/>
  <c r="BL252" i="3"/>
  <c r="BJ252" i="3"/>
  <c r="BN252" i="3"/>
  <c r="BK252" i="3"/>
  <c r="BJ245" i="3"/>
  <c r="BM245" i="3"/>
  <c r="BL245" i="3"/>
  <c r="BK243" i="3"/>
  <c r="BN243" i="3"/>
  <c r="BJ241" i="3"/>
  <c r="BM241" i="3"/>
  <c r="BL241" i="3"/>
  <c r="BK239" i="3"/>
  <c r="BN239" i="3"/>
  <c r="BJ237" i="3"/>
  <c r="BM237" i="3"/>
  <c r="BL237" i="3"/>
  <c r="BK235" i="3"/>
  <c r="BN235" i="3"/>
  <c r="BJ233" i="3"/>
  <c r="BM233" i="3"/>
  <c r="BL233" i="3"/>
  <c r="BL231" i="3"/>
  <c r="BK231" i="3"/>
  <c r="BN231" i="3"/>
  <c r="BJ231" i="3"/>
  <c r="BJ229" i="3"/>
  <c r="BM229" i="3"/>
  <c r="BL229" i="3"/>
  <c r="BM227" i="3"/>
  <c r="BK227" i="3"/>
  <c r="BN227" i="3"/>
  <c r="BJ227" i="3"/>
  <c r="BJ226" i="3"/>
  <c r="BL226" i="3"/>
  <c r="BN224" i="3"/>
  <c r="BJ224" i="3"/>
  <c r="BJ222" i="3"/>
  <c r="BL222" i="3"/>
  <c r="BN220" i="3"/>
  <c r="BJ220" i="3"/>
  <c r="BJ218" i="3"/>
  <c r="BL218" i="3"/>
  <c r="BM215" i="3"/>
  <c r="BK215" i="3"/>
  <c r="BN215" i="3"/>
  <c r="BL214" i="3"/>
  <c r="BN212" i="3"/>
  <c r="BJ212" i="3"/>
  <c r="BJ210" i="3"/>
  <c r="BL210" i="3"/>
  <c r="BM207" i="3"/>
  <c r="BK207" i="3"/>
  <c r="BN207" i="3"/>
  <c r="BJ207" i="3"/>
  <c r="BJ205" i="3"/>
  <c r="BM205" i="3"/>
  <c r="BL205" i="3"/>
  <c r="BM203" i="3"/>
  <c r="BK203" i="3"/>
  <c r="BN203" i="3"/>
  <c r="BJ203" i="3"/>
  <c r="BJ201" i="3"/>
  <c r="BM201" i="3"/>
  <c r="BL201" i="3"/>
  <c r="BM199" i="3"/>
  <c r="BK199" i="3"/>
  <c r="BN199" i="3"/>
  <c r="BM197" i="3"/>
  <c r="BL197" i="3"/>
  <c r="BK196" i="3"/>
  <c r="BN196" i="3"/>
  <c r="BM194" i="3"/>
  <c r="BL194" i="3"/>
  <c r="BJ191" i="3"/>
  <c r="BN191" i="3"/>
  <c r="BK191" i="3"/>
  <c r="BJ189" i="3"/>
  <c r="BL189" i="3"/>
  <c r="BM187" i="3"/>
  <c r="BN187" i="3"/>
  <c r="BK187" i="3"/>
  <c r="BM178" i="3"/>
  <c r="BL178" i="3"/>
  <c r="BN170" i="3"/>
  <c r="BK170" i="3"/>
  <c r="BJ170" i="3"/>
  <c r="BM162" i="3"/>
  <c r="BL162" i="3"/>
  <c r="BJ295" i="3"/>
  <c r="BJ246" i="3"/>
  <c r="BL184" i="3"/>
  <c r="BJ180" i="3"/>
  <c r="BN180" i="3"/>
  <c r="BK180" i="3"/>
  <c r="BM176" i="3"/>
  <c r="BM172" i="3"/>
  <c r="BL168" i="3"/>
  <c r="BJ164" i="3"/>
  <c r="BN164" i="3"/>
  <c r="BK164" i="3"/>
  <c r="BL132" i="3"/>
  <c r="BL128" i="3"/>
  <c r="BK120" i="3"/>
  <c r="BL160" i="3"/>
  <c r="BK148" i="3"/>
  <c r="BL148" i="3"/>
  <c r="BN144" i="3"/>
  <c r="BJ144" i="3"/>
  <c r="BK144" i="3"/>
  <c r="BL116" i="3"/>
  <c r="BJ116" i="3"/>
  <c r="BL175" i="3"/>
  <c r="BJ175" i="3"/>
  <c r="BN295" i="3"/>
  <c r="BK295" i="3"/>
  <c r="BJ294" i="3"/>
  <c r="BK179" i="3"/>
  <c r="BN179" i="3"/>
  <c r="BM179" i="3"/>
  <c r="BL163" i="3"/>
  <c r="BJ163" i="3"/>
  <c r="BM287" i="3"/>
  <c r="BL287" i="3"/>
  <c r="BM280" i="3"/>
  <c r="BN280" i="3"/>
  <c r="BK280" i="3"/>
  <c r="BJ273" i="3"/>
  <c r="BM273" i="3"/>
  <c r="BL273" i="3"/>
  <c r="BK265" i="3"/>
  <c r="BN265" i="3"/>
  <c r="BK249" i="3"/>
  <c r="BN249" i="3"/>
  <c r="BM242" i="3"/>
  <c r="BL242" i="3"/>
  <c r="BJ242" i="3"/>
  <c r="BN242" i="3"/>
  <c r="BK242" i="3"/>
  <c r="BM240" i="3"/>
  <c r="BM238" i="3"/>
  <c r="BL238" i="3"/>
  <c r="BJ238" i="3"/>
  <c r="BN238" i="3"/>
  <c r="BK238" i="3"/>
  <c r="BM236" i="3"/>
  <c r="BM234" i="3"/>
  <c r="BL234" i="3"/>
  <c r="BJ234" i="3"/>
  <c r="BN234" i="3"/>
  <c r="BK234" i="3"/>
  <c r="BM230" i="3"/>
  <c r="BK230" i="3"/>
  <c r="BN230" i="3"/>
  <c r="BM228" i="3"/>
  <c r="BK228" i="3"/>
  <c r="BL228" i="3"/>
  <c r="BK225" i="3"/>
  <c r="BN225" i="3"/>
  <c r="BL223" i="3"/>
  <c r="BK221" i="3"/>
  <c r="BN221" i="3"/>
  <c r="BL219" i="3"/>
  <c r="BK217" i="3"/>
  <c r="BN217" i="3"/>
  <c r="BJ216" i="3"/>
  <c r="BK216" i="3"/>
  <c r="BM216" i="3"/>
  <c r="BL216" i="3"/>
  <c r="BK213" i="3"/>
  <c r="BN213" i="3"/>
  <c r="BJ213" i="3"/>
  <c r="BL211" i="3"/>
  <c r="BK209" i="3"/>
  <c r="BN209" i="3"/>
  <c r="BM208" i="3"/>
  <c r="BK208" i="3"/>
  <c r="BL208" i="3"/>
  <c r="BM206" i="3"/>
  <c r="BN206" i="3"/>
  <c r="BK206" i="3"/>
  <c r="BM204" i="3"/>
  <c r="BK204" i="3"/>
  <c r="BL204" i="3"/>
  <c r="BM202" i="3"/>
  <c r="BN202" i="3"/>
  <c r="BK202" i="3"/>
  <c r="BM200" i="3"/>
  <c r="BK200" i="3"/>
  <c r="BL200" i="3"/>
  <c r="BK198" i="3"/>
  <c r="BN198" i="3"/>
  <c r="BJ198" i="3"/>
  <c r="BJ195" i="3"/>
  <c r="BM195" i="3"/>
  <c r="BL195" i="3"/>
  <c r="BK193" i="3"/>
  <c r="BN193" i="3"/>
  <c r="BJ193" i="3"/>
  <c r="BJ192" i="3"/>
  <c r="BM192" i="3"/>
  <c r="BL192" i="3"/>
  <c r="BN190" i="3"/>
  <c r="BK190" i="3"/>
  <c r="BJ190" i="3"/>
  <c r="BM188" i="3"/>
  <c r="BL188" i="3"/>
  <c r="BN186" i="3"/>
  <c r="BK186" i="3"/>
  <c r="BJ186" i="3"/>
  <c r="BM182" i="3"/>
  <c r="BL182" i="3"/>
  <c r="BK174" i="3"/>
  <c r="BN174" i="3"/>
  <c r="BJ174" i="3"/>
  <c r="BM166" i="3"/>
  <c r="BL166" i="3"/>
  <c r="BM161" i="3"/>
  <c r="BN161" i="3"/>
  <c r="BK161" i="3"/>
  <c r="BN294" i="3"/>
  <c r="BN163" i="3"/>
  <c r="BN176" i="3"/>
  <c r="BK176" i="3"/>
  <c r="BM164" i="3"/>
  <c r="BM156" i="3"/>
  <c r="BN152" i="3"/>
  <c r="BJ152" i="3"/>
  <c r="BK128" i="3"/>
  <c r="BN120" i="3"/>
  <c r="BJ120" i="3"/>
  <c r="BN160" i="3"/>
  <c r="BK160" i="3"/>
  <c r="BM140" i="3"/>
  <c r="BN136" i="3"/>
  <c r="BJ136" i="3"/>
  <c r="BJ296" i="3"/>
  <c r="BM295" i="3"/>
  <c r="BJ167" i="3"/>
  <c r="BN293" i="3"/>
  <c r="BK293" i="3"/>
  <c r="BJ293" i="3"/>
  <c r="BM289" i="3"/>
  <c r="BL289" i="3"/>
  <c r="BK285" i="3"/>
  <c r="BN285" i="3"/>
  <c r="BJ285" i="3"/>
  <c r="BM281" i="3"/>
  <c r="BL281" i="3"/>
  <c r="BN279" i="3"/>
  <c r="BK279" i="3"/>
  <c r="BJ279" i="3"/>
  <c r="BJ275" i="3"/>
  <c r="BK275" i="3"/>
  <c r="BM275" i="3"/>
  <c r="BL275" i="3"/>
  <c r="BK271" i="3"/>
  <c r="BN271" i="3"/>
  <c r="BJ267" i="3"/>
  <c r="BM267" i="3"/>
  <c r="BL267" i="3"/>
  <c r="BK263" i="3"/>
  <c r="BN263" i="3"/>
  <c r="BM254" i="3"/>
  <c r="BL254" i="3"/>
  <c r="BJ254" i="3"/>
  <c r="BN254" i="3"/>
  <c r="BK254" i="3"/>
  <c r="BJ251" i="3"/>
  <c r="BM251" i="3"/>
  <c r="BL251" i="3"/>
  <c r="BK247" i="3"/>
  <c r="BN247" i="3"/>
  <c r="BJ159" i="3"/>
  <c r="BM159" i="3"/>
  <c r="BL159" i="3"/>
  <c r="BM296" i="3"/>
  <c r="BM294" i="3"/>
  <c r="BK291" i="3"/>
  <c r="BN291" i="3"/>
  <c r="BJ291" i="3"/>
  <c r="BM283" i="3"/>
  <c r="BL283" i="3"/>
  <c r="BK277" i="3"/>
  <c r="BN277" i="3"/>
  <c r="BJ277" i="3"/>
  <c r="BJ269" i="3"/>
  <c r="BM269" i="3"/>
  <c r="BL269" i="3"/>
  <c r="BK261" i="3"/>
  <c r="BN261" i="3"/>
  <c r="BK245" i="3"/>
  <c r="BN245" i="3"/>
  <c r="BJ243" i="3"/>
  <c r="BM243" i="3"/>
  <c r="BL243" i="3"/>
  <c r="BK241" i="3"/>
  <c r="BN241" i="3"/>
  <c r="BJ239" i="3"/>
  <c r="BM239" i="3"/>
  <c r="BL239" i="3"/>
  <c r="BK237" i="3"/>
  <c r="BN237" i="3"/>
  <c r="BJ235" i="3"/>
  <c r="BM235" i="3"/>
  <c r="BL235" i="3"/>
  <c r="BK233" i="3"/>
  <c r="BN233" i="3"/>
  <c r="BM231" i="3"/>
  <c r="BK229" i="3"/>
  <c r="BN229" i="3"/>
  <c r="BL227" i="3"/>
  <c r="BM226" i="3"/>
  <c r="BN226" i="3"/>
  <c r="BK226" i="3"/>
  <c r="BK224" i="3"/>
  <c r="BL224" i="3"/>
  <c r="BM222" i="3"/>
  <c r="BN222" i="3"/>
  <c r="BK222" i="3"/>
  <c r="BM220" i="3"/>
  <c r="BK220" i="3"/>
  <c r="BL220" i="3"/>
  <c r="BM218" i="3"/>
  <c r="BK218" i="3"/>
  <c r="BN218" i="3"/>
  <c r="BJ215" i="3"/>
  <c r="BL215" i="3"/>
  <c r="BM214" i="3"/>
  <c r="BN214" i="3"/>
  <c r="BK214" i="3"/>
  <c r="BJ214" i="3"/>
  <c r="BK212" i="3"/>
  <c r="BM212" i="3"/>
  <c r="BL212" i="3"/>
  <c r="BM210" i="3"/>
  <c r="BN210" i="3"/>
  <c r="BK210" i="3"/>
  <c r="BL207" i="3"/>
  <c r="BK205" i="3"/>
  <c r="BN205" i="3"/>
  <c r="BL203" i="3"/>
  <c r="BK201" i="3"/>
  <c r="BN201" i="3"/>
  <c r="BJ199" i="3"/>
  <c r="BL199" i="3"/>
  <c r="BK197" i="3"/>
  <c r="BN197" i="3"/>
  <c r="BJ197" i="3"/>
  <c r="BJ196" i="3"/>
  <c r="BM196" i="3"/>
  <c r="BL196" i="3"/>
  <c r="BK194" i="3"/>
  <c r="BN194" i="3"/>
  <c r="BJ194" i="3"/>
  <c r="BM191" i="3"/>
  <c r="BL191" i="3"/>
  <c r="BM189" i="3"/>
  <c r="BN189" i="3"/>
  <c r="BK189" i="3"/>
  <c r="BJ187" i="3"/>
  <c r="BL187" i="3"/>
  <c r="BN178" i="3"/>
  <c r="BK178" i="3"/>
  <c r="BJ178" i="3"/>
  <c r="BM170" i="3"/>
  <c r="BL170" i="3"/>
  <c r="BN162" i="3"/>
  <c r="BK162" i="3"/>
  <c r="BJ162" i="3"/>
  <c r="BN246" i="3"/>
  <c r="BK246" i="3"/>
  <c r="BL246" i="3"/>
  <c r="BM246" i="3"/>
  <c r="BM184" i="3"/>
  <c r="BL176" i="3"/>
  <c r="BJ172" i="3"/>
  <c r="BL172" i="3"/>
  <c r="BM168" i="3"/>
  <c r="BL156" i="3"/>
  <c r="BJ156" i="3"/>
  <c r="BK152" i="3"/>
  <c r="BJ132" i="3"/>
  <c r="BM132" i="3"/>
  <c r="BM128" i="3"/>
  <c r="BM160" i="3"/>
  <c r="BM148" i="3"/>
  <c r="BM144" i="3"/>
  <c r="BL140" i="3"/>
  <c r="BJ140" i="3"/>
  <c r="BK136" i="3"/>
  <c r="BN124" i="3"/>
  <c r="BK124" i="3"/>
  <c r="BM116" i="3"/>
  <c r="BK183" i="3"/>
  <c r="BN183" i="3"/>
  <c r="BM183" i="3"/>
  <c r="BL171" i="3"/>
  <c r="BJ171" i="3"/>
  <c r="BN167" i="3"/>
  <c r="BK167" i="3"/>
  <c r="BM167" i="3"/>
  <c r="BN287" i="3"/>
  <c r="BK287" i="3"/>
  <c r="BJ287" i="3"/>
  <c r="BJ280" i="3"/>
  <c r="BL280" i="3"/>
  <c r="BK273" i="3"/>
  <c r="BN273" i="3"/>
  <c r="BJ265" i="3"/>
  <c r="BM265" i="3"/>
  <c r="BL265" i="3"/>
  <c r="BL256" i="3"/>
  <c r="BJ256" i="3"/>
  <c r="BN256" i="3"/>
  <c r="BK256" i="3"/>
  <c r="BJ249" i="3"/>
  <c r="BM249" i="3"/>
  <c r="BL249" i="3"/>
  <c r="BM244" i="3"/>
  <c r="BL244" i="3"/>
  <c r="BJ244" i="3"/>
  <c r="BN244" i="3"/>
  <c r="BK244" i="3"/>
  <c r="BL240" i="3"/>
  <c r="BJ240" i="3"/>
  <c r="BN240" i="3"/>
  <c r="BK240" i="3"/>
  <c r="BL236" i="3"/>
  <c r="BJ236" i="3"/>
  <c r="BN236" i="3"/>
  <c r="BK236" i="3"/>
  <c r="BM232" i="3"/>
  <c r="BL232" i="3"/>
  <c r="BJ232" i="3"/>
  <c r="BN232" i="3"/>
  <c r="BK232" i="3"/>
  <c r="BJ230" i="3"/>
  <c r="BL230" i="3"/>
  <c r="BN228" i="3"/>
  <c r="BJ228" i="3"/>
  <c r="BJ225" i="3"/>
  <c r="BM225" i="3"/>
  <c r="BL225" i="3"/>
  <c r="BM223" i="3"/>
  <c r="BK223" i="3"/>
  <c r="BN223" i="3"/>
  <c r="BJ223" i="3"/>
  <c r="BJ221" i="3"/>
  <c r="BM221" i="3"/>
  <c r="BL221" i="3"/>
  <c r="BM219" i="3"/>
  <c r="BK219" i="3"/>
  <c r="BN219" i="3"/>
  <c r="BJ219" i="3"/>
  <c r="BJ217" i="3"/>
  <c r="BM217" i="3"/>
  <c r="BL217" i="3"/>
  <c r="BN216" i="3"/>
  <c r="BM213" i="3"/>
  <c r="BL213" i="3"/>
  <c r="BM211" i="3"/>
  <c r="BK211" i="3"/>
  <c r="BN211" i="3"/>
  <c r="BJ211" i="3"/>
  <c r="BJ209" i="3"/>
  <c r="BM209" i="3"/>
  <c r="BL209" i="3"/>
  <c r="BN208" i="3"/>
  <c r="BJ208" i="3"/>
  <c r="BJ206" i="3"/>
  <c r="BL206" i="3"/>
  <c r="BN204" i="3"/>
  <c r="BJ204" i="3"/>
  <c r="BJ202" i="3"/>
  <c r="BL202" i="3"/>
  <c r="BN200" i="3"/>
  <c r="BJ200" i="3"/>
  <c r="BM198" i="3"/>
  <c r="BL198" i="3"/>
  <c r="BN195" i="3"/>
  <c r="BK195" i="3"/>
  <c r="BM193" i="3"/>
  <c r="BL193" i="3"/>
  <c r="BN192" i="3"/>
  <c r="BK192" i="3"/>
  <c r="BM190" i="3"/>
  <c r="BL190" i="3"/>
  <c r="BN188" i="3"/>
  <c r="BK188" i="3"/>
  <c r="BJ188" i="3"/>
  <c r="BM186" i="3"/>
  <c r="BL186" i="3"/>
  <c r="BN182" i="3"/>
  <c r="BK182" i="3"/>
  <c r="BJ182" i="3"/>
  <c r="BM174" i="3"/>
  <c r="BL174" i="3"/>
  <c r="BN166" i="3"/>
  <c r="BK166" i="3"/>
  <c r="BJ166" i="3"/>
  <c r="BJ161" i="3"/>
  <c r="BL161" i="3"/>
  <c r="BN116" i="3"/>
  <c r="BN171" i="3"/>
  <c r="BN175" i="3"/>
  <c r="AG21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BK21" i="3" s="1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BK37" i="3" s="1"/>
  <c r="AP52" i="3"/>
  <c r="BI52" i="3"/>
  <c r="AC44" i="3"/>
  <c r="BH29" i="3"/>
  <c r="Q52" i="3"/>
  <c r="AK61" i="3"/>
  <c r="AZ58" i="3"/>
  <c r="BH52" i="3"/>
  <c r="AB52" i="3"/>
  <c r="BA52" i="3"/>
  <c r="AK52" i="3"/>
  <c r="U52" i="3"/>
  <c r="BL52" i="3" s="1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BN21" i="3" s="1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J37" i="3"/>
  <c r="BH61" i="3"/>
  <c r="AR61" i="3"/>
  <c r="AB61" i="3"/>
  <c r="BI61" i="3"/>
  <c r="BA61" i="3"/>
  <c r="AM61" i="3"/>
  <c r="AE61" i="3"/>
  <c r="Q61" i="3"/>
  <c r="AR53" i="3"/>
  <c r="BJ21" i="3"/>
  <c r="BN52" i="3"/>
  <c r="BN37" i="3"/>
  <c r="AS61" i="3"/>
  <c r="AC61" i="3"/>
  <c r="M61" i="3"/>
  <c r="AV60" i="3"/>
  <c r="AF60" i="3"/>
  <c r="AC66" i="3"/>
  <c r="U75" i="3"/>
  <c r="BE75" i="3"/>
  <c r="BD83" i="3"/>
  <c r="BD91" i="3"/>
  <c r="U99" i="3"/>
  <c r="BA99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N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52" i="3" l="1"/>
  <c r="BJ20" i="3"/>
  <c r="BN61" i="3"/>
  <c r="BM21" i="3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<sst xmlns="http://schemas.openxmlformats.org/spreadsheetml/2006/main" count="3945" uniqueCount="503">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</sst>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1.5424836601307199</v>
      </c>
      <c r="D2">
        <v>0.95</v>
      </c>
      <c r="E2">
        <v>0.45</v>
      </c>
    </row>
    <row r="3" spans="1:5" x14ac:dyDescent="0.25">
      <c r="A3" t="s">
        <v>10</v>
      </c>
      <c r="B3" t="s">
        <v>241</v>
      </c>
      <c r="C3">
        <v>1.5424836601307199</v>
      </c>
      <c r="D3">
        <v>1.1399999999999999</v>
      </c>
      <c r="E3">
        <v>1.02</v>
      </c>
    </row>
    <row r="4" spans="1:5" x14ac:dyDescent="0.25">
      <c r="A4" t="s">
        <v>10</v>
      </c>
      <c r="B4" t="s">
        <v>244</v>
      </c>
      <c r="C4">
        <v>1.5424836601307199</v>
      </c>
      <c r="D4">
        <v>1.22</v>
      </c>
      <c r="E4">
        <v>1.18</v>
      </c>
    </row>
    <row r="5" spans="1:5" x14ac:dyDescent="0.25">
      <c r="A5" t="s">
        <v>10</v>
      </c>
      <c r="B5" t="s">
        <v>242</v>
      </c>
      <c r="C5">
        <v>1.5424836601307199</v>
      </c>
      <c r="D5">
        <v>0.95</v>
      </c>
      <c r="E5">
        <v>1.06</v>
      </c>
    </row>
    <row r="6" spans="1:5" x14ac:dyDescent="0.25">
      <c r="A6" t="s">
        <v>10</v>
      </c>
      <c r="B6" t="s">
        <v>49</v>
      </c>
      <c r="C6">
        <v>1.5424836601307199</v>
      </c>
      <c r="D6">
        <v>0.69</v>
      </c>
      <c r="E6">
        <v>0.65</v>
      </c>
    </row>
    <row r="7" spans="1:5" x14ac:dyDescent="0.25">
      <c r="A7" t="s">
        <v>10</v>
      </c>
      <c r="B7" t="s">
        <v>245</v>
      </c>
      <c r="C7">
        <v>1.5424836601307199</v>
      </c>
      <c r="D7">
        <v>1.3</v>
      </c>
      <c r="E7">
        <v>0.61</v>
      </c>
    </row>
    <row r="8" spans="1:5" x14ac:dyDescent="0.25">
      <c r="A8" t="s">
        <v>10</v>
      </c>
      <c r="B8" t="s">
        <v>11</v>
      </c>
      <c r="C8">
        <v>1.5424836601307199</v>
      </c>
      <c r="D8">
        <v>0.92</v>
      </c>
      <c r="E8">
        <v>1.22</v>
      </c>
    </row>
    <row r="9" spans="1:5" x14ac:dyDescent="0.25">
      <c r="A9" t="s">
        <v>10</v>
      </c>
      <c r="B9" t="s">
        <v>46</v>
      </c>
      <c r="C9">
        <v>1.5424836601307199</v>
      </c>
      <c r="D9">
        <v>1.45</v>
      </c>
      <c r="E9">
        <v>0.81</v>
      </c>
    </row>
    <row r="10" spans="1:5" x14ac:dyDescent="0.25">
      <c r="A10" t="s">
        <v>10</v>
      </c>
      <c r="B10" t="s">
        <v>240</v>
      </c>
      <c r="C10">
        <v>1.5424836601307199</v>
      </c>
      <c r="D10">
        <v>1.1100000000000001</v>
      </c>
      <c r="E10">
        <v>0.86</v>
      </c>
    </row>
    <row r="11" spans="1:5" x14ac:dyDescent="0.25">
      <c r="A11" t="s">
        <v>10</v>
      </c>
      <c r="B11" t="s">
        <v>44</v>
      </c>
      <c r="C11">
        <v>1.5424836601307199</v>
      </c>
      <c r="D11">
        <v>0.92</v>
      </c>
      <c r="E11">
        <v>1.43</v>
      </c>
    </row>
    <row r="12" spans="1:5" x14ac:dyDescent="0.25">
      <c r="A12" t="s">
        <v>10</v>
      </c>
      <c r="B12" t="s">
        <v>50</v>
      </c>
      <c r="C12">
        <v>1.5424836601307199</v>
      </c>
      <c r="D12">
        <v>1.1100000000000001</v>
      </c>
      <c r="E12">
        <v>1.22</v>
      </c>
    </row>
    <row r="13" spans="1:5" x14ac:dyDescent="0.25">
      <c r="A13" t="s">
        <v>10</v>
      </c>
      <c r="B13" t="s">
        <v>45</v>
      </c>
      <c r="C13">
        <v>1.5424836601307199</v>
      </c>
      <c r="D13">
        <v>0.65</v>
      </c>
      <c r="E13">
        <v>0.9</v>
      </c>
    </row>
    <row r="14" spans="1:5" x14ac:dyDescent="0.25">
      <c r="A14" t="s">
        <v>10</v>
      </c>
      <c r="B14" t="s">
        <v>43</v>
      </c>
      <c r="C14">
        <v>1.5424836601307199</v>
      </c>
      <c r="D14">
        <v>1.26</v>
      </c>
      <c r="E14">
        <v>0.86</v>
      </c>
    </row>
    <row r="15" spans="1:5" x14ac:dyDescent="0.25">
      <c r="A15" t="s">
        <v>10</v>
      </c>
      <c r="B15" t="s">
        <v>247</v>
      </c>
      <c r="C15">
        <v>1.5424836601307199</v>
      </c>
      <c r="D15">
        <v>0.92</v>
      </c>
      <c r="E15">
        <v>0.94</v>
      </c>
    </row>
    <row r="16" spans="1:5" x14ac:dyDescent="0.25">
      <c r="A16" t="s">
        <v>10</v>
      </c>
      <c r="B16" t="s">
        <v>246</v>
      </c>
      <c r="C16">
        <v>1.5424836601307199</v>
      </c>
      <c r="D16">
        <v>0.76</v>
      </c>
      <c r="E16">
        <v>0.81</v>
      </c>
    </row>
    <row r="17" spans="1:5" x14ac:dyDescent="0.25">
      <c r="A17" t="s">
        <v>10</v>
      </c>
      <c r="B17" t="s">
        <v>243</v>
      </c>
      <c r="C17">
        <v>1.5424836601307199</v>
      </c>
      <c r="D17">
        <v>0.99</v>
      </c>
      <c r="E17">
        <v>0.81</v>
      </c>
    </row>
    <row r="18" spans="1:5" x14ac:dyDescent="0.25">
      <c r="A18" t="s">
        <v>10</v>
      </c>
      <c r="B18" t="s">
        <v>47</v>
      </c>
      <c r="C18">
        <v>1.5424836601307199</v>
      </c>
      <c r="D18">
        <v>0.8</v>
      </c>
      <c r="E18">
        <v>1.63</v>
      </c>
    </row>
    <row r="19" spans="1:5" x14ac:dyDescent="0.25">
      <c r="A19" t="s">
        <v>10</v>
      </c>
      <c r="B19" t="s">
        <v>48</v>
      </c>
      <c r="C19">
        <v>1.5424836601307199</v>
      </c>
      <c r="D19">
        <v>0.88</v>
      </c>
      <c r="E19">
        <v>1.55</v>
      </c>
    </row>
    <row r="20" spans="1:5" x14ac:dyDescent="0.25">
      <c r="A20" t="s">
        <v>13</v>
      </c>
      <c r="B20" t="s">
        <v>58</v>
      </c>
      <c r="C20">
        <v>1.62686567164179</v>
      </c>
      <c r="D20">
        <v>0.7</v>
      </c>
      <c r="E20">
        <v>1.08</v>
      </c>
    </row>
    <row r="21" spans="1:5" x14ac:dyDescent="0.25">
      <c r="A21" t="s">
        <v>13</v>
      </c>
      <c r="B21" t="s">
        <v>248</v>
      </c>
      <c r="C21">
        <v>1.62686567164179</v>
      </c>
      <c r="D21">
        <v>2.17</v>
      </c>
      <c r="E21">
        <v>0.93</v>
      </c>
    </row>
    <row r="22" spans="1:5" x14ac:dyDescent="0.25">
      <c r="A22" t="s">
        <v>13</v>
      </c>
      <c r="B22" t="s">
        <v>56</v>
      </c>
      <c r="C22">
        <v>1.62686567164179</v>
      </c>
      <c r="D22">
        <v>0.46</v>
      </c>
      <c r="E22">
        <v>1.01</v>
      </c>
    </row>
    <row r="23" spans="1:5" x14ac:dyDescent="0.25">
      <c r="A23" t="s">
        <v>13</v>
      </c>
      <c r="B23" t="s">
        <v>51</v>
      </c>
      <c r="C23">
        <v>1.62686567164179</v>
      </c>
      <c r="D23">
        <v>1.39</v>
      </c>
      <c r="E23">
        <v>0.83</v>
      </c>
    </row>
    <row r="24" spans="1:5" x14ac:dyDescent="0.25">
      <c r="A24" t="s">
        <v>13</v>
      </c>
      <c r="B24" t="s">
        <v>250</v>
      </c>
      <c r="C24">
        <v>1.62686567164179</v>
      </c>
      <c r="D24">
        <v>1.35</v>
      </c>
      <c r="E24">
        <v>0.88</v>
      </c>
    </row>
    <row r="25" spans="1:5" x14ac:dyDescent="0.25">
      <c r="A25" t="s">
        <v>13</v>
      </c>
      <c r="B25" t="s">
        <v>53</v>
      </c>
      <c r="C25">
        <v>1.62686567164179</v>
      </c>
      <c r="D25">
        <v>0.74</v>
      </c>
      <c r="E25">
        <v>1.33</v>
      </c>
    </row>
    <row r="26" spans="1:5" x14ac:dyDescent="0.25">
      <c r="A26" t="s">
        <v>13</v>
      </c>
      <c r="B26" t="s">
        <v>249</v>
      </c>
      <c r="C26">
        <v>1.62686567164179</v>
      </c>
      <c r="D26">
        <v>1.23</v>
      </c>
      <c r="E26">
        <v>0.98</v>
      </c>
    </row>
    <row r="27" spans="1:5" x14ac:dyDescent="0.25">
      <c r="A27" t="s">
        <v>13</v>
      </c>
      <c r="B27" t="s">
        <v>54</v>
      </c>
      <c r="C27">
        <v>1.62686567164179</v>
      </c>
      <c r="D27">
        <v>0.79</v>
      </c>
      <c r="E27">
        <v>1.37</v>
      </c>
    </row>
    <row r="28" spans="1:5" x14ac:dyDescent="0.25">
      <c r="A28" t="s">
        <v>13</v>
      </c>
      <c r="B28" t="s">
        <v>55</v>
      </c>
      <c r="C28">
        <v>1.62686567164179</v>
      </c>
      <c r="D28">
        <v>1.07</v>
      </c>
      <c r="E28">
        <v>1.03</v>
      </c>
    </row>
    <row r="29" spans="1:5" x14ac:dyDescent="0.25">
      <c r="A29" t="s">
        <v>13</v>
      </c>
      <c r="B29" t="s">
        <v>15</v>
      </c>
      <c r="C29">
        <v>1.62686567164179</v>
      </c>
      <c r="D29">
        <v>1.23</v>
      </c>
      <c r="E29">
        <v>0.98</v>
      </c>
    </row>
    <row r="30" spans="1:5" x14ac:dyDescent="0.25">
      <c r="A30" t="s">
        <v>13</v>
      </c>
      <c r="B30" t="s">
        <v>52</v>
      </c>
      <c r="C30">
        <v>1.62686567164179</v>
      </c>
      <c r="D30">
        <v>0.53</v>
      </c>
      <c r="E30">
        <v>1.1000000000000001</v>
      </c>
    </row>
    <row r="31" spans="1:5" x14ac:dyDescent="0.25">
      <c r="A31" t="s">
        <v>13</v>
      </c>
      <c r="B31" t="s">
        <v>62</v>
      </c>
      <c r="C31">
        <v>1.62686567164179</v>
      </c>
      <c r="D31">
        <v>1.07</v>
      </c>
      <c r="E31">
        <v>0.83</v>
      </c>
    </row>
    <row r="32" spans="1:5" x14ac:dyDescent="0.25">
      <c r="A32" t="s">
        <v>13</v>
      </c>
      <c r="B32" t="s">
        <v>60</v>
      </c>
      <c r="C32">
        <v>1.62686567164179</v>
      </c>
      <c r="D32">
        <v>1.02</v>
      </c>
      <c r="E32">
        <v>0.54</v>
      </c>
    </row>
    <row r="33" spans="1:5" x14ac:dyDescent="0.25">
      <c r="A33" t="s">
        <v>13</v>
      </c>
      <c r="B33" t="s">
        <v>251</v>
      </c>
      <c r="C33">
        <v>1.62686567164179</v>
      </c>
      <c r="D33">
        <v>0.37</v>
      </c>
      <c r="E33">
        <v>1.42</v>
      </c>
    </row>
    <row r="34" spans="1:5" x14ac:dyDescent="0.25">
      <c r="A34" t="s">
        <v>13</v>
      </c>
      <c r="B34" t="s">
        <v>61</v>
      </c>
      <c r="C34">
        <v>1.62686567164179</v>
      </c>
      <c r="D34">
        <v>1.02</v>
      </c>
      <c r="E34">
        <v>1.1299999999999999</v>
      </c>
    </row>
    <row r="35" spans="1:5" x14ac:dyDescent="0.25">
      <c r="A35" t="s">
        <v>13</v>
      </c>
      <c r="B35" t="s">
        <v>14</v>
      </c>
      <c r="C35">
        <v>1.62686567164179</v>
      </c>
      <c r="D35">
        <v>1.1100000000000001</v>
      </c>
      <c r="E35">
        <v>0.79</v>
      </c>
    </row>
    <row r="36" spans="1:5" x14ac:dyDescent="0.25">
      <c r="A36" t="s">
        <v>13</v>
      </c>
      <c r="B36" t="s">
        <v>57</v>
      </c>
      <c r="C36">
        <v>1.62686567164179</v>
      </c>
      <c r="D36">
        <v>0.56999999999999995</v>
      </c>
      <c r="E36">
        <v>1.18</v>
      </c>
    </row>
    <row r="37" spans="1:5" x14ac:dyDescent="0.25">
      <c r="A37" t="s">
        <v>13</v>
      </c>
      <c r="B37" t="s">
        <v>59</v>
      </c>
      <c r="C37">
        <v>1.62686567164179</v>
      </c>
      <c r="D37">
        <v>1.19</v>
      </c>
      <c r="E37">
        <v>0.57999999999999996</v>
      </c>
    </row>
    <row r="38" spans="1:5" x14ac:dyDescent="0.25">
      <c r="A38" t="s">
        <v>16</v>
      </c>
      <c r="B38" t="s">
        <v>63</v>
      </c>
      <c r="C38">
        <v>1.5381679389313001</v>
      </c>
      <c r="D38">
        <v>1.39</v>
      </c>
      <c r="E38">
        <v>0.72</v>
      </c>
    </row>
    <row r="39" spans="1:5" x14ac:dyDescent="0.25">
      <c r="A39" t="s">
        <v>16</v>
      </c>
      <c r="B39" t="s">
        <v>20</v>
      </c>
      <c r="C39">
        <v>1.5381679389313001</v>
      </c>
      <c r="D39">
        <v>0.69</v>
      </c>
      <c r="E39">
        <v>0.98</v>
      </c>
    </row>
    <row r="40" spans="1:5" x14ac:dyDescent="0.25">
      <c r="A40" t="s">
        <v>16</v>
      </c>
      <c r="B40" t="s">
        <v>253</v>
      </c>
      <c r="C40">
        <v>1.5381679389313001</v>
      </c>
      <c r="D40">
        <v>0.91</v>
      </c>
      <c r="E40">
        <v>1.0900000000000001</v>
      </c>
    </row>
    <row r="41" spans="1:5" x14ac:dyDescent="0.25">
      <c r="A41" t="s">
        <v>16</v>
      </c>
      <c r="B41" t="s">
        <v>65</v>
      </c>
      <c r="C41">
        <v>1.5381679389313001</v>
      </c>
      <c r="D41">
        <v>1.04</v>
      </c>
      <c r="E41">
        <v>0.98</v>
      </c>
    </row>
    <row r="42" spans="1:5" x14ac:dyDescent="0.25">
      <c r="A42" t="s">
        <v>16</v>
      </c>
      <c r="B42" t="s">
        <v>66</v>
      </c>
      <c r="C42">
        <v>1.5381679389313001</v>
      </c>
      <c r="D42">
        <v>1.1100000000000001</v>
      </c>
      <c r="E42">
        <v>0.89</v>
      </c>
    </row>
    <row r="43" spans="1:5" x14ac:dyDescent="0.25">
      <c r="A43" t="s">
        <v>16</v>
      </c>
      <c r="B43" t="s">
        <v>17</v>
      </c>
      <c r="C43">
        <v>1.5381679389313001</v>
      </c>
      <c r="D43">
        <v>1.21</v>
      </c>
      <c r="E43">
        <v>0.94</v>
      </c>
    </row>
    <row r="44" spans="1:5" x14ac:dyDescent="0.25">
      <c r="A44" t="s">
        <v>16</v>
      </c>
      <c r="B44" t="s">
        <v>322</v>
      </c>
      <c r="C44">
        <v>1.5381679389313001</v>
      </c>
      <c r="D44">
        <v>1.39</v>
      </c>
      <c r="E44">
        <v>0.72</v>
      </c>
    </row>
    <row r="45" spans="1:5" x14ac:dyDescent="0.25">
      <c r="A45" t="s">
        <v>16</v>
      </c>
      <c r="B45" t="s">
        <v>67</v>
      </c>
      <c r="C45">
        <v>1.5381679389313001</v>
      </c>
      <c r="D45">
        <v>1.21</v>
      </c>
      <c r="E45">
        <v>0.93</v>
      </c>
    </row>
    <row r="46" spans="1:5" x14ac:dyDescent="0.25">
      <c r="A46" t="s">
        <v>16</v>
      </c>
      <c r="B46" t="s">
        <v>252</v>
      </c>
      <c r="C46">
        <v>1.5381679389313001</v>
      </c>
      <c r="D46">
        <v>1.08</v>
      </c>
      <c r="E46">
        <v>0.67</v>
      </c>
    </row>
    <row r="47" spans="1:5" x14ac:dyDescent="0.25">
      <c r="A47" t="s">
        <v>16</v>
      </c>
      <c r="B47" t="s">
        <v>254</v>
      </c>
      <c r="C47">
        <v>1.5381679389313001</v>
      </c>
      <c r="D47">
        <v>1.03</v>
      </c>
      <c r="E47">
        <v>0.9</v>
      </c>
    </row>
    <row r="48" spans="1:5" x14ac:dyDescent="0.25">
      <c r="A48" t="s">
        <v>16</v>
      </c>
      <c r="B48" t="s">
        <v>255</v>
      </c>
      <c r="C48">
        <v>1.5381679389313001</v>
      </c>
      <c r="D48">
        <v>0.65</v>
      </c>
      <c r="E48">
        <v>0.78</v>
      </c>
    </row>
    <row r="49" spans="1:5" x14ac:dyDescent="0.25">
      <c r="A49" t="s">
        <v>16</v>
      </c>
      <c r="B49" t="s">
        <v>64</v>
      </c>
      <c r="C49">
        <v>1.5381679389313001</v>
      </c>
      <c r="D49">
        <v>0.79</v>
      </c>
      <c r="E49">
        <v>1.1100000000000001</v>
      </c>
    </row>
    <row r="50" spans="1:5" x14ac:dyDescent="0.25">
      <c r="A50" t="s">
        <v>16</v>
      </c>
      <c r="B50" t="s">
        <v>323</v>
      </c>
      <c r="C50">
        <v>1.5381679389313001</v>
      </c>
      <c r="D50">
        <v>0.52</v>
      </c>
      <c r="E50">
        <v>1.5</v>
      </c>
    </row>
    <row r="51" spans="1:5" x14ac:dyDescent="0.25">
      <c r="A51" t="s">
        <v>16</v>
      </c>
      <c r="B51" t="s">
        <v>18</v>
      </c>
      <c r="C51">
        <v>1.5381679389313001</v>
      </c>
      <c r="D51">
        <v>1.21</v>
      </c>
      <c r="E51">
        <v>1.0900000000000001</v>
      </c>
    </row>
    <row r="52" spans="1:5" x14ac:dyDescent="0.25">
      <c r="A52" t="s">
        <v>16</v>
      </c>
      <c r="B52" t="s">
        <v>256</v>
      </c>
      <c r="C52">
        <v>1.5381679389313001</v>
      </c>
      <c r="D52">
        <v>0.82</v>
      </c>
      <c r="E52">
        <v>1.03</v>
      </c>
    </row>
    <row r="53" spans="1:5" x14ac:dyDescent="0.25">
      <c r="A53" t="s">
        <v>16</v>
      </c>
      <c r="B53" t="s">
        <v>257</v>
      </c>
      <c r="C53">
        <v>1.5381679389313001</v>
      </c>
      <c r="D53">
        <v>1</v>
      </c>
      <c r="E53">
        <v>0.98</v>
      </c>
    </row>
    <row r="54" spans="1:5" x14ac:dyDescent="0.25">
      <c r="A54" t="s">
        <v>16</v>
      </c>
      <c r="B54" t="s">
        <v>68</v>
      </c>
      <c r="C54">
        <v>1.5381679389313001</v>
      </c>
      <c r="D54">
        <v>1.08</v>
      </c>
      <c r="E54">
        <v>1.1399999999999999</v>
      </c>
    </row>
    <row r="55" spans="1:5" x14ac:dyDescent="0.25">
      <c r="A55" t="s">
        <v>16</v>
      </c>
      <c r="B55" t="s">
        <v>19</v>
      </c>
      <c r="C55">
        <v>1.5381679389313001</v>
      </c>
      <c r="D55">
        <v>0.87</v>
      </c>
      <c r="E55">
        <v>1.5</v>
      </c>
    </row>
    <row r="56" spans="1:5" x14ac:dyDescent="0.25">
      <c r="A56" t="s">
        <v>69</v>
      </c>
      <c r="B56" t="s">
        <v>324</v>
      </c>
      <c r="C56">
        <v>1.346875</v>
      </c>
      <c r="D56">
        <v>0.88</v>
      </c>
      <c r="E56">
        <v>0.9</v>
      </c>
    </row>
    <row r="57" spans="1:5" x14ac:dyDescent="0.25">
      <c r="A57" t="s">
        <v>69</v>
      </c>
      <c r="B57" t="s">
        <v>351</v>
      </c>
      <c r="C57">
        <v>1.346875</v>
      </c>
      <c r="D57">
        <v>1.19</v>
      </c>
      <c r="E57">
        <v>1.06</v>
      </c>
    </row>
    <row r="58" spans="1:5" x14ac:dyDescent="0.25">
      <c r="A58" t="s">
        <v>69</v>
      </c>
      <c r="B58" t="s">
        <v>73</v>
      </c>
      <c r="C58">
        <v>1.346875</v>
      </c>
      <c r="D58">
        <v>0.74</v>
      </c>
      <c r="E58">
        <v>0.9</v>
      </c>
    </row>
    <row r="59" spans="1:5" x14ac:dyDescent="0.25">
      <c r="A59" t="s">
        <v>69</v>
      </c>
      <c r="B59" t="s">
        <v>75</v>
      </c>
      <c r="C59">
        <v>1.346875</v>
      </c>
      <c r="D59">
        <v>0.6</v>
      </c>
      <c r="E59">
        <v>0.85</v>
      </c>
    </row>
    <row r="60" spans="1:5" x14ac:dyDescent="0.25">
      <c r="A60" t="s">
        <v>69</v>
      </c>
      <c r="B60" t="s">
        <v>77</v>
      </c>
      <c r="C60">
        <v>1.346875</v>
      </c>
      <c r="D60">
        <v>1.25</v>
      </c>
      <c r="E60">
        <v>0.76</v>
      </c>
    </row>
    <row r="61" spans="1:5" x14ac:dyDescent="0.25">
      <c r="A61" t="s">
        <v>69</v>
      </c>
      <c r="B61" t="s">
        <v>263</v>
      </c>
      <c r="C61">
        <v>1.346875</v>
      </c>
      <c r="D61">
        <v>0.74</v>
      </c>
      <c r="E61">
        <v>1.18</v>
      </c>
    </row>
    <row r="62" spans="1:5" x14ac:dyDescent="0.25">
      <c r="A62" t="s">
        <v>69</v>
      </c>
      <c r="B62" t="s">
        <v>381</v>
      </c>
      <c r="C62">
        <v>1.346875</v>
      </c>
      <c r="D62">
        <v>1.02</v>
      </c>
      <c r="E62">
        <v>1.18</v>
      </c>
    </row>
    <row r="63" spans="1:5" x14ac:dyDescent="0.25">
      <c r="A63" t="s">
        <v>69</v>
      </c>
      <c r="B63" t="s">
        <v>76</v>
      </c>
      <c r="C63">
        <v>1.346875</v>
      </c>
      <c r="D63">
        <v>0.39</v>
      </c>
      <c r="E63">
        <v>1.07</v>
      </c>
    </row>
    <row r="64" spans="1:5" x14ac:dyDescent="0.25">
      <c r="A64" t="s">
        <v>69</v>
      </c>
      <c r="B64" t="s">
        <v>72</v>
      </c>
      <c r="C64">
        <v>1.346875</v>
      </c>
      <c r="D64">
        <v>1.02</v>
      </c>
      <c r="E64">
        <v>0.9</v>
      </c>
    </row>
    <row r="65" spans="1:5" x14ac:dyDescent="0.25">
      <c r="A65" t="s">
        <v>69</v>
      </c>
      <c r="B65" t="s">
        <v>78</v>
      </c>
      <c r="C65">
        <v>1.346875</v>
      </c>
      <c r="D65">
        <v>1.3</v>
      </c>
      <c r="E65">
        <v>0.99</v>
      </c>
    </row>
    <row r="66" spans="1:5" x14ac:dyDescent="0.25">
      <c r="A66" t="s">
        <v>69</v>
      </c>
      <c r="B66" t="s">
        <v>260</v>
      </c>
      <c r="C66">
        <v>1.346875</v>
      </c>
      <c r="D66">
        <v>1.1100000000000001</v>
      </c>
      <c r="E66">
        <v>0.9</v>
      </c>
    </row>
    <row r="67" spans="1:5" x14ac:dyDescent="0.25">
      <c r="A67" t="s">
        <v>69</v>
      </c>
      <c r="B67" t="s">
        <v>262</v>
      </c>
      <c r="C67">
        <v>1.346875</v>
      </c>
      <c r="D67">
        <v>1.62</v>
      </c>
      <c r="E67">
        <v>0.67</v>
      </c>
    </row>
    <row r="68" spans="1:5" x14ac:dyDescent="0.25">
      <c r="A68" t="s">
        <v>69</v>
      </c>
      <c r="B68" t="s">
        <v>261</v>
      </c>
      <c r="C68">
        <v>1.346875</v>
      </c>
      <c r="D68">
        <v>1.58</v>
      </c>
      <c r="E68">
        <v>0.99</v>
      </c>
    </row>
    <row r="69" spans="1:5" x14ac:dyDescent="0.25">
      <c r="A69" t="s">
        <v>69</v>
      </c>
      <c r="B69" t="s">
        <v>325</v>
      </c>
      <c r="C69">
        <v>1.346875</v>
      </c>
      <c r="D69">
        <v>1.02</v>
      </c>
      <c r="E69">
        <v>1.28</v>
      </c>
    </row>
    <row r="70" spans="1:5" x14ac:dyDescent="0.25">
      <c r="A70" t="s">
        <v>69</v>
      </c>
      <c r="B70" t="s">
        <v>258</v>
      </c>
      <c r="C70">
        <v>1.346875</v>
      </c>
      <c r="D70">
        <v>0.46</v>
      </c>
      <c r="E70">
        <v>1.18</v>
      </c>
    </row>
    <row r="71" spans="1:5" x14ac:dyDescent="0.25">
      <c r="A71" t="s">
        <v>69</v>
      </c>
      <c r="B71" t="s">
        <v>79</v>
      </c>
      <c r="C71">
        <v>1.346875</v>
      </c>
      <c r="D71">
        <v>1.04</v>
      </c>
      <c r="E71">
        <v>1.01</v>
      </c>
    </row>
    <row r="72" spans="1:5" x14ac:dyDescent="0.25">
      <c r="A72" t="s">
        <v>69</v>
      </c>
      <c r="B72" t="s">
        <v>259</v>
      </c>
      <c r="C72">
        <v>1.346875</v>
      </c>
      <c r="D72">
        <v>1.3</v>
      </c>
      <c r="E72">
        <v>0.85</v>
      </c>
    </row>
    <row r="73" spans="1:5" x14ac:dyDescent="0.25">
      <c r="A73" t="s">
        <v>69</v>
      </c>
      <c r="B73" t="s">
        <v>71</v>
      </c>
      <c r="C73">
        <v>1.346875</v>
      </c>
      <c r="D73">
        <v>0.56000000000000005</v>
      </c>
      <c r="E73">
        <v>1.56</v>
      </c>
    </row>
    <row r="74" spans="1:5" x14ac:dyDescent="0.25">
      <c r="A74" t="s">
        <v>69</v>
      </c>
      <c r="B74" t="s">
        <v>74</v>
      </c>
      <c r="C74">
        <v>1.346875</v>
      </c>
      <c r="D74">
        <v>1.35</v>
      </c>
      <c r="E74">
        <v>0.95</v>
      </c>
    </row>
    <row r="75" spans="1:5" x14ac:dyDescent="0.25">
      <c r="A75" t="s">
        <v>69</v>
      </c>
      <c r="B75" t="s">
        <v>70</v>
      </c>
      <c r="C75">
        <v>1.346875</v>
      </c>
      <c r="D75">
        <v>0.84</v>
      </c>
      <c r="E75">
        <v>0.85</v>
      </c>
    </row>
    <row r="76" spans="1:5" x14ac:dyDescent="0.25">
      <c r="A76" t="s">
        <v>80</v>
      </c>
      <c r="B76" t="s">
        <v>97</v>
      </c>
      <c r="C76">
        <v>1.21984435797665</v>
      </c>
      <c r="D76">
        <v>1.05</v>
      </c>
      <c r="E76">
        <v>0.92</v>
      </c>
    </row>
    <row r="77" spans="1:5" x14ac:dyDescent="0.25">
      <c r="A77" t="s">
        <v>80</v>
      </c>
      <c r="B77" t="s">
        <v>82</v>
      </c>
      <c r="C77">
        <v>1.21984435797665</v>
      </c>
      <c r="D77">
        <v>0.67</v>
      </c>
      <c r="E77">
        <v>1.45</v>
      </c>
    </row>
    <row r="78" spans="1:5" x14ac:dyDescent="0.25">
      <c r="A78" t="s">
        <v>80</v>
      </c>
      <c r="B78" t="s">
        <v>83</v>
      </c>
      <c r="C78">
        <v>1.21984435797665</v>
      </c>
      <c r="D78">
        <v>1.05</v>
      </c>
      <c r="E78">
        <v>1.1000000000000001</v>
      </c>
    </row>
    <row r="79" spans="1:5" x14ac:dyDescent="0.25">
      <c r="A79" t="s">
        <v>80</v>
      </c>
      <c r="B79" t="s">
        <v>85</v>
      </c>
      <c r="C79">
        <v>1.21984435797665</v>
      </c>
      <c r="D79">
        <v>1.56</v>
      </c>
      <c r="E79">
        <v>0.97</v>
      </c>
    </row>
    <row r="80" spans="1:5" x14ac:dyDescent="0.25">
      <c r="A80" t="s">
        <v>80</v>
      </c>
      <c r="B80" t="s">
        <v>359</v>
      </c>
      <c r="C80">
        <v>1.21984435797665</v>
      </c>
      <c r="D80">
        <v>1.41</v>
      </c>
      <c r="E80">
        <v>0.92</v>
      </c>
    </row>
    <row r="81" spans="1:5" x14ac:dyDescent="0.25">
      <c r="A81" t="s">
        <v>80</v>
      </c>
      <c r="B81" t="s">
        <v>87</v>
      </c>
      <c r="C81">
        <v>1.21984435797665</v>
      </c>
      <c r="D81">
        <v>0.59</v>
      </c>
      <c r="E81">
        <v>1.1000000000000001</v>
      </c>
    </row>
    <row r="82" spans="1:5" x14ac:dyDescent="0.25">
      <c r="A82" t="s">
        <v>80</v>
      </c>
      <c r="B82" t="s">
        <v>89</v>
      </c>
      <c r="C82">
        <v>1.21984435797665</v>
      </c>
      <c r="D82">
        <v>1.33</v>
      </c>
      <c r="E82">
        <v>1.1000000000000001</v>
      </c>
    </row>
    <row r="83" spans="1:5" x14ac:dyDescent="0.25">
      <c r="A83" t="s">
        <v>80</v>
      </c>
      <c r="B83" t="s">
        <v>369</v>
      </c>
      <c r="C83">
        <v>1.21984435797665</v>
      </c>
      <c r="D83">
        <v>0.94</v>
      </c>
      <c r="E83">
        <v>0.92</v>
      </c>
    </row>
    <row r="84" spans="1:5" x14ac:dyDescent="0.25">
      <c r="A84" t="s">
        <v>80</v>
      </c>
      <c r="B84" t="s">
        <v>91</v>
      </c>
      <c r="C84">
        <v>1.21984435797665</v>
      </c>
      <c r="D84">
        <v>0.62</v>
      </c>
      <c r="E84">
        <v>0.97</v>
      </c>
    </row>
    <row r="85" spans="1:5" x14ac:dyDescent="0.25">
      <c r="A85" t="s">
        <v>80</v>
      </c>
      <c r="B85" t="s">
        <v>96</v>
      </c>
      <c r="C85">
        <v>1.21984435797665</v>
      </c>
      <c r="D85">
        <v>1.01</v>
      </c>
      <c r="E85">
        <v>0.97</v>
      </c>
    </row>
    <row r="86" spans="1:5" x14ac:dyDescent="0.25">
      <c r="A86" t="s">
        <v>80</v>
      </c>
      <c r="B86" t="s">
        <v>86</v>
      </c>
      <c r="C86">
        <v>1.21984435797665</v>
      </c>
      <c r="D86">
        <v>0.94</v>
      </c>
      <c r="E86">
        <v>1.01</v>
      </c>
    </row>
    <row r="87" spans="1:5" x14ac:dyDescent="0.25">
      <c r="A87" t="s">
        <v>80</v>
      </c>
      <c r="B87" t="s">
        <v>81</v>
      </c>
      <c r="C87">
        <v>1.21984435797665</v>
      </c>
      <c r="D87">
        <v>1.05</v>
      </c>
      <c r="E87">
        <v>0.97</v>
      </c>
    </row>
    <row r="88" spans="1:5" x14ac:dyDescent="0.25">
      <c r="A88" t="s">
        <v>80</v>
      </c>
      <c r="B88" t="s">
        <v>94</v>
      </c>
      <c r="C88">
        <v>1.21984435797665</v>
      </c>
      <c r="D88">
        <v>0.75</v>
      </c>
      <c r="E88">
        <v>1.01</v>
      </c>
    </row>
    <row r="89" spans="1:5" x14ac:dyDescent="0.25">
      <c r="A89" t="s">
        <v>80</v>
      </c>
      <c r="B89" t="s">
        <v>90</v>
      </c>
      <c r="C89">
        <v>1.21984435797665</v>
      </c>
      <c r="D89">
        <v>1.3</v>
      </c>
      <c r="E89">
        <v>0.61</v>
      </c>
    </row>
    <row r="90" spans="1:5" x14ac:dyDescent="0.25">
      <c r="A90" t="s">
        <v>80</v>
      </c>
      <c r="B90" t="s">
        <v>93</v>
      </c>
      <c r="C90">
        <v>1.21984435797665</v>
      </c>
      <c r="D90">
        <v>0.74</v>
      </c>
      <c r="E90">
        <v>0.97</v>
      </c>
    </row>
    <row r="91" spans="1:5" x14ac:dyDescent="0.25">
      <c r="A91" t="s">
        <v>80</v>
      </c>
      <c r="B91" t="s">
        <v>88</v>
      </c>
      <c r="C91">
        <v>1.21984435797665</v>
      </c>
      <c r="D91">
        <v>0.71</v>
      </c>
      <c r="E91">
        <v>1.05</v>
      </c>
    </row>
    <row r="92" spans="1:5" x14ac:dyDescent="0.25">
      <c r="A92" t="s">
        <v>80</v>
      </c>
      <c r="B92" t="s">
        <v>410</v>
      </c>
      <c r="C92">
        <v>1.21984435797665</v>
      </c>
      <c r="D92">
        <v>1.0900000000000001</v>
      </c>
      <c r="E92">
        <v>1.06</v>
      </c>
    </row>
    <row r="93" spans="1:5" x14ac:dyDescent="0.25">
      <c r="A93" t="s">
        <v>80</v>
      </c>
      <c r="B93" t="s">
        <v>412</v>
      </c>
      <c r="C93">
        <v>1.21984435797665</v>
      </c>
      <c r="D93">
        <v>1.29</v>
      </c>
      <c r="E93">
        <v>1.06</v>
      </c>
    </row>
    <row r="94" spans="1:5" x14ac:dyDescent="0.25">
      <c r="A94" t="s">
        <v>80</v>
      </c>
      <c r="B94" t="s">
        <v>92</v>
      </c>
      <c r="C94">
        <v>1.21984435797665</v>
      </c>
      <c r="D94">
        <v>0.93</v>
      </c>
      <c r="E94">
        <v>1.49</v>
      </c>
    </row>
    <row r="95" spans="1:5" x14ac:dyDescent="0.25">
      <c r="A95" t="s">
        <v>80</v>
      </c>
      <c r="B95" t="s">
        <v>416</v>
      </c>
      <c r="C95">
        <v>1.21984435797665</v>
      </c>
      <c r="D95">
        <v>0.82</v>
      </c>
      <c r="E95">
        <v>0.75</v>
      </c>
    </row>
    <row r="96" spans="1:5" x14ac:dyDescent="0.25">
      <c r="A96" t="s">
        <v>80</v>
      </c>
      <c r="B96" t="s">
        <v>84</v>
      </c>
      <c r="C96">
        <v>1.21984435797665</v>
      </c>
      <c r="D96">
        <v>1.08</v>
      </c>
      <c r="E96">
        <v>1.1399999999999999</v>
      </c>
    </row>
    <row r="97" spans="1:5" x14ac:dyDescent="0.25">
      <c r="A97" t="s">
        <v>80</v>
      </c>
      <c r="B97" t="s">
        <v>98</v>
      </c>
      <c r="C97">
        <v>1.21984435797665</v>
      </c>
      <c r="D97">
        <v>0.93</v>
      </c>
      <c r="E97">
        <v>0.66</v>
      </c>
    </row>
    <row r="98" spans="1:5" x14ac:dyDescent="0.25">
      <c r="A98" t="s">
        <v>80</v>
      </c>
      <c r="B98" t="s">
        <v>95</v>
      </c>
      <c r="C98">
        <v>1.21984435797665</v>
      </c>
      <c r="D98">
        <v>1.6</v>
      </c>
      <c r="E98">
        <v>0.55000000000000004</v>
      </c>
    </row>
    <row r="99" spans="1:5" x14ac:dyDescent="0.25">
      <c r="A99" t="s">
        <v>80</v>
      </c>
      <c r="B99" t="s">
        <v>435</v>
      </c>
      <c r="C99">
        <v>1.21984435797665</v>
      </c>
      <c r="D99">
        <v>0.6</v>
      </c>
      <c r="E99">
        <v>1.23</v>
      </c>
    </row>
    <row r="100" spans="1:5" x14ac:dyDescent="0.25">
      <c r="A100" t="s">
        <v>99</v>
      </c>
      <c r="B100" t="s">
        <v>100</v>
      </c>
      <c r="C100">
        <v>1.3320158102766799</v>
      </c>
      <c r="D100">
        <v>1</v>
      </c>
      <c r="E100">
        <v>1.25</v>
      </c>
    </row>
    <row r="101" spans="1:5" x14ac:dyDescent="0.25">
      <c r="A101" t="s">
        <v>99</v>
      </c>
      <c r="B101" t="s">
        <v>102</v>
      </c>
      <c r="C101">
        <v>1.3320158102766799</v>
      </c>
      <c r="D101">
        <v>0.97</v>
      </c>
      <c r="E101">
        <v>0.83</v>
      </c>
    </row>
    <row r="102" spans="1:5" x14ac:dyDescent="0.25">
      <c r="A102" t="s">
        <v>99</v>
      </c>
      <c r="B102" t="s">
        <v>111</v>
      </c>
      <c r="C102">
        <v>1.3320158102766799</v>
      </c>
      <c r="D102">
        <v>1.01</v>
      </c>
      <c r="E102">
        <v>0.68</v>
      </c>
    </row>
    <row r="103" spans="1:5" x14ac:dyDescent="0.25">
      <c r="A103" t="s">
        <v>99</v>
      </c>
      <c r="B103" t="s">
        <v>104</v>
      </c>
      <c r="C103">
        <v>1.3320158102766799</v>
      </c>
      <c r="D103">
        <v>0.78</v>
      </c>
      <c r="E103">
        <v>1.1200000000000001</v>
      </c>
    </row>
    <row r="104" spans="1:5" x14ac:dyDescent="0.25">
      <c r="A104" t="s">
        <v>99</v>
      </c>
      <c r="B104" t="s">
        <v>106</v>
      </c>
      <c r="C104">
        <v>1.3320158102766799</v>
      </c>
      <c r="D104">
        <v>0.93</v>
      </c>
      <c r="E104">
        <v>1.48</v>
      </c>
    </row>
    <row r="105" spans="1:5" x14ac:dyDescent="0.25">
      <c r="A105" t="s">
        <v>99</v>
      </c>
      <c r="B105" t="s">
        <v>105</v>
      </c>
      <c r="C105">
        <v>1.3320158102766799</v>
      </c>
      <c r="D105">
        <v>1.19</v>
      </c>
      <c r="E105">
        <v>1.38</v>
      </c>
    </row>
    <row r="106" spans="1:5" x14ac:dyDescent="0.25">
      <c r="A106" t="s">
        <v>99</v>
      </c>
      <c r="B106" t="s">
        <v>117</v>
      </c>
      <c r="C106">
        <v>1.3320158102766799</v>
      </c>
      <c r="D106">
        <v>1</v>
      </c>
      <c r="E106">
        <v>1.02</v>
      </c>
    </row>
    <row r="107" spans="1:5" x14ac:dyDescent="0.25">
      <c r="A107" t="s">
        <v>99</v>
      </c>
      <c r="B107" t="s">
        <v>121</v>
      </c>
      <c r="C107">
        <v>1.3320158102766799</v>
      </c>
      <c r="D107">
        <v>1.18</v>
      </c>
      <c r="E107">
        <v>1.02</v>
      </c>
    </row>
    <row r="108" spans="1:5" x14ac:dyDescent="0.25">
      <c r="A108" t="s">
        <v>99</v>
      </c>
      <c r="B108" t="s">
        <v>108</v>
      </c>
      <c r="C108">
        <v>1.3320158102766799</v>
      </c>
      <c r="D108">
        <v>0.85</v>
      </c>
      <c r="E108">
        <v>0.57999999999999996</v>
      </c>
    </row>
    <row r="109" spans="1:5" x14ac:dyDescent="0.25">
      <c r="A109" t="s">
        <v>99</v>
      </c>
      <c r="B109" t="s">
        <v>103</v>
      </c>
      <c r="C109">
        <v>1.3320158102766799</v>
      </c>
      <c r="D109">
        <v>1</v>
      </c>
      <c r="E109">
        <v>1.06</v>
      </c>
    </row>
    <row r="110" spans="1:5" x14ac:dyDescent="0.25">
      <c r="A110" t="s">
        <v>99</v>
      </c>
      <c r="B110" t="s">
        <v>110</v>
      </c>
      <c r="C110">
        <v>1.3320158102766799</v>
      </c>
      <c r="D110">
        <v>0.99</v>
      </c>
      <c r="E110">
        <v>0.47</v>
      </c>
    </row>
    <row r="111" spans="1:5" x14ac:dyDescent="0.25">
      <c r="A111" t="s">
        <v>99</v>
      </c>
      <c r="B111" t="s">
        <v>107</v>
      </c>
      <c r="C111">
        <v>1.3320158102766799</v>
      </c>
      <c r="D111">
        <v>0.79</v>
      </c>
      <c r="E111">
        <v>0.65</v>
      </c>
    </row>
    <row r="112" spans="1:5" x14ac:dyDescent="0.25">
      <c r="A112" t="s">
        <v>99</v>
      </c>
      <c r="B112" t="s">
        <v>395</v>
      </c>
      <c r="C112">
        <v>1.3320158102766799</v>
      </c>
      <c r="D112">
        <v>1.22</v>
      </c>
      <c r="E112">
        <v>1.06</v>
      </c>
    </row>
    <row r="113" spans="1:5" x14ac:dyDescent="0.25">
      <c r="A113" t="s">
        <v>99</v>
      </c>
      <c r="B113" t="s">
        <v>115</v>
      </c>
      <c r="C113">
        <v>1.3320158102766799</v>
      </c>
      <c r="D113">
        <v>1.1100000000000001</v>
      </c>
      <c r="E113">
        <v>0.95</v>
      </c>
    </row>
    <row r="114" spans="1:5" x14ac:dyDescent="0.25">
      <c r="A114" t="s">
        <v>99</v>
      </c>
      <c r="B114" t="s">
        <v>112</v>
      </c>
      <c r="C114">
        <v>1.3320158102766799</v>
      </c>
      <c r="D114">
        <v>0.68</v>
      </c>
      <c r="E114">
        <v>0.83</v>
      </c>
    </row>
    <row r="115" spans="1:5" x14ac:dyDescent="0.25">
      <c r="A115" t="s">
        <v>99</v>
      </c>
      <c r="B115" t="s">
        <v>113</v>
      </c>
      <c r="C115">
        <v>1.3320158102766799</v>
      </c>
      <c r="D115">
        <v>1.1399999999999999</v>
      </c>
      <c r="E115">
        <v>0.76</v>
      </c>
    </row>
    <row r="116" spans="1:5" x14ac:dyDescent="0.25">
      <c r="A116" t="s">
        <v>99</v>
      </c>
      <c r="B116" t="s">
        <v>114</v>
      </c>
      <c r="C116">
        <v>1.3320158102766799</v>
      </c>
      <c r="D116">
        <v>1.68</v>
      </c>
      <c r="E116">
        <v>0.65</v>
      </c>
    </row>
    <row r="117" spans="1:5" x14ac:dyDescent="0.25">
      <c r="A117" t="s">
        <v>99</v>
      </c>
      <c r="B117" t="s">
        <v>116</v>
      </c>
      <c r="C117">
        <v>1.3320158102766799</v>
      </c>
      <c r="D117">
        <v>1.02</v>
      </c>
      <c r="E117">
        <v>1.3</v>
      </c>
    </row>
    <row r="118" spans="1:5" x14ac:dyDescent="0.25">
      <c r="A118" t="s">
        <v>99</v>
      </c>
      <c r="B118" t="s">
        <v>109</v>
      </c>
      <c r="C118">
        <v>1.3320158102766799</v>
      </c>
      <c r="D118">
        <v>1</v>
      </c>
      <c r="E118">
        <v>0.87</v>
      </c>
    </row>
    <row r="119" spans="1:5" x14ac:dyDescent="0.25">
      <c r="A119" t="s">
        <v>99</v>
      </c>
      <c r="B119" t="s">
        <v>118</v>
      </c>
      <c r="C119">
        <v>1.3320158102766799</v>
      </c>
      <c r="D119">
        <v>0.89</v>
      </c>
      <c r="E119">
        <v>1.45</v>
      </c>
    </row>
    <row r="120" spans="1:5" x14ac:dyDescent="0.25">
      <c r="A120" t="s">
        <v>99</v>
      </c>
      <c r="B120" t="s">
        <v>417</v>
      </c>
      <c r="C120">
        <v>1.3320158102766799</v>
      </c>
      <c r="D120">
        <v>0.98</v>
      </c>
      <c r="E120">
        <v>1.08</v>
      </c>
    </row>
    <row r="121" spans="1:5" x14ac:dyDescent="0.25">
      <c r="A121" t="s">
        <v>99</v>
      </c>
      <c r="B121" t="s">
        <v>101</v>
      </c>
      <c r="C121">
        <v>1.3320158102766799</v>
      </c>
      <c r="D121">
        <v>1.05</v>
      </c>
      <c r="E121">
        <v>0.8</v>
      </c>
    </row>
    <row r="122" spans="1:5" x14ac:dyDescent="0.25">
      <c r="A122" t="s">
        <v>99</v>
      </c>
      <c r="B122" t="s">
        <v>120</v>
      </c>
      <c r="C122">
        <v>1.3320158102766799</v>
      </c>
      <c r="D122">
        <v>0.82</v>
      </c>
      <c r="E122">
        <v>1.3</v>
      </c>
    </row>
    <row r="123" spans="1:5" x14ac:dyDescent="0.25">
      <c r="A123" t="s">
        <v>99</v>
      </c>
      <c r="B123" t="s">
        <v>119</v>
      </c>
      <c r="C123">
        <v>1.3320158102766799</v>
      </c>
      <c r="D123">
        <v>0.79</v>
      </c>
      <c r="E123">
        <v>1.4</v>
      </c>
    </row>
    <row r="124" spans="1:5" x14ac:dyDescent="0.25">
      <c r="A124" t="s">
        <v>122</v>
      </c>
      <c r="B124" t="s">
        <v>123</v>
      </c>
      <c r="C124">
        <v>1.2563600782778901</v>
      </c>
      <c r="D124">
        <v>1.1200000000000001</v>
      </c>
      <c r="E124">
        <v>1.24</v>
      </c>
    </row>
    <row r="125" spans="1:5" x14ac:dyDescent="0.25">
      <c r="A125" t="s">
        <v>122</v>
      </c>
      <c r="B125" t="s">
        <v>125</v>
      </c>
      <c r="C125">
        <v>1.2563600782778901</v>
      </c>
      <c r="D125">
        <v>0.94</v>
      </c>
      <c r="E125">
        <v>0.87</v>
      </c>
    </row>
    <row r="126" spans="1:5" x14ac:dyDescent="0.25">
      <c r="A126" t="s">
        <v>122</v>
      </c>
      <c r="B126" t="s">
        <v>127</v>
      </c>
      <c r="C126">
        <v>1.2563600782778901</v>
      </c>
      <c r="D126">
        <v>0.83</v>
      </c>
      <c r="E126">
        <v>0.78</v>
      </c>
    </row>
    <row r="127" spans="1:5" x14ac:dyDescent="0.25">
      <c r="A127" t="s">
        <v>122</v>
      </c>
      <c r="B127" t="s">
        <v>130</v>
      </c>
      <c r="C127">
        <v>1.2563600782778901</v>
      </c>
      <c r="D127">
        <v>1.02</v>
      </c>
      <c r="E127">
        <v>0.83</v>
      </c>
    </row>
    <row r="128" spans="1:5" x14ac:dyDescent="0.25">
      <c r="A128" t="s">
        <v>122</v>
      </c>
      <c r="B128" t="s">
        <v>362</v>
      </c>
      <c r="C128">
        <v>1.2563600782778901</v>
      </c>
      <c r="D128">
        <v>1.4</v>
      </c>
      <c r="E128">
        <v>1.04</v>
      </c>
    </row>
    <row r="129" spans="1:5" x14ac:dyDescent="0.25">
      <c r="A129" t="s">
        <v>122</v>
      </c>
      <c r="B129" t="s">
        <v>126</v>
      </c>
      <c r="C129">
        <v>1.2563600782778901</v>
      </c>
      <c r="D129">
        <v>1.23</v>
      </c>
      <c r="E129">
        <v>0.87</v>
      </c>
    </row>
    <row r="130" spans="1:5" x14ac:dyDescent="0.25">
      <c r="A130" t="s">
        <v>122</v>
      </c>
      <c r="B130" t="s">
        <v>129</v>
      </c>
      <c r="C130">
        <v>1.2563600782778901</v>
      </c>
      <c r="D130">
        <v>1.1200000000000001</v>
      </c>
      <c r="E130">
        <v>1.08</v>
      </c>
    </row>
    <row r="131" spans="1:5" x14ac:dyDescent="0.25">
      <c r="A131" t="s">
        <v>122</v>
      </c>
      <c r="B131" t="s">
        <v>128</v>
      </c>
      <c r="C131">
        <v>1.2563600782778901</v>
      </c>
      <c r="D131">
        <v>1.1000000000000001</v>
      </c>
      <c r="E131">
        <v>1</v>
      </c>
    </row>
    <row r="132" spans="1:5" x14ac:dyDescent="0.25">
      <c r="A132" t="s">
        <v>122</v>
      </c>
      <c r="B132" t="s">
        <v>136</v>
      </c>
      <c r="C132">
        <v>1.2563600782778901</v>
      </c>
      <c r="D132">
        <v>1.35</v>
      </c>
      <c r="E132">
        <v>0.78</v>
      </c>
    </row>
    <row r="133" spans="1:5" x14ac:dyDescent="0.25">
      <c r="A133" t="s">
        <v>122</v>
      </c>
      <c r="B133" t="s">
        <v>131</v>
      </c>
      <c r="C133">
        <v>1.2563600782778901</v>
      </c>
      <c r="D133">
        <v>1.1000000000000001</v>
      </c>
      <c r="E133">
        <v>1.04</v>
      </c>
    </row>
    <row r="134" spans="1:5" x14ac:dyDescent="0.25">
      <c r="A134" t="s">
        <v>122</v>
      </c>
      <c r="B134" t="s">
        <v>133</v>
      </c>
      <c r="C134">
        <v>1.2563600782778901</v>
      </c>
      <c r="D134">
        <v>0.57999999999999996</v>
      </c>
      <c r="E134">
        <v>1.24</v>
      </c>
    </row>
    <row r="135" spans="1:5" x14ac:dyDescent="0.25">
      <c r="A135" t="s">
        <v>122</v>
      </c>
      <c r="B135" t="s">
        <v>135</v>
      </c>
      <c r="C135">
        <v>1.2563600782778901</v>
      </c>
      <c r="D135">
        <v>0.69</v>
      </c>
      <c r="E135">
        <v>1.04</v>
      </c>
    </row>
    <row r="136" spans="1:5" x14ac:dyDescent="0.25">
      <c r="A136" t="s">
        <v>122</v>
      </c>
      <c r="B136" t="s">
        <v>137</v>
      </c>
      <c r="C136">
        <v>1.2563600782778901</v>
      </c>
      <c r="D136">
        <v>1.0900000000000001</v>
      </c>
      <c r="E136">
        <v>0.91</v>
      </c>
    </row>
    <row r="137" spans="1:5" x14ac:dyDescent="0.25">
      <c r="A137" t="s">
        <v>122</v>
      </c>
      <c r="B137" t="s">
        <v>401</v>
      </c>
      <c r="C137">
        <v>1.2563600782778901</v>
      </c>
      <c r="D137">
        <v>1.05</v>
      </c>
      <c r="E137">
        <v>1.24</v>
      </c>
    </row>
    <row r="138" spans="1:5" x14ac:dyDescent="0.25">
      <c r="A138" t="s">
        <v>122</v>
      </c>
      <c r="B138" t="s">
        <v>138</v>
      </c>
      <c r="C138">
        <v>1.2563600782778901</v>
      </c>
      <c r="D138">
        <v>1.36</v>
      </c>
      <c r="E138">
        <v>1.1299999999999999</v>
      </c>
    </row>
    <row r="139" spans="1:5" x14ac:dyDescent="0.25">
      <c r="A139" t="s">
        <v>122</v>
      </c>
      <c r="B139" t="s">
        <v>139</v>
      </c>
      <c r="C139">
        <v>1.2563600782778901</v>
      </c>
      <c r="D139">
        <v>0.83</v>
      </c>
      <c r="E139">
        <v>0.74</v>
      </c>
    </row>
    <row r="140" spans="1:5" x14ac:dyDescent="0.25">
      <c r="A140" t="s">
        <v>122</v>
      </c>
      <c r="B140" t="s">
        <v>144</v>
      </c>
      <c r="C140">
        <v>1.2563600782778901</v>
      </c>
      <c r="D140">
        <v>1.1399999999999999</v>
      </c>
      <c r="E140">
        <v>1.61</v>
      </c>
    </row>
    <row r="141" spans="1:5" x14ac:dyDescent="0.25">
      <c r="A141" t="s">
        <v>122</v>
      </c>
      <c r="B141" t="s">
        <v>132</v>
      </c>
      <c r="C141">
        <v>1.2563600782778901</v>
      </c>
      <c r="D141">
        <v>0.95</v>
      </c>
      <c r="E141">
        <v>0.91</v>
      </c>
    </row>
    <row r="142" spans="1:5" x14ac:dyDescent="0.25">
      <c r="A142" t="s">
        <v>122</v>
      </c>
      <c r="B142" t="s">
        <v>140</v>
      </c>
      <c r="C142">
        <v>1.2563600782778901</v>
      </c>
      <c r="D142">
        <v>1.17</v>
      </c>
      <c r="E142">
        <v>0.65</v>
      </c>
    </row>
    <row r="143" spans="1:5" x14ac:dyDescent="0.25">
      <c r="A143" t="s">
        <v>122</v>
      </c>
      <c r="B143" t="s">
        <v>124</v>
      </c>
      <c r="C143">
        <v>1.2563600782778901</v>
      </c>
      <c r="D143">
        <v>0.83</v>
      </c>
      <c r="E143">
        <v>1.0900000000000001</v>
      </c>
    </row>
    <row r="144" spans="1:5" x14ac:dyDescent="0.25">
      <c r="A144" t="s">
        <v>122</v>
      </c>
      <c r="B144" t="s">
        <v>134</v>
      </c>
      <c r="C144">
        <v>1.2563600782778901</v>
      </c>
      <c r="D144">
        <v>0.49</v>
      </c>
      <c r="E144">
        <v>1.17</v>
      </c>
    </row>
    <row r="145" spans="1:5" x14ac:dyDescent="0.25">
      <c r="A145" t="s">
        <v>122</v>
      </c>
      <c r="B145" t="s">
        <v>141</v>
      </c>
      <c r="C145">
        <v>1.2563600782778901</v>
      </c>
      <c r="D145">
        <v>0.83</v>
      </c>
      <c r="E145">
        <v>0.71</v>
      </c>
    </row>
    <row r="146" spans="1:5" x14ac:dyDescent="0.25">
      <c r="A146" t="s">
        <v>122</v>
      </c>
      <c r="B146" t="s">
        <v>142</v>
      </c>
      <c r="C146">
        <v>1.2563600782778901</v>
      </c>
      <c r="D146">
        <v>1.1000000000000001</v>
      </c>
      <c r="E146">
        <v>0.96</v>
      </c>
    </row>
    <row r="147" spans="1:5" x14ac:dyDescent="0.25">
      <c r="A147" t="s">
        <v>122</v>
      </c>
      <c r="B147" t="s">
        <v>143</v>
      </c>
      <c r="C147">
        <v>1.2563600782778901</v>
      </c>
      <c r="D147">
        <v>0.72</v>
      </c>
      <c r="E147">
        <v>1.04</v>
      </c>
    </row>
    <row r="148" spans="1:5" x14ac:dyDescent="0.25">
      <c r="A148" t="s">
        <v>145</v>
      </c>
      <c r="B148" t="s">
        <v>347</v>
      </c>
      <c r="C148">
        <v>1.4020887728459499</v>
      </c>
      <c r="D148">
        <v>0.98</v>
      </c>
      <c r="E148">
        <v>1.23</v>
      </c>
    </row>
    <row r="149" spans="1:5" x14ac:dyDescent="0.25">
      <c r="A149" t="s">
        <v>145</v>
      </c>
      <c r="B149" t="s">
        <v>349</v>
      </c>
      <c r="C149">
        <v>1.4020887728459499</v>
      </c>
      <c r="D149">
        <v>0.76</v>
      </c>
      <c r="E149">
        <v>1.03</v>
      </c>
    </row>
    <row r="150" spans="1:5" x14ac:dyDescent="0.25">
      <c r="A150" t="s">
        <v>145</v>
      </c>
      <c r="B150" t="s">
        <v>355</v>
      </c>
      <c r="C150">
        <v>1.4020887728459499</v>
      </c>
      <c r="D150">
        <v>0.46</v>
      </c>
      <c r="E150">
        <v>1.59</v>
      </c>
    </row>
    <row r="151" spans="1:5" x14ac:dyDescent="0.25">
      <c r="A151" t="s">
        <v>145</v>
      </c>
      <c r="B151" t="s">
        <v>357</v>
      </c>
      <c r="C151">
        <v>1.4020887728459499</v>
      </c>
      <c r="D151">
        <v>0.76</v>
      </c>
      <c r="E151">
        <v>0.82</v>
      </c>
    </row>
    <row r="152" spans="1:5" x14ac:dyDescent="0.25">
      <c r="A152" t="s">
        <v>145</v>
      </c>
      <c r="B152" t="s">
        <v>360</v>
      </c>
      <c r="C152">
        <v>1.4020887728459499</v>
      </c>
      <c r="D152">
        <v>1.1599999999999999</v>
      </c>
      <c r="E152">
        <v>1.17</v>
      </c>
    </row>
    <row r="153" spans="1:5" x14ac:dyDescent="0.25">
      <c r="A153" t="s">
        <v>145</v>
      </c>
      <c r="B153" t="s">
        <v>366</v>
      </c>
      <c r="C153">
        <v>1.4020887728459499</v>
      </c>
      <c r="D153">
        <v>1.0900000000000001</v>
      </c>
      <c r="E153">
        <v>0.72</v>
      </c>
    </row>
    <row r="154" spans="1:5" x14ac:dyDescent="0.25">
      <c r="A154" t="s">
        <v>145</v>
      </c>
      <c r="B154" t="s">
        <v>371</v>
      </c>
      <c r="C154">
        <v>1.4020887728459499</v>
      </c>
      <c r="D154">
        <v>0.79</v>
      </c>
      <c r="E154">
        <v>0.91</v>
      </c>
    </row>
    <row r="155" spans="1:5" x14ac:dyDescent="0.25">
      <c r="A155" t="s">
        <v>145</v>
      </c>
      <c r="B155" t="s">
        <v>149</v>
      </c>
      <c r="C155">
        <v>1.4020887728459499</v>
      </c>
      <c r="D155">
        <v>0.71</v>
      </c>
      <c r="E155">
        <v>1.64</v>
      </c>
    </row>
    <row r="156" spans="1:5" x14ac:dyDescent="0.25">
      <c r="A156" t="s">
        <v>145</v>
      </c>
      <c r="B156" t="s">
        <v>375</v>
      </c>
      <c r="C156">
        <v>1.4020887728459499</v>
      </c>
      <c r="D156">
        <v>0.76</v>
      </c>
      <c r="E156">
        <v>0.57999999999999996</v>
      </c>
    </row>
    <row r="157" spans="1:5" x14ac:dyDescent="0.25">
      <c r="A157" t="s">
        <v>145</v>
      </c>
      <c r="B157" t="s">
        <v>388</v>
      </c>
      <c r="C157">
        <v>1.4020887728459499</v>
      </c>
      <c r="D157">
        <v>1.34</v>
      </c>
      <c r="E157">
        <v>1.23</v>
      </c>
    </row>
    <row r="158" spans="1:5" x14ac:dyDescent="0.25">
      <c r="A158" t="s">
        <v>145</v>
      </c>
      <c r="B158" t="s">
        <v>389</v>
      </c>
      <c r="C158">
        <v>1.4020887728459499</v>
      </c>
      <c r="D158">
        <v>1.07</v>
      </c>
      <c r="E158">
        <v>0.64</v>
      </c>
    </row>
    <row r="159" spans="1:5" x14ac:dyDescent="0.25">
      <c r="A159" t="s">
        <v>145</v>
      </c>
      <c r="B159" t="s">
        <v>391</v>
      </c>
      <c r="C159">
        <v>1.4020887728459499</v>
      </c>
      <c r="D159">
        <v>1.05</v>
      </c>
      <c r="E159">
        <v>1.3</v>
      </c>
    </row>
    <row r="160" spans="1:5" x14ac:dyDescent="0.25">
      <c r="A160" t="s">
        <v>145</v>
      </c>
      <c r="B160" t="s">
        <v>146</v>
      </c>
      <c r="C160">
        <v>1.4020887728459499</v>
      </c>
      <c r="D160">
        <v>1.19</v>
      </c>
      <c r="E160">
        <v>1.1499999999999999</v>
      </c>
    </row>
    <row r="161" spans="1:5" x14ac:dyDescent="0.25">
      <c r="A161" t="s">
        <v>145</v>
      </c>
      <c r="B161" t="s">
        <v>404</v>
      </c>
      <c r="C161">
        <v>1.4020887728459499</v>
      </c>
      <c r="D161">
        <v>0.99</v>
      </c>
      <c r="E161">
        <v>0.73</v>
      </c>
    </row>
    <row r="162" spans="1:5" x14ac:dyDescent="0.25">
      <c r="A162" t="s">
        <v>145</v>
      </c>
      <c r="B162" t="s">
        <v>419</v>
      </c>
      <c r="C162">
        <v>1.4020887728459499</v>
      </c>
      <c r="D162">
        <v>1</v>
      </c>
      <c r="E162">
        <v>0.71</v>
      </c>
    </row>
    <row r="163" spans="1:5" x14ac:dyDescent="0.25">
      <c r="A163" t="s">
        <v>145</v>
      </c>
      <c r="B163" t="s">
        <v>423</v>
      </c>
      <c r="C163">
        <v>1.4020887728459499</v>
      </c>
      <c r="D163">
        <v>1.03</v>
      </c>
      <c r="E163">
        <v>0.55000000000000004</v>
      </c>
    </row>
    <row r="164" spans="1:5" x14ac:dyDescent="0.25">
      <c r="A164" t="s">
        <v>145</v>
      </c>
      <c r="B164" t="s">
        <v>425</v>
      </c>
      <c r="C164">
        <v>1.4020887728459499</v>
      </c>
      <c r="D164">
        <v>1.38</v>
      </c>
      <c r="E164">
        <v>0.67</v>
      </c>
    </row>
    <row r="165" spans="1:5" x14ac:dyDescent="0.25">
      <c r="A165" t="s">
        <v>145</v>
      </c>
      <c r="B165" t="s">
        <v>427</v>
      </c>
      <c r="C165">
        <v>1.4020887728459499</v>
      </c>
      <c r="D165">
        <v>1.1299999999999999</v>
      </c>
      <c r="E165">
        <v>0.68</v>
      </c>
    </row>
    <row r="166" spans="1:5" x14ac:dyDescent="0.25">
      <c r="A166" t="s">
        <v>145</v>
      </c>
      <c r="B166" t="s">
        <v>432</v>
      </c>
      <c r="C166">
        <v>1.4020887728459499</v>
      </c>
      <c r="D166">
        <v>1.3</v>
      </c>
      <c r="E166">
        <v>1.88</v>
      </c>
    </row>
    <row r="167" spans="1:5" x14ac:dyDescent="0.25">
      <c r="A167" t="s">
        <v>145</v>
      </c>
      <c r="B167" t="s">
        <v>433</v>
      </c>
      <c r="C167">
        <v>1.4020887728459499</v>
      </c>
      <c r="D167">
        <v>0.87</v>
      </c>
      <c r="E167">
        <v>1.37</v>
      </c>
    </row>
    <row r="168" spans="1:5" x14ac:dyDescent="0.25">
      <c r="A168" t="s">
        <v>145</v>
      </c>
      <c r="B168" t="s">
        <v>434</v>
      </c>
      <c r="C168">
        <v>1.4020887728459499</v>
      </c>
      <c r="D168">
        <v>0.87</v>
      </c>
      <c r="E168">
        <v>1.0900000000000001</v>
      </c>
    </row>
    <row r="169" spans="1:5" x14ac:dyDescent="0.25">
      <c r="A169" t="s">
        <v>145</v>
      </c>
      <c r="B169" t="s">
        <v>148</v>
      </c>
      <c r="C169">
        <v>1.4020887728459499</v>
      </c>
      <c r="D169">
        <v>1.05</v>
      </c>
      <c r="E169">
        <v>0.63</v>
      </c>
    </row>
    <row r="170" spans="1:5" x14ac:dyDescent="0.25">
      <c r="A170" t="s">
        <v>145</v>
      </c>
      <c r="B170" t="s">
        <v>147</v>
      </c>
      <c r="C170">
        <v>1.4020887728459499</v>
      </c>
      <c r="D170">
        <v>1.17</v>
      </c>
      <c r="E170">
        <v>1.01</v>
      </c>
    </row>
    <row r="171" spans="1:5" x14ac:dyDescent="0.25">
      <c r="A171" t="s">
        <v>21</v>
      </c>
      <c r="B171" t="s">
        <v>152</v>
      </c>
      <c r="C171">
        <v>1.37575757575758</v>
      </c>
      <c r="D171">
        <v>0.73</v>
      </c>
      <c r="E171">
        <v>1.1299999999999999</v>
      </c>
    </row>
    <row r="172" spans="1:5" x14ac:dyDescent="0.25">
      <c r="A172" t="s">
        <v>21</v>
      </c>
      <c r="B172" t="s">
        <v>269</v>
      </c>
      <c r="C172">
        <v>1.37575757575758</v>
      </c>
      <c r="D172">
        <v>0.64</v>
      </c>
      <c r="E172">
        <v>0.93</v>
      </c>
    </row>
    <row r="173" spans="1:5" x14ac:dyDescent="0.25">
      <c r="A173" t="s">
        <v>21</v>
      </c>
      <c r="B173" t="s">
        <v>264</v>
      </c>
      <c r="C173">
        <v>1.37575757575758</v>
      </c>
      <c r="D173">
        <v>1.33</v>
      </c>
      <c r="E173">
        <v>1.19</v>
      </c>
    </row>
    <row r="174" spans="1:5" x14ac:dyDescent="0.25">
      <c r="A174" t="s">
        <v>21</v>
      </c>
      <c r="B174" t="s">
        <v>372</v>
      </c>
      <c r="C174">
        <v>1.37575757575758</v>
      </c>
      <c r="D174">
        <v>0.3</v>
      </c>
      <c r="E174">
        <v>0.97</v>
      </c>
    </row>
    <row r="175" spans="1:5" x14ac:dyDescent="0.25">
      <c r="A175" t="s">
        <v>21</v>
      </c>
      <c r="B175" t="s">
        <v>267</v>
      </c>
      <c r="C175">
        <v>1.37575757575758</v>
      </c>
      <c r="D175">
        <v>1.18</v>
      </c>
      <c r="E175">
        <v>1.03</v>
      </c>
    </row>
    <row r="176" spans="1:5" x14ac:dyDescent="0.25">
      <c r="A176" t="s">
        <v>21</v>
      </c>
      <c r="B176" t="s">
        <v>272</v>
      </c>
      <c r="C176">
        <v>1.37575757575758</v>
      </c>
      <c r="D176">
        <v>1.1100000000000001</v>
      </c>
      <c r="E176">
        <v>0.49</v>
      </c>
    </row>
    <row r="177" spans="1:5" x14ac:dyDescent="0.25">
      <c r="A177" t="s">
        <v>21</v>
      </c>
      <c r="B177" t="s">
        <v>397</v>
      </c>
      <c r="C177">
        <v>1.37575757575758</v>
      </c>
      <c r="D177">
        <v>1.04</v>
      </c>
      <c r="E177">
        <v>1.27</v>
      </c>
    </row>
    <row r="178" spans="1:5" x14ac:dyDescent="0.25">
      <c r="A178" t="s">
        <v>21</v>
      </c>
      <c r="B178" t="s">
        <v>274</v>
      </c>
      <c r="C178">
        <v>1.37575757575758</v>
      </c>
      <c r="D178">
        <v>1.54</v>
      </c>
      <c r="E178">
        <v>0.75</v>
      </c>
    </row>
    <row r="179" spans="1:5" x14ac:dyDescent="0.25">
      <c r="A179" t="s">
        <v>21</v>
      </c>
      <c r="B179" t="s">
        <v>150</v>
      </c>
      <c r="C179">
        <v>1.37575757575758</v>
      </c>
      <c r="D179">
        <v>1.2</v>
      </c>
      <c r="E179">
        <v>0.88</v>
      </c>
    </row>
    <row r="180" spans="1:5" x14ac:dyDescent="0.25">
      <c r="A180" t="s">
        <v>21</v>
      </c>
      <c r="B180" t="s">
        <v>275</v>
      </c>
      <c r="C180">
        <v>1.37575757575758</v>
      </c>
      <c r="D180">
        <v>0.77</v>
      </c>
      <c r="E180">
        <v>0.89</v>
      </c>
    </row>
    <row r="181" spans="1:5" x14ac:dyDescent="0.25">
      <c r="A181" t="s">
        <v>21</v>
      </c>
      <c r="B181" t="s">
        <v>23</v>
      </c>
      <c r="C181">
        <v>1.37575757575758</v>
      </c>
      <c r="D181">
        <v>1.67</v>
      </c>
      <c r="E181">
        <v>0.75</v>
      </c>
    </row>
    <row r="182" spans="1:5" x14ac:dyDescent="0.25">
      <c r="A182" t="s">
        <v>21</v>
      </c>
      <c r="B182" t="s">
        <v>22</v>
      </c>
      <c r="C182">
        <v>1.37575757575758</v>
      </c>
      <c r="D182">
        <v>1.41</v>
      </c>
      <c r="E182">
        <v>1.46</v>
      </c>
    </row>
    <row r="183" spans="1:5" x14ac:dyDescent="0.25">
      <c r="A183" t="s">
        <v>21</v>
      </c>
      <c r="B183" t="s">
        <v>266</v>
      </c>
      <c r="C183">
        <v>1.37575757575758</v>
      </c>
      <c r="D183">
        <v>0.73</v>
      </c>
      <c r="E183">
        <v>1.19</v>
      </c>
    </row>
    <row r="184" spans="1:5" x14ac:dyDescent="0.25">
      <c r="A184" t="s">
        <v>21</v>
      </c>
      <c r="B184" t="s">
        <v>268</v>
      </c>
      <c r="C184">
        <v>1.37575757575758</v>
      </c>
      <c r="D184">
        <v>0.86</v>
      </c>
      <c r="E184">
        <v>1.17</v>
      </c>
    </row>
    <row r="185" spans="1:5" x14ac:dyDescent="0.25">
      <c r="A185" t="s">
        <v>21</v>
      </c>
      <c r="B185" t="s">
        <v>151</v>
      </c>
      <c r="C185">
        <v>1.37575757575758</v>
      </c>
      <c r="D185">
        <v>0.77</v>
      </c>
      <c r="E185">
        <v>1.41</v>
      </c>
    </row>
    <row r="186" spans="1:5" x14ac:dyDescent="0.25">
      <c r="A186" t="s">
        <v>21</v>
      </c>
      <c r="B186" t="s">
        <v>153</v>
      </c>
      <c r="C186">
        <v>1.37575757575758</v>
      </c>
      <c r="D186">
        <v>1.62</v>
      </c>
      <c r="E186">
        <v>0.56999999999999995</v>
      </c>
    </row>
    <row r="187" spans="1:5" x14ac:dyDescent="0.25">
      <c r="A187" t="s">
        <v>21</v>
      </c>
      <c r="B187" t="s">
        <v>273</v>
      </c>
      <c r="C187">
        <v>1.37575757575758</v>
      </c>
      <c r="D187">
        <v>0.64</v>
      </c>
      <c r="E187">
        <v>0.7</v>
      </c>
    </row>
    <row r="188" spans="1:5" x14ac:dyDescent="0.25">
      <c r="A188" t="s">
        <v>21</v>
      </c>
      <c r="B188" t="s">
        <v>265</v>
      </c>
      <c r="C188">
        <v>1.37575757575758</v>
      </c>
      <c r="D188">
        <v>0.82</v>
      </c>
      <c r="E188">
        <v>0.89</v>
      </c>
    </row>
    <row r="189" spans="1:5" x14ac:dyDescent="0.25">
      <c r="A189" t="s">
        <v>21</v>
      </c>
      <c r="B189" t="s">
        <v>271</v>
      </c>
      <c r="C189">
        <v>1.37575757575758</v>
      </c>
      <c r="D189">
        <v>0.82</v>
      </c>
      <c r="E189">
        <v>1.22</v>
      </c>
    </row>
    <row r="190" spans="1:5" x14ac:dyDescent="0.25">
      <c r="A190" t="s">
        <v>21</v>
      </c>
      <c r="B190" t="s">
        <v>270</v>
      </c>
      <c r="C190">
        <v>1.37575757575758</v>
      </c>
      <c r="D190">
        <v>0.77</v>
      </c>
      <c r="E190">
        <v>1.08</v>
      </c>
    </row>
    <row r="191" spans="1:5" x14ac:dyDescent="0.25">
      <c r="A191" t="s">
        <v>154</v>
      </c>
      <c r="B191" t="s">
        <v>159</v>
      </c>
      <c r="C191">
        <v>1.32937685459941</v>
      </c>
      <c r="D191">
        <v>0.8</v>
      </c>
      <c r="E191">
        <v>0.81</v>
      </c>
    </row>
    <row r="192" spans="1:5" x14ac:dyDescent="0.25">
      <c r="A192" t="s">
        <v>154</v>
      </c>
      <c r="B192" t="s">
        <v>161</v>
      </c>
      <c r="C192">
        <v>1.32937685459941</v>
      </c>
      <c r="D192">
        <v>0.66</v>
      </c>
      <c r="E192">
        <v>0.52</v>
      </c>
    </row>
    <row r="193" spans="1:5" x14ac:dyDescent="0.25">
      <c r="A193" t="s">
        <v>154</v>
      </c>
      <c r="B193" t="s">
        <v>163</v>
      </c>
      <c r="C193">
        <v>1.32937685459941</v>
      </c>
      <c r="D193">
        <v>1.55</v>
      </c>
      <c r="E193">
        <v>0.92</v>
      </c>
    </row>
    <row r="194" spans="1:5" x14ac:dyDescent="0.25">
      <c r="A194" t="s">
        <v>154</v>
      </c>
      <c r="B194" t="s">
        <v>160</v>
      </c>
      <c r="C194">
        <v>1.32937685459941</v>
      </c>
      <c r="D194">
        <v>0.66</v>
      </c>
      <c r="E194">
        <v>1.04</v>
      </c>
    </row>
    <row r="195" spans="1:5" x14ac:dyDescent="0.25">
      <c r="A195" t="s">
        <v>154</v>
      </c>
      <c r="B195" t="s">
        <v>165</v>
      </c>
      <c r="C195">
        <v>1.32937685459941</v>
      </c>
      <c r="D195">
        <v>0.84</v>
      </c>
      <c r="E195">
        <v>1.5</v>
      </c>
    </row>
    <row r="196" spans="1:5" x14ac:dyDescent="0.25">
      <c r="A196" t="s">
        <v>154</v>
      </c>
      <c r="B196" t="s">
        <v>164</v>
      </c>
      <c r="C196">
        <v>1.32937685459941</v>
      </c>
      <c r="D196">
        <v>0.88</v>
      </c>
      <c r="E196">
        <v>1.68</v>
      </c>
    </row>
    <row r="197" spans="1:5" x14ac:dyDescent="0.25">
      <c r="A197" t="s">
        <v>154</v>
      </c>
      <c r="B197" t="s">
        <v>167</v>
      </c>
      <c r="C197">
        <v>1.32937685459941</v>
      </c>
      <c r="D197">
        <v>1.42</v>
      </c>
      <c r="E197">
        <v>0.4</v>
      </c>
    </row>
    <row r="198" spans="1:5" x14ac:dyDescent="0.25">
      <c r="A198" t="s">
        <v>154</v>
      </c>
      <c r="B198" t="s">
        <v>168</v>
      </c>
      <c r="C198">
        <v>1.32937685459941</v>
      </c>
      <c r="D198">
        <v>0.8</v>
      </c>
      <c r="E198">
        <v>0.86</v>
      </c>
    </row>
    <row r="199" spans="1:5" x14ac:dyDescent="0.25">
      <c r="A199" t="s">
        <v>154</v>
      </c>
      <c r="B199" t="s">
        <v>156</v>
      </c>
      <c r="C199">
        <v>1.32937685459941</v>
      </c>
      <c r="D199">
        <v>1.46</v>
      </c>
      <c r="E199">
        <v>0.69</v>
      </c>
    </row>
    <row r="200" spans="1:5" x14ac:dyDescent="0.25">
      <c r="A200" t="s">
        <v>154</v>
      </c>
      <c r="B200" t="s">
        <v>169</v>
      </c>
      <c r="C200">
        <v>1.32937685459941</v>
      </c>
      <c r="D200">
        <v>0.75</v>
      </c>
      <c r="E200">
        <v>1.33</v>
      </c>
    </row>
    <row r="201" spans="1:5" x14ac:dyDescent="0.25">
      <c r="A201" t="s">
        <v>154</v>
      </c>
      <c r="B201" t="s">
        <v>162</v>
      </c>
      <c r="C201">
        <v>1.32937685459941</v>
      </c>
      <c r="D201">
        <v>0.52</v>
      </c>
      <c r="E201">
        <v>0.98</v>
      </c>
    </row>
    <row r="202" spans="1:5" x14ac:dyDescent="0.25">
      <c r="A202" t="s">
        <v>154</v>
      </c>
      <c r="B202" t="s">
        <v>170</v>
      </c>
      <c r="C202">
        <v>1.32937685459941</v>
      </c>
      <c r="D202">
        <v>1.1100000000000001</v>
      </c>
      <c r="E202">
        <v>1.33</v>
      </c>
    </row>
    <row r="203" spans="1:5" x14ac:dyDescent="0.25">
      <c r="A203" t="s">
        <v>154</v>
      </c>
      <c r="B203" t="s">
        <v>166</v>
      </c>
      <c r="C203">
        <v>1.32937685459941</v>
      </c>
      <c r="D203">
        <v>0.75</v>
      </c>
      <c r="E203">
        <v>1.17</v>
      </c>
    </row>
    <row r="204" spans="1:5" x14ac:dyDescent="0.25">
      <c r="A204" t="s">
        <v>154</v>
      </c>
      <c r="B204" t="s">
        <v>174</v>
      </c>
      <c r="C204">
        <v>1.32937685459941</v>
      </c>
      <c r="D204">
        <v>1.1100000000000001</v>
      </c>
      <c r="E204">
        <v>0.98</v>
      </c>
    </row>
    <row r="205" spans="1:5" x14ac:dyDescent="0.25">
      <c r="A205" t="s">
        <v>154</v>
      </c>
      <c r="B205" t="s">
        <v>172</v>
      </c>
      <c r="C205">
        <v>1.32937685459941</v>
      </c>
      <c r="D205">
        <v>0.97</v>
      </c>
      <c r="E205">
        <v>0.92</v>
      </c>
    </row>
    <row r="206" spans="1:5" x14ac:dyDescent="0.25">
      <c r="A206" t="s">
        <v>154</v>
      </c>
      <c r="B206" t="s">
        <v>171</v>
      </c>
      <c r="C206">
        <v>1.32937685459941</v>
      </c>
      <c r="D206">
        <v>0.93</v>
      </c>
      <c r="E206">
        <v>1.04</v>
      </c>
    </row>
    <row r="207" spans="1:5" x14ac:dyDescent="0.25">
      <c r="A207" t="s">
        <v>154</v>
      </c>
      <c r="B207" t="s">
        <v>158</v>
      </c>
      <c r="C207">
        <v>1.32937685459941</v>
      </c>
      <c r="D207">
        <v>0.93</v>
      </c>
      <c r="E207">
        <v>1.1000000000000001</v>
      </c>
    </row>
    <row r="208" spans="1:5" x14ac:dyDescent="0.25">
      <c r="A208" t="s">
        <v>154</v>
      </c>
      <c r="B208" t="s">
        <v>155</v>
      </c>
      <c r="C208">
        <v>1.32937685459941</v>
      </c>
      <c r="D208">
        <v>1.73</v>
      </c>
      <c r="E208">
        <v>0.92</v>
      </c>
    </row>
    <row r="209" spans="1:5" x14ac:dyDescent="0.25">
      <c r="A209" t="s">
        <v>154</v>
      </c>
      <c r="B209" t="s">
        <v>157</v>
      </c>
      <c r="C209">
        <v>1.32937685459941</v>
      </c>
      <c r="D209">
        <v>1.19</v>
      </c>
      <c r="E209">
        <v>0.81</v>
      </c>
    </row>
    <row r="210" spans="1:5" x14ac:dyDescent="0.25">
      <c r="A210" t="s">
        <v>154</v>
      </c>
      <c r="B210" t="s">
        <v>173</v>
      </c>
      <c r="C210">
        <v>1.32937685459941</v>
      </c>
      <c r="D210">
        <v>0.88</v>
      </c>
      <c r="E210">
        <v>0.98</v>
      </c>
    </row>
    <row r="211" spans="1:5" x14ac:dyDescent="0.25">
      <c r="A211" t="s">
        <v>175</v>
      </c>
      <c r="B211" t="s">
        <v>284</v>
      </c>
      <c r="C211">
        <v>1.20657276995305</v>
      </c>
      <c r="D211">
        <v>1.35</v>
      </c>
      <c r="E211">
        <v>1.3</v>
      </c>
    </row>
    <row r="212" spans="1:5" x14ac:dyDescent="0.25">
      <c r="A212" t="s">
        <v>175</v>
      </c>
      <c r="B212" t="s">
        <v>179</v>
      </c>
      <c r="C212">
        <v>1.20657276995305</v>
      </c>
      <c r="D212">
        <v>0.83</v>
      </c>
      <c r="E212">
        <v>1.45</v>
      </c>
    </row>
    <row r="213" spans="1:5" x14ac:dyDescent="0.25">
      <c r="A213" t="s">
        <v>175</v>
      </c>
      <c r="B213" t="s">
        <v>282</v>
      </c>
      <c r="C213">
        <v>1.20657276995305</v>
      </c>
      <c r="D213">
        <v>0.98</v>
      </c>
      <c r="E213">
        <v>0.65</v>
      </c>
    </row>
    <row r="214" spans="1:5" x14ac:dyDescent="0.25">
      <c r="A214" t="s">
        <v>175</v>
      </c>
      <c r="B214" t="s">
        <v>176</v>
      </c>
      <c r="C214">
        <v>1.20657276995305</v>
      </c>
      <c r="D214">
        <v>0.88</v>
      </c>
      <c r="E214">
        <v>0.82</v>
      </c>
    </row>
    <row r="215" spans="1:5" x14ac:dyDescent="0.25">
      <c r="A215" t="s">
        <v>175</v>
      </c>
      <c r="B215" t="s">
        <v>285</v>
      </c>
      <c r="C215">
        <v>1.20657276995305</v>
      </c>
      <c r="D215">
        <v>0.94</v>
      </c>
      <c r="E215">
        <v>1.2</v>
      </c>
    </row>
    <row r="216" spans="1:5" x14ac:dyDescent="0.25">
      <c r="A216" t="s">
        <v>175</v>
      </c>
      <c r="B216" t="s">
        <v>277</v>
      </c>
      <c r="C216">
        <v>1.20657276995305</v>
      </c>
      <c r="D216">
        <v>0.61</v>
      </c>
      <c r="E216">
        <v>0.95</v>
      </c>
    </row>
    <row r="217" spans="1:5" x14ac:dyDescent="0.25">
      <c r="A217" t="s">
        <v>175</v>
      </c>
      <c r="B217" t="s">
        <v>281</v>
      </c>
      <c r="C217">
        <v>1.20657276995305</v>
      </c>
      <c r="D217">
        <v>0.55000000000000004</v>
      </c>
      <c r="E217">
        <v>1.2</v>
      </c>
    </row>
    <row r="218" spans="1:5" x14ac:dyDescent="0.25">
      <c r="A218" t="s">
        <v>175</v>
      </c>
      <c r="B218" t="s">
        <v>178</v>
      </c>
      <c r="C218">
        <v>1.20657276995305</v>
      </c>
      <c r="D218">
        <v>0.47</v>
      </c>
      <c r="E218">
        <v>1.28</v>
      </c>
    </row>
    <row r="219" spans="1:5" x14ac:dyDescent="0.25">
      <c r="A219" t="s">
        <v>175</v>
      </c>
      <c r="B219" t="s">
        <v>278</v>
      </c>
      <c r="C219">
        <v>1.20657276995305</v>
      </c>
      <c r="D219">
        <v>0.83</v>
      </c>
      <c r="E219">
        <v>1.64</v>
      </c>
    </row>
    <row r="220" spans="1:5" x14ac:dyDescent="0.25">
      <c r="A220" t="s">
        <v>175</v>
      </c>
      <c r="B220" t="s">
        <v>276</v>
      </c>
      <c r="C220">
        <v>1.20657276995305</v>
      </c>
      <c r="D220">
        <v>2.0699999999999998</v>
      </c>
      <c r="E220">
        <v>0.24</v>
      </c>
    </row>
    <row r="221" spans="1:5" x14ac:dyDescent="0.25">
      <c r="A221" t="s">
        <v>175</v>
      </c>
      <c r="B221" t="s">
        <v>279</v>
      </c>
      <c r="C221">
        <v>1.20657276995305</v>
      </c>
      <c r="D221">
        <v>1.93</v>
      </c>
      <c r="E221">
        <v>0.76</v>
      </c>
    </row>
    <row r="222" spans="1:5" x14ac:dyDescent="0.25">
      <c r="A222" t="s">
        <v>175</v>
      </c>
      <c r="B222" t="s">
        <v>283</v>
      </c>
      <c r="C222">
        <v>1.20657276995305</v>
      </c>
      <c r="D222">
        <v>1.05</v>
      </c>
      <c r="E222">
        <v>0.56999999999999995</v>
      </c>
    </row>
    <row r="223" spans="1:5" x14ac:dyDescent="0.25">
      <c r="A223" t="s">
        <v>175</v>
      </c>
      <c r="B223" t="s">
        <v>177</v>
      </c>
      <c r="C223">
        <v>1.20657276995305</v>
      </c>
      <c r="D223">
        <v>0.66</v>
      </c>
      <c r="E223">
        <v>1.1399999999999999</v>
      </c>
    </row>
    <row r="224" spans="1:5" x14ac:dyDescent="0.25">
      <c r="A224" t="s">
        <v>175</v>
      </c>
      <c r="B224" t="s">
        <v>280</v>
      </c>
      <c r="C224">
        <v>1.20657276995305</v>
      </c>
      <c r="D224">
        <v>0.73</v>
      </c>
      <c r="E224">
        <v>0.89</v>
      </c>
    </row>
    <row r="225" spans="1:5" x14ac:dyDescent="0.25">
      <c r="A225" t="s">
        <v>24</v>
      </c>
      <c r="B225" t="s">
        <v>292</v>
      </c>
      <c r="C225">
        <v>1.61442006269593</v>
      </c>
      <c r="D225">
        <v>1.63</v>
      </c>
      <c r="E225">
        <v>0.97</v>
      </c>
    </row>
    <row r="226" spans="1:5" x14ac:dyDescent="0.25">
      <c r="A226" t="s">
        <v>24</v>
      </c>
      <c r="B226" t="s">
        <v>289</v>
      </c>
      <c r="C226">
        <v>1.61442006269593</v>
      </c>
      <c r="D226">
        <v>0.57999999999999996</v>
      </c>
      <c r="E226">
        <v>1.37</v>
      </c>
    </row>
    <row r="227" spans="1:5" x14ac:dyDescent="0.25">
      <c r="A227" t="s">
        <v>24</v>
      </c>
      <c r="B227" t="s">
        <v>180</v>
      </c>
      <c r="C227">
        <v>1.61442006269593</v>
      </c>
      <c r="D227">
        <v>1.1200000000000001</v>
      </c>
      <c r="E227">
        <v>1.06</v>
      </c>
    </row>
    <row r="228" spans="1:5" x14ac:dyDescent="0.25">
      <c r="A228" t="s">
        <v>24</v>
      </c>
      <c r="B228" t="s">
        <v>326</v>
      </c>
      <c r="C228">
        <v>1.61442006269593</v>
      </c>
      <c r="D228">
        <v>0.74</v>
      </c>
      <c r="E228">
        <v>1.28</v>
      </c>
    </row>
    <row r="229" spans="1:5" x14ac:dyDescent="0.25">
      <c r="A229" t="s">
        <v>24</v>
      </c>
      <c r="B229" t="s">
        <v>288</v>
      </c>
      <c r="C229">
        <v>1.61442006269593</v>
      </c>
      <c r="D229">
        <v>0.81</v>
      </c>
      <c r="E229">
        <v>1.41</v>
      </c>
    </row>
    <row r="230" spans="1:5" x14ac:dyDescent="0.25">
      <c r="A230" t="s">
        <v>24</v>
      </c>
      <c r="B230" t="s">
        <v>287</v>
      </c>
      <c r="C230">
        <v>1.61442006269593</v>
      </c>
      <c r="D230">
        <v>0.85</v>
      </c>
      <c r="E230">
        <v>0.97</v>
      </c>
    </row>
    <row r="231" spans="1:5" x14ac:dyDescent="0.25">
      <c r="A231" t="s">
        <v>24</v>
      </c>
      <c r="B231" t="s">
        <v>293</v>
      </c>
      <c r="C231">
        <v>1.61442006269593</v>
      </c>
      <c r="D231">
        <v>0.89</v>
      </c>
      <c r="E231">
        <v>1.06</v>
      </c>
    </row>
    <row r="232" spans="1:5" x14ac:dyDescent="0.25">
      <c r="A232" t="s">
        <v>24</v>
      </c>
      <c r="B232" t="s">
        <v>294</v>
      </c>
      <c r="C232">
        <v>1.61442006269593</v>
      </c>
      <c r="D232">
        <v>1.61</v>
      </c>
      <c r="E232">
        <v>0.71</v>
      </c>
    </row>
    <row r="233" spans="1:5" x14ac:dyDescent="0.25">
      <c r="A233" t="s">
        <v>24</v>
      </c>
      <c r="B233" t="s">
        <v>295</v>
      </c>
      <c r="C233">
        <v>1.61442006269593</v>
      </c>
      <c r="D233">
        <v>1.35</v>
      </c>
      <c r="E233">
        <v>0.54</v>
      </c>
    </row>
    <row r="234" spans="1:5" x14ac:dyDescent="0.25">
      <c r="A234" t="s">
        <v>24</v>
      </c>
      <c r="B234" t="s">
        <v>25</v>
      </c>
      <c r="C234">
        <v>1.61442006269593</v>
      </c>
      <c r="D234">
        <v>1.1599999999999999</v>
      </c>
      <c r="E234">
        <v>0.94</v>
      </c>
    </row>
    <row r="235" spans="1:5" x14ac:dyDescent="0.25">
      <c r="A235" t="s">
        <v>24</v>
      </c>
      <c r="B235" t="s">
        <v>327</v>
      </c>
      <c r="C235">
        <v>1.61442006269593</v>
      </c>
      <c r="D235">
        <v>1.06</v>
      </c>
      <c r="E235">
        <v>1</v>
      </c>
    </row>
    <row r="236" spans="1:5" x14ac:dyDescent="0.25">
      <c r="A236" t="s">
        <v>24</v>
      </c>
      <c r="B236" t="s">
        <v>286</v>
      </c>
      <c r="C236">
        <v>1.61442006269593</v>
      </c>
      <c r="D236">
        <v>1.66</v>
      </c>
      <c r="E236">
        <v>0.75</v>
      </c>
    </row>
    <row r="237" spans="1:5" x14ac:dyDescent="0.25">
      <c r="A237" t="s">
        <v>24</v>
      </c>
      <c r="B237" t="s">
        <v>291</v>
      </c>
      <c r="C237">
        <v>1.61442006269593</v>
      </c>
      <c r="D237">
        <v>0.39</v>
      </c>
      <c r="E237">
        <v>1.19</v>
      </c>
    </row>
    <row r="238" spans="1:5" x14ac:dyDescent="0.25">
      <c r="A238" t="s">
        <v>24</v>
      </c>
      <c r="B238" t="s">
        <v>26</v>
      </c>
      <c r="C238">
        <v>1.61442006269593</v>
      </c>
      <c r="D238">
        <v>1.28</v>
      </c>
      <c r="E238">
        <v>0.75</v>
      </c>
    </row>
    <row r="239" spans="1:5" x14ac:dyDescent="0.25">
      <c r="A239" t="s">
        <v>24</v>
      </c>
      <c r="B239" t="s">
        <v>184</v>
      </c>
      <c r="C239">
        <v>1.61442006269593</v>
      </c>
      <c r="D239">
        <v>0.97</v>
      </c>
      <c r="E239">
        <v>1.06</v>
      </c>
    </row>
    <row r="240" spans="1:5" x14ac:dyDescent="0.25">
      <c r="A240" t="s">
        <v>24</v>
      </c>
      <c r="B240" t="s">
        <v>290</v>
      </c>
      <c r="C240">
        <v>1.61442006269593</v>
      </c>
      <c r="D240">
        <v>1.07</v>
      </c>
      <c r="E240">
        <v>1.08</v>
      </c>
    </row>
    <row r="241" spans="1:5" x14ac:dyDescent="0.25">
      <c r="A241" t="s">
        <v>24</v>
      </c>
      <c r="B241" t="s">
        <v>183</v>
      </c>
      <c r="C241">
        <v>1.61442006269593</v>
      </c>
      <c r="D241">
        <v>0.81</v>
      </c>
      <c r="E241">
        <v>1.1499999999999999</v>
      </c>
    </row>
    <row r="242" spans="1:5" x14ac:dyDescent="0.25">
      <c r="A242" t="s">
        <v>24</v>
      </c>
      <c r="B242" t="s">
        <v>182</v>
      </c>
      <c r="C242">
        <v>1.61442006269593</v>
      </c>
      <c r="D242">
        <v>0.95</v>
      </c>
      <c r="E242">
        <v>1.23</v>
      </c>
    </row>
    <row r="243" spans="1:5" x14ac:dyDescent="0.25">
      <c r="A243" t="s">
        <v>24</v>
      </c>
      <c r="B243" t="s">
        <v>185</v>
      </c>
      <c r="C243">
        <v>1.61442006269593</v>
      </c>
      <c r="D243">
        <v>0.46</v>
      </c>
      <c r="E243">
        <v>0.66</v>
      </c>
    </row>
    <row r="244" spans="1:5" x14ac:dyDescent="0.25">
      <c r="A244" t="s">
        <v>24</v>
      </c>
      <c r="B244" t="s">
        <v>181</v>
      </c>
      <c r="C244">
        <v>1.61442006269593</v>
      </c>
      <c r="D244">
        <v>0.62</v>
      </c>
      <c r="E244">
        <v>0.84</v>
      </c>
    </row>
    <row r="245" spans="1:5" x14ac:dyDescent="0.25">
      <c r="A245" t="s">
        <v>27</v>
      </c>
      <c r="B245" t="s">
        <v>187</v>
      </c>
      <c r="C245">
        <v>1.2700296735904999</v>
      </c>
      <c r="D245">
        <v>0.65</v>
      </c>
      <c r="E245">
        <v>1.04</v>
      </c>
    </row>
    <row r="246" spans="1:5" x14ac:dyDescent="0.25">
      <c r="A246" t="s">
        <v>27</v>
      </c>
      <c r="B246" t="s">
        <v>191</v>
      </c>
      <c r="C246">
        <v>1.2700296735904999</v>
      </c>
      <c r="D246">
        <v>1.34</v>
      </c>
      <c r="E246">
        <v>1.26</v>
      </c>
    </row>
    <row r="247" spans="1:5" x14ac:dyDescent="0.25">
      <c r="A247" t="s">
        <v>27</v>
      </c>
      <c r="B247" t="s">
        <v>28</v>
      </c>
      <c r="C247">
        <v>1.2700296735904999</v>
      </c>
      <c r="D247">
        <v>1.1599999999999999</v>
      </c>
      <c r="E247">
        <v>0.71</v>
      </c>
    </row>
    <row r="248" spans="1:5" x14ac:dyDescent="0.25">
      <c r="A248" t="s">
        <v>27</v>
      </c>
      <c r="B248" t="s">
        <v>186</v>
      </c>
      <c r="C248">
        <v>1.2700296735904999</v>
      </c>
      <c r="D248">
        <v>1.07</v>
      </c>
      <c r="E248">
        <v>0.71</v>
      </c>
    </row>
    <row r="249" spans="1:5" x14ac:dyDescent="0.25">
      <c r="A249" t="s">
        <v>27</v>
      </c>
      <c r="B249" t="s">
        <v>189</v>
      </c>
      <c r="C249">
        <v>1.2700296735904999</v>
      </c>
      <c r="D249">
        <v>0.56000000000000005</v>
      </c>
      <c r="E249">
        <v>0.93</v>
      </c>
    </row>
    <row r="250" spans="1:5" x14ac:dyDescent="0.25">
      <c r="A250" t="s">
        <v>27</v>
      </c>
      <c r="B250" t="s">
        <v>297</v>
      </c>
      <c r="C250">
        <v>1.2700296735904999</v>
      </c>
      <c r="D250">
        <v>1.07</v>
      </c>
      <c r="E250">
        <v>1.1499999999999999</v>
      </c>
    </row>
    <row r="251" spans="1:5" x14ac:dyDescent="0.25">
      <c r="A251" t="s">
        <v>27</v>
      </c>
      <c r="B251" t="s">
        <v>298</v>
      </c>
      <c r="C251">
        <v>1.2700296735904999</v>
      </c>
      <c r="D251">
        <v>1.48</v>
      </c>
      <c r="E251">
        <v>0.7</v>
      </c>
    </row>
    <row r="252" spans="1:5" x14ac:dyDescent="0.25">
      <c r="A252" t="s">
        <v>27</v>
      </c>
      <c r="B252" t="s">
        <v>31</v>
      </c>
      <c r="C252">
        <v>1.2700296735904999</v>
      </c>
      <c r="D252">
        <v>0.56000000000000005</v>
      </c>
      <c r="E252">
        <v>1.04</v>
      </c>
    </row>
    <row r="253" spans="1:5" x14ac:dyDescent="0.25">
      <c r="A253" t="s">
        <v>27</v>
      </c>
      <c r="B253" t="s">
        <v>195</v>
      </c>
      <c r="C253">
        <v>1.2700296735904999</v>
      </c>
      <c r="D253">
        <v>1.53</v>
      </c>
      <c r="E253">
        <v>1.26</v>
      </c>
    </row>
    <row r="254" spans="1:5" x14ac:dyDescent="0.25">
      <c r="A254" t="s">
        <v>27</v>
      </c>
      <c r="B254" t="s">
        <v>188</v>
      </c>
      <c r="C254">
        <v>1.2700296735904999</v>
      </c>
      <c r="D254">
        <v>1.2</v>
      </c>
      <c r="E254">
        <v>0.77</v>
      </c>
    </row>
    <row r="255" spans="1:5" x14ac:dyDescent="0.25">
      <c r="A255" t="s">
        <v>27</v>
      </c>
      <c r="B255" t="s">
        <v>296</v>
      </c>
      <c r="C255">
        <v>1.2700296735904999</v>
      </c>
      <c r="D255">
        <v>0.79</v>
      </c>
      <c r="E255">
        <v>1.45</v>
      </c>
    </row>
    <row r="256" spans="1:5" x14ac:dyDescent="0.25">
      <c r="A256" t="s">
        <v>27</v>
      </c>
      <c r="B256" t="s">
        <v>190</v>
      </c>
      <c r="C256">
        <v>1.2700296735904999</v>
      </c>
      <c r="D256">
        <v>0.97</v>
      </c>
      <c r="E256">
        <v>0.82</v>
      </c>
    </row>
    <row r="257" spans="1:5" x14ac:dyDescent="0.25">
      <c r="A257" t="s">
        <v>27</v>
      </c>
      <c r="B257" t="s">
        <v>192</v>
      </c>
      <c r="C257">
        <v>1.2700296735904999</v>
      </c>
      <c r="D257">
        <v>1.08</v>
      </c>
      <c r="E257">
        <v>0.87</v>
      </c>
    </row>
    <row r="258" spans="1:5" x14ac:dyDescent="0.25">
      <c r="A258" t="s">
        <v>27</v>
      </c>
      <c r="B258" t="s">
        <v>329</v>
      </c>
      <c r="C258">
        <v>1.2700296735904999</v>
      </c>
      <c r="D258">
        <v>0.79</v>
      </c>
      <c r="E258">
        <v>1.1499999999999999</v>
      </c>
    </row>
    <row r="259" spans="1:5" x14ac:dyDescent="0.25">
      <c r="A259" t="s">
        <v>27</v>
      </c>
      <c r="B259" t="s">
        <v>194</v>
      </c>
      <c r="C259">
        <v>1.2700296735904999</v>
      </c>
      <c r="D259">
        <v>0.83</v>
      </c>
      <c r="E259">
        <v>0.88</v>
      </c>
    </row>
    <row r="260" spans="1:5" x14ac:dyDescent="0.25">
      <c r="A260" t="s">
        <v>27</v>
      </c>
      <c r="B260" t="s">
        <v>299</v>
      </c>
      <c r="C260">
        <v>1.2700296735904999</v>
      </c>
      <c r="D260">
        <v>1.07</v>
      </c>
      <c r="E260">
        <v>0.55000000000000004</v>
      </c>
    </row>
    <row r="261" spans="1:5" x14ac:dyDescent="0.25">
      <c r="A261" t="s">
        <v>27</v>
      </c>
      <c r="B261" t="s">
        <v>328</v>
      </c>
      <c r="C261">
        <v>1.2700296735904999</v>
      </c>
      <c r="D261">
        <v>1.1100000000000001</v>
      </c>
      <c r="E261">
        <v>0.99</v>
      </c>
    </row>
    <row r="262" spans="1:5" x14ac:dyDescent="0.25">
      <c r="A262" t="s">
        <v>27</v>
      </c>
      <c r="B262" t="s">
        <v>193</v>
      </c>
      <c r="C262">
        <v>1.2700296735904999</v>
      </c>
      <c r="D262">
        <v>1.1599999999999999</v>
      </c>
      <c r="E262">
        <v>0.99</v>
      </c>
    </row>
    <row r="263" spans="1:5" x14ac:dyDescent="0.25">
      <c r="A263" t="s">
        <v>27</v>
      </c>
      <c r="B263" t="s">
        <v>30</v>
      </c>
      <c r="C263">
        <v>1.2700296735904999</v>
      </c>
      <c r="D263">
        <v>0.93</v>
      </c>
      <c r="E263">
        <v>1.1000000000000001</v>
      </c>
    </row>
    <row r="264" spans="1:5" x14ac:dyDescent="0.25">
      <c r="A264" t="s">
        <v>27</v>
      </c>
      <c r="B264" t="s">
        <v>29</v>
      </c>
      <c r="C264">
        <v>1.2700296735904999</v>
      </c>
      <c r="D264">
        <v>0.69</v>
      </c>
      <c r="E264">
        <v>1.64</v>
      </c>
    </row>
    <row r="265" spans="1:5" x14ac:dyDescent="0.25">
      <c r="A265" t="s">
        <v>196</v>
      </c>
      <c r="B265" t="s">
        <v>205</v>
      </c>
      <c r="C265">
        <v>1.59770114942529</v>
      </c>
      <c r="D265">
        <v>1.38</v>
      </c>
      <c r="E265">
        <v>0.85</v>
      </c>
    </row>
    <row r="266" spans="1:5" x14ac:dyDescent="0.25">
      <c r="A266" t="s">
        <v>196</v>
      </c>
      <c r="B266" t="s">
        <v>306</v>
      </c>
      <c r="C266">
        <v>1.59770114942529</v>
      </c>
      <c r="D266">
        <v>1.97</v>
      </c>
      <c r="E266">
        <v>0.66</v>
      </c>
    </row>
    <row r="267" spans="1:5" x14ac:dyDescent="0.25">
      <c r="A267" t="s">
        <v>196</v>
      </c>
      <c r="B267" t="s">
        <v>206</v>
      </c>
      <c r="C267">
        <v>1.59770114942529</v>
      </c>
      <c r="D267">
        <v>0.57999999999999996</v>
      </c>
      <c r="E267">
        <v>1.47</v>
      </c>
    </row>
    <row r="268" spans="1:5" x14ac:dyDescent="0.25">
      <c r="A268" t="s">
        <v>196</v>
      </c>
      <c r="B268" t="s">
        <v>197</v>
      </c>
      <c r="C268">
        <v>1.59770114942529</v>
      </c>
      <c r="D268">
        <v>0.89</v>
      </c>
      <c r="E268">
        <v>1.77</v>
      </c>
    </row>
    <row r="269" spans="1:5" x14ac:dyDescent="0.25">
      <c r="A269" t="s">
        <v>196</v>
      </c>
      <c r="B269" t="s">
        <v>307</v>
      </c>
      <c r="C269">
        <v>1.59770114942529</v>
      </c>
      <c r="D269">
        <v>1.43</v>
      </c>
      <c r="E269">
        <v>0.51</v>
      </c>
    </row>
    <row r="270" spans="1:5" x14ac:dyDescent="0.25">
      <c r="A270" t="s">
        <v>196</v>
      </c>
      <c r="B270" t="s">
        <v>204</v>
      </c>
      <c r="C270">
        <v>1.59770114942529</v>
      </c>
      <c r="D270">
        <v>0.88</v>
      </c>
      <c r="E270">
        <v>1.42</v>
      </c>
    </row>
    <row r="271" spans="1:5" x14ac:dyDescent="0.25">
      <c r="A271" t="s">
        <v>196</v>
      </c>
      <c r="B271" t="s">
        <v>302</v>
      </c>
      <c r="C271">
        <v>1.59770114942529</v>
      </c>
      <c r="D271">
        <v>0.67</v>
      </c>
      <c r="E271">
        <v>0.52</v>
      </c>
    </row>
    <row r="272" spans="1:5" x14ac:dyDescent="0.25">
      <c r="A272" t="s">
        <v>196</v>
      </c>
      <c r="B272" t="s">
        <v>305</v>
      </c>
      <c r="C272">
        <v>1.59770114942529</v>
      </c>
      <c r="D272">
        <v>0.94</v>
      </c>
      <c r="E272">
        <v>0.71</v>
      </c>
    </row>
    <row r="273" spans="1:5" x14ac:dyDescent="0.25">
      <c r="A273" t="s">
        <v>196</v>
      </c>
      <c r="B273" t="s">
        <v>202</v>
      </c>
      <c r="C273">
        <v>1.59770114942529</v>
      </c>
      <c r="D273">
        <v>1</v>
      </c>
      <c r="E273">
        <v>0.71</v>
      </c>
    </row>
    <row r="274" spans="1:5" x14ac:dyDescent="0.25">
      <c r="A274" t="s">
        <v>196</v>
      </c>
      <c r="B274" t="s">
        <v>200</v>
      </c>
      <c r="C274">
        <v>1.59770114942529</v>
      </c>
      <c r="D274">
        <v>1.43</v>
      </c>
      <c r="E274">
        <v>0.46</v>
      </c>
    </row>
    <row r="275" spans="1:5" x14ac:dyDescent="0.25">
      <c r="A275" t="s">
        <v>196</v>
      </c>
      <c r="B275" t="s">
        <v>199</v>
      </c>
      <c r="C275">
        <v>1.59770114942529</v>
      </c>
      <c r="D275">
        <v>1.1200000000000001</v>
      </c>
      <c r="E275">
        <v>1.37</v>
      </c>
    </row>
    <row r="276" spans="1:5" x14ac:dyDescent="0.25">
      <c r="A276" t="s">
        <v>196</v>
      </c>
      <c r="B276" t="s">
        <v>303</v>
      </c>
      <c r="C276">
        <v>1.59770114942529</v>
      </c>
      <c r="D276">
        <v>0.8</v>
      </c>
      <c r="E276">
        <v>1.01</v>
      </c>
    </row>
    <row r="277" spans="1:5" x14ac:dyDescent="0.25">
      <c r="A277" t="s">
        <v>196</v>
      </c>
      <c r="B277" t="s">
        <v>201</v>
      </c>
      <c r="C277">
        <v>1.59770114942529</v>
      </c>
      <c r="D277">
        <v>0.96</v>
      </c>
      <c r="E277">
        <v>1.04</v>
      </c>
    </row>
    <row r="278" spans="1:5" x14ac:dyDescent="0.25">
      <c r="A278" t="s">
        <v>196</v>
      </c>
      <c r="B278" t="s">
        <v>304</v>
      </c>
      <c r="C278">
        <v>1.59770114942529</v>
      </c>
      <c r="D278">
        <v>0.71</v>
      </c>
      <c r="E278">
        <v>1.84</v>
      </c>
    </row>
    <row r="279" spans="1:5" x14ac:dyDescent="0.25">
      <c r="A279" t="s">
        <v>196</v>
      </c>
      <c r="B279" t="s">
        <v>198</v>
      </c>
      <c r="C279">
        <v>1.59770114942529</v>
      </c>
      <c r="D279">
        <v>0.96</v>
      </c>
      <c r="E279">
        <v>0.38</v>
      </c>
    </row>
    <row r="280" spans="1:5" x14ac:dyDescent="0.25">
      <c r="A280" t="s">
        <v>196</v>
      </c>
      <c r="B280" t="s">
        <v>300</v>
      </c>
      <c r="C280">
        <v>1.59770114942529</v>
      </c>
      <c r="D280">
        <v>0.75</v>
      </c>
      <c r="E280">
        <v>0.99</v>
      </c>
    </row>
    <row r="281" spans="1:5" x14ac:dyDescent="0.25">
      <c r="A281" t="s">
        <v>196</v>
      </c>
      <c r="B281" t="s">
        <v>301</v>
      </c>
      <c r="C281">
        <v>1.59770114942529</v>
      </c>
      <c r="D281">
        <v>0.85</v>
      </c>
      <c r="E281">
        <v>1.52</v>
      </c>
    </row>
    <row r="282" spans="1:5" x14ac:dyDescent="0.25">
      <c r="A282" t="s">
        <v>196</v>
      </c>
      <c r="B282" t="s">
        <v>203</v>
      </c>
      <c r="C282">
        <v>1.59770114942529</v>
      </c>
      <c r="D282">
        <v>0.75</v>
      </c>
      <c r="E282">
        <v>0.8</v>
      </c>
    </row>
    <row r="283" spans="1:5" x14ac:dyDescent="0.25">
      <c r="A283" t="s">
        <v>32</v>
      </c>
      <c r="B283" t="s">
        <v>331</v>
      </c>
      <c r="C283">
        <v>1.2380952380952399</v>
      </c>
      <c r="D283">
        <v>0.69</v>
      </c>
      <c r="E283">
        <v>0.93</v>
      </c>
    </row>
    <row r="284" spans="1:5" x14ac:dyDescent="0.25">
      <c r="A284" t="s">
        <v>32</v>
      </c>
      <c r="B284" t="s">
        <v>36</v>
      </c>
      <c r="C284">
        <v>1.2380952380952399</v>
      </c>
      <c r="D284">
        <v>1.38</v>
      </c>
      <c r="E284">
        <v>0.62</v>
      </c>
    </row>
    <row r="285" spans="1:5" x14ac:dyDescent="0.25">
      <c r="A285" t="s">
        <v>32</v>
      </c>
      <c r="B285" t="s">
        <v>212</v>
      </c>
      <c r="C285">
        <v>1.2380952380952399</v>
      </c>
      <c r="D285">
        <v>0.87</v>
      </c>
      <c r="E285">
        <v>1.24</v>
      </c>
    </row>
    <row r="286" spans="1:5" x14ac:dyDescent="0.25">
      <c r="A286" t="s">
        <v>32</v>
      </c>
      <c r="B286" t="s">
        <v>311</v>
      </c>
      <c r="C286">
        <v>1.2380952380952399</v>
      </c>
      <c r="D286">
        <v>0.75</v>
      </c>
      <c r="E286">
        <v>1.37</v>
      </c>
    </row>
    <row r="287" spans="1:5" x14ac:dyDescent="0.25">
      <c r="A287" t="s">
        <v>32</v>
      </c>
      <c r="B287" t="s">
        <v>210</v>
      </c>
      <c r="C287">
        <v>1.2380952380952399</v>
      </c>
      <c r="D287">
        <v>0.87</v>
      </c>
      <c r="E287">
        <v>1.06</v>
      </c>
    </row>
    <row r="288" spans="1:5" x14ac:dyDescent="0.25">
      <c r="A288" t="s">
        <v>32</v>
      </c>
      <c r="B288" t="s">
        <v>312</v>
      </c>
      <c r="C288">
        <v>1.2380952380952399</v>
      </c>
      <c r="D288">
        <v>0.63</v>
      </c>
      <c r="E288">
        <v>1.06</v>
      </c>
    </row>
    <row r="289" spans="1:5" x14ac:dyDescent="0.25">
      <c r="A289" t="s">
        <v>32</v>
      </c>
      <c r="B289" t="s">
        <v>209</v>
      </c>
      <c r="C289">
        <v>1.2380952380952399</v>
      </c>
      <c r="D289">
        <v>0.98</v>
      </c>
      <c r="E289">
        <v>1.37</v>
      </c>
    </row>
    <row r="290" spans="1:5" x14ac:dyDescent="0.25">
      <c r="A290" t="s">
        <v>32</v>
      </c>
      <c r="B290" t="s">
        <v>313</v>
      </c>
      <c r="C290">
        <v>1.2380952380952399</v>
      </c>
      <c r="D290">
        <v>0.52</v>
      </c>
      <c r="E290">
        <v>1.24</v>
      </c>
    </row>
    <row r="291" spans="1:5" x14ac:dyDescent="0.25">
      <c r="A291" t="s">
        <v>32</v>
      </c>
      <c r="B291" t="s">
        <v>309</v>
      </c>
      <c r="C291">
        <v>1.2380952380952399</v>
      </c>
      <c r="D291">
        <v>1.04</v>
      </c>
      <c r="E291">
        <v>1.24</v>
      </c>
    </row>
    <row r="292" spans="1:5" x14ac:dyDescent="0.25">
      <c r="A292" t="s">
        <v>32</v>
      </c>
      <c r="B292" t="s">
        <v>308</v>
      </c>
      <c r="C292">
        <v>1.2380952380952399</v>
      </c>
      <c r="D292">
        <v>0.92</v>
      </c>
      <c r="E292">
        <v>1.55</v>
      </c>
    </row>
    <row r="293" spans="1:5" x14ac:dyDescent="0.25">
      <c r="A293" t="s">
        <v>32</v>
      </c>
      <c r="B293" t="s">
        <v>207</v>
      </c>
      <c r="C293">
        <v>1.2380952380952399</v>
      </c>
      <c r="D293">
        <v>1.21</v>
      </c>
      <c r="E293">
        <v>0.99</v>
      </c>
    </row>
    <row r="294" spans="1:5" x14ac:dyDescent="0.25">
      <c r="A294" t="s">
        <v>32</v>
      </c>
      <c r="B294" t="s">
        <v>330</v>
      </c>
      <c r="C294">
        <v>1.2380952380952399</v>
      </c>
      <c r="D294">
        <v>1.1000000000000001</v>
      </c>
      <c r="E294">
        <v>0.93</v>
      </c>
    </row>
    <row r="295" spans="1:5" x14ac:dyDescent="0.25">
      <c r="A295" t="s">
        <v>32</v>
      </c>
      <c r="B295" t="s">
        <v>35</v>
      </c>
      <c r="C295">
        <v>1.2380952380952399</v>
      </c>
      <c r="D295">
        <v>1.62</v>
      </c>
      <c r="E295">
        <v>0.74</v>
      </c>
    </row>
    <row r="296" spans="1:5" x14ac:dyDescent="0.25">
      <c r="A296" t="s">
        <v>32</v>
      </c>
      <c r="B296" t="s">
        <v>34</v>
      </c>
      <c r="C296">
        <v>1.2380952380952399</v>
      </c>
      <c r="D296">
        <v>0.63</v>
      </c>
      <c r="E296">
        <v>0.74</v>
      </c>
    </row>
    <row r="297" spans="1:5" x14ac:dyDescent="0.25">
      <c r="A297" t="s">
        <v>32</v>
      </c>
      <c r="B297" t="s">
        <v>310</v>
      </c>
      <c r="C297">
        <v>1.2380952380952399</v>
      </c>
      <c r="D297">
        <v>1.04</v>
      </c>
      <c r="E297">
        <v>0.81</v>
      </c>
    </row>
    <row r="298" spans="1:5" x14ac:dyDescent="0.25">
      <c r="A298" t="s">
        <v>32</v>
      </c>
      <c r="B298" t="s">
        <v>208</v>
      </c>
      <c r="C298">
        <v>1.2380952380952399</v>
      </c>
      <c r="D298">
        <v>1.38</v>
      </c>
      <c r="E298">
        <v>0.74</v>
      </c>
    </row>
    <row r="299" spans="1:5" x14ac:dyDescent="0.25">
      <c r="A299" t="s">
        <v>32</v>
      </c>
      <c r="B299" t="s">
        <v>33</v>
      </c>
      <c r="C299">
        <v>1.2380952380952399</v>
      </c>
      <c r="D299">
        <v>1.5</v>
      </c>
      <c r="E299">
        <v>0.56000000000000005</v>
      </c>
    </row>
    <row r="300" spans="1:5" x14ac:dyDescent="0.25">
      <c r="A300" t="s">
        <v>32</v>
      </c>
      <c r="B300" t="s">
        <v>211</v>
      </c>
      <c r="C300">
        <v>1.2380952380952399</v>
      </c>
      <c r="D300">
        <v>0.87</v>
      </c>
      <c r="E300">
        <v>0.81</v>
      </c>
    </row>
    <row r="301" spans="1:5" x14ac:dyDescent="0.25">
      <c r="A301" t="s">
        <v>213</v>
      </c>
      <c r="B301" t="s">
        <v>221</v>
      </c>
      <c r="C301">
        <v>1.2619047619047601</v>
      </c>
      <c r="D301">
        <v>1.01</v>
      </c>
      <c r="E301">
        <v>0.82</v>
      </c>
    </row>
    <row r="302" spans="1:5" x14ac:dyDescent="0.25">
      <c r="A302" t="s">
        <v>213</v>
      </c>
      <c r="B302" t="s">
        <v>214</v>
      </c>
      <c r="C302">
        <v>1.2619047619047601</v>
      </c>
      <c r="D302">
        <v>1.63</v>
      </c>
      <c r="E302">
        <v>0.53</v>
      </c>
    </row>
    <row r="303" spans="1:5" x14ac:dyDescent="0.25">
      <c r="A303" t="s">
        <v>213</v>
      </c>
      <c r="B303" t="s">
        <v>217</v>
      </c>
      <c r="C303">
        <v>1.2619047619047601</v>
      </c>
      <c r="D303">
        <v>0.89</v>
      </c>
      <c r="E303">
        <v>1.03</v>
      </c>
    </row>
    <row r="304" spans="1:5" x14ac:dyDescent="0.25">
      <c r="A304" t="s">
        <v>213</v>
      </c>
      <c r="B304" t="s">
        <v>216</v>
      </c>
      <c r="C304">
        <v>1.2619047619047601</v>
      </c>
      <c r="D304">
        <v>0.56999999999999995</v>
      </c>
      <c r="E304">
        <v>1.31</v>
      </c>
    </row>
    <row r="305" spans="1:5" x14ac:dyDescent="0.25">
      <c r="A305" t="s">
        <v>213</v>
      </c>
      <c r="B305" t="s">
        <v>218</v>
      </c>
      <c r="C305">
        <v>1.2619047619047601</v>
      </c>
      <c r="D305">
        <v>0.98</v>
      </c>
      <c r="E305">
        <v>1.03</v>
      </c>
    </row>
    <row r="306" spans="1:5" x14ac:dyDescent="0.25">
      <c r="A306" t="s">
        <v>213</v>
      </c>
      <c r="B306" t="s">
        <v>219</v>
      </c>
      <c r="C306">
        <v>1.2619047619047601</v>
      </c>
      <c r="D306">
        <v>1.19</v>
      </c>
      <c r="E306">
        <v>1.1599999999999999</v>
      </c>
    </row>
    <row r="307" spans="1:5" x14ac:dyDescent="0.25">
      <c r="A307" t="s">
        <v>213</v>
      </c>
      <c r="B307" t="s">
        <v>215</v>
      </c>
      <c r="C307">
        <v>1.2619047619047601</v>
      </c>
      <c r="D307">
        <v>0.89</v>
      </c>
      <c r="E307">
        <v>1.03</v>
      </c>
    </row>
    <row r="308" spans="1:5" x14ac:dyDescent="0.25">
      <c r="A308" t="s">
        <v>213</v>
      </c>
      <c r="B308" t="s">
        <v>314</v>
      </c>
      <c r="C308">
        <v>1.2619047619047601</v>
      </c>
      <c r="D308">
        <v>0.79</v>
      </c>
      <c r="E308">
        <v>1.49</v>
      </c>
    </row>
    <row r="309" spans="1:5" x14ac:dyDescent="0.25">
      <c r="A309" t="s">
        <v>213</v>
      </c>
      <c r="B309" t="s">
        <v>315</v>
      </c>
      <c r="C309">
        <v>1.2619047619047601</v>
      </c>
      <c r="D309">
        <v>2.2799999999999998</v>
      </c>
      <c r="E309">
        <v>0.15</v>
      </c>
    </row>
    <row r="310" spans="1:5" x14ac:dyDescent="0.25">
      <c r="A310" t="s">
        <v>213</v>
      </c>
      <c r="B310" t="s">
        <v>220</v>
      </c>
      <c r="C310">
        <v>1.2619047619047601</v>
      </c>
      <c r="D310">
        <v>0.75</v>
      </c>
      <c r="E310">
        <v>1.65</v>
      </c>
    </row>
    <row r="311" spans="1:5" x14ac:dyDescent="0.25">
      <c r="A311" t="s">
        <v>213</v>
      </c>
      <c r="B311" t="s">
        <v>222</v>
      </c>
      <c r="C311">
        <v>1.2619047619047601</v>
      </c>
      <c r="D311">
        <v>0.4</v>
      </c>
      <c r="E311">
        <v>0.73</v>
      </c>
    </row>
    <row r="312" spans="1:5" x14ac:dyDescent="0.25">
      <c r="A312" t="s">
        <v>213</v>
      </c>
      <c r="B312" t="s">
        <v>223</v>
      </c>
      <c r="C312">
        <v>1.2619047619047601</v>
      </c>
      <c r="D312">
        <v>0.65</v>
      </c>
      <c r="E312">
        <v>1.08</v>
      </c>
    </row>
    <row r="313" spans="1:5" x14ac:dyDescent="0.25">
      <c r="A313" t="s">
        <v>37</v>
      </c>
      <c r="B313" t="s">
        <v>224</v>
      </c>
      <c r="C313">
        <v>1.5680000000000001</v>
      </c>
      <c r="D313">
        <v>0.83</v>
      </c>
      <c r="E313">
        <v>1.76</v>
      </c>
    </row>
    <row r="314" spans="1:5" x14ac:dyDescent="0.25">
      <c r="A314" t="s">
        <v>37</v>
      </c>
      <c r="B314" t="s">
        <v>229</v>
      </c>
      <c r="C314">
        <v>1.5680000000000001</v>
      </c>
      <c r="D314">
        <v>0.78</v>
      </c>
      <c r="E314">
        <v>0.67</v>
      </c>
    </row>
    <row r="315" spans="1:5" x14ac:dyDescent="0.25">
      <c r="A315" t="s">
        <v>37</v>
      </c>
      <c r="B315" t="s">
        <v>227</v>
      </c>
      <c r="C315">
        <v>1.5680000000000001</v>
      </c>
      <c r="D315">
        <v>0.57999999999999996</v>
      </c>
      <c r="E315">
        <v>0.79</v>
      </c>
    </row>
    <row r="316" spans="1:5" x14ac:dyDescent="0.25">
      <c r="A316" t="s">
        <v>37</v>
      </c>
      <c r="B316" t="s">
        <v>226</v>
      </c>
      <c r="C316">
        <v>1.5680000000000001</v>
      </c>
      <c r="D316">
        <v>1.22</v>
      </c>
      <c r="E316">
        <v>1.05</v>
      </c>
    </row>
    <row r="317" spans="1:5" x14ac:dyDescent="0.25">
      <c r="A317" t="s">
        <v>37</v>
      </c>
      <c r="B317" t="s">
        <v>39</v>
      </c>
      <c r="C317">
        <v>1.5680000000000001</v>
      </c>
      <c r="D317">
        <v>0.98</v>
      </c>
      <c r="E317">
        <v>0.61</v>
      </c>
    </row>
    <row r="318" spans="1:5" x14ac:dyDescent="0.25">
      <c r="A318" t="s">
        <v>37</v>
      </c>
      <c r="B318" t="s">
        <v>225</v>
      </c>
      <c r="C318">
        <v>1.5680000000000001</v>
      </c>
      <c r="D318">
        <v>2.0099999999999998</v>
      </c>
      <c r="E318">
        <v>0.97</v>
      </c>
    </row>
    <row r="319" spans="1:5" x14ac:dyDescent="0.25">
      <c r="A319" t="s">
        <v>37</v>
      </c>
      <c r="B319" t="s">
        <v>231</v>
      </c>
      <c r="C319">
        <v>1.5680000000000001</v>
      </c>
      <c r="D319">
        <v>0.74</v>
      </c>
      <c r="E319">
        <v>0.73</v>
      </c>
    </row>
    <row r="320" spans="1:5" x14ac:dyDescent="0.25">
      <c r="A320" t="s">
        <v>37</v>
      </c>
      <c r="B320" t="s">
        <v>38</v>
      </c>
      <c r="C320">
        <v>1.5680000000000001</v>
      </c>
      <c r="D320">
        <v>0.64</v>
      </c>
      <c r="E320">
        <v>1.03</v>
      </c>
    </row>
    <row r="321" spans="1:5" x14ac:dyDescent="0.25">
      <c r="A321" t="s">
        <v>37</v>
      </c>
      <c r="B321" t="s">
        <v>228</v>
      </c>
      <c r="C321">
        <v>1.5680000000000001</v>
      </c>
      <c r="D321">
        <v>0.9</v>
      </c>
      <c r="E321">
        <v>1.45</v>
      </c>
    </row>
    <row r="322" spans="1:5" x14ac:dyDescent="0.25">
      <c r="A322" t="s">
        <v>37</v>
      </c>
      <c r="B322" t="s">
        <v>230</v>
      </c>
      <c r="C322">
        <v>1.5680000000000001</v>
      </c>
      <c r="D322">
        <v>1.28</v>
      </c>
      <c r="E322">
        <v>0.92</v>
      </c>
    </row>
    <row r="323" spans="1:5" x14ac:dyDescent="0.25">
      <c r="A323" t="s">
        <v>337</v>
      </c>
      <c r="B323" t="s">
        <v>338</v>
      </c>
      <c r="C323">
        <v>1.31111111111111</v>
      </c>
      <c r="D323">
        <v>1.44</v>
      </c>
      <c r="E323">
        <v>1.03</v>
      </c>
    </row>
    <row r="324" spans="1:5" x14ac:dyDescent="0.25">
      <c r="A324" t="s">
        <v>337</v>
      </c>
      <c r="B324" t="s">
        <v>367</v>
      </c>
      <c r="C324">
        <v>1.31111111111111</v>
      </c>
      <c r="D324">
        <v>0.93</v>
      </c>
      <c r="E324">
        <v>1.65</v>
      </c>
    </row>
    <row r="325" spans="1:5" x14ac:dyDescent="0.25">
      <c r="A325" t="s">
        <v>337</v>
      </c>
      <c r="B325" t="s">
        <v>368</v>
      </c>
      <c r="C325">
        <v>1.31111111111111</v>
      </c>
      <c r="D325">
        <v>1.36</v>
      </c>
      <c r="E325">
        <v>0.62</v>
      </c>
    </row>
    <row r="326" spans="1:5" x14ac:dyDescent="0.25">
      <c r="A326" t="s">
        <v>337</v>
      </c>
      <c r="B326" t="s">
        <v>373</v>
      </c>
      <c r="C326">
        <v>1.31111111111111</v>
      </c>
      <c r="D326">
        <v>0.34</v>
      </c>
      <c r="E326">
        <v>0.93</v>
      </c>
    </row>
    <row r="327" spans="1:5" x14ac:dyDescent="0.25">
      <c r="A327" t="s">
        <v>337</v>
      </c>
      <c r="B327" t="s">
        <v>374</v>
      </c>
      <c r="C327">
        <v>1.31111111111111</v>
      </c>
      <c r="D327">
        <v>1.27</v>
      </c>
      <c r="E327">
        <v>0.72</v>
      </c>
    </row>
    <row r="328" spans="1:5" x14ac:dyDescent="0.25">
      <c r="A328" t="s">
        <v>337</v>
      </c>
      <c r="B328" t="s">
        <v>382</v>
      </c>
      <c r="C328">
        <v>1.31111111111111</v>
      </c>
      <c r="D328">
        <v>0.93</v>
      </c>
      <c r="E328">
        <v>0.52</v>
      </c>
    </row>
    <row r="329" spans="1:5" x14ac:dyDescent="0.25">
      <c r="A329" t="s">
        <v>337</v>
      </c>
      <c r="B329" t="s">
        <v>383</v>
      </c>
      <c r="C329">
        <v>1.31111111111111</v>
      </c>
      <c r="D329">
        <v>0.51</v>
      </c>
      <c r="E329">
        <v>1.75</v>
      </c>
    </row>
    <row r="330" spans="1:5" x14ac:dyDescent="0.25">
      <c r="A330" t="s">
        <v>337</v>
      </c>
      <c r="B330" t="s">
        <v>403</v>
      </c>
      <c r="C330">
        <v>1.31111111111111</v>
      </c>
      <c r="D330">
        <v>1.36</v>
      </c>
      <c r="E330">
        <v>1.03</v>
      </c>
    </row>
    <row r="331" spans="1:5" x14ac:dyDescent="0.25">
      <c r="A331" t="s">
        <v>337</v>
      </c>
      <c r="B331" t="s">
        <v>407</v>
      </c>
      <c r="C331">
        <v>1.31111111111111</v>
      </c>
      <c r="D331">
        <v>1.36</v>
      </c>
      <c r="E331">
        <v>0.72</v>
      </c>
    </row>
    <row r="332" spans="1:5" x14ac:dyDescent="0.25">
      <c r="A332" t="s">
        <v>337</v>
      </c>
      <c r="B332" t="s">
        <v>408</v>
      </c>
      <c r="C332">
        <v>1.31111111111111</v>
      </c>
      <c r="D332">
        <v>0.51</v>
      </c>
      <c r="E332">
        <v>1.03</v>
      </c>
    </row>
    <row r="333" spans="1:5" x14ac:dyDescent="0.25">
      <c r="A333" t="s">
        <v>344</v>
      </c>
      <c r="B333" t="s">
        <v>345</v>
      </c>
      <c r="C333">
        <v>1.3555555555555601</v>
      </c>
      <c r="D333">
        <v>0.49</v>
      </c>
      <c r="E333">
        <v>1.22</v>
      </c>
    </row>
    <row r="334" spans="1:5" x14ac:dyDescent="0.25">
      <c r="A334" t="s">
        <v>344</v>
      </c>
      <c r="B334" t="s">
        <v>350</v>
      </c>
      <c r="C334">
        <v>1.3555555555555601</v>
      </c>
      <c r="D334">
        <v>1.07</v>
      </c>
      <c r="E334">
        <v>1.3</v>
      </c>
    </row>
    <row r="335" spans="1:5" x14ac:dyDescent="0.25">
      <c r="A335" t="s">
        <v>344</v>
      </c>
      <c r="B335" t="s">
        <v>358</v>
      </c>
      <c r="C335">
        <v>1.3555555555555601</v>
      </c>
      <c r="D335">
        <v>0.49</v>
      </c>
      <c r="E335">
        <v>1.87</v>
      </c>
    </row>
    <row r="336" spans="1:5" x14ac:dyDescent="0.25">
      <c r="A336" t="s">
        <v>344</v>
      </c>
      <c r="B336" t="s">
        <v>370</v>
      </c>
      <c r="C336">
        <v>1.3555555555555601</v>
      </c>
      <c r="D336">
        <v>0.56999999999999995</v>
      </c>
      <c r="E336">
        <v>1.38</v>
      </c>
    </row>
    <row r="337" spans="1:5" x14ac:dyDescent="0.25">
      <c r="A337" t="s">
        <v>344</v>
      </c>
      <c r="B337" t="s">
        <v>376</v>
      </c>
      <c r="C337">
        <v>1.3555555555555601</v>
      </c>
      <c r="D337">
        <v>1.31</v>
      </c>
      <c r="E337">
        <v>1.06</v>
      </c>
    </row>
    <row r="338" spans="1:5" x14ac:dyDescent="0.25">
      <c r="A338" t="s">
        <v>344</v>
      </c>
      <c r="B338" t="s">
        <v>379</v>
      </c>
      <c r="C338">
        <v>1.3555555555555601</v>
      </c>
      <c r="D338">
        <v>1.39</v>
      </c>
      <c r="E338">
        <v>0.98</v>
      </c>
    </row>
    <row r="339" spans="1:5" x14ac:dyDescent="0.25">
      <c r="A339" t="s">
        <v>344</v>
      </c>
      <c r="B339" t="s">
        <v>411</v>
      </c>
      <c r="C339">
        <v>1.3555555555555601</v>
      </c>
      <c r="D339">
        <v>1.56</v>
      </c>
      <c r="E339">
        <v>0.33</v>
      </c>
    </row>
    <row r="340" spans="1:5" x14ac:dyDescent="0.25">
      <c r="A340" t="s">
        <v>344</v>
      </c>
      <c r="B340" t="s">
        <v>421</v>
      </c>
      <c r="C340">
        <v>1.3555555555555601</v>
      </c>
      <c r="D340">
        <v>1.23</v>
      </c>
      <c r="E340">
        <v>0.81</v>
      </c>
    </row>
    <row r="341" spans="1:5" x14ac:dyDescent="0.25">
      <c r="A341" t="s">
        <v>344</v>
      </c>
      <c r="B341" t="s">
        <v>422</v>
      </c>
      <c r="C341">
        <v>1.3555555555555601</v>
      </c>
      <c r="D341">
        <v>0.49</v>
      </c>
      <c r="E341">
        <v>0.41</v>
      </c>
    </row>
    <row r="342" spans="1:5" x14ac:dyDescent="0.25">
      <c r="A342" t="s">
        <v>344</v>
      </c>
      <c r="B342" t="s">
        <v>424</v>
      </c>
      <c r="C342">
        <v>1.3555555555555601</v>
      </c>
      <c r="D342">
        <v>1.39</v>
      </c>
      <c r="E342">
        <v>0.65</v>
      </c>
    </row>
    <row r="343" spans="1:5" x14ac:dyDescent="0.25">
      <c r="A343" t="s">
        <v>340</v>
      </c>
      <c r="B343" t="s">
        <v>341</v>
      </c>
      <c r="C343">
        <v>1.35849056603774</v>
      </c>
      <c r="D343">
        <v>0.65</v>
      </c>
      <c r="E343">
        <v>1.0900000000000001</v>
      </c>
    </row>
    <row r="344" spans="1:5" x14ac:dyDescent="0.25">
      <c r="A344" t="s">
        <v>340</v>
      </c>
      <c r="B344" t="s">
        <v>352</v>
      </c>
      <c r="C344">
        <v>1.35849056603774</v>
      </c>
      <c r="D344">
        <v>1.1299999999999999</v>
      </c>
      <c r="E344">
        <v>0.76</v>
      </c>
    </row>
    <row r="345" spans="1:5" x14ac:dyDescent="0.25">
      <c r="A345" t="s">
        <v>340</v>
      </c>
      <c r="B345" t="s">
        <v>353</v>
      </c>
      <c r="C345">
        <v>1.35849056603774</v>
      </c>
      <c r="D345">
        <v>1.6</v>
      </c>
      <c r="E345">
        <v>0.47</v>
      </c>
    </row>
    <row r="346" spans="1:5" x14ac:dyDescent="0.25">
      <c r="A346" t="s">
        <v>340</v>
      </c>
      <c r="B346" t="s">
        <v>354</v>
      </c>
      <c r="C346">
        <v>1.35849056603774</v>
      </c>
      <c r="D346">
        <v>1.93</v>
      </c>
      <c r="E346">
        <v>0.88</v>
      </c>
    </row>
    <row r="347" spans="1:5" x14ac:dyDescent="0.25">
      <c r="A347" t="s">
        <v>340</v>
      </c>
      <c r="B347" t="s">
        <v>356</v>
      </c>
      <c r="C347">
        <v>1.35849056603774</v>
      </c>
      <c r="D347">
        <v>1.04</v>
      </c>
      <c r="E347">
        <v>1.03</v>
      </c>
    </row>
    <row r="348" spans="1:5" x14ac:dyDescent="0.25">
      <c r="A348" t="s">
        <v>340</v>
      </c>
      <c r="B348" t="s">
        <v>361</v>
      </c>
      <c r="C348">
        <v>1.35849056603774</v>
      </c>
      <c r="D348">
        <v>0.61</v>
      </c>
      <c r="E348">
        <v>1.34</v>
      </c>
    </row>
    <row r="349" spans="1:5" x14ac:dyDescent="0.25">
      <c r="A349" t="s">
        <v>340</v>
      </c>
      <c r="B349" t="s">
        <v>365</v>
      </c>
      <c r="C349">
        <v>1.35849056603774</v>
      </c>
      <c r="D349">
        <v>1.1299999999999999</v>
      </c>
      <c r="E349">
        <v>1.52</v>
      </c>
    </row>
    <row r="350" spans="1:5" x14ac:dyDescent="0.25">
      <c r="A350" t="s">
        <v>340</v>
      </c>
      <c r="B350" t="s">
        <v>377</v>
      </c>
      <c r="C350">
        <v>1.35849056603774</v>
      </c>
      <c r="D350">
        <v>0.39</v>
      </c>
      <c r="E350">
        <v>1.05</v>
      </c>
    </row>
    <row r="351" spans="1:5" x14ac:dyDescent="0.25">
      <c r="A351" t="s">
        <v>340</v>
      </c>
      <c r="B351" t="s">
        <v>378</v>
      </c>
      <c r="C351">
        <v>1.35849056603774</v>
      </c>
      <c r="D351">
        <v>0.74</v>
      </c>
      <c r="E351">
        <v>1.17</v>
      </c>
    </row>
    <row r="352" spans="1:5" x14ac:dyDescent="0.25">
      <c r="A352" t="s">
        <v>340</v>
      </c>
      <c r="B352" t="s">
        <v>385</v>
      </c>
      <c r="C352">
        <v>1.35849056603774</v>
      </c>
      <c r="D352">
        <v>0.56000000000000005</v>
      </c>
      <c r="E352">
        <v>0.56999999999999995</v>
      </c>
    </row>
    <row r="353" spans="1:5" x14ac:dyDescent="0.25">
      <c r="A353" t="s">
        <v>340</v>
      </c>
      <c r="B353" t="s">
        <v>387</v>
      </c>
      <c r="C353">
        <v>1.35849056603774</v>
      </c>
      <c r="D353">
        <v>1.1000000000000001</v>
      </c>
      <c r="E353">
        <v>1.1000000000000001</v>
      </c>
    </row>
    <row r="354" spans="1:5" x14ac:dyDescent="0.25">
      <c r="A354" t="s">
        <v>340</v>
      </c>
      <c r="B354" t="s">
        <v>390</v>
      </c>
      <c r="C354">
        <v>1.35849056603774</v>
      </c>
      <c r="D354">
        <v>0.74</v>
      </c>
      <c r="E354">
        <v>1.1100000000000001</v>
      </c>
    </row>
    <row r="355" spans="1:5" x14ac:dyDescent="0.25">
      <c r="A355" t="s">
        <v>340</v>
      </c>
      <c r="B355" t="s">
        <v>394</v>
      </c>
      <c r="C355">
        <v>1.35849056603774</v>
      </c>
      <c r="D355">
        <v>0.95</v>
      </c>
      <c r="E355">
        <v>1.29</v>
      </c>
    </row>
    <row r="356" spans="1:5" x14ac:dyDescent="0.25">
      <c r="A356" t="s">
        <v>340</v>
      </c>
      <c r="B356" t="s">
        <v>405</v>
      </c>
      <c r="C356">
        <v>1.35849056603774</v>
      </c>
      <c r="D356">
        <v>0.78</v>
      </c>
      <c r="E356">
        <v>1.03</v>
      </c>
    </row>
    <row r="357" spans="1:5" x14ac:dyDescent="0.25">
      <c r="A357" t="s">
        <v>340</v>
      </c>
      <c r="B357" t="s">
        <v>413</v>
      </c>
      <c r="C357">
        <v>1.35849056603774</v>
      </c>
      <c r="D357">
        <v>1.33</v>
      </c>
      <c r="E357">
        <v>0.59</v>
      </c>
    </row>
    <row r="358" spans="1:5" x14ac:dyDescent="0.25">
      <c r="A358" t="s">
        <v>340</v>
      </c>
      <c r="B358" t="s">
        <v>415</v>
      </c>
      <c r="C358">
        <v>1.35849056603774</v>
      </c>
      <c r="D358">
        <v>1.1299999999999999</v>
      </c>
      <c r="E358">
        <v>0.53</v>
      </c>
    </row>
    <row r="359" spans="1:5" x14ac:dyDescent="0.25">
      <c r="A359" t="s">
        <v>340</v>
      </c>
      <c r="B359" t="s">
        <v>418</v>
      </c>
      <c r="C359">
        <v>1.35849056603774</v>
      </c>
      <c r="D359">
        <v>1.21</v>
      </c>
      <c r="E359">
        <v>1.03</v>
      </c>
    </row>
    <row r="360" spans="1:5" x14ac:dyDescent="0.25">
      <c r="A360" t="s">
        <v>340</v>
      </c>
      <c r="B360" t="s">
        <v>428</v>
      </c>
      <c r="C360">
        <v>1.35849056603774</v>
      </c>
      <c r="D360">
        <v>1.18</v>
      </c>
      <c r="E360">
        <v>1.05</v>
      </c>
    </row>
    <row r="361" spans="1:5" x14ac:dyDescent="0.25">
      <c r="A361" t="s">
        <v>340</v>
      </c>
      <c r="B361" t="s">
        <v>429</v>
      </c>
      <c r="C361">
        <v>1.35849056603774</v>
      </c>
      <c r="D361">
        <v>0.79</v>
      </c>
      <c r="E361">
        <v>1.41</v>
      </c>
    </row>
    <row r="362" spans="1:5" x14ac:dyDescent="0.25">
      <c r="A362" t="s">
        <v>340</v>
      </c>
      <c r="B362" t="s">
        <v>431</v>
      </c>
      <c r="C362">
        <v>1.35849056603774</v>
      </c>
      <c r="D362">
        <v>1.03</v>
      </c>
      <c r="E362">
        <v>1</v>
      </c>
    </row>
    <row r="363" spans="1:5" x14ac:dyDescent="0.25">
      <c r="A363" t="s">
        <v>342</v>
      </c>
      <c r="B363" t="s">
        <v>343</v>
      </c>
      <c r="C363">
        <v>1.17402597402597</v>
      </c>
      <c r="D363">
        <v>0.66</v>
      </c>
      <c r="E363">
        <v>1.23</v>
      </c>
    </row>
    <row r="364" spans="1:5" x14ac:dyDescent="0.25">
      <c r="A364" t="s">
        <v>342</v>
      </c>
      <c r="B364" t="s">
        <v>346</v>
      </c>
      <c r="C364">
        <v>1.17402597402597</v>
      </c>
      <c r="D364">
        <v>0.8</v>
      </c>
      <c r="E364">
        <v>1.24</v>
      </c>
    </row>
    <row r="365" spans="1:5" x14ac:dyDescent="0.25">
      <c r="A365" t="s">
        <v>342</v>
      </c>
      <c r="B365" t="s">
        <v>348</v>
      </c>
      <c r="C365">
        <v>1.17402597402597</v>
      </c>
      <c r="D365">
        <v>1.37</v>
      </c>
      <c r="E365">
        <v>0.91</v>
      </c>
    </row>
    <row r="366" spans="1:5" x14ac:dyDescent="0.25">
      <c r="A366" t="s">
        <v>342</v>
      </c>
      <c r="B366" t="s">
        <v>363</v>
      </c>
      <c r="C366">
        <v>1.17402597402597</v>
      </c>
      <c r="D366">
        <v>1.04</v>
      </c>
      <c r="E366">
        <v>1.3</v>
      </c>
    </row>
    <row r="367" spans="1:5" x14ac:dyDescent="0.25">
      <c r="A367" t="s">
        <v>342</v>
      </c>
      <c r="B367" t="s">
        <v>364</v>
      </c>
      <c r="C367">
        <v>1.17402597402597</v>
      </c>
      <c r="D367">
        <v>0.99</v>
      </c>
      <c r="E367">
        <v>1.04</v>
      </c>
    </row>
    <row r="368" spans="1:5" x14ac:dyDescent="0.25">
      <c r="A368" t="s">
        <v>342</v>
      </c>
      <c r="B368" t="s">
        <v>380</v>
      </c>
      <c r="C368">
        <v>1.17402597402597</v>
      </c>
      <c r="D368">
        <v>1.65</v>
      </c>
      <c r="E368">
        <v>0.62</v>
      </c>
    </row>
    <row r="369" spans="1:5" x14ac:dyDescent="0.25">
      <c r="A369" t="s">
        <v>342</v>
      </c>
      <c r="B369" t="s">
        <v>384</v>
      </c>
      <c r="C369">
        <v>1.17402597402597</v>
      </c>
      <c r="D369">
        <v>0.85</v>
      </c>
      <c r="E369">
        <v>1.1000000000000001</v>
      </c>
    </row>
    <row r="370" spans="1:5" x14ac:dyDescent="0.25">
      <c r="A370" t="s">
        <v>342</v>
      </c>
      <c r="B370" t="s">
        <v>386</v>
      </c>
      <c r="C370">
        <v>1.17402597402597</v>
      </c>
      <c r="D370">
        <v>0.9</v>
      </c>
      <c r="E370">
        <v>0.78</v>
      </c>
    </row>
    <row r="371" spans="1:5" x14ac:dyDescent="0.25">
      <c r="A371" t="s">
        <v>342</v>
      </c>
      <c r="B371" t="s">
        <v>392</v>
      </c>
      <c r="C371">
        <v>1.17402597402597</v>
      </c>
      <c r="D371">
        <v>1.37</v>
      </c>
      <c r="E371">
        <v>1.23</v>
      </c>
    </row>
    <row r="372" spans="1:5" x14ac:dyDescent="0.25">
      <c r="A372" t="s">
        <v>342</v>
      </c>
      <c r="B372" t="s">
        <v>393</v>
      </c>
      <c r="C372">
        <v>1.17402597402597</v>
      </c>
      <c r="D372">
        <v>1.1399999999999999</v>
      </c>
      <c r="E372">
        <v>0.78</v>
      </c>
    </row>
    <row r="373" spans="1:5" x14ac:dyDescent="0.25">
      <c r="A373" t="s">
        <v>342</v>
      </c>
      <c r="B373" t="s">
        <v>396</v>
      </c>
      <c r="C373">
        <v>1.17402597402597</v>
      </c>
      <c r="D373">
        <v>0.65</v>
      </c>
      <c r="E373">
        <v>1.24</v>
      </c>
    </row>
    <row r="374" spans="1:5" x14ac:dyDescent="0.25">
      <c r="A374" t="s">
        <v>342</v>
      </c>
      <c r="B374" t="s">
        <v>398</v>
      </c>
      <c r="C374">
        <v>1.17402597402597</v>
      </c>
      <c r="D374">
        <v>0.66</v>
      </c>
      <c r="E374">
        <v>0.78</v>
      </c>
    </row>
    <row r="375" spans="1:5" x14ac:dyDescent="0.25">
      <c r="A375" t="s">
        <v>342</v>
      </c>
      <c r="B375" t="s">
        <v>399</v>
      </c>
      <c r="C375">
        <v>1.17402597402597</v>
      </c>
      <c r="D375">
        <v>0.8</v>
      </c>
      <c r="E375">
        <v>1.3</v>
      </c>
    </row>
    <row r="376" spans="1:5" x14ac:dyDescent="0.25">
      <c r="A376" t="s">
        <v>342</v>
      </c>
      <c r="B376" t="s">
        <v>400</v>
      </c>
      <c r="C376">
        <v>1.17402597402597</v>
      </c>
      <c r="D376">
        <v>1.28</v>
      </c>
      <c r="E376">
        <v>0.65</v>
      </c>
    </row>
    <row r="377" spans="1:5" x14ac:dyDescent="0.25">
      <c r="A377" t="s">
        <v>342</v>
      </c>
      <c r="B377" t="s">
        <v>402</v>
      </c>
      <c r="C377">
        <v>1.17402597402597</v>
      </c>
      <c r="D377">
        <v>0.8</v>
      </c>
      <c r="E377">
        <v>0.96</v>
      </c>
    </row>
    <row r="378" spans="1:5" x14ac:dyDescent="0.25">
      <c r="A378" t="s">
        <v>342</v>
      </c>
      <c r="B378" t="s">
        <v>406</v>
      </c>
      <c r="C378">
        <v>1.17402597402597</v>
      </c>
      <c r="D378">
        <v>1.1000000000000001</v>
      </c>
      <c r="E378">
        <v>1.3</v>
      </c>
    </row>
    <row r="379" spans="1:5" x14ac:dyDescent="0.25">
      <c r="A379" t="s">
        <v>342</v>
      </c>
      <c r="B379" t="s">
        <v>409</v>
      </c>
      <c r="C379">
        <v>1.17402597402597</v>
      </c>
      <c r="D379">
        <v>1.1000000000000001</v>
      </c>
      <c r="E379">
        <v>1.17</v>
      </c>
    </row>
    <row r="380" spans="1:5" x14ac:dyDescent="0.25">
      <c r="A380" t="s">
        <v>342</v>
      </c>
      <c r="B380" t="s">
        <v>414</v>
      </c>
      <c r="C380">
        <v>1.17402597402597</v>
      </c>
      <c r="D380">
        <v>0.75</v>
      </c>
      <c r="E380">
        <v>1.3</v>
      </c>
    </row>
    <row r="381" spans="1:5" x14ac:dyDescent="0.25">
      <c r="A381" t="s">
        <v>342</v>
      </c>
      <c r="B381" t="s">
        <v>420</v>
      </c>
      <c r="C381">
        <v>1.17402597402597</v>
      </c>
      <c r="D381">
        <v>0.95</v>
      </c>
      <c r="E381">
        <v>0.65</v>
      </c>
    </row>
    <row r="382" spans="1:5" x14ac:dyDescent="0.25">
      <c r="A382" t="s">
        <v>342</v>
      </c>
      <c r="B382" t="s">
        <v>426</v>
      </c>
      <c r="C382">
        <v>1.17402597402597</v>
      </c>
      <c r="D382">
        <v>1.05</v>
      </c>
      <c r="E382">
        <v>0.62</v>
      </c>
    </row>
    <row r="383" spans="1:5" x14ac:dyDescent="0.25">
      <c r="A383" t="s">
        <v>342</v>
      </c>
      <c r="B383" t="s">
        <v>430</v>
      </c>
      <c r="C383">
        <v>1.17402597402597</v>
      </c>
      <c r="D383">
        <v>1.2</v>
      </c>
      <c r="E383">
        <v>1.03</v>
      </c>
    </row>
    <row r="384" spans="1:5" x14ac:dyDescent="0.25">
      <c r="A384" t="s">
        <v>342</v>
      </c>
      <c r="B384" t="s">
        <v>436</v>
      </c>
      <c r="C384">
        <v>1.17402597402597</v>
      </c>
      <c r="D384">
        <v>0.85</v>
      </c>
      <c r="E384">
        <v>0.82</v>
      </c>
    </row>
    <row r="385" spans="1:5" x14ac:dyDescent="0.25">
      <c r="A385" t="s">
        <v>40</v>
      </c>
      <c r="B385" t="s">
        <v>339</v>
      </c>
      <c r="C385">
        <v>1.4777777777777801</v>
      </c>
      <c r="D385">
        <v>1.5</v>
      </c>
      <c r="E385">
        <v>0.85</v>
      </c>
    </row>
    <row r="386" spans="1:5" x14ac:dyDescent="0.25">
      <c r="A386" t="s">
        <v>40</v>
      </c>
      <c r="B386" t="s">
        <v>333</v>
      </c>
      <c r="C386">
        <v>1.4777777777777801</v>
      </c>
      <c r="D386">
        <v>1</v>
      </c>
      <c r="E386">
        <v>1.05</v>
      </c>
    </row>
    <row r="387" spans="1:5" x14ac:dyDescent="0.25">
      <c r="A387" t="s">
        <v>40</v>
      </c>
      <c r="B387" t="s">
        <v>238</v>
      </c>
      <c r="C387">
        <v>1.4777777777777801</v>
      </c>
      <c r="D387">
        <v>0.88</v>
      </c>
      <c r="E387">
        <v>1.2</v>
      </c>
    </row>
    <row r="388" spans="1:5" x14ac:dyDescent="0.25">
      <c r="A388" t="s">
        <v>40</v>
      </c>
      <c r="B388" t="s">
        <v>320</v>
      </c>
      <c r="C388">
        <v>1.4777777777777801</v>
      </c>
      <c r="D388">
        <v>1.51</v>
      </c>
      <c r="E388">
        <v>0.55000000000000004</v>
      </c>
    </row>
    <row r="389" spans="1:5" x14ac:dyDescent="0.25">
      <c r="A389" t="s">
        <v>40</v>
      </c>
      <c r="B389" t="s">
        <v>234</v>
      </c>
      <c r="C389">
        <v>1.4777777777777801</v>
      </c>
      <c r="D389">
        <v>0.96</v>
      </c>
      <c r="E389">
        <v>1.35</v>
      </c>
    </row>
    <row r="390" spans="1:5" x14ac:dyDescent="0.25">
      <c r="A390" t="s">
        <v>40</v>
      </c>
      <c r="B390" t="s">
        <v>316</v>
      </c>
      <c r="C390">
        <v>1.4777777777777801</v>
      </c>
      <c r="D390">
        <v>0.6</v>
      </c>
      <c r="E390">
        <v>1.05</v>
      </c>
    </row>
    <row r="391" spans="1:5" x14ac:dyDescent="0.25">
      <c r="A391" t="s">
        <v>40</v>
      </c>
      <c r="B391" t="s">
        <v>335</v>
      </c>
      <c r="C391">
        <v>1.4777777777777801</v>
      </c>
      <c r="D391">
        <v>0.64</v>
      </c>
      <c r="E391">
        <v>1.27</v>
      </c>
    </row>
    <row r="392" spans="1:5" x14ac:dyDescent="0.25">
      <c r="A392" t="s">
        <v>40</v>
      </c>
      <c r="B392" t="s">
        <v>332</v>
      </c>
      <c r="C392">
        <v>1.4777777777777801</v>
      </c>
      <c r="D392">
        <v>1.07</v>
      </c>
      <c r="E392">
        <v>1</v>
      </c>
    </row>
    <row r="393" spans="1:5" x14ac:dyDescent="0.25">
      <c r="A393" t="s">
        <v>40</v>
      </c>
      <c r="B393" t="s">
        <v>321</v>
      </c>
      <c r="C393">
        <v>1.4777777777777801</v>
      </c>
      <c r="D393">
        <v>1.51</v>
      </c>
      <c r="E393">
        <v>0.75</v>
      </c>
    </row>
    <row r="394" spans="1:5" x14ac:dyDescent="0.25">
      <c r="A394" t="s">
        <v>40</v>
      </c>
      <c r="B394" t="s">
        <v>236</v>
      </c>
      <c r="C394">
        <v>1.4777777777777801</v>
      </c>
      <c r="D394">
        <v>1.23</v>
      </c>
      <c r="E394">
        <v>0.75</v>
      </c>
    </row>
    <row r="395" spans="1:5" x14ac:dyDescent="0.25">
      <c r="A395" t="s">
        <v>40</v>
      </c>
      <c r="B395" t="s">
        <v>41</v>
      </c>
      <c r="C395">
        <v>1.4777777777777801</v>
      </c>
      <c r="D395">
        <v>0.8</v>
      </c>
      <c r="E395">
        <v>1.44</v>
      </c>
    </row>
    <row r="396" spans="1:5" x14ac:dyDescent="0.25">
      <c r="A396" t="s">
        <v>40</v>
      </c>
      <c r="B396" t="s">
        <v>233</v>
      </c>
      <c r="C396">
        <v>1.4777777777777801</v>
      </c>
      <c r="D396">
        <v>1.31</v>
      </c>
      <c r="E396">
        <v>1.1499999999999999</v>
      </c>
    </row>
    <row r="397" spans="1:5" x14ac:dyDescent="0.25">
      <c r="A397" t="s">
        <v>40</v>
      </c>
      <c r="B397" t="s">
        <v>317</v>
      </c>
      <c r="C397">
        <v>1.4777777777777801</v>
      </c>
      <c r="D397">
        <v>1.23</v>
      </c>
      <c r="E397">
        <v>1.05</v>
      </c>
    </row>
    <row r="398" spans="1:5" x14ac:dyDescent="0.25">
      <c r="A398" t="s">
        <v>40</v>
      </c>
      <c r="B398" t="s">
        <v>42</v>
      </c>
      <c r="C398">
        <v>1.4777777777777801</v>
      </c>
      <c r="D398">
        <v>1.19</v>
      </c>
      <c r="E398">
        <v>0.8</v>
      </c>
    </row>
    <row r="399" spans="1:5" x14ac:dyDescent="0.25">
      <c r="A399" t="s">
        <v>40</v>
      </c>
      <c r="B399" t="s">
        <v>334</v>
      </c>
      <c r="C399">
        <v>1.4777777777777801</v>
      </c>
      <c r="D399">
        <v>0.75</v>
      </c>
      <c r="E399">
        <v>1.1299999999999999</v>
      </c>
    </row>
    <row r="400" spans="1:5" x14ac:dyDescent="0.25">
      <c r="A400" t="s">
        <v>40</v>
      </c>
      <c r="B400" t="s">
        <v>237</v>
      </c>
      <c r="C400">
        <v>1.4777777777777801</v>
      </c>
      <c r="D400">
        <v>0.52</v>
      </c>
      <c r="E400">
        <v>1</v>
      </c>
    </row>
    <row r="401" spans="1:5" x14ac:dyDescent="0.25">
      <c r="A401" t="s">
        <v>40</v>
      </c>
      <c r="B401" t="s">
        <v>232</v>
      </c>
      <c r="C401">
        <v>1.4777777777777801</v>
      </c>
      <c r="D401">
        <v>0.84</v>
      </c>
      <c r="E401">
        <v>0.85</v>
      </c>
    </row>
    <row r="402" spans="1:5" x14ac:dyDescent="0.25">
      <c r="A402" t="s">
        <v>40</v>
      </c>
      <c r="B402" t="s">
        <v>319</v>
      </c>
      <c r="C402">
        <v>1.4777777777777801</v>
      </c>
      <c r="D402">
        <v>1</v>
      </c>
      <c r="E402">
        <v>1.05</v>
      </c>
    </row>
    <row r="403" spans="1:5" x14ac:dyDescent="0.25">
      <c r="A403" t="s">
        <v>40</v>
      </c>
      <c r="B403" t="s">
        <v>235</v>
      </c>
      <c r="C403">
        <v>1.4777777777777801</v>
      </c>
      <c r="D403">
        <v>0.64</v>
      </c>
      <c r="E403">
        <v>0.7</v>
      </c>
    </row>
    <row r="404" spans="1:5" x14ac:dyDescent="0.25">
      <c r="A404" t="s">
        <v>40</v>
      </c>
      <c r="B404" t="s">
        <v>239</v>
      </c>
      <c r="C404">
        <v>1.4777777777777801</v>
      </c>
      <c r="D404">
        <v>0.96</v>
      </c>
      <c r="E404">
        <v>1.1000000000000001</v>
      </c>
    </row>
    <row r="405" spans="1:5" x14ac:dyDescent="0.25">
      <c r="A405" t="s">
        <v>40</v>
      </c>
      <c r="B405" t="s">
        <v>318</v>
      </c>
      <c r="C405">
        <v>1.4777777777777801</v>
      </c>
      <c r="D405">
        <v>0.88</v>
      </c>
      <c r="E405">
        <v>0.95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abSelected="1" zoomScale="80" zoomScaleNormal="80" workbookViewId="0">
      <selection activeCell="A2" sqref="A2:E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1.44444444444444</v>
      </c>
      <c r="D2">
        <v>0.99</v>
      </c>
      <c r="E2">
        <v>0.88</v>
      </c>
    </row>
    <row r="3" spans="1:5" x14ac:dyDescent="0.25">
      <c r="A3" t="s">
        <v>10</v>
      </c>
      <c r="B3" t="s">
        <v>241</v>
      </c>
      <c r="C3">
        <v>1.44444444444444</v>
      </c>
      <c r="D3">
        <v>1.03</v>
      </c>
      <c r="E3">
        <v>0.88</v>
      </c>
    </row>
    <row r="4" spans="1:5" x14ac:dyDescent="0.25">
      <c r="A4" t="s">
        <v>10</v>
      </c>
      <c r="B4" t="s">
        <v>244</v>
      </c>
      <c r="C4">
        <v>1.44444444444444</v>
      </c>
      <c r="D4">
        <v>0.99</v>
      </c>
      <c r="E4">
        <v>1.33</v>
      </c>
    </row>
    <row r="5" spans="1:5" x14ac:dyDescent="0.25">
      <c r="A5" t="s">
        <v>10</v>
      </c>
      <c r="B5" t="s">
        <v>242</v>
      </c>
      <c r="C5">
        <v>1.44444444444444</v>
      </c>
      <c r="D5">
        <v>0.56999999999999995</v>
      </c>
      <c r="E5">
        <v>0.95</v>
      </c>
    </row>
    <row r="6" spans="1:5" x14ac:dyDescent="0.25">
      <c r="A6" t="s">
        <v>10</v>
      </c>
      <c r="B6" t="s">
        <v>49</v>
      </c>
      <c r="C6">
        <v>1.44444444444444</v>
      </c>
      <c r="D6">
        <v>1.07</v>
      </c>
      <c r="E6">
        <v>1.26</v>
      </c>
    </row>
    <row r="7" spans="1:5" x14ac:dyDescent="0.25">
      <c r="A7" t="s">
        <v>10</v>
      </c>
      <c r="B7" t="s">
        <v>245</v>
      </c>
      <c r="C7">
        <v>1.44444444444444</v>
      </c>
      <c r="D7">
        <v>1.49</v>
      </c>
      <c r="E7">
        <v>0.42</v>
      </c>
    </row>
    <row r="8" spans="1:5" x14ac:dyDescent="0.25">
      <c r="A8" t="s">
        <v>10</v>
      </c>
      <c r="B8" t="s">
        <v>11</v>
      </c>
      <c r="C8">
        <v>1.44444444444444</v>
      </c>
      <c r="D8">
        <v>0.76</v>
      </c>
      <c r="E8">
        <v>0.95</v>
      </c>
    </row>
    <row r="9" spans="1:5" x14ac:dyDescent="0.25">
      <c r="A9" t="s">
        <v>10</v>
      </c>
      <c r="B9" t="s">
        <v>46</v>
      </c>
      <c r="C9">
        <v>1.44444444444444</v>
      </c>
      <c r="D9">
        <v>1.1100000000000001</v>
      </c>
      <c r="E9">
        <v>1.07</v>
      </c>
    </row>
    <row r="10" spans="1:5" x14ac:dyDescent="0.25">
      <c r="A10" t="s">
        <v>10</v>
      </c>
      <c r="B10" t="s">
        <v>240</v>
      </c>
      <c r="C10">
        <v>1.44444444444444</v>
      </c>
      <c r="D10">
        <v>0.99</v>
      </c>
      <c r="E10">
        <v>0.8</v>
      </c>
    </row>
    <row r="11" spans="1:5" x14ac:dyDescent="0.25">
      <c r="A11" t="s">
        <v>10</v>
      </c>
      <c r="B11" t="s">
        <v>44</v>
      </c>
      <c r="C11">
        <v>1.44444444444444</v>
      </c>
      <c r="D11">
        <v>0.76</v>
      </c>
      <c r="E11">
        <v>0.84</v>
      </c>
    </row>
    <row r="12" spans="1:5" x14ac:dyDescent="0.25">
      <c r="A12" t="s">
        <v>10</v>
      </c>
      <c r="B12" t="s">
        <v>50</v>
      </c>
      <c r="C12">
        <v>1.44444444444444</v>
      </c>
      <c r="D12">
        <v>0.95</v>
      </c>
      <c r="E12">
        <v>0.92</v>
      </c>
    </row>
    <row r="13" spans="1:5" x14ac:dyDescent="0.25">
      <c r="A13" t="s">
        <v>10</v>
      </c>
      <c r="B13" t="s">
        <v>45</v>
      </c>
      <c r="C13">
        <v>1.44444444444444</v>
      </c>
      <c r="D13">
        <v>0.56999999999999995</v>
      </c>
      <c r="E13">
        <v>1.22</v>
      </c>
    </row>
    <row r="14" spans="1:5" x14ac:dyDescent="0.25">
      <c r="A14" t="s">
        <v>10</v>
      </c>
      <c r="B14" t="s">
        <v>43</v>
      </c>
      <c r="C14">
        <v>1.44444444444444</v>
      </c>
      <c r="D14">
        <v>0.61</v>
      </c>
      <c r="E14">
        <v>0.76</v>
      </c>
    </row>
    <row r="15" spans="1:5" x14ac:dyDescent="0.25">
      <c r="A15" t="s">
        <v>10</v>
      </c>
      <c r="B15" t="s">
        <v>247</v>
      </c>
      <c r="C15">
        <v>1.44444444444444</v>
      </c>
      <c r="D15">
        <v>1.1399999999999999</v>
      </c>
      <c r="E15">
        <v>1.37</v>
      </c>
    </row>
    <row r="16" spans="1:5" x14ac:dyDescent="0.25">
      <c r="A16" t="s">
        <v>10</v>
      </c>
      <c r="B16" t="s">
        <v>246</v>
      </c>
      <c r="C16">
        <v>1.44444444444444</v>
      </c>
      <c r="D16">
        <v>0.8</v>
      </c>
      <c r="E16">
        <v>1.22</v>
      </c>
    </row>
    <row r="17" spans="1:5" x14ac:dyDescent="0.25">
      <c r="A17" t="s">
        <v>10</v>
      </c>
      <c r="B17" t="s">
        <v>243</v>
      </c>
      <c r="C17">
        <v>1.44444444444444</v>
      </c>
      <c r="D17">
        <v>0.99</v>
      </c>
      <c r="E17">
        <v>0.8</v>
      </c>
    </row>
    <row r="18" spans="1:5" x14ac:dyDescent="0.25">
      <c r="A18" t="s">
        <v>10</v>
      </c>
      <c r="B18" t="s">
        <v>47</v>
      </c>
      <c r="C18">
        <v>1.44444444444444</v>
      </c>
      <c r="D18">
        <v>0.88</v>
      </c>
      <c r="E18">
        <v>1.1399999999999999</v>
      </c>
    </row>
    <row r="19" spans="1:5" x14ac:dyDescent="0.25">
      <c r="A19" t="s">
        <v>10</v>
      </c>
      <c r="B19" t="s">
        <v>48</v>
      </c>
      <c r="C19">
        <v>1.44444444444444</v>
      </c>
      <c r="D19">
        <v>1.1399999999999999</v>
      </c>
      <c r="E19">
        <v>1.18</v>
      </c>
    </row>
    <row r="20" spans="1:5" x14ac:dyDescent="0.25">
      <c r="A20" t="s">
        <v>13</v>
      </c>
      <c r="B20" t="s">
        <v>58</v>
      </c>
      <c r="C20">
        <v>1.3582089552238801</v>
      </c>
      <c r="D20">
        <v>0.49</v>
      </c>
      <c r="E20">
        <v>0.9</v>
      </c>
    </row>
    <row r="21" spans="1:5" x14ac:dyDescent="0.25">
      <c r="A21" t="s">
        <v>13</v>
      </c>
      <c r="B21" t="s">
        <v>248</v>
      </c>
      <c r="C21">
        <v>1.3582089552238801</v>
      </c>
      <c r="D21">
        <v>1.31</v>
      </c>
      <c r="E21">
        <v>0.78</v>
      </c>
    </row>
    <row r="22" spans="1:5" x14ac:dyDescent="0.25">
      <c r="A22" t="s">
        <v>13</v>
      </c>
      <c r="B22" t="s">
        <v>56</v>
      </c>
      <c r="C22">
        <v>1.3582089552238801</v>
      </c>
      <c r="D22">
        <v>0.48</v>
      </c>
      <c r="E22">
        <v>1.05</v>
      </c>
    </row>
    <row r="23" spans="1:5" x14ac:dyDescent="0.25">
      <c r="A23" t="s">
        <v>13</v>
      </c>
      <c r="B23" t="s">
        <v>51</v>
      </c>
      <c r="C23">
        <v>1.3582089552238801</v>
      </c>
      <c r="D23">
        <v>1.23</v>
      </c>
      <c r="E23">
        <v>1.02</v>
      </c>
    </row>
    <row r="24" spans="1:5" x14ac:dyDescent="0.25">
      <c r="A24" t="s">
        <v>13</v>
      </c>
      <c r="B24" t="s">
        <v>250</v>
      </c>
      <c r="C24">
        <v>1.3582089552238801</v>
      </c>
      <c r="D24">
        <v>1.1499999999999999</v>
      </c>
      <c r="E24">
        <v>1.07</v>
      </c>
    </row>
    <row r="25" spans="1:5" x14ac:dyDescent="0.25">
      <c r="A25" t="s">
        <v>13</v>
      </c>
      <c r="B25" t="s">
        <v>53</v>
      </c>
      <c r="C25">
        <v>1.3582089552238801</v>
      </c>
      <c r="D25">
        <v>0.45</v>
      </c>
      <c r="E25">
        <v>1.1100000000000001</v>
      </c>
    </row>
    <row r="26" spans="1:5" x14ac:dyDescent="0.25">
      <c r="A26" t="s">
        <v>13</v>
      </c>
      <c r="B26" t="s">
        <v>249</v>
      </c>
      <c r="C26">
        <v>1.3582089552238801</v>
      </c>
      <c r="D26">
        <v>0.61</v>
      </c>
      <c r="E26">
        <v>0.97</v>
      </c>
    </row>
    <row r="27" spans="1:5" x14ac:dyDescent="0.25">
      <c r="A27" t="s">
        <v>13</v>
      </c>
      <c r="B27" t="s">
        <v>54</v>
      </c>
      <c r="C27">
        <v>1.3582089552238801</v>
      </c>
      <c r="D27">
        <v>0.7</v>
      </c>
      <c r="E27">
        <v>0.97</v>
      </c>
    </row>
    <row r="28" spans="1:5" x14ac:dyDescent="0.25">
      <c r="A28" t="s">
        <v>13</v>
      </c>
      <c r="B28" t="s">
        <v>55</v>
      </c>
      <c r="C28">
        <v>1.3582089552238801</v>
      </c>
      <c r="D28">
        <v>0.74</v>
      </c>
      <c r="E28">
        <v>1.1499999999999999</v>
      </c>
    </row>
    <row r="29" spans="1:5" x14ac:dyDescent="0.25">
      <c r="A29" t="s">
        <v>13</v>
      </c>
      <c r="B29" t="s">
        <v>15</v>
      </c>
      <c r="C29">
        <v>1.3582089552238801</v>
      </c>
      <c r="D29">
        <v>0.74</v>
      </c>
      <c r="E29">
        <v>0.56999999999999995</v>
      </c>
    </row>
    <row r="30" spans="1:5" x14ac:dyDescent="0.25">
      <c r="A30" t="s">
        <v>13</v>
      </c>
      <c r="B30" t="s">
        <v>52</v>
      </c>
      <c r="C30">
        <v>1.3582089552238801</v>
      </c>
      <c r="D30">
        <v>0.78</v>
      </c>
      <c r="E30">
        <v>1.1100000000000001</v>
      </c>
    </row>
    <row r="31" spans="1:5" x14ac:dyDescent="0.25">
      <c r="A31" t="s">
        <v>13</v>
      </c>
      <c r="B31" t="s">
        <v>62</v>
      </c>
      <c r="C31">
        <v>1.3582089552238801</v>
      </c>
      <c r="D31">
        <v>1.1499999999999999</v>
      </c>
      <c r="E31">
        <v>1.19</v>
      </c>
    </row>
    <row r="32" spans="1:5" x14ac:dyDescent="0.25">
      <c r="A32" t="s">
        <v>13</v>
      </c>
      <c r="B32" t="s">
        <v>60</v>
      </c>
      <c r="C32">
        <v>1.3582089552238801</v>
      </c>
      <c r="D32">
        <v>1.1499999999999999</v>
      </c>
      <c r="E32">
        <v>0.56999999999999995</v>
      </c>
    </row>
    <row r="33" spans="1:5" x14ac:dyDescent="0.25">
      <c r="A33" t="s">
        <v>13</v>
      </c>
      <c r="B33" t="s">
        <v>251</v>
      </c>
      <c r="C33">
        <v>1.3582089552238801</v>
      </c>
      <c r="D33">
        <v>0.37</v>
      </c>
      <c r="E33">
        <v>1.93</v>
      </c>
    </row>
    <row r="34" spans="1:5" x14ac:dyDescent="0.25">
      <c r="A34" t="s">
        <v>13</v>
      </c>
      <c r="B34" t="s">
        <v>61</v>
      </c>
      <c r="C34">
        <v>1.3582089552238801</v>
      </c>
      <c r="D34">
        <v>1.1100000000000001</v>
      </c>
      <c r="E34">
        <v>1.07</v>
      </c>
    </row>
    <row r="35" spans="1:5" x14ac:dyDescent="0.25">
      <c r="A35" t="s">
        <v>13</v>
      </c>
      <c r="B35" t="s">
        <v>14</v>
      </c>
      <c r="C35">
        <v>1.3582089552238801</v>
      </c>
      <c r="D35">
        <v>0.7</v>
      </c>
      <c r="E35">
        <v>0.86</v>
      </c>
    </row>
    <row r="36" spans="1:5" x14ac:dyDescent="0.25">
      <c r="A36" t="s">
        <v>13</v>
      </c>
      <c r="B36" t="s">
        <v>57</v>
      </c>
      <c r="C36">
        <v>1.3582089552238801</v>
      </c>
      <c r="D36">
        <v>0.78</v>
      </c>
      <c r="E36">
        <v>0.98</v>
      </c>
    </row>
    <row r="37" spans="1:5" x14ac:dyDescent="0.25">
      <c r="A37" t="s">
        <v>13</v>
      </c>
      <c r="B37" t="s">
        <v>59</v>
      </c>
      <c r="C37">
        <v>1.3582089552238801</v>
      </c>
      <c r="D37">
        <v>1.04</v>
      </c>
      <c r="E37">
        <v>0.73</v>
      </c>
    </row>
    <row r="38" spans="1:5" x14ac:dyDescent="0.25">
      <c r="A38" t="s">
        <v>16</v>
      </c>
      <c r="B38" t="s">
        <v>63</v>
      </c>
      <c r="C38">
        <v>1.29007633587786</v>
      </c>
      <c r="D38">
        <v>1.04</v>
      </c>
      <c r="E38">
        <v>0.82</v>
      </c>
    </row>
    <row r="39" spans="1:5" x14ac:dyDescent="0.25">
      <c r="A39" t="s">
        <v>16</v>
      </c>
      <c r="B39" t="s">
        <v>20</v>
      </c>
      <c r="C39">
        <v>1.29007633587786</v>
      </c>
      <c r="D39">
        <v>0.48</v>
      </c>
      <c r="E39">
        <v>1.3</v>
      </c>
    </row>
    <row r="40" spans="1:5" x14ac:dyDescent="0.25">
      <c r="A40" t="s">
        <v>16</v>
      </c>
      <c r="B40" t="s">
        <v>253</v>
      </c>
      <c r="C40">
        <v>1.29007633587786</v>
      </c>
      <c r="D40">
        <v>1.26</v>
      </c>
      <c r="E40">
        <v>1.26</v>
      </c>
    </row>
    <row r="41" spans="1:5" x14ac:dyDescent="0.25">
      <c r="A41" t="s">
        <v>16</v>
      </c>
      <c r="B41" t="s">
        <v>65</v>
      </c>
      <c r="C41">
        <v>1.29007633587786</v>
      </c>
      <c r="D41">
        <v>0.6</v>
      </c>
      <c r="E41">
        <v>1.02</v>
      </c>
    </row>
    <row r="42" spans="1:5" x14ac:dyDescent="0.25">
      <c r="A42" t="s">
        <v>16</v>
      </c>
      <c r="B42" t="s">
        <v>66</v>
      </c>
      <c r="C42">
        <v>1.29007633587786</v>
      </c>
      <c r="D42">
        <v>0.87</v>
      </c>
      <c r="E42">
        <v>0.91</v>
      </c>
    </row>
    <row r="43" spans="1:5" x14ac:dyDescent="0.25">
      <c r="A43" t="s">
        <v>16</v>
      </c>
      <c r="B43" t="s">
        <v>17</v>
      </c>
      <c r="C43">
        <v>1.29007633587786</v>
      </c>
      <c r="D43">
        <v>1.3</v>
      </c>
      <c r="E43">
        <v>0.74</v>
      </c>
    </row>
    <row r="44" spans="1:5" x14ac:dyDescent="0.25">
      <c r="A44" t="s">
        <v>16</v>
      </c>
      <c r="B44" t="s">
        <v>322</v>
      </c>
      <c r="C44">
        <v>1.29007633587786</v>
      </c>
      <c r="D44">
        <v>1.21</v>
      </c>
      <c r="E44">
        <v>1.04</v>
      </c>
    </row>
    <row r="45" spans="1:5" x14ac:dyDescent="0.25">
      <c r="A45" t="s">
        <v>16</v>
      </c>
      <c r="B45" t="s">
        <v>67</v>
      </c>
      <c r="C45">
        <v>1.29007633587786</v>
      </c>
      <c r="D45">
        <v>0.88</v>
      </c>
      <c r="E45">
        <v>1.07</v>
      </c>
    </row>
    <row r="46" spans="1:5" x14ac:dyDescent="0.25">
      <c r="A46" t="s">
        <v>16</v>
      </c>
      <c r="B46" t="s">
        <v>252</v>
      </c>
      <c r="C46">
        <v>1.29007633587786</v>
      </c>
      <c r="D46">
        <v>0.82</v>
      </c>
      <c r="E46">
        <v>1.08</v>
      </c>
    </row>
    <row r="47" spans="1:5" x14ac:dyDescent="0.25">
      <c r="A47" t="s">
        <v>16</v>
      </c>
      <c r="B47" t="s">
        <v>254</v>
      </c>
      <c r="C47">
        <v>1.29007633587786</v>
      </c>
      <c r="D47">
        <v>0.93</v>
      </c>
      <c r="E47">
        <v>0.51</v>
      </c>
    </row>
    <row r="48" spans="1:5" x14ac:dyDescent="0.25">
      <c r="A48" t="s">
        <v>16</v>
      </c>
      <c r="B48" t="s">
        <v>255</v>
      </c>
      <c r="C48">
        <v>1.29007633587786</v>
      </c>
      <c r="D48">
        <v>1.25</v>
      </c>
      <c r="E48">
        <v>0.95</v>
      </c>
    </row>
    <row r="49" spans="1:5" x14ac:dyDescent="0.25">
      <c r="A49" t="s">
        <v>16</v>
      </c>
      <c r="B49" t="s">
        <v>64</v>
      </c>
      <c r="C49">
        <v>1.29007633587786</v>
      </c>
      <c r="D49">
        <v>0.87</v>
      </c>
      <c r="E49">
        <v>0.95</v>
      </c>
    </row>
    <row r="50" spans="1:5" x14ac:dyDescent="0.25">
      <c r="A50" t="s">
        <v>16</v>
      </c>
      <c r="B50" t="s">
        <v>323</v>
      </c>
      <c r="C50">
        <v>1.29007633587786</v>
      </c>
      <c r="D50">
        <v>0.65</v>
      </c>
      <c r="E50">
        <v>0.91</v>
      </c>
    </row>
    <row r="51" spans="1:5" x14ac:dyDescent="0.25">
      <c r="A51" t="s">
        <v>16</v>
      </c>
      <c r="B51" t="s">
        <v>18</v>
      </c>
      <c r="C51">
        <v>1.29007633587786</v>
      </c>
      <c r="D51">
        <v>0.52</v>
      </c>
      <c r="E51">
        <v>0.65</v>
      </c>
    </row>
    <row r="52" spans="1:5" x14ac:dyDescent="0.25">
      <c r="A52" t="s">
        <v>16</v>
      </c>
      <c r="B52" t="s">
        <v>256</v>
      </c>
      <c r="C52">
        <v>1.29007633587786</v>
      </c>
      <c r="D52">
        <v>0.51</v>
      </c>
      <c r="E52">
        <v>0.88</v>
      </c>
    </row>
    <row r="53" spans="1:5" x14ac:dyDescent="0.25">
      <c r="A53" t="s">
        <v>16</v>
      </c>
      <c r="B53" t="s">
        <v>257</v>
      </c>
      <c r="C53">
        <v>1.29007633587786</v>
      </c>
      <c r="D53">
        <v>0.4</v>
      </c>
      <c r="E53">
        <v>1.45</v>
      </c>
    </row>
    <row r="54" spans="1:5" x14ac:dyDescent="0.25">
      <c r="A54" t="s">
        <v>16</v>
      </c>
      <c r="B54" t="s">
        <v>68</v>
      </c>
      <c r="C54">
        <v>1.29007633587786</v>
      </c>
      <c r="D54">
        <v>1</v>
      </c>
      <c r="E54">
        <v>1.04</v>
      </c>
    </row>
    <row r="55" spans="1:5" x14ac:dyDescent="0.25">
      <c r="A55" t="s">
        <v>16</v>
      </c>
      <c r="B55" t="s">
        <v>19</v>
      </c>
      <c r="C55">
        <v>1.29007633587786</v>
      </c>
      <c r="D55">
        <v>0.48</v>
      </c>
      <c r="E55">
        <v>1.43</v>
      </c>
    </row>
    <row r="56" spans="1:5" x14ac:dyDescent="0.25">
      <c r="A56" t="s">
        <v>69</v>
      </c>
      <c r="B56" t="s">
        <v>324</v>
      </c>
      <c r="C56">
        <v>1.3218749999999999</v>
      </c>
      <c r="D56">
        <v>1.1599999999999999</v>
      </c>
      <c r="E56">
        <v>0.79</v>
      </c>
    </row>
    <row r="57" spans="1:5" x14ac:dyDescent="0.25">
      <c r="A57" t="s">
        <v>69</v>
      </c>
      <c r="B57" t="s">
        <v>351</v>
      </c>
      <c r="C57">
        <v>1.3218749999999999</v>
      </c>
      <c r="D57">
        <v>0.93</v>
      </c>
      <c r="E57">
        <v>0.65</v>
      </c>
    </row>
    <row r="58" spans="1:5" x14ac:dyDescent="0.25">
      <c r="A58" t="s">
        <v>69</v>
      </c>
      <c r="B58" t="s">
        <v>73</v>
      </c>
      <c r="C58">
        <v>1.3218749999999999</v>
      </c>
      <c r="D58">
        <v>0.79</v>
      </c>
      <c r="E58">
        <v>0.88</v>
      </c>
    </row>
    <row r="59" spans="1:5" x14ac:dyDescent="0.25">
      <c r="A59" t="s">
        <v>69</v>
      </c>
      <c r="B59" t="s">
        <v>75</v>
      </c>
      <c r="C59">
        <v>1.3218749999999999</v>
      </c>
      <c r="D59">
        <v>0.6</v>
      </c>
      <c r="E59">
        <v>1.25</v>
      </c>
    </row>
    <row r="60" spans="1:5" x14ac:dyDescent="0.25">
      <c r="A60" t="s">
        <v>69</v>
      </c>
      <c r="B60" t="s">
        <v>77</v>
      </c>
      <c r="C60">
        <v>1.3218749999999999</v>
      </c>
      <c r="D60">
        <v>1.07</v>
      </c>
      <c r="E60">
        <v>0.7</v>
      </c>
    </row>
    <row r="61" spans="1:5" x14ac:dyDescent="0.25">
      <c r="A61" t="s">
        <v>69</v>
      </c>
      <c r="B61" t="s">
        <v>263</v>
      </c>
      <c r="C61">
        <v>1.3218749999999999</v>
      </c>
      <c r="D61">
        <v>0.84</v>
      </c>
      <c r="E61">
        <v>1.34</v>
      </c>
    </row>
    <row r="62" spans="1:5" x14ac:dyDescent="0.25">
      <c r="A62" t="s">
        <v>69</v>
      </c>
      <c r="B62" t="s">
        <v>381</v>
      </c>
      <c r="C62">
        <v>1.3218749999999999</v>
      </c>
      <c r="D62">
        <v>1.04</v>
      </c>
      <c r="E62">
        <v>0.74</v>
      </c>
    </row>
    <row r="63" spans="1:5" x14ac:dyDescent="0.25">
      <c r="A63" t="s">
        <v>69</v>
      </c>
      <c r="B63" t="s">
        <v>76</v>
      </c>
      <c r="C63">
        <v>1.3218749999999999</v>
      </c>
      <c r="D63">
        <v>0.74</v>
      </c>
      <c r="E63">
        <v>0.88</v>
      </c>
    </row>
    <row r="64" spans="1:5" x14ac:dyDescent="0.25">
      <c r="A64" t="s">
        <v>69</v>
      </c>
      <c r="B64" t="s">
        <v>72</v>
      </c>
      <c r="C64">
        <v>1.3218749999999999</v>
      </c>
      <c r="D64">
        <v>1.3</v>
      </c>
      <c r="E64">
        <v>1.44</v>
      </c>
    </row>
    <row r="65" spans="1:5" x14ac:dyDescent="0.25">
      <c r="A65" t="s">
        <v>69</v>
      </c>
      <c r="B65" t="s">
        <v>78</v>
      </c>
      <c r="C65">
        <v>1.3218749999999999</v>
      </c>
      <c r="D65">
        <v>1.39</v>
      </c>
      <c r="E65">
        <v>0.74</v>
      </c>
    </row>
    <row r="66" spans="1:5" x14ac:dyDescent="0.25">
      <c r="A66" t="s">
        <v>69</v>
      </c>
      <c r="B66" t="s">
        <v>260</v>
      </c>
      <c r="C66">
        <v>1.3218749999999999</v>
      </c>
      <c r="D66">
        <v>1.39</v>
      </c>
      <c r="E66">
        <v>0.88</v>
      </c>
    </row>
    <row r="67" spans="1:5" x14ac:dyDescent="0.25">
      <c r="A67" t="s">
        <v>69</v>
      </c>
      <c r="B67" t="s">
        <v>262</v>
      </c>
      <c r="C67">
        <v>1.3218749999999999</v>
      </c>
      <c r="D67">
        <v>1.48</v>
      </c>
      <c r="E67">
        <v>0.42</v>
      </c>
    </row>
    <row r="68" spans="1:5" x14ac:dyDescent="0.25">
      <c r="A68" t="s">
        <v>69</v>
      </c>
      <c r="B68" t="s">
        <v>261</v>
      </c>
      <c r="C68">
        <v>1.3218749999999999</v>
      </c>
      <c r="D68">
        <v>1.39</v>
      </c>
      <c r="E68">
        <v>0.65</v>
      </c>
    </row>
    <row r="69" spans="1:5" x14ac:dyDescent="0.25">
      <c r="A69" t="s">
        <v>69</v>
      </c>
      <c r="B69" t="s">
        <v>325</v>
      </c>
      <c r="C69">
        <v>1.3218749999999999</v>
      </c>
      <c r="D69">
        <v>0.6</v>
      </c>
      <c r="E69">
        <v>1.21</v>
      </c>
    </row>
    <row r="70" spans="1:5" x14ac:dyDescent="0.25">
      <c r="A70" t="s">
        <v>69</v>
      </c>
      <c r="B70" t="s">
        <v>258</v>
      </c>
      <c r="C70">
        <v>1.3218749999999999</v>
      </c>
      <c r="D70">
        <v>0.32</v>
      </c>
      <c r="E70">
        <v>1.44</v>
      </c>
    </row>
    <row r="71" spans="1:5" x14ac:dyDescent="0.25">
      <c r="A71" t="s">
        <v>69</v>
      </c>
      <c r="B71" t="s">
        <v>79</v>
      </c>
      <c r="C71">
        <v>1.3218749999999999</v>
      </c>
      <c r="D71">
        <v>0.83</v>
      </c>
      <c r="E71">
        <v>1.66</v>
      </c>
    </row>
    <row r="72" spans="1:5" x14ac:dyDescent="0.25">
      <c r="A72" t="s">
        <v>69</v>
      </c>
      <c r="B72" t="s">
        <v>259</v>
      </c>
      <c r="C72">
        <v>1.3218749999999999</v>
      </c>
      <c r="D72">
        <v>1.22</v>
      </c>
      <c r="E72">
        <v>0.87</v>
      </c>
    </row>
    <row r="73" spans="1:5" x14ac:dyDescent="0.25">
      <c r="A73" t="s">
        <v>69</v>
      </c>
      <c r="B73" t="s">
        <v>71</v>
      </c>
      <c r="C73">
        <v>1.3218749999999999</v>
      </c>
      <c r="D73">
        <v>0.74</v>
      </c>
      <c r="E73">
        <v>1.35</v>
      </c>
    </row>
    <row r="74" spans="1:5" x14ac:dyDescent="0.25">
      <c r="A74" t="s">
        <v>69</v>
      </c>
      <c r="B74" t="s">
        <v>74</v>
      </c>
      <c r="C74">
        <v>1.3218749999999999</v>
      </c>
      <c r="D74">
        <v>1.1100000000000001</v>
      </c>
      <c r="E74">
        <v>1.02</v>
      </c>
    </row>
    <row r="75" spans="1:5" x14ac:dyDescent="0.25">
      <c r="A75" t="s">
        <v>69</v>
      </c>
      <c r="B75" t="s">
        <v>70</v>
      </c>
      <c r="C75">
        <v>1.3218749999999999</v>
      </c>
      <c r="D75">
        <v>0.65</v>
      </c>
      <c r="E75">
        <v>1.07</v>
      </c>
    </row>
    <row r="76" spans="1:5" x14ac:dyDescent="0.25">
      <c r="A76" t="s">
        <v>80</v>
      </c>
      <c r="B76" t="s">
        <v>97</v>
      </c>
      <c r="C76">
        <v>1.0350194552529199</v>
      </c>
      <c r="D76">
        <v>1.04</v>
      </c>
      <c r="E76">
        <v>0.97</v>
      </c>
    </row>
    <row r="77" spans="1:5" x14ac:dyDescent="0.25">
      <c r="A77" t="s">
        <v>80</v>
      </c>
      <c r="B77" t="s">
        <v>82</v>
      </c>
      <c r="C77">
        <v>1.0350194552529199</v>
      </c>
      <c r="D77">
        <v>0.59</v>
      </c>
      <c r="E77">
        <v>0.7</v>
      </c>
    </row>
    <row r="78" spans="1:5" x14ac:dyDescent="0.25">
      <c r="A78" t="s">
        <v>80</v>
      </c>
      <c r="B78" t="s">
        <v>83</v>
      </c>
      <c r="C78">
        <v>1.0350194552529199</v>
      </c>
      <c r="D78">
        <v>1.01</v>
      </c>
      <c r="E78">
        <v>0.93</v>
      </c>
    </row>
    <row r="79" spans="1:5" x14ac:dyDescent="0.25">
      <c r="A79" t="s">
        <v>80</v>
      </c>
      <c r="B79" t="s">
        <v>85</v>
      </c>
      <c r="C79">
        <v>1.0350194552529199</v>
      </c>
      <c r="D79">
        <v>1.23</v>
      </c>
      <c r="E79">
        <v>0.78</v>
      </c>
    </row>
    <row r="80" spans="1:5" x14ac:dyDescent="0.25">
      <c r="A80" t="s">
        <v>80</v>
      </c>
      <c r="B80" t="s">
        <v>359</v>
      </c>
      <c r="C80">
        <v>1.0350194552529199</v>
      </c>
      <c r="D80">
        <v>1.41</v>
      </c>
      <c r="E80">
        <v>0.82</v>
      </c>
    </row>
    <row r="81" spans="1:5" x14ac:dyDescent="0.25">
      <c r="A81" t="s">
        <v>80</v>
      </c>
      <c r="B81" t="s">
        <v>87</v>
      </c>
      <c r="C81">
        <v>1.0350194552529199</v>
      </c>
      <c r="D81">
        <v>1.01</v>
      </c>
      <c r="E81">
        <v>1.27</v>
      </c>
    </row>
    <row r="82" spans="1:5" x14ac:dyDescent="0.25">
      <c r="A82" t="s">
        <v>80</v>
      </c>
      <c r="B82" t="s">
        <v>89</v>
      </c>
      <c r="C82">
        <v>1.0350194552529199</v>
      </c>
      <c r="D82">
        <v>0.93</v>
      </c>
      <c r="E82">
        <v>0.86</v>
      </c>
    </row>
    <row r="83" spans="1:5" x14ac:dyDescent="0.25">
      <c r="A83" t="s">
        <v>80</v>
      </c>
      <c r="B83" t="s">
        <v>369</v>
      </c>
      <c r="C83">
        <v>1.0350194552529199</v>
      </c>
      <c r="D83">
        <v>0.67</v>
      </c>
      <c r="E83">
        <v>1.42</v>
      </c>
    </row>
    <row r="84" spans="1:5" x14ac:dyDescent="0.25">
      <c r="A84" t="s">
        <v>80</v>
      </c>
      <c r="B84" t="s">
        <v>91</v>
      </c>
      <c r="C84">
        <v>1.0350194552529199</v>
      </c>
      <c r="D84">
        <v>0.56000000000000005</v>
      </c>
      <c r="E84">
        <v>1.1200000000000001</v>
      </c>
    </row>
    <row r="85" spans="1:5" x14ac:dyDescent="0.25">
      <c r="A85" t="s">
        <v>80</v>
      </c>
      <c r="B85" t="s">
        <v>96</v>
      </c>
      <c r="C85">
        <v>1.0350194552529199</v>
      </c>
      <c r="D85">
        <v>0.7</v>
      </c>
      <c r="E85">
        <v>1.6</v>
      </c>
    </row>
    <row r="86" spans="1:5" x14ac:dyDescent="0.25">
      <c r="A86" t="s">
        <v>80</v>
      </c>
      <c r="B86" t="s">
        <v>86</v>
      </c>
      <c r="C86">
        <v>1.0350194552529199</v>
      </c>
      <c r="D86">
        <v>0.47</v>
      </c>
      <c r="E86">
        <v>0.94</v>
      </c>
    </row>
    <row r="87" spans="1:5" x14ac:dyDescent="0.25">
      <c r="A87" t="s">
        <v>80</v>
      </c>
      <c r="B87" t="s">
        <v>81</v>
      </c>
      <c r="C87">
        <v>1.0350194552529199</v>
      </c>
      <c r="D87">
        <v>0.89</v>
      </c>
      <c r="E87">
        <v>1.01</v>
      </c>
    </row>
    <row r="88" spans="1:5" x14ac:dyDescent="0.25">
      <c r="A88" t="s">
        <v>80</v>
      </c>
      <c r="B88" t="s">
        <v>94</v>
      </c>
      <c r="C88">
        <v>1.0350194552529199</v>
      </c>
      <c r="D88">
        <v>0.86</v>
      </c>
      <c r="E88">
        <v>0.82</v>
      </c>
    </row>
    <row r="89" spans="1:5" x14ac:dyDescent="0.25">
      <c r="A89" t="s">
        <v>80</v>
      </c>
      <c r="B89" t="s">
        <v>90</v>
      </c>
      <c r="C89">
        <v>1.0350194552529199</v>
      </c>
      <c r="D89">
        <v>1.21</v>
      </c>
      <c r="E89">
        <v>0.7</v>
      </c>
    </row>
    <row r="90" spans="1:5" x14ac:dyDescent="0.25">
      <c r="A90" t="s">
        <v>80</v>
      </c>
      <c r="B90" t="s">
        <v>93</v>
      </c>
      <c r="C90">
        <v>1.0350194552529199</v>
      </c>
      <c r="D90">
        <v>0.6</v>
      </c>
      <c r="E90">
        <v>0.78</v>
      </c>
    </row>
    <row r="91" spans="1:5" x14ac:dyDescent="0.25">
      <c r="A91" t="s">
        <v>80</v>
      </c>
      <c r="B91" t="s">
        <v>88</v>
      </c>
      <c r="C91">
        <v>1.0350194552529199</v>
      </c>
      <c r="D91">
        <v>0.98</v>
      </c>
      <c r="E91">
        <v>1.21</v>
      </c>
    </row>
    <row r="92" spans="1:5" x14ac:dyDescent="0.25">
      <c r="A92" t="s">
        <v>80</v>
      </c>
      <c r="B92" t="s">
        <v>410</v>
      </c>
      <c r="C92">
        <v>1.0350194552529199</v>
      </c>
      <c r="D92">
        <v>0.86</v>
      </c>
      <c r="E92">
        <v>1.04</v>
      </c>
    </row>
    <row r="93" spans="1:5" x14ac:dyDescent="0.25">
      <c r="A93" t="s">
        <v>80</v>
      </c>
      <c r="B93" t="s">
        <v>412</v>
      </c>
      <c r="C93">
        <v>1.0350194552529199</v>
      </c>
      <c r="D93">
        <v>0.89</v>
      </c>
      <c r="E93">
        <v>0.86</v>
      </c>
    </row>
    <row r="94" spans="1:5" x14ac:dyDescent="0.25">
      <c r="A94" t="s">
        <v>80</v>
      </c>
      <c r="B94" t="s">
        <v>92</v>
      </c>
      <c r="C94">
        <v>1.0350194552529199</v>
      </c>
      <c r="D94">
        <v>0.73</v>
      </c>
      <c r="E94">
        <v>0.95</v>
      </c>
    </row>
    <row r="95" spans="1:5" x14ac:dyDescent="0.25">
      <c r="A95" t="s">
        <v>80</v>
      </c>
      <c r="B95" t="s">
        <v>416</v>
      </c>
      <c r="C95">
        <v>1.0350194552529199</v>
      </c>
      <c r="D95">
        <v>0.55000000000000004</v>
      </c>
      <c r="E95">
        <v>1.48</v>
      </c>
    </row>
    <row r="96" spans="1:5" x14ac:dyDescent="0.25">
      <c r="A96" t="s">
        <v>80</v>
      </c>
      <c r="B96" t="s">
        <v>84</v>
      </c>
      <c r="C96">
        <v>1.0350194552529199</v>
      </c>
      <c r="D96">
        <v>0.7</v>
      </c>
      <c r="E96">
        <v>0.9</v>
      </c>
    </row>
    <row r="97" spans="1:5" x14ac:dyDescent="0.25">
      <c r="A97" t="s">
        <v>80</v>
      </c>
      <c r="B97" t="s">
        <v>98</v>
      </c>
      <c r="C97">
        <v>1.0350194552529199</v>
      </c>
      <c r="D97">
        <v>1.05</v>
      </c>
      <c r="E97">
        <v>0.74</v>
      </c>
    </row>
    <row r="98" spans="1:5" x14ac:dyDescent="0.25">
      <c r="A98" t="s">
        <v>80</v>
      </c>
      <c r="B98" t="s">
        <v>95</v>
      </c>
      <c r="C98">
        <v>1.0350194552529199</v>
      </c>
      <c r="D98">
        <v>0.71</v>
      </c>
      <c r="E98">
        <v>0.6</v>
      </c>
    </row>
    <row r="99" spans="1:5" x14ac:dyDescent="0.25">
      <c r="A99" t="s">
        <v>80</v>
      </c>
      <c r="B99" t="s">
        <v>435</v>
      </c>
      <c r="C99">
        <v>1.0350194552529199</v>
      </c>
      <c r="D99">
        <v>0.7</v>
      </c>
      <c r="E99">
        <v>1.52</v>
      </c>
    </row>
    <row r="100" spans="1:5" x14ac:dyDescent="0.25">
      <c r="A100" t="s">
        <v>99</v>
      </c>
      <c r="B100" t="s">
        <v>100</v>
      </c>
      <c r="C100">
        <v>1.25494071146245</v>
      </c>
      <c r="D100">
        <v>0.79</v>
      </c>
      <c r="E100">
        <v>1.1100000000000001</v>
      </c>
    </row>
    <row r="101" spans="1:5" x14ac:dyDescent="0.25">
      <c r="A101" t="s">
        <v>99</v>
      </c>
      <c r="B101" t="s">
        <v>102</v>
      </c>
      <c r="C101">
        <v>1.25494071146245</v>
      </c>
      <c r="D101">
        <v>1</v>
      </c>
      <c r="E101">
        <v>1.39</v>
      </c>
    </row>
    <row r="102" spans="1:5" x14ac:dyDescent="0.25">
      <c r="A102" t="s">
        <v>99</v>
      </c>
      <c r="B102" t="s">
        <v>111</v>
      </c>
      <c r="C102">
        <v>1.25494071146245</v>
      </c>
      <c r="D102">
        <v>0.93</v>
      </c>
      <c r="E102">
        <v>0.68</v>
      </c>
    </row>
    <row r="103" spans="1:5" x14ac:dyDescent="0.25">
      <c r="A103" t="s">
        <v>99</v>
      </c>
      <c r="B103" t="s">
        <v>104</v>
      </c>
      <c r="C103">
        <v>1.25494071146245</v>
      </c>
      <c r="D103">
        <v>0.61</v>
      </c>
      <c r="E103">
        <v>1.29</v>
      </c>
    </row>
    <row r="104" spans="1:5" x14ac:dyDescent="0.25">
      <c r="A104" t="s">
        <v>99</v>
      </c>
      <c r="B104" t="s">
        <v>106</v>
      </c>
      <c r="C104">
        <v>1.25494071146245</v>
      </c>
      <c r="D104">
        <v>1</v>
      </c>
      <c r="E104">
        <v>0.93</v>
      </c>
    </row>
    <row r="105" spans="1:5" x14ac:dyDescent="0.25">
      <c r="A105" t="s">
        <v>99</v>
      </c>
      <c r="B105" t="s">
        <v>105</v>
      </c>
      <c r="C105">
        <v>1.25494071146245</v>
      </c>
      <c r="D105">
        <v>1.1299999999999999</v>
      </c>
      <c r="E105">
        <v>0.61</v>
      </c>
    </row>
    <row r="106" spans="1:5" x14ac:dyDescent="0.25">
      <c r="A106" t="s">
        <v>99</v>
      </c>
      <c r="B106" t="s">
        <v>117</v>
      </c>
      <c r="C106">
        <v>1.25494071146245</v>
      </c>
      <c r="D106">
        <v>0.75</v>
      </c>
      <c r="E106">
        <v>1.04</v>
      </c>
    </row>
    <row r="107" spans="1:5" x14ac:dyDescent="0.25">
      <c r="A107" t="s">
        <v>99</v>
      </c>
      <c r="B107" t="s">
        <v>121</v>
      </c>
      <c r="C107">
        <v>1.25494071146245</v>
      </c>
      <c r="D107">
        <v>0.94</v>
      </c>
      <c r="E107">
        <v>1.1299999999999999</v>
      </c>
    </row>
    <row r="108" spans="1:5" x14ac:dyDescent="0.25">
      <c r="A108" t="s">
        <v>99</v>
      </c>
      <c r="B108" t="s">
        <v>108</v>
      </c>
      <c r="C108">
        <v>1.25494071146245</v>
      </c>
      <c r="D108">
        <v>0.71</v>
      </c>
      <c r="E108">
        <v>0.79</v>
      </c>
    </row>
    <row r="109" spans="1:5" x14ac:dyDescent="0.25">
      <c r="A109" t="s">
        <v>99</v>
      </c>
      <c r="B109" t="s">
        <v>103</v>
      </c>
      <c r="C109">
        <v>1.25494071146245</v>
      </c>
      <c r="D109">
        <v>1.06</v>
      </c>
      <c r="E109">
        <v>0.99</v>
      </c>
    </row>
    <row r="110" spans="1:5" x14ac:dyDescent="0.25">
      <c r="A110" t="s">
        <v>99</v>
      </c>
      <c r="B110" t="s">
        <v>110</v>
      </c>
      <c r="C110">
        <v>1.25494071146245</v>
      </c>
      <c r="D110">
        <v>1.64</v>
      </c>
      <c r="E110">
        <v>0.79</v>
      </c>
    </row>
    <row r="111" spans="1:5" x14ac:dyDescent="0.25">
      <c r="A111" t="s">
        <v>99</v>
      </c>
      <c r="B111" t="s">
        <v>107</v>
      </c>
      <c r="C111">
        <v>1.25494071146245</v>
      </c>
      <c r="D111">
        <v>0.68</v>
      </c>
      <c r="E111">
        <v>0.97</v>
      </c>
    </row>
    <row r="112" spans="1:5" x14ac:dyDescent="0.25">
      <c r="A112" t="s">
        <v>99</v>
      </c>
      <c r="B112" t="s">
        <v>395</v>
      </c>
      <c r="C112">
        <v>1.25494071146245</v>
      </c>
      <c r="D112">
        <v>1.0900000000000001</v>
      </c>
      <c r="E112">
        <v>0.53</v>
      </c>
    </row>
    <row r="113" spans="1:5" x14ac:dyDescent="0.25">
      <c r="A113" t="s">
        <v>99</v>
      </c>
      <c r="B113" t="s">
        <v>115</v>
      </c>
      <c r="C113">
        <v>1.25494071146245</v>
      </c>
      <c r="D113">
        <v>0.92</v>
      </c>
      <c r="E113">
        <v>1.1299999999999999</v>
      </c>
    </row>
    <row r="114" spans="1:5" x14ac:dyDescent="0.25">
      <c r="A114" t="s">
        <v>99</v>
      </c>
      <c r="B114" t="s">
        <v>112</v>
      </c>
      <c r="C114">
        <v>1.25494071146245</v>
      </c>
      <c r="D114">
        <v>0.64</v>
      </c>
      <c r="E114">
        <v>1.36</v>
      </c>
    </row>
    <row r="115" spans="1:5" x14ac:dyDescent="0.25">
      <c r="A115" t="s">
        <v>99</v>
      </c>
      <c r="B115" t="s">
        <v>113</v>
      </c>
      <c r="C115">
        <v>1.25494071146245</v>
      </c>
      <c r="D115">
        <v>1.19</v>
      </c>
      <c r="E115">
        <v>1.1299999999999999</v>
      </c>
    </row>
    <row r="116" spans="1:5" x14ac:dyDescent="0.25">
      <c r="A116" t="s">
        <v>99</v>
      </c>
      <c r="B116" t="s">
        <v>114</v>
      </c>
      <c r="C116">
        <v>1.25494071146245</v>
      </c>
      <c r="D116">
        <v>0.93</v>
      </c>
      <c r="E116">
        <v>0.82</v>
      </c>
    </row>
    <row r="117" spans="1:5" x14ac:dyDescent="0.25">
      <c r="A117" t="s">
        <v>99</v>
      </c>
      <c r="B117" t="s">
        <v>116</v>
      </c>
      <c r="C117">
        <v>1.25494071146245</v>
      </c>
      <c r="D117">
        <v>0.75</v>
      </c>
      <c r="E117">
        <v>1.32</v>
      </c>
    </row>
    <row r="118" spans="1:5" x14ac:dyDescent="0.25">
      <c r="A118" t="s">
        <v>99</v>
      </c>
      <c r="B118" t="s">
        <v>109</v>
      </c>
      <c r="C118">
        <v>1.25494071146245</v>
      </c>
      <c r="D118">
        <v>1.07</v>
      </c>
      <c r="E118">
        <v>0.82</v>
      </c>
    </row>
    <row r="119" spans="1:5" x14ac:dyDescent="0.25">
      <c r="A119" t="s">
        <v>99</v>
      </c>
      <c r="B119" t="s">
        <v>118</v>
      </c>
      <c r="C119">
        <v>1.25494071146245</v>
      </c>
      <c r="D119">
        <v>1.01</v>
      </c>
      <c r="E119">
        <v>1.2</v>
      </c>
    </row>
    <row r="120" spans="1:5" x14ac:dyDescent="0.25">
      <c r="A120" t="s">
        <v>99</v>
      </c>
      <c r="B120" t="s">
        <v>417</v>
      </c>
      <c r="C120">
        <v>1.25494071146245</v>
      </c>
      <c r="D120">
        <v>0.68</v>
      </c>
      <c r="E120">
        <v>0.82</v>
      </c>
    </row>
    <row r="121" spans="1:5" x14ac:dyDescent="0.25">
      <c r="A121" t="s">
        <v>99</v>
      </c>
      <c r="B121" t="s">
        <v>101</v>
      </c>
      <c r="C121">
        <v>1.25494071146245</v>
      </c>
      <c r="D121">
        <v>1.19</v>
      </c>
      <c r="E121">
        <v>0.55000000000000004</v>
      </c>
    </row>
    <row r="122" spans="1:5" x14ac:dyDescent="0.25">
      <c r="A122" t="s">
        <v>99</v>
      </c>
      <c r="B122" t="s">
        <v>120</v>
      </c>
      <c r="C122">
        <v>1.25494071146245</v>
      </c>
      <c r="D122">
        <v>0.93</v>
      </c>
      <c r="E122">
        <v>1.54</v>
      </c>
    </row>
    <row r="123" spans="1:5" x14ac:dyDescent="0.25">
      <c r="A123" t="s">
        <v>99</v>
      </c>
      <c r="B123" t="s">
        <v>119</v>
      </c>
      <c r="C123">
        <v>1.25494071146245</v>
      </c>
      <c r="D123">
        <v>0.92</v>
      </c>
      <c r="E123">
        <v>1.0900000000000001</v>
      </c>
    </row>
    <row r="124" spans="1:5" x14ac:dyDescent="0.25">
      <c r="A124" t="s">
        <v>122</v>
      </c>
      <c r="B124" t="s">
        <v>123</v>
      </c>
      <c r="C124">
        <v>1.0958904109589001</v>
      </c>
      <c r="D124">
        <v>0.72</v>
      </c>
      <c r="E124">
        <v>0.99</v>
      </c>
    </row>
    <row r="125" spans="1:5" x14ac:dyDescent="0.25">
      <c r="A125" t="s">
        <v>122</v>
      </c>
      <c r="B125" t="s">
        <v>125</v>
      </c>
      <c r="C125">
        <v>1.0958904109589001</v>
      </c>
      <c r="D125">
        <v>1.02</v>
      </c>
      <c r="E125">
        <v>0.99</v>
      </c>
    </row>
    <row r="126" spans="1:5" x14ac:dyDescent="0.25">
      <c r="A126" t="s">
        <v>122</v>
      </c>
      <c r="B126" t="s">
        <v>127</v>
      </c>
      <c r="C126">
        <v>1.0958904109589001</v>
      </c>
      <c r="D126">
        <v>0.95</v>
      </c>
      <c r="E126">
        <v>1.1399999999999999</v>
      </c>
    </row>
    <row r="127" spans="1:5" x14ac:dyDescent="0.25">
      <c r="A127" t="s">
        <v>122</v>
      </c>
      <c r="B127" t="s">
        <v>130</v>
      </c>
      <c r="C127">
        <v>1.0958904109589001</v>
      </c>
      <c r="D127">
        <v>1.41</v>
      </c>
      <c r="E127">
        <v>0.87</v>
      </c>
    </row>
    <row r="128" spans="1:5" x14ac:dyDescent="0.25">
      <c r="A128" t="s">
        <v>122</v>
      </c>
      <c r="B128" t="s">
        <v>362</v>
      </c>
      <c r="C128">
        <v>1.0958904109589001</v>
      </c>
      <c r="D128">
        <v>0.68</v>
      </c>
      <c r="E128">
        <v>0.87</v>
      </c>
    </row>
    <row r="129" spans="1:5" x14ac:dyDescent="0.25">
      <c r="A129" t="s">
        <v>122</v>
      </c>
      <c r="B129" t="s">
        <v>126</v>
      </c>
      <c r="C129">
        <v>1.0958904109589001</v>
      </c>
      <c r="D129">
        <v>0.87</v>
      </c>
      <c r="E129">
        <v>0.62</v>
      </c>
    </row>
    <row r="130" spans="1:5" x14ac:dyDescent="0.25">
      <c r="A130" t="s">
        <v>122</v>
      </c>
      <c r="B130" t="s">
        <v>129</v>
      </c>
      <c r="C130">
        <v>1.0958904109589001</v>
      </c>
      <c r="D130">
        <v>0.45</v>
      </c>
      <c r="E130">
        <v>1.29</v>
      </c>
    </row>
    <row r="131" spans="1:5" x14ac:dyDescent="0.25">
      <c r="A131" t="s">
        <v>122</v>
      </c>
      <c r="B131" t="s">
        <v>128</v>
      </c>
      <c r="C131">
        <v>1.0958904109589001</v>
      </c>
      <c r="D131">
        <v>0.83</v>
      </c>
      <c r="E131">
        <v>1.1599999999999999</v>
      </c>
    </row>
    <row r="132" spans="1:5" x14ac:dyDescent="0.25">
      <c r="A132" t="s">
        <v>122</v>
      </c>
      <c r="B132" t="s">
        <v>136</v>
      </c>
      <c r="C132">
        <v>1.0958904109589001</v>
      </c>
      <c r="D132">
        <v>1.1200000000000001</v>
      </c>
      <c r="E132">
        <v>1.05</v>
      </c>
    </row>
    <row r="133" spans="1:5" x14ac:dyDescent="0.25">
      <c r="A133" t="s">
        <v>122</v>
      </c>
      <c r="B133" t="s">
        <v>131</v>
      </c>
      <c r="C133">
        <v>1.0958904109589001</v>
      </c>
      <c r="D133">
        <v>0.95</v>
      </c>
      <c r="E133">
        <v>0.91</v>
      </c>
    </row>
    <row r="134" spans="1:5" x14ac:dyDescent="0.25">
      <c r="A134" t="s">
        <v>122</v>
      </c>
      <c r="B134" t="s">
        <v>133</v>
      </c>
      <c r="C134">
        <v>1.0958904109589001</v>
      </c>
      <c r="D134">
        <v>0.64</v>
      </c>
      <c r="E134">
        <v>1.27</v>
      </c>
    </row>
    <row r="135" spans="1:5" x14ac:dyDescent="0.25">
      <c r="A135" t="s">
        <v>122</v>
      </c>
      <c r="B135" t="s">
        <v>135</v>
      </c>
      <c r="C135">
        <v>1.0958904109589001</v>
      </c>
      <c r="D135">
        <v>0.99</v>
      </c>
      <c r="E135">
        <v>1.02</v>
      </c>
    </row>
    <row r="136" spans="1:5" x14ac:dyDescent="0.25">
      <c r="A136" t="s">
        <v>122</v>
      </c>
      <c r="B136" t="s">
        <v>137</v>
      </c>
      <c r="C136">
        <v>1.0958904109589001</v>
      </c>
      <c r="D136">
        <v>0.76</v>
      </c>
      <c r="E136">
        <v>0.95</v>
      </c>
    </row>
    <row r="137" spans="1:5" x14ac:dyDescent="0.25">
      <c r="A137" t="s">
        <v>122</v>
      </c>
      <c r="B137" t="s">
        <v>401</v>
      </c>
      <c r="C137">
        <v>1.0958904109589001</v>
      </c>
      <c r="D137">
        <v>0.8</v>
      </c>
      <c r="E137">
        <v>0.83</v>
      </c>
    </row>
    <row r="138" spans="1:5" x14ac:dyDescent="0.25">
      <c r="A138" t="s">
        <v>122</v>
      </c>
      <c r="B138" t="s">
        <v>138</v>
      </c>
      <c r="C138">
        <v>1.0958904109589001</v>
      </c>
      <c r="D138">
        <v>1.05</v>
      </c>
      <c r="E138">
        <v>1.1200000000000001</v>
      </c>
    </row>
    <row r="139" spans="1:5" x14ac:dyDescent="0.25">
      <c r="A139" t="s">
        <v>122</v>
      </c>
      <c r="B139" t="s">
        <v>139</v>
      </c>
      <c r="C139">
        <v>1.0958904109589001</v>
      </c>
      <c r="D139">
        <v>1.1000000000000001</v>
      </c>
      <c r="E139">
        <v>0.91</v>
      </c>
    </row>
    <row r="140" spans="1:5" x14ac:dyDescent="0.25">
      <c r="A140" t="s">
        <v>122</v>
      </c>
      <c r="B140" t="s">
        <v>144</v>
      </c>
      <c r="C140">
        <v>1.0958904109589001</v>
      </c>
      <c r="D140">
        <v>1.45</v>
      </c>
      <c r="E140">
        <v>1.27</v>
      </c>
    </row>
    <row r="141" spans="1:5" x14ac:dyDescent="0.25">
      <c r="A141" t="s">
        <v>122</v>
      </c>
      <c r="B141" t="s">
        <v>132</v>
      </c>
      <c r="C141">
        <v>1.0958904109589001</v>
      </c>
      <c r="D141">
        <v>1.0900000000000001</v>
      </c>
      <c r="E141">
        <v>1.1200000000000001</v>
      </c>
    </row>
    <row r="142" spans="1:5" x14ac:dyDescent="0.25">
      <c r="A142" t="s">
        <v>122</v>
      </c>
      <c r="B142" t="s">
        <v>140</v>
      </c>
      <c r="C142">
        <v>1.0958904109589001</v>
      </c>
      <c r="D142">
        <v>0.64</v>
      </c>
      <c r="E142">
        <v>0.68</v>
      </c>
    </row>
    <row r="143" spans="1:5" x14ac:dyDescent="0.25">
      <c r="A143" t="s">
        <v>122</v>
      </c>
      <c r="B143" t="s">
        <v>124</v>
      </c>
      <c r="C143">
        <v>1.0958904109589001</v>
      </c>
      <c r="D143">
        <v>0.72</v>
      </c>
      <c r="E143">
        <v>1.21</v>
      </c>
    </row>
    <row r="144" spans="1:5" x14ac:dyDescent="0.25">
      <c r="A144" t="s">
        <v>122</v>
      </c>
      <c r="B144" t="s">
        <v>134</v>
      </c>
      <c r="C144">
        <v>1.0958904109589001</v>
      </c>
      <c r="D144">
        <v>0.4</v>
      </c>
      <c r="E144">
        <v>1.01</v>
      </c>
    </row>
    <row r="145" spans="1:5" x14ac:dyDescent="0.25">
      <c r="A145" t="s">
        <v>122</v>
      </c>
      <c r="B145" t="s">
        <v>141</v>
      </c>
      <c r="C145">
        <v>1.0958904109589001</v>
      </c>
      <c r="D145">
        <v>0.49</v>
      </c>
      <c r="E145">
        <v>0.8</v>
      </c>
    </row>
    <row r="146" spans="1:5" x14ac:dyDescent="0.25">
      <c r="A146" t="s">
        <v>122</v>
      </c>
      <c r="B146" t="s">
        <v>142</v>
      </c>
      <c r="C146">
        <v>1.0958904109589001</v>
      </c>
      <c r="D146">
        <v>0.87</v>
      </c>
      <c r="E146">
        <v>0.94</v>
      </c>
    </row>
    <row r="147" spans="1:5" x14ac:dyDescent="0.25">
      <c r="A147" t="s">
        <v>122</v>
      </c>
      <c r="B147" t="s">
        <v>143</v>
      </c>
      <c r="C147">
        <v>1.0958904109589001</v>
      </c>
      <c r="D147">
        <v>0.87</v>
      </c>
      <c r="E147">
        <v>0.99</v>
      </c>
    </row>
    <row r="148" spans="1:5" x14ac:dyDescent="0.25">
      <c r="A148" t="s">
        <v>145</v>
      </c>
      <c r="B148" t="s">
        <v>347</v>
      </c>
      <c r="C148">
        <v>1.2193211488250699</v>
      </c>
      <c r="D148">
        <v>1.05</v>
      </c>
      <c r="E148">
        <v>0.9</v>
      </c>
    </row>
    <row r="149" spans="1:5" x14ac:dyDescent="0.25">
      <c r="A149" t="s">
        <v>145</v>
      </c>
      <c r="B149" t="s">
        <v>349</v>
      </c>
      <c r="C149">
        <v>1.2193211488250699</v>
      </c>
      <c r="D149">
        <v>0.75</v>
      </c>
      <c r="E149">
        <v>0.93</v>
      </c>
    </row>
    <row r="150" spans="1:5" x14ac:dyDescent="0.25">
      <c r="A150" t="s">
        <v>145</v>
      </c>
      <c r="B150" t="s">
        <v>355</v>
      </c>
      <c r="C150">
        <v>1.2193211488250699</v>
      </c>
      <c r="D150">
        <v>0.67</v>
      </c>
      <c r="E150">
        <v>1.92</v>
      </c>
    </row>
    <row r="151" spans="1:5" x14ac:dyDescent="0.25">
      <c r="A151" t="s">
        <v>145</v>
      </c>
      <c r="B151" t="s">
        <v>357</v>
      </c>
      <c r="C151">
        <v>1.2193211488250699</v>
      </c>
      <c r="D151">
        <v>0.86</v>
      </c>
      <c r="E151">
        <v>0.71</v>
      </c>
    </row>
    <row r="152" spans="1:5" x14ac:dyDescent="0.25">
      <c r="A152" t="s">
        <v>145</v>
      </c>
      <c r="B152" t="s">
        <v>360</v>
      </c>
      <c r="C152">
        <v>1.2193211488250699</v>
      </c>
      <c r="D152">
        <v>1.1100000000000001</v>
      </c>
      <c r="E152">
        <v>0.89</v>
      </c>
    </row>
    <row r="153" spans="1:5" x14ac:dyDescent="0.25">
      <c r="A153" t="s">
        <v>145</v>
      </c>
      <c r="B153" t="s">
        <v>366</v>
      </c>
      <c r="C153">
        <v>1.2193211488250699</v>
      </c>
      <c r="D153">
        <v>0.85</v>
      </c>
      <c r="E153">
        <v>0.8</v>
      </c>
    </row>
    <row r="154" spans="1:5" x14ac:dyDescent="0.25">
      <c r="A154" t="s">
        <v>145</v>
      </c>
      <c r="B154" t="s">
        <v>371</v>
      </c>
      <c r="C154">
        <v>1.2193211488250699</v>
      </c>
      <c r="D154">
        <v>0.63</v>
      </c>
      <c r="E154">
        <v>0.96</v>
      </c>
    </row>
    <row r="155" spans="1:5" x14ac:dyDescent="0.25">
      <c r="A155" t="s">
        <v>145</v>
      </c>
      <c r="B155" t="s">
        <v>149</v>
      </c>
      <c r="C155">
        <v>1.2193211488250699</v>
      </c>
      <c r="D155">
        <v>0.36</v>
      </c>
      <c r="E155">
        <v>2.02</v>
      </c>
    </row>
    <row r="156" spans="1:5" x14ac:dyDescent="0.25">
      <c r="A156" t="s">
        <v>145</v>
      </c>
      <c r="B156" t="s">
        <v>375</v>
      </c>
      <c r="C156">
        <v>1.2193211488250699</v>
      </c>
      <c r="D156">
        <v>0.83</v>
      </c>
      <c r="E156">
        <v>0.95</v>
      </c>
    </row>
    <row r="157" spans="1:5" x14ac:dyDescent="0.25">
      <c r="A157" t="s">
        <v>145</v>
      </c>
      <c r="B157" t="s">
        <v>388</v>
      </c>
      <c r="C157">
        <v>1.2193211488250699</v>
      </c>
      <c r="D157">
        <v>0.99</v>
      </c>
      <c r="E157">
        <v>0.79</v>
      </c>
    </row>
    <row r="158" spans="1:5" x14ac:dyDescent="0.25">
      <c r="A158" t="s">
        <v>145</v>
      </c>
      <c r="B158" t="s">
        <v>389</v>
      </c>
      <c r="C158">
        <v>1.2193211488250699</v>
      </c>
      <c r="D158">
        <v>1.07</v>
      </c>
      <c r="E158">
        <v>0.75</v>
      </c>
    </row>
    <row r="159" spans="1:5" x14ac:dyDescent="0.25">
      <c r="A159" t="s">
        <v>145</v>
      </c>
      <c r="B159" t="s">
        <v>391</v>
      </c>
      <c r="C159">
        <v>1.2193211488250699</v>
      </c>
      <c r="D159">
        <v>0.67</v>
      </c>
      <c r="E159">
        <v>1.76</v>
      </c>
    </row>
    <row r="160" spans="1:5" x14ac:dyDescent="0.25">
      <c r="A160" t="s">
        <v>145</v>
      </c>
      <c r="B160" t="s">
        <v>146</v>
      </c>
      <c r="C160">
        <v>1.2193211488250699</v>
      </c>
      <c r="D160">
        <v>1.07</v>
      </c>
      <c r="E160">
        <v>0.94</v>
      </c>
    </row>
    <row r="161" spans="1:5" x14ac:dyDescent="0.25">
      <c r="A161" t="s">
        <v>145</v>
      </c>
      <c r="B161" t="s">
        <v>404</v>
      </c>
      <c r="C161">
        <v>1.2193211488250699</v>
      </c>
      <c r="D161">
        <v>0.81</v>
      </c>
      <c r="E161">
        <v>0.71</v>
      </c>
    </row>
    <row r="162" spans="1:5" x14ac:dyDescent="0.25">
      <c r="A162" t="s">
        <v>145</v>
      </c>
      <c r="B162" t="s">
        <v>419</v>
      </c>
      <c r="C162">
        <v>1.2193211488250699</v>
      </c>
      <c r="D162">
        <v>0.67</v>
      </c>
      <c r="E162">
        <v>0.99</v>
      </c>
    </row>
    <row r="163" spans="1:5" x14ac:dyDescent="0.25">
      <c r="A163" t="s">
        <v>145</v>
      </c>
      <c r="B163" t="s">
        <v>423</v>
      </c>
      <c r="C163">
        <v>1.2193211488250699</v>
      </c>
      <c r="D163">
        <v>1.22</v>
      </c>
      <c r="E163">
        <v>0.67</v>
      </c>
    </row>
    <row r="164" spans="1:5" x14ac:dyDescent="0.25">
      <c r="A164" t="s">
        <v>145</v>
      </c>
      <c r="B164" t="s">
        <v>425</v>
      </c>
      <c r="C164">
        <v>1.2193211488250699</v>
      </c>
      <c r="D164">
        <v>1.01</v>
      </c>
      <c r="E164">
        <v>0.59</v>
      </c>
    </row>
    <row r="165" spans="1:5" x14ac:dyDescent="0.25">
      <c r="A165" t="s">
        <v>145</v>
      </c>
      <c r="B165" t="s">
        <v>427</v>
      </c>
      <c r="C165">
        <v>1.2193211488250699</v>
      </c>
      <c r="D165">
        <v>1.19</v>
      </c>
      <c r="E165">
        <v>0.67</v>
      </c>
    </row>
    <row r="166" spans="1:5" x14ac:dyDescent="0.25">
      <c r="A166" t="s">
        <v>145</v>
      </c>
      <c r="B166" t="s">
        <v>432</v>
      </c>
      <c r="C166">
        <v>1.2193211488250699</v>
      </c>
      <c r="D166">
        <v>0.55000000000000004</v>
      </c>
      <c r="E166">
        <v>1.68</v>
      </c>
    </row>
    <row r="167" spans="1:5" x14ac:dyDescent="0.25">
      <c r="A167" t="s">
        <v>145</v>
      </c>
      <c r="B167" t="s">
        <v>433</v>
      </c>
      <c r="C167">
        <v>1.2193211488250699</v>
      </c>
      <c r="D167">
        <v>0.67</v>
      </c>
      <c r="E167">
        <v>1.05</v>
      </c>
    </row>
    <row r="168" spans="1:5" x14ac:dyDescent="0.25">
      <c r="A168" t="s">
        <v>145</v>
      </c>
      <c r="B168" t="s">
        <v>434</v>
      </c>
      <c r="C168">
        <v>1.2193211488250699</v>
      </c>
      <c r="D168">
        <v>0.62</v>
      </c>
      <c r="E168">
        <v>0.98</v>
      </c>
    </row>
    <row r="169" spans="1:5" x14ac:dyDescent="0.25">
      <c r="A169" t="s">
        <v>145</v>
      </c>
      <c r="B169" t="s">
        <v>148</v>
      </c>
      <c r="C169">
        <v>1.2193211488250699</v>
      </c>
      <c r="D169">
        <v>1.03</v>
      </c>
      <c r="E169">
        <v>0.83</v>
      </c>
    </row>
    <row r="170" spans="1:5" x14ac:dyDescent="0.25">
      <c r="A170" t="s">
        <v>145</v>
      </c>
      <c r="B170" t="s">
        <v>147</v>
      </c>
      <c r="C170">
        <v>1.2193211488250699</v>
      </c>
      <c r="D170">
        <v>0.94</v>
      </c>
      <c r="E170">
        <v>1.29</v>
      </c>
    </row>
    <row r="171" spans="1:5" x14ac:dyDescent="0.25">
      <c r="A171" t="s">
        <v>21</v>
      </c>
      <c r="B171" t="s">
        <v>152</v>
      </c>
      <c r="C171">
        <v>1.3303030303030301</v>
      </c>
      <c r="D171">
        <v>0.77</v>
      </c>
      <c r="E171">
        <v>1.1100000000000001</v>
      </c>
    </row>
    <row r="172" spans="1:5" x14ac:dyDescent="0.25">
      <c r="A172" t="s">
        <v>21</v>
      </c>
      <c r="B172" t="s">
        <v>269</v>
      </c>
      <c r="C172">
        <v>1.3303030303030301</v>
      </c>
      <c r="D172">
        <v>0.91</v>
      </c>
      <c r="E172">
        <v>1.23</v>
      </c>
    </row>
    <row r="173" spans="1:5" x14ac:dyDescent="0.25">
      <c r="A173" t="s">
        <v>21</v>
      </c>
      <c r="B173" t="s">
        <v>264</v>
      </c>
      <c r="C173">
        <v>1.3303030303030301</v>
      </c>
      <c r="D173">
        <v>0.64</v>
      </c>
      <c r="E173">
        <v>1.32</v>
      </c>
    </row>
    <row r="174" spans="1:5" x14ac:dyDescent="0.25">
      <c r="A174" t="s">
        <v>21</v>
      </c>
      <c r="B174" t="s">
        <v>372</v>
      </c>
      <c r="C174">
        <v>1.3303030303030301</v>
      </c>
      <c r="D174">
        <v>0.68</v>
      </c>
      <c r="E174">
        <v>1.54</v>
      </c>
    </row>
    <row r="175" spans="1:5" x14ac:dyDescent="0.25">
      <c r="A175" t="s">
        <v>21</v>
      </c>
      <c r="B175" t="s">
        <v>267</v>
      </c>
      <c r="C175">
        <v>1.3303030303030301</v>
      </c>
      <c r="D175">
        <v>1.1100000000000001</v>
      </c>
      <c r="E175">
        <v>0.98</v>
      </c>
    </row>
    <row r="176" spans="1:5" x14ac:dyDescent="0.25">
      <c r="A176" t="s">
        <v>21</v>
      </c>
      <c r="B176" t="s">
        <v>272</v>
      </c>
      <c r="C176">
        <v>1.3303030303030301</v>
      </c>
      <c r="D176">
        <v>1.27</v>
      </c>
      <c r="E176">
        <v>0.41</v>
      </c>
    </row>
    <row r="177" spans="1:5" x14ac:dyDescent="0.25">
      <c r="A177" t="s">
        <v>21</v>
      </c>
      <c r="B177" t="s">
        <v>397</v>
      </c>
      <c r="C177">
        <v>1.3303030303030301</v>
      </c>
      <c r="D177">
        <v>0.73</v>
      </c>
      <c r="E177">
        <v>1.45</v>
      </c>
    </row>
    <row r="178" spans="1:5" x14ac:dyDescent="0.25">
      <c r="A178" t="s">
        <v>21</v>
      </c>
      <c r="B178" t="s">
        <v>274</v>
      </c>
      <c r="C178">
        <v>1.3303030303030301</v>
      </c>
      <c r="D178">
        <v>1.33</v>
      </c>
      <c r="E178">
        <v>0.68</v>
      </c>
    </row>
    <row r="179" spans="1:5" x14ac:dyDescent="0.25">
      <c r="A179" t="s">
        <v>21</v>
      </c>
      <c r="B179" t="s">
        <v>150</v>
      </c>
      <c r="C179">
        <v>1.3303030303030301</v>
      </c>
      <c r="D179">
        <v>0.82</v>
      </c>
      <c r="E179">
        <v>0.95</v>
      </c>
    </row>
    <row r="180" spans="1:5" x14ac:dyDescent="0.25">
      <c r="A180" t="s">
        <v>21</v>
      </c>
      <c r="B180" t="s">
        <v>275</v>
      </c>
      <c r="C180">
        <v>1.3303030303030301</v>
      </c>
      <c r="D180">
        <v>0.81</v>
      </c>
      <c r="E180">
        <v>0.81</v>
      </c>
    </row>
    <row r="181" spans="1:5" x14ac:dyDescent="0.25">
      <c r="A181" t="s">
        <v>21</v>
      </c>
      <c r="B181" t="s">
        <v>23</v>
      </c>
      <c r="C181">
        <v>1.3303030303030301</v>
      </c>
      <c r="D181">
        <v>1.41</v>
      </c>
      <c r="E181">
        <v>0.95</v>
      </c>
    </row>
    <row r="182" spans="1:5" x14ac:dyDescent="0.25">
      <c r="A182" t="s">
        <v>21</v>
      </c>
      <c r="B182" t="s">
        <v>22</v>
      </c>
      <c r="C182">
        <v>1.3303030303030301</v>
      </c>
      <c r="D182">
        <v>0.91</v>
      </c>
      <c r="E182">
        <v>0.95</v>
      </c>
    </row>
    <row r="183" spans="1:5" x14ac:dyDescent="0.25">
      <c r="A183" t="s">
        <v>21</v>
      </c>
      <c r="B183" t="s">
        <v>266</v>
      </c>
      <c r="C183">
        <v>1.3303030303030301</v>
      </c>
      <c r="D183">
        <v>0.73</v>
      </c>
      <c r="E183">
        <v>1.0900000000000001</v>
      </c>
    </row>
    <row r="184" spans="1:5" x14ac:dyDescent="0.25">
      <c r="A184" t="s">
        <v>21</v>
      </c>
      <c r="B184" t="s">
        <v>268</v>
      </c>
      <c r="C184">
        <v>1.3303030303030301</v>
      </c>
      <c r="D184">
        <v>0.94</v>
      </c>
      <c r="E184">
        <v>0.81</v>
      </c>
    </row>
    <row r="185" spans="1:5" x14ac:dyDescent="0.25">
      <c r="A185" t="s">
        <v>21</v>
      </c>
      <c r="B185" t="s">
        <v>151</v>
      </c>
      <c r="C185">
        <v>1.3303030303030301</v>
      </c>
      <c r="D185">
        <v>0.64</v>
      </c>
      <c r="E185">
        <v>1.27</v>
      </c>
    </row>
    <row r="186" spans="1:5" x14ac:dyDescent="0.25">
      <c r="A186" t="s">
        <v>21</v>
      </c>
      <c r="B186" t="s">
        <v>153</v>
      </c>
      <c r="C186">
        <v>1.3303030303030301</v>
      </c>
      <c r="D186">
        <v>1.64</v>
      </c>
      <c r="E186">
        <v>0.55000000000000004</v>
      </c>
    </row>
    <row r="187" spans="1:5" x14ac:dyDescent="0.25">
      <c r="A187" t="s">
        <v>21</v>
      </c>
      <c r="B187" t="s">
        <v>273</v>
      </c>
      <c r="C187">
        <v>1.3303030303030301</v>
      </c>
      <c r="D187">
        <v>1.03</v>
      </c>
      <c r="E187">
        <v>0.98</v>
      </c>
    </row>
    <row r="188" spans="1:5" x14ac:dyDescent="0.25">
      <c r="A188" t="s">
        <v>21</v>
      </c>
      <c r="B188" t="s">
        <v>265</v>
      </c>
      <c r="C188">
        <v>1.3303030303030301</v>
      </c>
      <c r="D188">
        <v>1.07</v>
      </c>
      <c r="E188">
        <v>0.68</v>
      </c>
    </row>
    <row r="189" spans="1:5" x14ac:dyDescent="0.25">
      <c r="A189" t="s">
        <v>21</v>
      </c>
      <c r="B189" t="s">
        <v>271</v>
      </c>
      <c r="C189">
        <v>1.3303030303030301</v>
      </c>
      <c r="D189">
        <v>0.86</v>
      </c>
      <c r="E189">
        <v>1.03</v>
      </c>
    </row>
    <row r="190" spans="1:5" x14ac:dyDescent="0.25">
      <c r="A190" t="s">
        <v>21</v>
      </c>
      <c r="B190" t="s">
        <v>270</v>
      </c>
      <c r="C190">
        <v>1.3303030303030301</v>
      </c>
      <c r="D190">
        <v>1.07</v>
      </c>
      <c r="E190">
        <v>1.2</v>
      </c>
    </row>
    <row r="191" spans="1:5" x14ac:dyDescent="0.25">
      <c r="A191" t="s">
        <v>154</v>
      </c>
      <c r="B191" t="s">
        <v>159</v>
      </c>
      <c r="C191">
        <v>1.0178041543026699</v>
      </c>
      <c r="D191">
        <v>0.57999999999999996</v>
      </c>
      <c r="E191">
        <v>1.1499999999999999</v>
      </c>
    </row>
    <row r="192" spans="1:5" x14ac:dyDescent="0.25">
      <c r="A192" t="s">
        <v>154</v>
      </c>
      <c r="B192" t="s">
        <v>161</v>
      </c>
      <c r="C192">
        <v>1.0178041543026699</v>
      </c>
      <c r="D192">
        <v>0.66</v>
      </c>
      <c r="E192">
        <v>1.08</v>
      </c>
    </row>
    <row r="193" spans="1:5" x14ac:dyDescent="0.25">
      <c r="A193" t="s">
        <v>154</v>
      </c>
      <c r="B193" t="s">
        <v>163</v>
      </c>
      <c r="C193">
        <v>1.0178041543026699</v>
      </c>
      <c r="D193">
        <v>1.02</v>
      </c>
      <c r="E193">
        <v>1.02</v>
      </c>
    </row>
    <row r="194" spans="1:5" x14ac:dyDescent="0.25">
      <c r="A194" t="s">
        <v>154</v>
      </c>
      <c r="B194" t="s">
        <v>160</v>
      </c>
      <c r="C194">
        <v>1.0178041543026699</v>
      </c>
      <c r="D194">
        <v>0.75</v>
      </c>
      <c r="E194">
        <v>1.1499999999999999</v>
      </c>
    </row>
    <row r="195" spans="1:5" x14ac:dyDescent="0.25">
      <c r="A195" t="s">
        <v>154</v>
      </c>
      <c r="B195" t="s">
        <v>165</v>
      </c>
      <c r="C195">
        <v>1.0178041543026699</v>
      </c>
      <c r="D195">
        <v>0.71</v>
      </c>
      <c r="E195">
        <v>1.42</v>
      </c>
    </row>
    <row r="196" spans="1:5" x14ac:dyDescent="0.25">
      <c r="A196" t="s">
        <v>154</v>
      </c>
      <c r="B196" t="s">
        <v>164</v>
      </c>
      <c r="C196">
        <v>1.0178041543026699</v>
      </c>
      <c r="D196">
        <v>0.44</v>
      </c>
      <c r="E196">
        <v>1.02</v>
      </c>
    </row>
    <row r="197" spans="1:5" x14ac:dyDescent="0.25">
      <c r="A197" t="s">
        <v>154</v>
      </c>
      <c r="B197" t="s">
        <v>167</v>
      </c>
      <c r="C197">
        <v>1.0178041543026699</v>
      </c>
      <c r="D197">
        <v>0.93</v>
      </c>
      <c r="E197">
        <v>0.57999999999999996</v>
      </c>
    </row>
    <row r="198" spans="1:5" x14ac:dyDescent="0.25">
      <c r="A198" t="s">
        <v>154</v>
      </c>
      <c r="B198" t="s">
        <v>168</v>
      </c>
      <c r="C198">
        <v>1.0178041543026699</v>
      </c>
      <c r="D198">
        <v>0.49</v>
      </c>
      <c r="E198">
        <v>1.1100000000000001</v>
      </c>
    </row>
    <row r="199" spans="1:5" x14ac:dyDescent="0.25">
      <c r="A199" t="s">
        <v>154</v>
      </c>
      <c r="B199" t="s">
        <v>156</v>
      </c>
      <c r="C199">
        <v>1.0178041543026699</v>
      </c>
      <c r="D199">
        <v>0.62</v>
      </c>
      <c r="E199">
        <v>0.75</v>
      </c>
    </row>
    <row r="200" spans="1:5" x14ac:dyDescent="0.25">
      <c r="A200" t="s">
        <v>154</v>
      </c>
      <c r="B200" t="s">
        <v>169</v>
      </c>
      <c r="C200">
        <v>1.0178041543026699</v>
      </c>
      <c r="D200">
        <v>0.75</v>
      </c>
      <c r="E200">
        <v>0.88</v>
      </c>
    </row>
    <row r="201" spans="1:5" x14ac:dyDescent="0.25">
      <c r="A201" t="s">
        <v>154</v>
      </c>
      <c r="B201" t="s">
        <v>162</v>
      </c>
      <c r="C201">
        <v>1.0178041543026699</v>
      </c>
      <c r="D201">
        <v>0.71</v>
      </c>
      <c r="E201">
        <v>0.93</v>
      </c>
    </row>
    <row r="202" spans="1:5" x14ac:dyDescent="0.25">
      <c r="A202" t="s">
        <v>154</v>
      </c>
      <c r="B202" t="s">
        <v>170</v>
      </c>
      <c r="C202">
        <v>1.0178041543026699</v>
      </c>
      <c r="D202">
        <v>1.02</v>
      </c>
      <c r="E202">
        <v>1.02</v>
      </c>
    </row>
    <row r="203" spans="1:5" x14ac:dyDescent="0.25">
      <c r="A203" t="s">
        <v>154</v>
      </c>
      <c r="B203" t="s">
        <v>166</v>
      </c>
      <c r="C203">
        <v>1.0178041543026699</v>
      </c>
      <c r="D203">
        <v>0.71</v>
      </c>
      <c r="E203">
        <v>1.42</v>
      </c>
    </row>
    <row r="204" spans="1:5" x14ac:dyDescent="0.25">
      <c r="A204" t="s">
        <v>154</v>
      </c>
      <c r="B204" t="s">
        <v>174</v>
      </c>
      <c r="C204">
        <v>1.0178041543026699</v>
      </c>
      <c r="D204">
        <v>0.93</v>
      </c>
      <c r="E204">
        <v>0.8</v>
      </c>
    </row>
    <row r="205" spans="1:5" x14ac:dyDescent="0.25">
      <c r="A205" t="s">
        <v>154</v>
      </c>
      <c r="B205" t="s">
        <v>172</v>
      </c>
      <c r="C205">
        <v>1.0178041543026699</v>
      </c>
      <c r="D205">
        <v>0.62</v>
      </c>
      <c r="E205">
        <v>1.19</v>
      </c>
    </row>
    <row r="206" spans="1:5" x14ac:dyDescent="0.25">
      <c r="A206" t="s">
        <v>154</v>
      </c>
      <c r="B206" t="s">
        <v>171</v>
      </c>
      <c r="C206">
        <v>1.0178041543026699</v>
      </c>
      <c r="D206">
        <v>0.62</v>
      </c>
      <c r="E206">
        <v>0.97</v>
      </c>
    </row>
    <row r="207" spans="1:5" x14ac:dyDescent="0.25">
      <c r="A207" t="s">
        <v>154</v>
      </c>
      <c r="B207" t="s">
        <v>158</v>
      </c>
      <c r="C207">
        <v>1.0178041543026699</v>
      </c>
      <c r="D207">
        <v>0.88</v>
      </c>
      <c r="E207">
        <v>0.49</v>
      </c>
    </row>
    <row r="208" spans="1:5" x14ac:dyDescent="0.25">
      <c r="A208" t="s">
        <v>154</v>
      </c>
      <c r="B208" t="s">
        <v>155</v>
      </c>
      <c r="C208">
        <v>1.0178041543026699</v>
      </c>
      <c r="D208">
        <v>1.03</v>
      </c>
      <c r="E208">
        <v>0.85</v>
      </c>
    </row>
    <row r="209" spans="1:5" x14ac:dyDescent="0.25">
      <c r="A209" t="s">
        <v>154</v>
      </c>
      <c r="B209" t="s">
        <v>157</v>
      </c>
      <c r="C209">
        <v>1.0178041543026699</v>
      </c>
      <c r="D209">
        <v>1.06</v>
      </c>
      <c r="E209">
        <v>0.75</v>
      </c>
    </row>
    <row r="210" spans="1:5" x14ac:dyDescent="0.25">
      <c r="A210" t="s">
        <v>154</v>
      </c>
      <c r="B210" t="s">
        <v>173</v>
      </c>
      <c r="C210">
        <v>1.0178041543026699</v>
      </c>
      <c r="D210">
        <v>0.8</v>
      </c>
      <c r="E210">
        <v>1.46</v>
      </c>
    </row>
    <row r="211" spans="1:5" x14ac:dyDescent="0.25">
      <c r="A211" t="s">
        <v>175</v>
      </c>
      <c r="B211" t="s">
        <v>284</v>
      </c>
      <c r="C211">
        <v>1.05633802816901</v>
      </c>
      <c r="D211">
        <v>1.33</v>
      </c>
      <c r="E211">
        <v>0.99</v>
      </c>
    </row>
    <row r="212" spans="1:5" x14ac:dyDescent="0.25">
      <c r="A212" t="s">
        <v>175</v>
      </c>
      <c r="B212" t="s">
        <v>179</v>
      </c>
      <c r="C212">
        <v>1.05633802816901</v>
      </c>
      <c r="D212">
        <v>0.66</v>
      </c>
      <c r="E212">
        <v>0.88</v>
      </c>
    </row>
    <row r="213" spans="1:5" x14ac:dyDescent="0.25">
      <c r="A213" t="s">
        <v>175</v>
      </c>
      <c r="B213" t="s">
        <v>282</v>
      </c>
      <c r="C213">
        <v>1.05633802816901</v>
      </c>
      <c r="D213">
        <v>1.1100000000000001</v>
      </c>
      <c r="E213">
        <v>0.61</v>
      </c>
    </row>
    <row r="214" spans="1:5" x14ac:dyDescent="0.25">
      <c r="A214" t="s">
        <v>175</v>
      </c>
      <c r="B214" t="s">
        <v>176</v>
      </c>
      <c r="C214">
        <v>1.05633802816901</v>
      </c>
      <c r="D214">
        <v>0.78</v>
      </c>
      <c r="E214">
        <v>1.0900000000000001</v>
      </c>
    </row>
    <row r="215" spans="1:5" x14ac:dyDescent="0.25">
      <c r="A215" t="s">
        <v>175</v>
      </c>
      <c r="B215" t="s">
        <v>285</v>
      </c>
      <c r="C215">
        <v>1.05633802816901</v>
      </c>
      <c r="D215">
        <v>0.5</v>
      </c>
      <c r="E215">
        <v>1.1100000000000001</v>
      </c>
    </row>
    <row r="216" spans="1:5" x14ac:dyDescent="0.25">
      <c r="A216" t="s">
        <v>175</v>
      </c>
      <c r="B216" t="s">
        <v>277</v>
      </c>
      <c r="C216">
        <v>1.05633802816901</v>
      </c>
      <c r="D216">
        <v>0.88</v>
      </c>
      <c r="E216">
        <v>0.88</v>
      </c>
    </row>
    <row r="217" spans="1:5" x14ac:dyDescent="0.25">
      <c r="A217" t="s">
        <v>175</v>
      </c>
      <c r="B217" t="s">
        <v>281</v>
      </c>
      <c r="C217">
        <v>1.05633802816901</v>
      </c>
      <c r="D217">
        <v>0.55000000000000004</v>
      </c>
      <c r="E217">
        <v>1.1599999999999999</v>
      </c>
    </row>
    <row r="218" spans="1:5" x14ac:dyDescent="0.25">
      <c r="A218" t="s">
        <v>175</v>
      </c>
      <c r="B218" t="s">
        <v>178</v>
      </c>
      <c r="C218">
        <v>1.05633802816901</v>
      </c>
      <c r="D218">
        <v>0.73</v>
      </c>
      <c r="E218">
        <v>1.24</v>
      </c>
    </row>
    <row r="219" spans="1:5" x14ac:dyDescent="0.25">
      <c r="A219" t="s">
        <v>175</v>
      </c>
      <c r="B219" t="s">
        <v>278</v>
      </c>
      <c r="C219">
        <v>1.05633802816901</v>
      </c>
      <c r="D219">
        <v>0.55000000000000004</v>
      </c>
      <c r="E219">
        <v>1.05</v>
      </c>
    </row>
    <row r="220" spans="1:5" x14ac:dyDescent="0.25">
      <c r="A220" t="s">
        <v>175</v>
      </c>
      <c r="B220" t="s">
        <v>276</v>
      </c>
      <c r="C220">
        <v>1.05633802816901</v>
      </c>
      <c r="D220">
        <v>1.88</v>
      </c>
      <c r="E220">
        <v>0.72</v>
      </c>
    </row>
    <row r="221" spans="1:5" x14ac:dyDescent="0.25">
      <c r="A221" t="s">
        <v>175</v>
      </c>
      <c r="B221" t="s">
        <v>279</v>
      </c>
      <c r="C221">
        <v>1.05633802816901</v>
      </c>
      <c r="D221">
        <v>1.0900000000000001</v>
      </c>
      <c r="E221">
        <v>0.98</v>
      </c>
    </row>
    <row r="222" spans="1:5" x14ac:dyDescent="0.25">
      <c r="A222" t="s">
        <v>175</v>
      </c>
      <c r="B222" t="s">
        <v>283</v>
      </c>
      <c r="C222">
        <v>1.05633802816901</v>
      </c>
      <c r="D222">
        <v>0.98</v>
      </c>
      <c r="E222">
        <v>0.93</v>
      </c>
    </row>
    <row r="223" spans="1:5" x14ac:dyDescent="0.25">
      <c r="A223" t="s">
        <v>175</v>
      </c>
      <c r="B223" t="s">
        <v>177</v>
      </c>
      <c r="C223">
        <v>1.05633802816901</v>
      </c>
      <c r="D223">
        <v>0.22</v>
      </c>
      <c r="E223">
        <v>1.1599999999999999</v>
      </c>
    </row>
    <row r="224" spans="1:5" x14ac:dyDescent="0.25">
      <c r="A224" t="s">
        <v>175</v>
      </c>
      <c r="B224" t="s">
        <v>280</v>
      </c>
      <c r="C224">
        <v>1.05633802816901</v>
      </c>
      <c r="D224">
        <v>1.01</v>
      </c>
      <c r="E224">
        <v>1.18</v>
      </c>
    </row>
    <row r="225" spans="1:5" x14ac:dyDescent="0.25">
      <c r="A225" t="s">
        <v>24</v>
      </c>
      <c r="B225" t="s">
        <v>292</v>
      </c>
      <c r="C225">
        <v>1.41379310344828</v>
      </c>
      <c r="D225">
        <v>1.2</v>
      </c>
      <c r="E225">
        <v>0.66</v>
      </c>
    </row>
    <row r="226" spans="1:5" x14ac:dyDescent="0.25">
      <c r="A226" t="s">
        <v>24</v>
      </c>
      <c r="B226" t="s">
        <v>289</v>
      </c>
      <c r="C226">
        <v>1.41379310344828</v>
      </c>
      <c r="D226">
        <v>0.77</v>
      </c>
      <c r="E226">
        <v>1.2</v>
      </c>
    </row>
    <row r="227" spans="1:5" x14ac:dyDescent="0.25">
      <c r="A227" t="s">
        <v>24</v>
      </c>
      <c r="B227" t="s">
        <v>180</v>
      </c>
      <c r="C227">
        <v>1.41379310344828</v>
      </c>
      <c r="D227">
        <v>0.57999999999999996</v>
      </c>
      <c r="E227">
        <v>0.93</v>
      </c>
    </row>
    <row r="228" spans="1:5" x14ac:dyDescent="0.25">
      <c r="A228" t="s">
        <v>24</v>
      </c>
      <c r="B228" t="s">
        <v>326</v>
      </c>
      <c r="C228">
        <v>1.41379310344828</v>
      </c>
      <c r="D228">
        <v>0.66</v>
      </c>
      <c r="E228">
        <v>0.97</v>
      </c>
    </row>
    <row r="229" spans="1:5" x14ac:dyDescent="0.25">
      <c r="A229" t="s">
        <v>24</v>
      </c>
      <c r="B229" t="s">
        <v>288</v>
      </c>
      <c r="C229">
        <v>1.41379310344828</v>
      </c>
      <c r="D229">
        <v>0.66</v>
      </c>
      <c r="E229">
        <v>1.86</v>
      </c>
    </row>
    <row r="230" spans="1:5" x14ac:dyDescent="0.25">
      <c r="A230" t="s">
        <v>24</v>
      </c>
      <c r="B230" t="s">
        <v>287</v>
      </c>
      <c r="C230">
        <v>1.41379310344828</v>
      </c>
      <c r="D230">
        <v>0.74</v>
      </c>
      <c r="E230">
        <v>1.2</v>
      </c>
    </row>
    <row r="231" spans="1:5" x14ac:dyDescent="0.25">
      <c r="A231" t="s">
        <v>24</v>
      </c>
      <c r="B231" t="s">
        <v>293</v>
      </c>
      <c r="C231">
        <v>1.41379310344828</v>
      </c>
      <c r="D231">
        <v>0.46</v>
      </c>
      <c r="E231">
        <v>0.93</v>
      </c>
    </row>
    <row r="232" spans="1:5" x14ac:dyDescent="0.25">
      <c r="A232" t="s">
        <v>24</v>
      </c>
      <c r="B232" t="s">
        <v>294</v>
      </c>
      <c r="C232">
        <v>1.41379310344828</v>
      </c>
      <c r="D232">
        <v>1.17</v>
      </c>
      <c r="E232">
        <v>0.51</v>
      </c>
    </row>
    <row r="233" spans="1:5" x14ac:dyDescent="0.25">
      <c r="A233" t="s">
        <v>24</v>
      </c>
      <c r="B233" t="s">
        <v>295</v>
      </c>
      <c r="C233">
        <v>1.41379310344828</v>
      </c>
      <c r="D233">
        <v>1.1100000000000001</v>
      </c>
      <c r="E233">
        <v>0.66</v>
      </c>
    </row>
    <row r="234" spans="1:5" x14ac:dyDescent="0.25">
      <c r="A234" t="s">
        <v>24</v>
      </c>
      <c r="B234" t="s">
        <v>25</v>
      </c>
      <c r="C234">
        <v>1.41379310344828</v>
      </c>
      <c r="D234">
        <v>0.97</v>
      </c>
      <c r="E234">
        <v>1.01</v>
      </c>
    </row>
    <row r="235" spans="1:5" x14ac:dyDescent="0.25">
      <c r="A235" t="s">
        <v>24</v>
      </c>
      <c r="B235" t="s">
        <v>327</v>
      </c>
      <c r="C235">
        <v>1.41379310344828</v>
      </c>
      <c r="D235">
        <v>1.28</v>
      </c>
      <c r="E235">
        <v>0.57999999999999996</v>
      </c>
    </row>
    <row r="236" spans="1:5" x14ac:dyDescent="0.25">
      <c r="A236" t="s">
        <v>24</v>
      </c>
      <c r="B236" t="s">
        <v>286</v>
      </c>
      <c r="C236">
        <v>1.41379310344828</v>
      </c>
      <c r="D236">
        <v>1.08</v>
      </c>
      <c r="E236">
        <v>0.77</v>
      </c>
    </row>
    <row r="237" spans="1:5" x14ac:dyDescent="0.25">
      <c r="A237" t="s">
        <v>24</v>
      </c>
      <c r="B237" t="s">
        <v>291</v>
      </c>
      <c r="C237">
        <v>1.41379310344828</v>
      </c>
      <c r="D237">
        <v>0.89</v>
      </c>
      <c r="E237">
        <v>1.51</v>
      </c>
    </row>
    <row r="238" spans="1:5" x14ac:dyDescent="0.25">
      <c r="A238" t="s">
        <v>24</v>
      </c>
      <c r="B238" t="s">
        <v>26</v>
      </c>
      <c r="C238">
        <v>1.41379310344828</v>
      </c>
      <c r="D238">
        <v>0.87</v>
      </c>
      <c r="E238">
        <v>1.1100000000000001</v>
      </c>
    </row>
    <row r="239" spans="1:5" x14ac:dyDescent="0.25">
      <c r="A239" t="s">
        <v>24</v>
      </c>
      <c r="B239" t="s">
        <v>184</v>
      </c>
      <c r="C239">
        <v>1.41379310344828</v>
      </c>
      <c r="D239">
        <v>0.7</v>
      </c>
      <c r="E239">
        <v>0.85</v>
      </c>
    </row>
    <row r="240" spans="1:5" x14ac:dyDescent="0.25">
      <c r="A240" t="s">
        <v>24</v>
      </c>
      <c r="B240" t="s">
        <v>290</v>
      </c>
      <c r="C240">
        <v>1.41379310344828</v>
      </c>
      <c r="D240">
        <v>1.02</v>
      </c>
      <c r="E240">
        <v>0.98</v>
      </c>
    </row>
    <row r="241" spans="1:5" x14ac:dyDescent="0.25">
      <c r="A241" t="s">
        <v>24</v>
      </c>
      <c r="B241" t="s">
        <v>183</v>
      </c>
      <c r="C241">
        <v>1.41379310344828</v>
      </c>
      <c r="D241">
        <v>0.81</v>
      </c>
      <c r="E241">
        <v>1.32</v>
      </c>
    </row>
    <row r="242" spans="1:5" x14ac:dyDescent="0.25">
      <c r="A242" t="s">
        <v>24</v>
      </c>
      <c r="B242" t="s">
        <v>182</v>
      </c>
      <c r="C242">
        <v>1.41379310344828</v>
      </c>
      <c r="D242">
        <v>0.89</v>
      </c>
      <c r="E242">
        <v>1.08</v>
      </c>
    </row>
    <row r="243" spans="1:5" x14ac:dyDescent="0.25">
      <c r="A243" t="s">
        <v>24</v>
      </c>
      <c r="B243" t="s">
        <v>185</v>
      </c>
      <c r="C243">
        <v>1.41379310344828</v>
      </c>
      <c r="D243">
        <v>0.85</v>
      </c>
      <c r="E243">
        <v>1.05</v>
      </c>
    </row>
    <row r="244" spans="1:5" x14ac:dyDescent="0.25">
      <c r="A244" t="s">
        <v>24</v>
      </c>
      <c r="B244" t="s">
        <v>181</v>
      </c>
      <c r="C244">
        <v>1.41379310344828</v>
      </c>
      <c r="D244">
        <v>0.81</v>
      </c>
      <c r="E244">
        <v>0.81</v>
      </c>
    </row>
    <row r="245" spans="1:5" x14ac:dyDescent="0.25">
      <c r="A245" t="s">
        <v>27</v>
      </c>
      <c r="B245" t="s">
        <v>187</v>
      </c>
      <c r="C245">
        <v>1.07418397626113</v>
      </c>
      <c r="D245">
        <v>0.79</v>
      </c>
      <c r="E245">
        <v>1.1100000000000001</v>
      </c>
    </row>
    <row r="246" spans="1:5" x14ac:dyDescent="0.25">
      <c r="A246" t="s">
        <v>27</v>
      </c>
      <c r="B246" t="s">
        <v>191</v>
      </c>
      <c r="C246">
        <v>1.07418397626113</v>
      </c>
      <c r="D246">
        <v>0.93</v>
      </c>
      <c r="E246">
        <v>1.2</v>
      </c>
    </row>
    <row r="247" spans="1:5" x14ac:dyDescent="0.25">
      <c r="A247" t="s">
        <v>27</v>
      </c>
      <c r="B247" t="s">
        <v>28</v>
      </c>
      <c r="C247">
        <v>1.07418397626113</v>
      </c>
      <c r="D247">
        <v>0.74</v>
      </c>
      <c r="E247">
        <v>0.84</v>
      </c>
    </row>
    <row r="248" spans="1:5" x14ac:dyDescent="0.25">
      <c r="A248" t="s">
        <v>27</v>
      </c>
      <c r="B248" t="s">
        <v>186</v>
      </c>
      <c r="C248">
        <v>1.07418397626113</v>
      </c>
      <c r="D248">
        <v>0.93</v>
      </c>
      <c r="E248">
        <v>0.83</v>
      </c>
    </row>
    <row r="249" spans="1:5" x14ac:dyDescent="0.25">
      <c r="A249" t="s">
        <v>27</v>
      </c>
      <c r="B249" t="s">
        <v>189</v>
      </c>
      <c r="C249">
        <v>1.07418397626113</v>
      </c>
      <c r="D249">
        <v>0.65</v>
      </c>
      <c r="E249">
        <v>0.97</v>
      </c>
    </row>
    <row r="250" spans="1:5" x14ac:dyDescent="0.25">
      <c r="A250" t="s">
        <v>27</v>
      </c>
      <c r="B250" t="s">
        <v>297</v>
      </c>
      <c r="C250">
        <v>1.07418397626113</v>
      </c>
      <c r="D250">
        <v>0.83</v>
      </c>
      <c r="E250">
        <v>0.93</v>
      </c>
    </row>
    <row r="251" spans="1:5" x14ac:dyDescent="0.25">
      <c r="A251" t="s">
        <v>27</v>
      </c>
      <c r="B251" t="s">
        <v>298</v>
      </c>
      <c r="C251">
        <v>1.07418397626113</v>
      </c>
      <c r="D251">
        <v>1.39</v>
      </c>
      <c r="E251">
        <v>0.74</v>
      </c>
    </row>
    <row r="252" spans="1:5" x14ac:dyDescent="0.25">
      <c r="A252" t="s">
        <v>27</v>
      </c>
      <c r="B252" t="s">
        <v>31</v>
      </c>
      <c r="C252">
        <v>1.07418397626113</v>
      </c>
      <c r="D252">
        <v>0.79</v>
      </c>
      <c r="E252">
        <v>0.97</v>
      </c>
    </row>
    <row r="253" spans="1:5" x14ac:dyDescent="0.25">
      <c r="A253" t="s">
        <v>27</v>
      </c>
      <c r="B253" t="s">
        <v>195</v>
      </c>
      <c r="C253">
        <v>1.07418397626113</v>
      </c>
      <c r="D253">
        <v>1.44</v>
      </c>
      <c r="E253">
        <v>0.74</v>
      </c>
    </row>
    <row r="254" spans="1:5" x14ac:dyDescent="0.25">
      <c r="A254" t="s">
        <v>27</v>
      </c>
      <c r="B254" t="s">
        <v>188</v>
      </c>
      <c r="C254">
        <v>1.07418397626113</v>
      </c>
      <c r="D254">
        <v>0.83</v>
      </c>
      <c r="E254">
        <v>0.74</v>
      </c>
    </row>
    <row r="255" spans="1:5" x14ac:dyDescent="0.25">
      <c r="A255" t="s">
        <v>27</v>
      </c>
      <c r="B255" t="s">
        <v>296</v>
      </c>
      <c r="C255">
        <v>1.07418397626113</v>
      </c>
      <c r="D255">
        <v>0.51</v>
      </c>
      <c r="E255">
        <v>1.1599999999999999</v>
      </c>
    </row>
    <row r="256" spans="1:5" x14ac:dyDescent="0.25">
      <c r="A256" t="s">
        <v>27</v>
      </c>
      <c r="B256" t="s">
        <v>190</v>
      </c>
      <c r="C256">
        <v>1.07418397626113</v>
      </c>
      <c r="D256">
        <v>1.08</v>
      </c>
      <c r="E256">
        <v>1.53</v>
      </c>
    </row>
    <row r="257" spans="1:5" x14ac:dyDescent="0.25">
      <c r="A257" t="s">
        <v>27</v>
      </c>
      <c r="B257" t="s">
        <v>192</v>
      </c>
      <c r="C257">
        <v>1.07418397626113</v>
      </c>
      <c r="D257">
        <v>0.6</v>
      </c>
      <c r="E257">
        <v>0.88</v>
      </c>
    </row>
    <row r="258" spans="1:5" x14ac:dyDescent="0.25">
      <c r="A258" t="s">
        <v>27</v>
      </c>
      <c r="B258" t="s">
        <v>329</v>
      </c>
      <c r="C258">
        <v>1.07418397626113</v>
      </c>
      <c r="D258">
        <v>0.51</v>
      </c>
      <c r="E258">
        <v>1.44</v>
      </c>
    </row>
    <row r="259" spans="1:5" x14ac:dyDescent="0.25">
      <c r="A259" t="s">
        <v>27</v>
      </c>
      <c r="B259" t="s">
        <v>194</v>
      </c>
      <c r="C259">
        <v>1.07418397626113</v>
      </c>
      <c r="D259">
        <v>0.88</v>
      </c>
      <c r="E259">
        <v>0.93</v>
      </c>
    </row>
    <row r="260" spans="1:5" x14ac:dyDescent="0.25">
      <c r="A260" t="s">
        <v>27</v>
      </c>
      <c r="B260" t="s">
        <v>299</v>
      </c>
      <c r="C260">
        <v>1.07418397626113</v>
      </c>
      <c r="D260">
        <v>0.69</v>
      </c>
      <c r="E260">
        <v>0.93</v>
      </c>
    </row>
    <row r="261" spans="1:5" x14ac:dyDescent="0.25">
      <c r="A261" t="s">
        <v>27</v>
      </c>
      <c r="B261" t="s">
        <v>328</v>
      </c>
      <c r="C261">
        <v>1.07418397626113</v>
      </c>
      <c r="D261">
        <v>0.74</v>
      </c>
      <c r="E261">
        <v>0.88</v>
      </c>
    </row>
    <row r="262" spans="1:5" x14ac:dyDescent="0.25">
      <c r="A262" t="s">
        <v>27</v>
      </c>
      <c r="B262" t="s">
        <v>193</v>
      </c>
      <c r="C262">
        <v>1.07418397626113</v>
      </c>
      <c r="D262">
        <v>1.02</v>
      </c>
      <c r="E262">
        <v>0.79</v>
      </c>
    </row>
    <row r="263" spans="1:5" x14ac:dyDescent="0.25">
      <c r="A263" t="s">
        <v>27</v>
      </c>
      <c r="B263" t="s">
        <v>30</v>
      </c>
      <c r="C263">
        <v>1.07418397626113</v>
      </c>
      <c r="D263">
        <v>1.07</v>
      </c>
      <c r="E263">
        <v>1.25</v>
      </c>
    </row>
    <row r="264" spans="1:5" x14ac:dyDescent="0.25">
      <c r="A264" t="s">
        <v>27</v>
      </c>
      <c r="B264" t="s">
        <v>29</v>
      </c>
      <c r="C264">
        <v>1.07418397626113</v>
      </c>
      <c r="D264">
        <v>0.49</v>
      </c>
      <c r="E264">
        <v>1.18</v>
      </c>
    </row>
    <row r="265" spans="1:5" x14ac:dyDescent="0.25">
      <c r="A265" t="s">
        <v>196</v>
      </c>
      <c r="B265" t="s">
        <v>205</v>
      </c>
      <c r="C265">
        <v>1.40996168582375</v>
      </c>
      <c r="D265">
        <v>1.48</v>
      </c>
      <c r="E265">
        <v>0.89</v>
      </c>
    </row>
    <row r="266" spans="1:5" x14ac:dyDescent="0.25">
      <c r="A266" t="s">
        <v>196</v>
      </c>
      <c r="B266" t="s">
        <v>306</v>
      </c>
      <c r="C266">
        <v>1.40996168582375</v>
      </c>
      <c r="D266">
        <v>1.79</v>
      </c>
      <c r="E266">
        <v>0.33</v>
      </c>
    </row>
    <row r="267" spans="1:5" x14ac:dyDescent="0.25">
      <c r="A267" t="s">
        <v>196</v>
      </c>
      <c r="B267" t="s">
        <v>206</v>
      </c>
      <c r="C267">
        <v>1.40996168582375</v>
      </c>
      <c r="D267">
        <v>0.38</v>
      </c>
      <c r="E267">
        <v>1.46</v>
      </c>
    </row>
    <row r="268" spans="1:5" x14ac:dyDescent="0.25">
      <c r="A268" t="s">
        <v>196</v>
      </c>
      <c r="B268" t="s">
        <v>197</v>
      </c>
      <c r="C268">
        <v>1.40996168582375</v>
      </c>
      <c r="D268">
        <v>0.42</v>
      </c>
      <c r="E268">
        <v>0.96</v>
      </c>
    </row>
    <row r="269" spans="1:5" x14ac:dyDescent="0.25">
      <c r="A269" t="s">
        <v>196</v>
      </c>
      <c r="B269" t="s">
        <v>307</v>
      </c>
      <c r="C269">
        <v>1.40996168582375</v>
      </c>
      <c r="D269">
        <v>1.08</v>
      </c>
      <c r="E269">
        <v>0.79</v>
      </c>
    </row>
    <row r="270" spans="1:5" x14ac:dyDescent="0.25">
      <c r="A270" t="s">
        <v>196</v>
      </c>
      <c r="B270" t="s">
        <v>204</v>
      </c>
      <c r="C270">
        <v>1.40996168582375</v>
      </c>
      <c r="D270">
        <v>0.85</v>
      </c>
      <c r="E270">
        <v>0.98</v>
      </c>
    </row>
    <row r="271" spans="1:5" x14ac:dyDescent="0.25">
      <c r="A271" t="s">
        <v>196</v>
      </c>
      <c r="B271" t="s">
        <v>302</v>
      </c>
      <c r="C271">
        <v>1.40996168582375</v>
      </c>
      <c r="D271">
        <v>0.85</v>
      </c>
      <c r="E271">
        <v>0.98</v>
      </c>
    </row>
    <row r="272" spans="1:5" x14ac:dyDescent="0.25">
      <c r="A272" t="s">
        <v>196</v>
      </c>
      <c r="B272" t="s">
        <v>305</v>
      </c>
      <c r="C272">
        <v>1.40996168582375</v>
      </c>
      <c r="D272">
        <v>0.75</v>
      </c>
      <c r="E272">
        <v>1.08</v>
      </c>
    </row>
    <row r="273" spans="1:5" x14ac:dyDescent="0.25">
      <c r="A273" t="s">
        <v>196</v>
      </c>
      <c r="B273" t="s">
        <v>202</v>
      </c>
      <c r="C273">
        <v>1.40996168582375</v>
      </c>
      <c r="D273">
        <v>0.49</v>
      </c>
      <c r="E273">
        <v>1.25</v>
      </c>
    </row>
    <row r="274" spans="1:5" x14ac:dyDescent="0.25">
      <c r="A274" t="s">
        <v>196</v>
      </c>
      <c r="B274" t="s">
        <v>200</v>
      </c>
      <c r="C274">
        <v>1.40996168582375</v>
      </c>
      <c r="D274">
        <v>1.34</v>
      </c>
      <c r="E274">
        <v>0.88</v>
      </c>
    </row>
    <row r="275" spans="1:5" x14ac:dyDescent="0.25">
      <c r="A275" t="s">
        <v>196</v>
      </c>
      <c r="B275" t="s">
        <v>199</v>
      </c>
      <c r="C275">
        <v>1.40996168582375</v>
      </c>
      <c r="D275">
        <v>0.63</v>
      </c>
      <c r="E275">
        <v>0.79</v>
      </c>
    </row>
    <row r="276" spans="1:5" x14ac:dyDescent="0.25">
      <c r="A276" t="s">
        <v>196</v>
      </c>
      <c r="B276" t="s">
        <v>303</v>
      </c>
      <c r="C276">
        <v>1.40996168582375</v>
      </c>
      <c r="D276">
        <v>1</v>
      </c>
      <c r="E276">
        <v>0.83</v>
      </c>
    </row>
    <row r="277" spans="1:5" x14ac:dyDescent="0.25">
      <c r="A277" t="s">
        <v>196</v>
      </c>
      <c r="B277" t="s">
        <v>201</v>
      </c>
      <c r="C277">
        <v>1.40996168582375</v>
      </c>
      <c r="D277">
        <v>1.03</v>
      </c>
      <c r="E277">
        <v>0.67</v>
      </c>
    </row>
    <row r="278" spans="1:5" x14ac:dyDescent="0.25">
      <c r="A278" t="s">
        <v>196</v>
      </c>
      <c r="B278" t="s">
        <v>304</v>
      </c>
      <c r="C278">
        <v>1.40996168582375</v>
      </c>
      <c r="D278">
        <v>0.98</v>
      </c>
      <c r="E278">
        <v>1.61</v>
      </c>
    </row>
    <row r="279" spans="1:5" x14ac:dyDescent="0.25">
      <c r="A279" t="s">
        <v>196</v>
      </c>
      <c r="B279" t="s">
        <v>198</v>
      </c>
      <c r="C279">
        <v>1.40996168582375</v>
      </c>
      <c r="D279">
        <v>1.03</v>
      </c>
      <c r="E279">
        <v>0.89</v>
      </c>
    </row>
    <row r="280" spans="1:5" x14ac:dyDescent="0.25">
      <c r="A280" t="s">
        <v>196</v>
      </c>
      <c r="B280" t="s">
        <v>300</v>
      </c>
      <c r="C280">
        <v>1.40996168582375</v>
      </c>
      <c r="D280">
        <v>0.4</v>
      </c>
      <c r="E280">
        <v>1.03</v>
      </c>
    </row>
    <row r="281" spans="1:5" x14ac:dyDescent="0.25">
      <c r="A281" t="s">
        <v>196</v>
      </c>
      <c r="B281" t="s">
        <v>301</v>
      </c>
      <c r="C281">
        <v>1.40996168582375</v>
      </c>
      <c r="D281">
        <v>0.5</v>
      </c>
      <c r="E281">
        <v>1.29</v>
      </c>
    </row>
    <row r="282" spans="1:5" x14ac:dyDescent="0.25">
      <c r="A282" t="s">
        <v>196</v>
      </c>
      <c r="B282" t="s">
        <v>203</v>
      </c>
      <c r="C282">
        <v>1.40996168582375</v>
      </c>
      <c r="D282">
        <v>0.89</v>
      </c>
      <c r="E282">
        <v>1.3</v>
      </c>
    </row>
    <row r="283" spans="1:5" x14ac:dyDescent="0.25">
      <c r="A283" t="s">
        <v>32</v>
      </c>
      <c r="B283" t="s">
        <v>331</v>
      </c>
      <c r="C283">
        <v>1.15079365079365</v>
      </c>
      <c r="D283">
        <v>0.4</v>
      </c>
      <c r="E283">
        <v>0.63</v>
      </c>
    </row>
    <row r="284" spans="1:5" x14ac:dyDescent="0.25">
      <c r="A284" t="s">
        <v>32</v>
      </c>
      <c r="B284" t="s">
        <v>36</v>
      </c>
      <c r="C284">
        <v>1.15079365079365</v>
      </c>
      <c r="D284">
        <v>1.73</v>
      </c>
      <c r="E284">
        <v>0.57999999999999996</v>
      </c>
    </row>
    <row r="285" spans="1:5" x14ac:dyDescent="0.25">
      <c r="A285" t="s">
        <v>32</v>
      </c>
      <c r="B285" t="s">
        <v>212</v>
      </c>
      <c r="C285">
        <v>1.15079365079365</v>
      </c>
      <c r="D285">
        <v>0.98</v>
      </c>
      <c r="E285">
        <v>1.27</v>
      </c>
    </row>
    <row r="286" spans="1:5" x14ac:dyDescent="0.25">
      <c r="A286" t="s">
        <v>32</v>
      </c>
      <c r="B286" t="s">
        <v>311</v>
      </c>
      <c r="C286">
        <v>1.15079365079365</v>
      </c>
      <c r="D286">
        <v>0.98</v>
      </c>
      <c r="E286">
        <v>0.98</v>
      </c>
    </row>
    <row r="287" spans="1:5" x14ac:dyDescent="0.25">
      <c r="A287" t="s">
        <v>32</v>
      </c>
      <c r="B287" t="s">
        <v>210</v>
      </c>
      <c r="C287">
        <v>1.15079365079365</v>
      </c>
      <c r="D287">
        <v>0.63</v>
      </c>
      <c r="E287">
        <v>1.1000000000000001</v>
      </c>
    </row>
    <row r="288" spans="1:5" x14ac:dyDescent="0.25">
      <c r="A288" t="s">
        <v>32</v>
      </c>
      <c r="B288" t="s">
        <v>312</v>
      </c>
      <c r="C288">
        <v>1.15079365079365</v>
      </c>
      <c r="D288">
        <v>0.92</v>
      </c>
      <c r="E288">
        <v>1.1499999999999999</v>
      </c>
    </row>
    <row r="289" spans="1:5" x14ac:dyDescent="0.25">
      <c r="A289" t="s">
        <v>32</v>
      </c>
      <c r="B289" t="s">
        <v>209</v>
      </c>
      <c r="C289">
        <v>1.15079365079365</v>
      </c>
      <c r="D289">
        <v>0.81</v>
      </c>
      <c r="E289">
        <v>0.81</v>
      </c>
    </row>
    <row r="290" spans="1:5" x14ac:dyDescent="0.25">
      <c r="A290" t="s">
        <v>32</v>
      </c>
      <c r="B290" t="s">
        <v>313</v>
      </c>
      <c r="C290">
        <v>1.15079365079365</v>
      </c>
      <c r="D290">
        <v>0.81</v>
      </c>
      <c r="E290">
        <v>1.1499999999999999</v>
      </c>
    </row>
    <row r="291" spans="1:5" x14ac:dyDescent="0.25">
      <c r="A291" t="s">
        <v>32</v>
      </c>
      <c r="B291" t="s">
        <v>309</v>
      </c>
      <c r="C291">
        <v>1.15079365079365</v>
      </c>
      <c r="D291">
        <v>0.57999999999999996</v>
      </c>
      <c r="E291">
        <v>0.87</v>
      </c>
    </row>
    <row r="292" spans="1:5" x14ac:dyDescent="0.25">
      <c r="A292" t="s">
        <v>32</v>
      </c>
      <c r="B292" t="s">
        <v>308</v>
      </c>
      <c r="C292">
        <v>1.15079365079365</v>
      </c>
      <c r="D292">
        <v>0.52</v>
      </c>
      <c r="E292">
        <v>1.27</v>
      </c>
    </row>
    <row r="293" spans="1:5" x14ac:dyDescent="0.25">
      <c r="A293" t="s">
        <v>32</v>
      </c>
      <c r="B293" t="s">
        <v>207</v>
      </c>
      <c r="C293">
        <v>1.15079365079365</v>
      </c>
      <c r="D293">
        <v>0.69</v>
      </c>
      <c r="E293">
        <v>1.04</v>
      </c>
    </row>
    <row r="294" spans="1:5" x14ac:dyDescent="0.25">
      <c r="A294" t="s">
        <v>32</v>
      </c>
      <c r="B294" t="s">
        <v>330</v>
      </c>
      <c r="C294">
        <v>1.15079365079365</v>
      </c>
      <c r="D294">
        <v>0.75</v>
      </c>
      <c r="E294">
        <v>1.21</v>
      </c>
    </row>
    <row r="295" spans="1:5" x14ac:dyDescent="0.25">
      <c r="A295" t="s">
        <v>32</v>
      </c>
      <c r="B295" t="s">
        <v>35</v>
      </c>
      <c r="C295">
        <v>1.15079365079365</v>
      </c>
      <c r="D295">
        <v>1.67</v>
      </c>
      <c r="E295">
        <v>0.69</v>
      </c>
    </row>
    <row r="296" spans="1:5" x14ac:dyDescent="0.25">
      <c r="A296" t="s">
        <v>32</v>
      </c>
      <c r="B296" t="s">
        <v>34</v>
      </c>
      <c r="C296">
        <v>1.15079365079365</v>
      </c>
      <c r="D296">
        <v>0.63</v>
      </c>
      <c r="E296">
        <v>1.1499999999999999</v>
      </c>
    </row>
    <row r="297" spans="1:5" x14ac:dyDescent="0.25">
      <c r="A297" t="s">
        <v>32</v>
      </c>
      <c r="B297" t="s">
        <v>310</v>
      </c>
      <c r="C297">
        <v>1.15079365079365</v>
      </c>
      <c r="D297">
        <v>0.87</v>
      </c>
      <c r="E297">
        <v>0.98</v>
      </c>
    </row>
    <row r="298" spans="1:5" x14ac:dyDescent="0.25">
      <c r="A298" t="s">
        <v>32</v>
      </c>
      <c r="B298" t="s">
        <v>208</v>
      </c>
      <c r="C298">
        <v>1.15079365079365</v>
      </c>
      <c r="D298">
        <v>1.44</v>
      </c>
      <c r="E298">
        <v>0.92</v>
      </c>
    </row>
    <row r="299" spans="1:5" x14ac:dyDescent="0.25">
      <c r="A299" t="s">
        <v>32</v>
      </c>
      <c r="B299" t="s">
        <v>33</v>
      </c>
      <c r="C299">
        <v>1.15079365079365</v>
      </c>
      <c r="D299">
        <v>1.44</v>
      </c>
      <c r="E299">
        <v>0.35</v>
      </c>
    </row>
    <row r="300" spans="1:5" x14ac:dyDescent="0.25">
      <c r="A300" t="s">
        <v>32</v>
      </c>
      <c r="B300" t="s">
        <v>211</v>
      </c>
      <c r="C300">
        <v>1.15079365079365</v>
      </c>
      <c r="D300">
        <v>0.87</v>
      </c>
      <c r="E300">
        <v>1.85</v>
      </c>
    </row>
    <row r="301" spans="1:5" x14ac:dyDescent="0.25">
      <c r="A301" t="s">
        <v>213</v>
      </c>
      <c r="B301" t="s">
        <v>221</v>
      </c>
      <c r="C301">
        <v>1.14761904761905</v>
      </c>
      <c r="D301">
        <v>0.51</v>
      </c>
      <c r="E301">
        <v>0.7</v>
      </c>
    </row>
    <row r="302" spans="1:5" x14ac:dyDescent="0.25">
      <c r="A302" t="s">
        <v>213</v>
      </c>
      <c r="B302" t="s">
        <v>214</v>
      </c>
      <c r="C302">
        <v>1.14761904761905</v>
      </c>
      <c r="D302">
        <v>1.68</v>
      </c>
      <c r="E302">
        <v>0.65</v>
      </c>
    </row>
    <row r="303" spans="1:5" x14ac:dyDescent="0.25">
      <c r="A303" t="s">
        <v>213</v>
      </c>
      <c r="B303" t="s">
        <v>217</v>
      </c>
      <c r="C303">
        <v>1.14761904761905</v>
      </c>
      <c r="D303">
        <v>0.48</v>
      </c>
      <c r="E303">
        <v>1.1399999999999999</v>
      </c>
    </row>
    <row r="304" spans="1:5" x14ac:dyDescent="0.25">
      <c r="A304" t="s">
        <v>213</v>
      </c>
      <c r="B304" t="s">
        <v>216</v>
      </c>
      <c r="C304">
        <v>1.14761904761905</v>
      </c>
      <c r="D304">
        <v>0.84</v>
      </c>
      <c r="E304">
        <v>1.63</v>
      </c>
    </row>
    <row r="305" spans="1:5" x14ac:dyDescent="0.25">
      <c r="A305" t="s">
        <v>213</v>
      </c>
      <c r="B305" t="s">
        <v>218</v>
      </c>
      <c r="C305">
        <v>1.14761904761905</v>
      </c>
      <c r="D305">
        <v>1.1399999999999999</v>
      </c>
      <c r="E305">
        <v>0.62</v>
      </c>
    </row>
    <row r="306" spans="1:5" x14ac:dyDescent="0.25">
      <c r="A306" t="s">
        <v>213</v>
      </c>
      <c r="B306" t="s">
        <v>219</v>
      </c>
      <c r="C306">
        <v>1.14761904761905</v>
      </c>
      <c r="D306">
        <v>0.51</v>
      </c>
      <c r="E306">
        <v>1.17</v>
      </c>
    </row>
    <row r="307" spans="1:5" x14ac:dyDescent="0.25">
      <c r="A307" t="s">
        <v>213</v>
      </c>
      <c r="B307" t="s">
        <v>215</v>
      </c>
      <c r="C307">
        <v>1.14761904761905</v>
      </c>
      <c r="D307">
        <v>0.97</v>
      </c>
      <c r="E307">
        <v>1.28</v>
      </c>
    </row>
    <row r="308" spans="1:5" x14ac:dyDescent="0.25">
      <c r="A308" t="s">
        <v>213</v>
      </c>
      <c r="B308" t="s">
        <v>314</v>
      </c>
      <c r="C308">
        <v>1.14761904761905</v>
      </c>
      <c r="D308">
        <v>0.75</v>
      </c>
      <c r="E308">
        <v>0.97</v>
      </c>
    </row>
    <row r="309" spans="1:5" x14ac:dyDescent="0.25">
      <c r="A309" t="s">
        <v>213</v>
      </c>
      <c r="B309" t="s">
        <v>315</v>
      </c>
      <c r="C309">
        <v>1.14761904761905</v>
      </c>
      <c r="D309">
        <v>1.41</v>
      </c>
      <c r="E309">
        <v>0.4</v>
      </c>
    </row>
    <row r="310" spans="1:5" x14ac:dyDescent="0.25">
      <c r="A310" t="s">
        <v>213</v>
      </c>
      <c r="B310" t="s">
        <v>220</v>
      </c>
      <c r="C310">
        <v>1.14761904761905</v>
      </c>
      <c r="D310">
        <v>0.56000000000000005</v>
      </c>
      <c r="E310">
        <v>1.4</v>
      </c>
    </row>
    <row r="311" spans="1:5" x14ac:dyDescent="0.25">
      <c r="A311" t="s">
        <v>213</v>
      </c>
      <c r="B311" t="s">
        <v>222</v>
      </c>
      <c r="C311">
        <v>1.14761904761905</v>
      </c>
      <c r="D311">
        <v>1.21</v>
      </c>
      <c r="E311">
        <v>1.26</v>
      </c>
    </row>
    <row r="312" spans="1:5" x14ac:dyDescent="0.25">
      <c r="A312" t="s">
        <v>213</v>
      </c>
      <c r="B312" t="s">
        <v>223</v>
      </c>
      <c r="C312">
        <v>1.14761904761905</v>
      </c>
      <c r="D312">
        <v>0.84</v>
      </c>
      <c r="E312">
        <v>0.84</v>
      </c>
    </row>
    <row r="313" spans="1:5" x14ac:dyDescent="0.25">
      <c r="A313" t="s">
        <v>37</v>
      </c>
      <c r="B313" t="s">
        <v>224</v>
      </c>
      <c r="C313">
        <v>1.264</v>
      </c>
      <c r="D313">
        <v>0.57999999999999996</v>
      </c>
      <c r="E313">
        <v>1.59</v>
      </c>
    </row>
    <row r="314" spans="1:5" x14ac:dyDescent="0.25">
      <c r="A314" t="s">
        <v>37</v>
      </c>
      <c r="B314" t="s">
        <v>229</v>
      </c>
      <c r="C314">
        <v>1.264</v>
      </c>
      <c r="D314">
        <v>0.48</v>
      </c>
      <c r="E314">
        <v>1.01</v>
      </c>
    </row>
    <row r="315" spans="1:5" x14ac:dyDescent="0.25">
      <c r="A315" t="s">
        <v>37</v>
      </c>
      <c r="B315" t="s">
        <v>227</v>
      </c>
      <c r="C315">
        <v>1.264</v>
      </c>
      <c r="D315">
        <v>0.88</v>
      </c>
      <c r="E315">
        <v>1.1299999999999999</v>
      </c>
    </row>
    <row r="316" spans="1:5" x14ac:dyDescent="0.25">
      <c r="A316" t="s">
        <v>37</v>
      </c>
      <c r="B316" t="s">
        <v>226</v>
      </c>
      <c r="C316">
        <v>1.264</v>
      </c>
      <c r="D316">
        <v>1.08</v>
      </c>
      <c r="E316">
        <v>1.1299999999999999</v>
      </c>
    </row>
    <row r="317" spans="1:5" x14ac:dyDescent="0.25">
      <c r="A317" t="s">
        <v>37</v>
      </c>
      <c r="B317" t="s">
        <v>39</v>
      </c>
      <c r="C317">
        <v>1.264</v>
      </c>
      <c r="D317">
        <v>0.74</v>
      </c>
      <c r="E317">
        <v>1.06</v>
      </c>
    </row>
    <row r="318" spans="1:5" x14ac:dyDescent="0.25">
      <c r="A318" t="s">
        <v>37</v>
      </c>
      <c r="B318" t="s">
        <v>225</v>
      </c>
      <c r="C318">
        <v>1.264</v>
      </c>
      <c r="D318">
        <v>0.8</v>
      </c>
      <c r="E318">
        <v>0.43</v>
      </c>
    </row>
    <row r="319" spans="1:5" x14ac:dyDescent="0.25">
      <c r="A319" t="s">
        <v>37</v>
      </c>
      <c r="B319" t="s">
        <v>231</v>
      </c>
      <c r="C319">
        <v>1.264</v>
      </c>
      <c r="D319">
        <v>0.98</v>
      </c>
      <c r="E319">
        <v>0.74</v>
      </c>
    </row>
    <row r="320" spans="1:5" x14ac:dyDescent="0.25">
      <c r="A320" t="s">
        <v>37</v>
      </c>
      <c r="B320" t="s">
        <v>38</v>
      </c>
      <c r="C320">
        <v>1.264</v>
      </c>
      <c r="D320">
        <v>0.43</v>
      </c>
      <c r="E320">
        <v>0.8</v>
      </c>
    </row>
    <row r="321" spans="1:5" x14ac:dyDescent="0.25">
      <c r="A321" t="s">
        <v>37</v>
      </c>
      <c r="B321" t="s">
        <v>228</v>
      </c>
      <c r="C321">
        <v>1.264</v>
      </c>
      <c r="D321">
        <v>1.03</v>
      </c>
      <c r="E321">
        <v>1.32</v>
      </c>
    </row>
    <row r="322" spans="1:5" x14ac:dyDescent="0.25">
      <c r="A322" t="s">
        <v>37</v>
      </c>
      <c r="B322" t="s">
        <v>230</v>
      </c>
      <c r="C322">
        <v>1.264</v>
      </c>
      <c r="D322">
        <v>0.98</v>
      </c>
      <c r="E322">
        <v>0.78</v>
      </c>
    </row>
    <row r="323" spans="1:5" x14ac:dyDescent="0.25">
      <c r="A323" t="s">
        <v>337</v>
      </c>
      <c r="B323" t="s">
        <v>338</v>
      </c>
      <c r="C323">
        <v>1.0777777777777799</v>
      </c>
      <c r="D323">
        <v>1.02</v>
      </c>
      <c r="E323">
        <v>1.02</v>
      </c>
    </row>
    <row r="324" spans="1:5" x14ac:dyDescent="0.25">
      <c r="A324" t="s">
        <v>337</v>
      </c>
      <c r="B324" t="s">
        <v>367</v>
      </c>
      <c r="C324">
        <v>1.0777777777777799</v>
      </c>
      <c r="D324">
        <v>0.93</v>
      </c>
      <c r="E324">
        <v>1.36</v>
      </c>
    </row>
    <row r="325" spans="1:5" x14ac:dyDescent="0.25">
      <c r="A325" t="s">
        <v>337</v>
      </c>
      <c r="B325" t="s">
        <v>368</v>
      </c>
      <c r="C325">
        <v>1.0777777777777799</v>
      </c>
      <c r="D325">
        <v>0.51</v>
      </c>
      <c r="E325">
        <v>0.51</v>
      </c>
    </row>
    <row r="326" spans="1:5" x14ac:dyDescent="0.25">
      <c r="A326" t="s">
        <v>337</v>
      </c>
      <c r="B326" t="s">
        <v>373</v>
      </c>
      <c r="C326">
        <v>1.0777777777777799</v>
      </c>
      <c r="D326">
        <v>0.42</v>
      </c>
      <c r="E326">
        <v>0.76</v>
      </c>
    </row>
    <row r="327" spans="1:5" x14ac:dyDescent="0.25">
      <c r="A327" t="s">
        <v>337</v>
      </c>
      <c r="B327" t="s">
        <v>374</v>
      </c>
      <c r="C327">
        <v>1.0777777777777799</v>
      </c>
      <c r="D327">
        <v>0.68</v>
      </c>
      <c r="E327">
        <v>1.53</v>
      </c>
    </row>
    <row r="328" spans="1:5" x14ac:dyDescent="0.25">
      <c r="A328" t="s">
        <v>337</v>
      </c>
      <c r="B328" t="s">
        <v>382</v>
      </c>
      <c r="C328">
        <v>1.0777777777777799</v>
      </c>
      <c r="D328">
        <v>1.27</v>
      </c>
      <c r="E328">
        <v>0.85</v>
      </c>
    </row>
    <row r="329" spans="1:5" x14ac:dyDescent="0.25">
      <c r="A329" t="s">
        <v>337</v>
      </c>
      <c r="B329" t="s">
        <v>383</v>
      </c>
      <c r="C329">
        <v>1.0777777777777799</v>
      </c>
      <c r="D329">
        <v>0.51</v>
      </c>
      <c r="E329">
        <v>1.19</v>
      </c>
    </row>
    <row r="330" spans="1:5" x14ac:dyDescent="0.25">
      <c r="A330" t="s">
        <v>337</v>
      </c>
      <c r="B330" t="s">
        <v>403</v>
      </c>
      <c r="C330">
        <v>1.0777777777777799</v>
      </c>
      <c r="D330">
        <v>0.93</v>
      </c>
      <c r="E330">
        <v>1.36</v>
      </c>
    </row>
    <row r="331" spans="1:5" x14ac:dyDescent="0.25">
      <c r="A331" t="s">
        <v>337</v>
      </c>
      <c r="B331" t="s">
        <v>407</v>
      </c>
      <c r="C331">
        <v>1.0777777777777799</v>
      </c>
      <c r="D331">
        <v>1.19</v>
      </c>
      <c r="E331">
        <v>0.51</v>
      </c>
    </row>
    <row r="332" spans="1:5" x14ac:dyDescent="0.25">
      <c r="A332" t="s">
        <v>337</v>
      </c>
      <c r="B332" t="s">
        <v>408</v>
      </c>
      <c r="C332">
        <v>1.0777777777777799</v>
      </c>
      <c r="D332">
        <v>0.76</v>
      </c>
      <c r="E332">
        <v>0.93</v>
      </c>
    </row>
    <row r="333" spans="1:5" x14ac:dyDescent="0.25">
      <c r="A333" t="s">
        <v>344</v>
      </c>
      <c r="B333" t="s">
        <v>345</v>
      </c>
      <c r="C333">
        <v>1.36666666666667</v>
      </c>
      <c r="D333">
        <v>1.31</v>
      </c>
      <c r="E333">
        <v>1.64</v>
      </c>
    </row>
    <row r="334" spans="1:5" x14ac:dyDescent="0.25">
      <c r="A334" t="s">
        <v>344</v>
      </c>
      <c r="B334" t="s">
        <v>350</v>
      </c>
      <c r="C334">
        <v>1.36666666666667</v>
      </c>
      <c r="D334">
        <v>0.56999999999999995</v>
      </c>
      <c r="E334">
        <v>0.66</v>
      </c>
    </row>
    <row r="335" spans="1:5" x14ac:dyDescent="0.25">
      <c r="A335" t="s">
        <v>344</v>
      </c>
      <c r="B335" t="s">
        <v>358</v>
      </c>
      <c r="C335">
        <v>1.36666666666667</v>
      </c>
      <c r="D335">
        <v>0.33</v>
      </c>
      <c r="E335">
        <v>1.48</v>
      </c>
    </row>
    <row r="336" spans="1:5" x14ac:dyDescent="0.25">
      <c r="A336" t="s">
        <v>344</v>
      </c>
      <c r="B336" t="s">
        <v>370</v>
      </c>
      <c r="C336">
        <v>1.36666666666667</v>
      </c>
      <c r="D336">
        <v>0.25</v>
      </c>
      <c r="E336">
        <v>0.98</v>
      </c>
    </row>
    <row r="337" spans="1:5" x14ac:dyDescent="0.25">
      <c r="A337" t="s">
        <v>344</v>
      </c>
      <c r="B337" t="s">
        <v>376</v>
      </c>
      <c r="C337">
        <v>1.36666666666667</v>
      </c>
      <c r="D337">
        <v>1.72</v>
      </c>
      <c r="E337">
        <v>0.74</v>
      </c>
    </row>
    <row r="338" spans="1:5" x14ac:dyDescent="0.25">
      <c r="A338" t="s">
        <v>344</v>
      </c>
      <c r="B338" t="s">
        <v>379</v>
      </c>
      <c r="C338">
        <v>1.36666666666667</v>
      </c>
      <c r="D338">
        <v>0.98</v>
      </c>
      <c r="E338">
        <v>0.82</v>
      </c>
    </row>
    <row r="339" spans="1:5" x14ac:dyDescent="0.25">
      <c r="A339" t="s">
        <v>344</v>
      </c>
      <c r="B339" t="s">
        <v>411</v>
      </c>
      <c r="C339">
        <v>1.36666666666667</v>
      </c>
      <c r="D339">
        <v>1.48</v>
      </c>
      <c r="E339">
        <v>0.33</v>
      </c>
    </row>
    <row r="340" spans="1:5" x14ac:dyDescent="0.25">
      <c r="A340" t="s">
        <v>344</v>
      </c>
      <c r="B340" t="s">
        <v>421</v>
      </c>
      <c r="C340">
        <v>1.36666666666667</v>
      </c>
      <c r="D340">
        <v>0.66</v>
      </c>
      <c r="E340">
        <v>1.72</v>
      </c>
    </row>
    <row r="341" spans="1:5" x14ac:dyDescent="0.25">
      <c r="A341" t="s">
        <v>344</v>
      </c>
      <c r="B341" t="s">
        <v>422</v>
      </c>
      <c r="C341">
        <v>1.36666666666667</v>
      </c>
      <c r="D341">
        <v>1.72</v>
      </c>
      <c r="E341">
        <v>0.82</v>
      </c>
    </row>
    <row r="342" spans="1:5" x14ac:dyDescent="0.25">
      <c r="A342" t="s">
        <v>344</v>
      </c>
      <c r="B342" t="s">
        <v>424</v>
      </c>
      <c r="C342">
        <v>1.36666666666667</v>
      </c>
      <c r="D342">
        <v>1.07</v>
      </c>
      <c r="E342">
        <v>0.82</v>
      </c>
    </row>
    <row r="343" spans="1:5" x14ac:dyDescent="0.25">
      <c r="A343" t="s">
        <v>340</v>
      </c>
      <c r="B343" t="s">
        <v>341</v>
      </c>
      <c r="C343">
        <v>1.13836477987421</v>
      </c>
      <c r="D343">
        <v>0.59</v>
      </c>
      <c r="E343">
        <v>1.33</v>
      </c>
    </row>
    <row r="344" spans="1:5" x14ac:dyDescent="0.25">
      <c r="A344" t="s">
        <v>340</v>
      </c>
      <c r="B344" t="s">
        <v>352</v>
      </c>
      <c r="C344">
        <v>1.13836477987421</v>
      </c>
      <c r="D344">
        <v>0.74</v>
      </c>
      <c r="E344">
        <v>0.92</v>
      </c>
    </row>
    <row r="345" spans="1:5" x14ac:dyDescent="0.25">
      <c r="A345" t="s">
        <v>340</v>
      </c>
      <c r="B345" t="s">
        <v>353</v>
      </c>
      <c r="C345">
        <v>1.13836477987421</v>
      </c>
      <c r="D345">
        <v>1.08</v>
      </c>
      <c r="E345">
        <v>0.54</v>
      </c>
    </row>
    <row r="346" spans="1:5" x14ac:dyDescent="0.25">
      <c r="A346" t="s">
        <v>340</v>
      </c>
      <c r="B346" t="s">
        <v>354</v>
      </c>
      <c r="C346">
        <v>1.13836477987421</v>
      </c>
      <c r="D346">
        <v>1.57</v>
      </c>
      <c r="E346">
        <v>0.59</v>
      </c>
    </row>
    <row r="347" spans="1:5" x14ac:dyDescent="0.25">
      <c r="A347" t="s">
        <v>340</v>
      </c>
      <c r="B347" t="s">
        <v>356</v>
      </c>
      <c r="C347">
        <v>1.13836477987421</v>
      </c>
      <c r="D347">
        <v>0.88</v>
      </c>
      <c r="E347">
        <v>1.23</v>
      </c>
    </row>
    <row r="348" spans="1:5" x14ac:dyDescent="0.25">
      <c r="A348" t="s">
        <v>340</v>
      </c>
      <c r="B348" t="s">
        <v>361</v>
      </c>
      <c r="C348">
        <v>1.13836477987421</v>
      </c>
      <c r="D348">
        <v>0.64</v>
      </c>
      <c r="E348">
        <v>1.08</v>
      </c>
    </row>
    <row r="349" spans="1:5" x14ac:dyDescent="0.25">
      <c r="A349" t="s">
        <v>340</v>
      </c>
      <c r="B349" t="s">
        <v>365</v>
      </c>
      <c r="C349">
        <v>1.13836477987421</v>
      </c>
      <c r="D349">
        <v>0.82</v>
      </c>
      <c r="E349">
        <v>1.04</v>
      </c>
    </row>
    <row r="350" spans="1:5" x14ac:dyDescent="0.25">
      <c r="A350" t="s">
        <v>340</v>
      </c>
      <c r="B350" t="s">
        <v>377</v>
      </c>
      <c r="C350">
        <v>1.13836477987421</v>
      </c>
      <c r="D350">
        <v>0.65</v>
      </c>
      <c r="E350">
        <v>1.17</v>
      </c>
    </row>
    <row r="351" spans="1:5" x14ac:dyDescent="0.25">
      <c r="A351" t="s">
        <v>340</v>
      </c>
      <c r="B351" t="s">
        <v>378</v>
      </c>
      <c r="C351">
        <v>1.13836477987421</v>
      </c>
      <c r="D351">
        <v>0.56000000000000005</v>
      </c>
      <c r="E351">
        <v>1.26</v>
      </c>
    </row>
    <row r="352" spans="1:5" x14ac:dyDescent="0.25">
      <c r="A352" t="s">
        <v>340</v>
      </c>
      <c r="B352" t="s">
        <v>385</v>
      </c>
      <c r="C352">
        <v>1.13836477987421</v>
      </c>
      <c r="D352">
        <v>0.54</v>
      </c>
      <c r="E352">
        <v>1.37</v>
      </c>
    </row>
    <row r="353" spans="1:5" x14ac:dyDescent="0.25">
      <c r="A353" t="s">
        <v>340</v>
      </c>
      <c r="B353" t="s">
        <v>387</v>
      </c>
      <c r="C353">
        <v>1.13836477987421</v>
      </c>
      <c r="D353">
        <v>0.79</v>
      </c>
      <c r="E353">
        <v>1.52</v>
      </c>
    </row>
    <row r="354" spans="1:5" x14ac:dyDescent="0.25">
      <c r="A354" t="s">
        <v>340</v>
      </c>
      <c r="B354" t="s">
        <v>390</v>
      </c>
      <c r="C354">
        <v>1.13836477987421</v>
      </c>
      <c r="D354">
        <v>0.69</v>
      </c>
      <c r="E354">
        <v>1.26</v>
      </c>
    </row>
    <row r="355" spans="1:5" x14ac:dyDescent="0.25">
      <c r="A355" t="s">
        <v>340</v>
      </c>
      <c r="B355" t="s">
        <v>394</v>
      </c>
      <c r="C355">
        <v>1.13836477987421</v>
      </c>
      <c r="D355">
        <v>0.79</v>
      </c>
      <c r="E355">
        <v>0.98</v>
      </c>
    </row>
    <row r="356" spans="1:5" x14ac:dyDescent="0.25">
      <c r="A356" t="s">
        <v>340</v>
      </c>
      <c r="B356" t="s">
        <v>405</v>
      </c>
      <c r="C356">
        <v>1.13836477987421</v>
      </c>
      <c r="D356">
        <v>0.59</v>
      </c>
      <c r="E356">
        <v>0.83</v>
      </c>
    </row>
    <row r="357" spans="1:5" x14ac:dyDescent="0.25">
      <c r="A357" t="s">
        <v>340</v>
      </c>
      <c r="B357" t="s">
        <v>413</v>
      </c>
      <c r="C357">
        <v>1.13836477987421</v>
      </c>
      <c r="D357">
        <v>1.26</v>
      </c>
      <c r="E357">
        <v>0.61</v>
      </c>
    </row>
    <row r="358" spans="1:5" x14ac:dyDescent="0.25">
      <c r="A358" t="s">
        <v>340</v>
      </c>
      <c r="B358" t="s">
        <v>415</v>
      </c>
      <c r="C358">
        <v>1.13836477987421</v>
      </c>
      <c r="D358">
        <v>1.04</v>
      </c>
      <c r="E358">
        <v>0.69</v>
      </c>
    </row>
    <row r="359" spans="1:5" x14ac:dyDescent="0.25">
      <c r="A359" t="s">
        <v>340</v>
      </c>
      <c r="B359" t="s">
        <v>418</v>
      </c>
      <c r="C359">
        <v>1.13836477987421</v>
      </c>
      <c r="D359">
        <v>1.08</v>
      </c>
      <c r="E359">
        <v>0.69</v>
      </c>
    </row>
    <row r="360" spans="1:5" x14ac:dyDescent="0.25">
      <c r="A360" t="s">
        <v>340</v>
      </c>
      <c r="B360" t="s">
        <v>428</v>
      </c>
      <c r="C360">
        <v>1.13836477987421</v>
      </c>
      <c r="D360">
        <v>0.69</v>
      </c>
      <c r="E360">
        <v>1.26</v>
      </c>
    </row>
    <row r="361" spans="1:5" x14ac:dyDescent="0.25">
      <c r="A361" t="s">
        <v>340</v>
      </c>
      <c r="B361" t="s">
        <v>429</v>
      </c>
      <c r="C361">
        <v>1.13836477987421</v>
      </c>
      <c r="D361">
        <v>0.55000000000000004</v>
      </c>
      <c r="E361">
        <v>0.83</v>
      </c>
    </row>
    <row r="362" spans="1:5" x14ac:dyDescent="0.25">
      <c r="A362" t="s">
        <v>340</v>
      </c>
      <c r="B362" t="s">
        <v>431</v>
      </c>
      <c r="C362">
        <v>1.13836477987421</v>
      </c>
      <c r="D362">
        <v>1.21</v>
      </c>
      <c r="E362">
        <v>0.82</v>
      </c>
    </row>
    <row r="363" spans="1:5" x14ac:dyDescent="0.25">
      <c r="A363" t="s">
        <v>342</v>
      </c>
      <c r="B363" t="s">
        <v>343</v>
      </c>
      <c r="C363">
        <v>0.85714285714285698</v>
      </c>
      <c r="D363">
        <v>0.4</v>
      </c>
      <c r="E363">
        <v>1.2</v>
      </c>
    </row>
    <row r="364" spans="1:5" x14ac:dyDescent="0.25">
      <c r="A364" t="s">
        <v>342</v>
      </c>
      <c r="B364" t="s">
        <v>346</v>
      </c>
      <c r="C364">
        <v>0.85714285714285698</v>
      </c>
      <c r="D364">
        <v>0.52</v>
      </c>
      <c r="E364">
        <v>0.76</v>
      </c>
    </row>
    <row r="365" spans="1:5" x14ac:dyDescent="0.25">
      <c r="A365" t="s">
        <v>342</v>
      </c>
      <c r="B365" t="s">
        <v>348</v>
      </c>
      <c r="C365">
        <v>0.85714285714285698</v>
      </c>
      <c r="D365">
        <v>1.05</v>
      </c>
      <c r="E365">
        <v>0.9</v>
      </c>
    </row>
    <row r="366" spans="1:5" x14ac:dyDescent="0.25">
      <c r="A366" t="s">
        <v>342</v>
      </c>
      <c r="B366" t="s">
        <v>363</v>
      </c>
      <c r="C366">
        <v>0.85714285714285698</v>
      </c>
      <c r="D366">
        <v>0.6</v>
      </c>
      <c r="E366">
        <v>1.25</v>
      </c>
    </row>
    <row r="367" spans="1:5" x14ac:dyDescent="0.25">
      <c r="A367" t="s">
        <v>342</v>
      </c>
      <c r="B367" t="s">
        <v>364</v>
      </c>
      <c r="C367">
        <v>0.85714285714285698</v>
      </c>
      <c r="D367">
        <v>0.65</v>
      </c>
      <c r="E367">
        <v>1.3</v>
      </c>
    </row>
    <row r="368" spans="1:5" x14ac:dyDescent="0.25">
      <c r="A368" t="s">
        <v>342</v>
      </c>
      <c r="B368" t="s">
        <v>380</v>
      </c>
      <c r="C368">
        <v>0.85714285714285698</v>
      </c>
      <c r="D368">
        <v>1.23</v>
      </c>
      <c r="E368">
        <v>0.66</v>
      </c>
    </row>
    <row r="369" spans="1:5" x14ac:dyDescent="0.25">
      <c r="A369" t="s">
        <v>342</v>
      </c>
      <c r="B369" t="s">
        <v>384</v>
      </c>
      <c r="C369">
        <v>0.85714285714285698</v>
      </c>
      <c r="D369">
        <v>1</v>
      </c>
      <c r="E369">
        <v>1.1000000000000001</v>
      </c>
    </row>
    <row r="370" spans="1:5" x14ac:dyDescent="0.25">
      <c r="A370" t="s">
        <v>342</v>
      </c>
      <c r="B370" t="s">
        <v>386</v>
      </c>
      <c r="C370">
        <v>0.85714285714285698</v>
      </c>
      <c r="D370">
        <v>0.9</v>
      </c>
      <c r="E370">
        <v>1.1000000000000001</v>
      </c>
    </row>
    <row r="371" spans="1:5" x14ac:dyDescent="0.25">
      <c r="A371" t="s">
        <v>342</v>
      </c>
      <c r="B371" t="s">
        <v>392</v>
      </c>
      <c r="C371">
        <v>0.85714285714285698</v>
      </c>
      <c r="D371">
        <v>0.55000000000000004</v>
      </c>
      <c r="E371">
        <v>1.25</v>
      </c>
    </row>
    <row r="372" spans="1:5" x14ac:dyDescent="0.25">
      <c r="A372" t="s">
        <v>342</v>
      </c>
      <c r="B372" t="s">
        <v>393</v>
      </c>
      <c r="C372">
        <v>0.85714285714285698</v>
      </c>
      <c r="D372">
        <v>0.75</v>
      </c>
      <c r="E372">
        <v>0.9</v>
      </c>
    </row>
    <row r="373" spans="1:5" x14ac:dyDescent="0.25">
      <c r="A373" t="s">
        <v>342</v>
      </c>
      <c r="B373" t="s">
        <v>396</v>
      </c>
      <c r="C373">
        <v>0.85714285714285698</v>
      </c>
      <c r="D373">
        <v>0.56999999999999995</v>
      </c>
      <c r="E373">
        <v>1.1399999999999999</v>
      </c>
    </row>
    <row r="374" spans="1:5" x14ac:dyDescent="0.25">
      <c r="A374" t="s">
        <v>342</v>
      </c>
      <c r="B374" t="s">
        <v>398</v>
      </c>
      <c r="C374">
        <v>0.85714285714285698</v>
      </c>
      <c r="D374">
        <v>0.8</v>
      </c>
      <c r="E374">
        <v>1.65</v>
      </c>
    </row>
    <row r="375" spans="1:5" x14ac:dyDescent="0.25">
      <c r="A375" t="s">
        <v>342</v>
      </c>
      <c r="B375" t="s">
        <v>399</v>
      </c>
      <c r="C375">
        <v>0.85714285714285698</v>
      </c>
      <c r="D375">
        <v>0.8</v>
      </c>
      <c r="E375">
        <v>0.95</v>
      </c>
    </row>
    <row r="376" spans="1:5" x14ac:dyDescent="0.25">
      <c r="A376" t="s">
        <v>342</v>
      </c>
      <c r="B376" t="s">
        <v>400</v>
      </c>
      <c r="C376">
        <v>0.85714285714285698</v>
      </c>
      <c r="D376">
        <v>0.85</v>
      </c>
      <c r="E376">
        <v>0.6</v>
      </c>
    </row>
    <row r="377" spans="1:5" x14ac:dyDescent="0.25">
      <c r="A377" t="s">
        <v>342</v>
      </c>
      <c r="B377" t="s">
        <v>402</v>
      </c>
      <c r="C377">
        <v>0.85714285714285698</v>
      </c>
      <c r="D377">
        <v>0.76</v>
      </c>
      <c r="E377">
        <v>0.85</v>
      </c>
    </row>
    <row r="378" spans="1:5" x14ac:dyDescent="0.25">
      <c r="A378" t="s">
        <v>342</v>
      </c>
      <c r="B378" t="s">
        <v>406</v>
      </c>
      <c r="C378">
        <v>0.85714285714285698</v>
      </c>
      <c r="D378">
        <v>0.66</v>
      </c>
      <c r="E378">
        <v>0.76</v>
      </c>
    </row>
    <row r="379" spans="1:5" x14ac:dyDescent="0.25">
      <c r="A379" t="s">
        <v>342</v>
      </c>
      <c r="B379" t="s">
        <v>409</v>
      </c>
      <c r="C379">
        <v>0.85714285714285698</v>
      </c>
      <c r="D379">
        <v>0.76</v>
      </c>
      <c r="E379">
        <v>1.04</v>
      </c>
    </row>
    <row r="380" spans="1:5" x14ac:dyDescent="0.25">
      <c r="A380" t="s">
        <v>342</v>
      </c>
      <c r="B380" t="s">
        <v>414</v>
      </c>
      <c r="C380">
        <v>0.85714285714285698</v>
      </c>
      <c r="D380">
        <v>0.8</v>
      </c>
      <c r="E380">
        <v>1.0900000000000001</v>
      </c>
    </row>
    <row r="381" spans="1:5" x14ac:dyDescent="0.25">
      <c r="A381" t="s">
        <v>342</v>
      </c>
      <c r="B381" t="s">
        <v>420</v>
      </c>
      <c r="C381">
        <v>0.85714285714285698</v>
      </c>
      <c r="D381">
        <v>0.75</v>
      </c>
      <c r="E381">
        <v>0.75</v>
      </c>
    </row>
    <row r="382" spans="1:5" x14ac:dyDescent="0.25">
      <c r="A382" t="s">
        <v>342</v>
      </c>
      <c r="B382" t="s">
        <v>426</v>
      </c>
      <c r="C382">
        <v>0.85714285714285698</v>
      </c>
      <c r="D382">
        <v>0.43</v>
      </c>
      <c r="E382">
        <v>0.95</v>
      </c>
    </row>
    <row r="383" spans="1:5" x14ac:dyDescent="0.25">
      <c r="A383" t="s">
        <v>342</v>
      </c>
      <c r="B383" t="s">
        <v>430</v>
      </c>
      <c r="C383">
        <v>0.85714285714285698</v>
      </c>
      <c r="D383">
        <v>0.8</v>
      </c>
      <c r="E383">
        <v>0.8</v>
      </c>
    </row>
    <row r="384" spans="1:5" x14ac:dyDescent="0.25">
      <c r="A384" t="s">
        <v>342</v>
      </c>
      <c r="B384" t="s">
        <v>436</v>
      </c>
      <c r="C384">
        <v>0.85714285714285698</v>
      </c>
      <c r="D384">
        <v>0.43</v>
      </c>
      <c r="E384">
        <v>1.04</v>
      </c>
    </row>
    <row r="385" spans="1:5" x14ac:dyDescent="0.25">
      <c r="A385" t="s">
        <v>40</v>
      </c>
      <c r="B385" t="s">
        <v>339</v>
      </c>
      <c r="C385">
        <v>1.18055555555556</v>
      </c>
      <c r="D385">
        <v>0.6</v>
      </c>
      <c r="E385">
        <v>0.84</v>
      </c>
    </row>
    <row r="386" spans="1:5" x14ac:dyDescent="0.25">
      <c r="A386" t="s">
        <v>40</v>
      </c>
      <c r="B386" t="s">
        <v>333</v>
      </c>
      <c r="C386">
        <v>1.18055555555556</v>
      </c>
      <c r="D386">
        <v>0.68</v>
      </c>
      <c r="E386">
        <v>1.31</v>
      </c>
    </row>
    <row r="387" spans="1:5" x14ac:dyDescent="0.25">
      <c r="A387" t="s">
        <v>40</v>
      </c>
      <c r="B387" t="s">
        <v>238</v>
      </c>
      <c r="C387">
        <v>1.18055555555556</v>
      </c>
      <c r="D387">
        <v>0.53</v>
      </c>
      <c r="E387">
        <v>0.86</v>
      </c>
    </row>
    <row r="388" spans="1:5" x14ac:dyDescent="0.25">
      <c r="A388" t="s">
        <v>40</v>
      </c>
      <c r="B388" t="s">
        <v>320</v>
      </c>
      <c r="C388">
        <v>1.18055555555556</v>
      </c>
      <c r="D388">
        <v>1.35</v>
      </c>
      <c r="E388">
        <v>0.96</v>
      </c>
    </row>
    <row r="389" spans="1:5" x14ac:dyDescent="0.25">
      <c r="A389" t="s">
        <v>40</v>
      </c>
      <c r="B389" t="s">
        <v>234</v>
      </c>
      <c r="C389">
        <v>1.18055555555556</v>
      </c>
      <c r="D389">
        <v>0.52</v>
      </c>
      <c r="E389">
        <v>1.03</v>
      </c>
    </row>
    <row r="390" spans="1:5" x14ac:dyDescent="0.25">
      <c r="A390" t="s">
        <v>40</v>
      </c>
      <c r="B390" t="s">
        <v>316</v>
      </c>
      <c r="C390">
        <v>1.18055555555556</v>
      </c>
      <c r="D390">
        <v>0.68</v>
      </c>
      <c r="E390">
        <v>1.51</v>
      </c>
    </row>
    <row r="391" spans="1:5" x14ac:dyDescent="0.25">
      <c r="A391" t="s">
        <v>40</v>
      </c>
      <c r="B391" t="s">
        <v>335</v>
      </c>
      <c r="C391">
        <v>1.18055555555556</v>
      </c>
      <c r="D391">
        <v>0.76</v>
      </c>
      <c r="E391">
        <v>1.23</v>
      </c>
    </row>
    <row r="392" spans="1:5" x14ac:dyDescent="0.25">
      <c r="A392" t="s">
        <v>40</v>
      </c>
      <c r="B392" t="s">
        <v>332</v>
      </c>
      <c r="C392">
        <v>1.18055555555556</v>
      </c>
      <c r="D392">
        <v>1.35</v>
      </c>
      <c r="E392">
        <v>0.56000000000000005</v>
      </c>
    </row>
    <row r="393" spans="1:5" x14ac:dyDescent="0.25">
      <c r="A393" t="s">
        <v>40</v>
      </c>
      <c r="B393" t="s">
        <v>321</v>
      </c>
      <c r="C393">
        <v>1.18055555555556</v>
      </c>
      <c r="D393">
        <v>1.1100000000000001</v>
      </c>
      <c r="E393">
        <v>0.72</v>
      </c>
    </row>
    <row r="394" spans="1:5" x14ac:dyDescent="0.25">
      <c r="A394" t="s">
        <v>40</v>
      </c>
      <c r="B394" t="s">
        <v>236</v>
      </c>
      <c r="C394">
        <v>1.18055555555556</v>
      </c>
      <c r="D394">
        <v>0.8</v>
      </c>
      <c r="E394">
        <v>1.07</v>
      </c>
    </row>
    <row r="395" spans="1:5" x14ac:dyDescent="0.25">
      <c r="A395" t="s">
        <v>40</v>
      </c>
      <c r="B395" t="s">
        <v>41</v>
      </c>
      <c r="C395">
        <v>1.18055555555556</v>
      </c>
      <c r="D395">
        <v>0.56000000000000005</v>
      </c>
      <c r="E395">
        <v>1.23</v>
      </c>
    </row>
    <row r="396" spans="1:5" x14ac:dyDescent="0.25">
      <c r="A396" t="s">
        <v>40</v>
      </c>
      <c r="B396" t="s">
        <v>233</v>
      </c>
      <c r="C396">
        <v>1.18055555555556</v>
      </c>
      <c r="D396">
        <v>0.68</v>
      </c>
      <c r="E396">
        <v>0.94</v>
      </c>
    </row>
    <row r="397" spans="1:5" x14ac:dyDescent="0.25">
      <c r="A397" t="s">
        <v>40</v>
      </c>
      <c r="B397" t="s">
        <v>317</v>
      </c>
      <c r="C397">
        <v>1.18055555555556</v>
      </c>
      <c r="D397">
        <v>1.03</v>
      </c>
      <c r="E397">
        <v>0.88</v>
      </c>
    </row>
    <row r="398" spans="1:5" x14ac:dyDescent="0.25">
      <c r="A398" t="s">
        <v>40</v>
      </c>
      <c r="B398" t="s">
        <v>42</v>
      </c>
      <c r="C398">
        <v>1.18055555555556</v>
      </c>
      <c r="D398">
        <v>0.76</v>
      </c>
      <c r="E398">
        <v>0.96</v>
      </c>
    </row>
    <row r="399" spans="1:5" x14ac:dyDescent="0.25">
      <c r="A399" t="s">
        <v>40</v>
      </c>
      <c r="B399" t="s">
        <v>334</v>
      </c>
      <c r="C399">
        <v>1.18055555555556</v>
      </c>
      <c r="D399">
        <v>0.68</v>
      </c>
      <c r="E399">
        <v>1.07</v>
      </c>
    </row>
    <row r="400" spans="1:5" x14ac:dyDescent="0.25">
      <c r="A400" t="s">
        <v>40</v>
      </c>
      <c r="B400" t="s">
        <v>237</v>
      </c>
      <c r="C400">
        <v>1.18055555555556</v>
      </c>
      <c r="D400">
        <v>0.52</v>
      </c>
      <c r="E400">
        <v>0.92</v>
      </c>
    </row>
    <row r="401" spans="1:5" x14ac:dyDescent="0.25">
      <c r="A401" t="s">
        <v>40</v>
      </c>
      <c r="B401" t="s">
        <v>232</v>
      </c>
      <c r="C401">
        <v>1.18055555555556</v>
      </c>
      <c r="D401">
        <v>0.84</v>
      </c>
      <c r="E401">
        <v>1.1100000000000001</v>
      </c>
    </row>
    <row r="402" spans="1:5" x14ac:dyDescent="0.25">
      <c r="A402" t="s">
        <v>40</v>
      </c>
      <c r="B402" t="s">
        <v>319</v>
      </c>
      <c r="C402">
        <v>1.18055555555556</v>
      </c>
      <c r="D402">
        <v>0.76</v>
      </c>
      <c r="E402">
        <v>1.31</v>
      </c>
    </row>
    <row r="403" spans="1:5" x14ac:dyDescent="0.25">
      <c r="A403" t="s">
        <v>40</v>
      </c>
      <c r="B403" t="s">
        <v>235</v>
      </c>
      <c r="C403">
        <v>1.18055555555556</v>
      </c>
      <c r="D403">
        <v>1.23</v>
      </c>
      <c r="E403">
        <v>1.03</v>
      </c>
    </row>
    <row r="404" spans="1:5" x14ac:dyDescent="0.25">
      <c r="A404" t="s">
        <v>40</v>
      </c>
      <c r="B404" t="s">
        <v>239</v>
      </c>
      <c r="C404">
        <v>1.18055555555556</v>
      </c>
      <c r="D404">
        <v>0.68</v>
      </c>
      <c r="E404">
        <v>0.41</v>
      </c>
    </row>
    <row r="405" spans="1:5" x14ac:dyDescent="0.25">
      <c r="A405" t="s">
        <v>40</v>
      </c>
      <c r="B405" t="s">
        <v>318</v>
      </c>
      <c r="C405">
        <v>1.18055555555556</v>
      </c>
      <c r="D405">
        <v>0.72</v>
      </c>
      <c r="E405">
        <v>1.07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zoomScale="80" zoomScaleNormal="80" workbookViewId="0">
      <pane xSplit="12" ySplit="1" topLeftCell="M613" activePane="bottomRight" state="frozen"/>
      <selection pane="topRight" activeCell="M1" sqref="M1"/>
      <selection pane="bottomLeft" activeCell="A2" sqref="A2"/>
      <selection pane="bottomRight" activeCell="K507" sqref="K507:L638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1.346875</v>
      </c>
      <c r="F2">
        <f>VLOOKUP(B2,home!$B$2:$E$405,3,FALSE)</f>
        <v>1.62</v>
      </c>
      <c r="G2">
        <f>VLOOKUP(C2,away!$B$2:$E$405,4,FALSE)</f>
        <v>1.07</v>
      </c>
      <c r="H2">
        <f>VLOOKUP(A2,away!$A$2:$E$405,3,FALSE)</f>
        <v>1.3218749999999999</v>
      </c>
      <c r="I2">
        <f>VLOOKUP(C2,away!$B$2:$E$405,3,FALSE)</f>
        <v>0.65</v>
      </c>
      <c r="J2">
        <f>VLOOKUP(B2,home!$B$2:$E$405,4,FALSE)</f>
        <v>0.67</v>
      </c>
      <c r="K2" s="3">
        <f>E2*F2*G2</f>
        <v>2.3346731250000001</v>
      </c>
      <c r="L2" s="3">
        <f>H2*I2*J2</f>
        <v>0.57567656249999999</v>
      </c>
      <c r="M2" s="5">
        <f>_xlfn.POISSON.DIST(0,$K2,FALSE) * _xlfn.POISSON.DIST(0,$L2,FALSE)</f>
        <v>5.445668371769586E-2</v>
      </c>
      <c r="N2" s="5">
        <f>_xlfn.POISSON.DIST(1,K2,FALSE) * _xlfn.POISSON.DIST(0,L2,FALSE)</f>
        <v>0.12713855595232959</v>
      </c>
      <c r="O2" s="5">
        <f>_xlfn.POISSON.DIST(0,K2,FALSE) * _xlfn.POISSON.DIST(1,L2,FALSE)</f>
        <v>3.1349436487752867E-2</v>
      </c>
      <c r="P2" s="5">
        <f>_xlfn.POISSON.DIST(1,K2,FALSE) * _xlfn.POISSON.DIST(1,L2,FALSE)</f>
        <v>7.3190686851851011E-2</v>
      </c>
      <c r="Q2" s="5">
        <f>_xlfn.POISSON.DIST(2,K2,FALSE) * _xlfn.POISSON.DIST(0,L2,FALSE)</f>
        <v>0.14841348486660641</v>
      </c>
      <c r="R2" s="5">
        <f>_xlfn.POISSON.DIST(0,K2,FALSE) * _xlfn.POISSON.DIST(2,L2,FALSE)</f>
        <v>9.0235679167908218E-3</v>
      </c>
      <c r="S2" s="5">
        <f>_xlfn.POISSON.DIST(2,K2,FALSE) * _xlfn.POISSON.DIST(2,L2,FALSE)</f>
        <v>2.4592374508223068E-2</v>
      </c>
      <c r="T2" s="5">
        <f>_xlfn.POISSON.DIST(2,K2,FALSE) * _xlfn.POISSON.DIST(1,L2,FALSE)</f>
        <v>8.543816479665374E-2</v>
      </c>
      <c r="U2" s="5">
        <f>_xlfn.POISSON.DIST(1,K2,FALSE) * _xlfn.POISSON.DIST(2,L2,FALSE)</f>
        <v>2.1067081506943766E-2</v>
      </c>
      <c r="V2" s="5">
        <f>_xlfn.POISSON.DIST(3,K2,FALSE) * _xlfn.POISSON.DIST(3,L2,FALSE)</f>
        <v>3.672506616870989E-3</v>
      </c>
      <c r="W2" s="5">
        <f>_xlfn.POISSON.DIST(3,K2,FALSE) * _xlfn.POISSON.DIST(0,L2,FALSE)</f>
        <v>0.11549899150188672</v>
      </c>
      <c r="X2" s="5">
        <f>_xlfn.POISSON.DIST(3,K2,FALSE) * _xlfn.POISSON.DIST(1,L2,FALSE)</f>
        <v>6.6490062400022851E-2</v>
      </c>
      <c r="Y2" s="5">
        <f>_xlfn.POISSON.DIST(3,K2,FALSE) * _xlfn.POISSON.DIST(2,L2,FALSE)</f>
        <v>1.9138385281427826E-2</v>
      </c>
      <c r="Z2" s="5">
        <f>_xlfn.POISSON.DIST(0,K2,FALSE) * _xlfn.POISSON.DIST(3,L2,FALSE)</f>
        <v>1.7315521866078088E-3</v>
      </c>
      <c r="AA2" s="5">
        <f>_xlfn.POISSON.DIST(1,K2,FALSE) * _xlfn.POISSON.DIST(3,L2,FALSE)</f>
        <v>4.0426083546082356E-3</v>
      </c>
      <c r="AB2" s="5">
        <f>_xlfn.POISSON.DIST(2,K2,FALSE) * _xlfn.POISSON.DIST(3,L2,FALSE)</f>
        <v>4.7190845402021609E-3</v>
      </c>
      <c r="AC2" s="5">
        <f>_xlfn.POISSON.DIST(4,K2,FALSE) * _xlfn.POISSON.DIST(4,L2,FALSE)</f>
        <v>3.0849436585023154E-4</v>
      </c>
      <c r="AD2" s="5">
        <f>_xlfn.POISSON.DIST(4,K2,FALSE) * _xlfn.POISSON.DIST(0,L2,FALSE)</f>
        <v>6.7413097856014598E-2</v>
      </c>
      <c r="AE2" s="5">
        <f>_xlfn.POISSON.DIST(4,K2,FALSE) * _xlfn.POISSON.DIST(1,L2,FALSE)</f>
        <v>3.8808140441226602E-2</v>
      </c>
      <c r="AF2" s="5">
        <f>_xlfn.POISSON.DIST(4,K2,FALSE) * _xlfn.POISSON.DIST(2,L2,FALSE)</f>
        <v>1.1170468443111281E-2</v>
      </c>
      <c r="AG2" s="5">
        <f>_xlfn.POISSON.DIST(4,K2,FALSE) * _xlfn.POISSON.DIST(3,L2,FALSE)</f>
        <v>2.1435256249483429E-3</v>
      </c>
      <c r="AH2" s="5">
        <f>_xlfn.POISSON.DIST(0,K2,FALSE) * _xlfn.POISSON.DIST(4,L2,FALSE)</f>
        <v>2.4920350264393546E-4</v>
      </c>
      <c r="AI2" s="5">
        <f>_xlfn.POISSON.DIST(1,K2,FALSE) * _xlfn.POISSON.DIST(4,L2,FALSE)</f>
        <v>5.8180872027866252E-4</v>
      </c>
      <c r="AJ2" s="5">
        <f>_xlfn.POISSON.DIST(2,K2,FALSE) * _xlfn.POISSON.DIST(4,L2,FALSE)</f>
        <v>6.7916659156261815E-4</v>
      </c>
      <c r="AK2" s="5">
        <f>_xlfn.POISSON.DIST(3,K2,FALSE) * _xlfn.POISSON.DIST(4,L2,FALSE)</f>
        <v>5.2854399623969873E-4</v>
      </c>
      <c r="AL2" s="5">
        <f>_xlfn.POISSON.DIST(5,K2,FALSE) * _xlfn.POISSON.DIST(5,L2,FALSE)</f>
        <v>1.6584861938015952E-5</v>
      </c>
      <c r="AM2" s="5">
        <f>_xlfn.POISSON.DIST(5,K2,FALSE) * _xlfn.POISSON.DIST(0,L2,FALSE)</f>
        <v>3.1477509567486489E-2</v>
      </c>
      <c r="AN2" s="5">
        <f>_xlfn.POISSON.DIST(5,K2,FALSE) * _xlfn.POISSON.DIST(1,L2,FALSE)</f>
        <v>1.8120864503871483E-2</v>
      </c>
      <c r="AO2" s="5">
        <f>_xlfn.POISSON.DIST(5,K2,FALSE) * _xlfn.POISSON.DIST(2,L2,FALSE)</f>
        <v>5.2158784935585007E-3</v>
      </c>
      <c r="AP2" s="5">
        <f>_xlfn.POISSON.DIST(5,K2,FALSE) * _xlfn.POISSON.DIST(3,L2,FALSE)</f>
        <v>1.0008863338631453E-3</v>
      </c>
      <c r="AQ2" s="5">
        <f>_xlfn.POISSON.DIST(5,K2,FALSE) * _xlfn.POISSON.DIST(4,L2,FALSE)</f>
        <v>1.440467010328907E-4</v>
      </c>
      <c r="AR2" s="5">
        <f>_xlfn.POISSON.DIST(0,K2,FALSE) * _xlfn.POISSON.DIST(5,L2,FALSE)</f>
        <v>2.8692123153004097E-5</v>
      </c>
      <c r="AS2" s="5">
        <f>_xlfn.POISSON.DIST(1,K2,FALSE) * _xlfn.POISSON.DIST(5,L2,FALSE)</f>
        <v>6.6986728824508922E-5</v>
      </c>
      <c r="AT2" s="5">
        <f>_xlfn.POISSON.DIST(2,K2,FALSE) * _xlfn.POISSON.DIST(5,L2,FALSE)</f>
        <v>7.8196057759121943E-5</v>
      </c>
      <c r="AU2" s="5">
        <f>_xlfn.POISSON.DIST(3,K2,FALSE) * _xlfn.POISSON.DIST(5,L2,FALSE)</f>
        <v>6.0854078177056568E-5</v>
      </c>
      <c r="AV2" s="5">
        <f>_xlfn.POISSON.DIST(4,K2,FALSE) * _xlfn.POISSON.DIST(5,L2,FALSE)</f>
        <v>3.551859521665575E-5</v>
      </c>
      <c r="AW2" s="5">
        <f>_xlfn.POISSON.DIST(6,K2,FALSE) * _xlfn.POISSON.DIST(6,L2,FALSE)</f>
        <v>6.191758260969188E-7</v>
      </c>
      <c r="AX2" s="5">
        <f>_xlfn.POISSON.DIST(6,K2,FALSE) * _xlfn.POISSON.DIST(0,L2,FALSE)</f>
        <v>1.2248282604856836E-2</v>
      </c>
      <c r="AY2" s="5">
        <f>_xlfn.POISSON.DIST(6,K2,FALSE) * _xlfn.POISSON.DIST(1,L2,FALSE)</f>
        <v>7.0510492264925281E-3</v>
      </c>
      <c r="AZ2" s="5">
        <f>_xlfn.POISSON.DIST(6,K2,FALSE) * _xlfn.POISSON.DIST(2,L2,FALSE)</f>
        <v>2.029561890362751E-3</v>
      </c>
      <c r="BA2" s="5">
        <f>_xlfn.POISSON.DIST(6,K2,FALSE) * _xlfn.POISSON.DIST(3,L2,FALSE)</f>
        <v>3.8945707080834346E-4</v>
      </c>
      <c r="BB2" s="5">
        <f>_xlfn.POISSON.DIST(6,K2,FALSE) * _xlfn.POISSON.DIST(4,L2,FALSE)</f>
        <v>5.6050326941066559E-5</v>
      </c>
      <c r="BC2" s="5">
        <f>_xlfn.POISSON.DIST(6,K2,FALSE) * _xlfn.POISSON.DIST(5,L2,FALSE)</f>
        <v>6.4533719080868701E-6</v>
      </c>
      <c r="BD2" s="5">
        <f>_xlfn.POISSON.DIST(0,K2,FALSE) * _xlfn.POISSON.DIST(6,L2,FALSE)</f>
        <v>2.7528971379246746E-6</v>
      </c>
      <c r="BE2" s="5">
        <f>_xlfn.POISSON.DIST(1,K2,FALSE) * _xlfn.POISSON.DIST(6,L2,FALSE)</f>
        <v>6.4271149638021555E-6</v>
      </c>
      <c r="BF2" s="5">
        <f>_xlfn.POISSON.DIST(2,K2,FALSE) * _xlfn.POISSON.DIST(6,L2,FALSE)</f>
        <v>7.5026062886371228E-6</v>
      </c>
      <c r="BG2" s="5">
        <f>_xlfn.POISSON.DIST(3,K2,FALSE) * _xlfn.POISSON.DIST(6,L2,FALSE)</f>
        <v>5.8387110898456942E-6</v>
      </c>
      <c r="BH2" s="5">
        <f>_xlfn.POISSON.DIST(4,K2,FALSE) * _xlfn.POISSON.DIST(6,L2,FALSE)</f>
        <v>3.4078704665255516E-6</v>
      </c>
      <c r="BI2" s="5">
        <f>_xlfn.POISSON.DIST(5,K2,FALSE) * _xlfn.POISSON.DIST(6,L2,FALSE)</f>
        <v>1.5912527183356839E-6</v>
      </c>
      <c r="BJ2" s="8">
        <f>SUM(N2,Q2,T2,W2,X2,Y2,AD2,AE2,AF2,AG2,AM2,AN2,AO2,AP2,AQ2,AX2,AY2,AZ2,BA2,BB2,BC2)</f>
        <v>0.75939291725541047</v>
      </c>
      <c r="BK2" s="8">
        <f>SUM(M2,P2,S2,V2,AC2,AL2,AY2)</f>
        <v>0.16328838014892169</v>
      </c>
      <c r="BL2" s="8">
        <f>SUM(O2,R2,U2,AA2,AB2,AH2,AI2,AJ2,AK2,AR2,AS2,AT2,AU2,AV2,BD2,BE2,BF2,BG2,BH2,BI2)</f>
        <v>7.2538269652818177E-2</v>
      </c>
      <c r="BM2" s="8">
        <f>SUM(S2:BI2)</f>
        <v>0.54632827340006518</v>
      </c>
      <c r="BN2" s="8">
        <f>SUM(M2:R2)</f>
        <v>0.44357241579302653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1.21984435797665</v>
      </c>
      <c r="F3">
        <f>VLOOKUP(B3,home!$B$2:$E$405,3,FALSE)</f>
        <v>1.33</v>
      </c>
      <c r="G3">
        <f>VLOOKUP(C3,away!$B$2:$E$405,4,FALSE)</f>
        <v>1.1200000000000001</v>
      </c>
      <c r="H3">
        <f>VLOOKUP(A3,away!$A$2:$E$405,3,FALSE)</f>
        <v>1.0350194552529199</v>
      </c>
      <c r="I3">
        <f>VLOOKUP(C3,away!$B$2:$E$405,3,FALSE)</f>
        <v>0.56000000000000005</v>
      </c>
      <c r="J3">
        <f>VLOOKUP(B3,home!$B$2:$E$405,4,FALSE)</f>
        <v>1.1000000000000001</v>
      </c>
      <c r="K3" s="3">
        <f t="shared" ref="K3:K8" si="0">E3*F3*G3</f>
        <v>1.8170801556420182</v>
      </c>
      <c r="L3" s="3">
        <f t="shared" ref="L3:L8" si="1">H3*I3*J3</f>
        <v>0.63757198443579877</v>
      </c>
      <c r="M3" s="5">
        <f>_xlfn.POISSON.DIST(0,K3,FALSE) * _xlfn.POISSON.DIST(0,L3,FALSE)</f>
        <v>8.5893069001257275E-2</v>
      </c>
      <c r="N3" s="5">
        <f>_xlfn.POISSON.DIST(1,K3,FALSE) * _xlfn.POISSON.DIST(0,L3,FALSE)</f>
        <v>0.15607459118937517</v>
      </c>
      <c r="O3" s="5">
        <f>_xlfn.POISSON.DIST(0,K3,FALSE) * _xlfn.POISSON.DIST(1,L3,FALSE)</f>
        <v>5.4763014452412592E-2</v>
      </c>
      <c r="P3" s="5">
        <f>_xlfn.POISSON.DIST(1,K3,FALSE) * _xlfn.POISSON.DIST(1,L3,FALSE)</f>
        <v>9.9508786824615961E-2</v>
      </c>
      <c r="Q3" s="5">
        <f>_xlfn.POISSON.DIST(2,K3,FALSE) * _xlfn.POISSON.DIST(0,L3,FALSE)</f>
        <v>0.14180002122507712</v>
      </c>
      <c r="R3" s="5">
        <f>_xlfn.POISSON.DIST(0,K3,FALSE) * _xlfn.POISSON.DIST(2,L3,FALSE)</f>
        <v>1.7457681899055513E-2</v>
      </c>
      <c r="S3" s="5">
        <f>_xlfn.POISSON.DIST(2,K3,FALSE) * _xlfn.POISSON.DIST(2,L3,FALSE)</f>
        <v>2.8820715019397907E-2</v>
      </c>
      <c r="T3" s="5">
        <f>_xlfn.POISSON.DIST(2,K3,FALSE) * _xlfn.POISSON.DIST(1,L3,FALSE)</f>
        <v>9.0407720925510818E-2</v>
      </c>
      <c r="U3" s="5">
        <f>_xlfn.POISSON.DIST(1,K3,FALSE) * _xlfn.POISSON.DIST(2,L3,FALSE)</f>
        <v>3.1722007342284628E-2</v>
      </c>
      <c r="V3" s="5">
        <f>_xlfn.POISSON.DIST(3,K3,FALSE) * _xlfn.POISSON.DIST(3,L3,FALSE)</f>
        <v>3.7099286102613817E-3</v>
      </c>
      <c r="W3" s="5">
        <f>_xlfn.POISSON.DIST(3,K3,FALSE) * _xlfn.POISSON.DIST(0,L3,FALSE)</f>
        <v>8.5887334879234875E-2</v>
      </c>
      <c r="X3" s="5">
        <f>_xlfn.POISSON.DIST(3,K3,FALSE) * _xlfn.POISSON.DIST(1,L3,FALSE)</f>
        <v>5.4759358536855776E-2</v>
      </c>
      <c r="Y3" s="5">
        <f>_xlfn.POISSON.DIST(3,K3,FALSE) * _xlfn.POISSON.DIST(2,L3,FALSE)</f>
        <v>1.7456516444387268E-2</v>
      </c>
      <c r="Z3" s="5">
        <f>_xlfn.POISSON.DIST(0,K3,FALSE) * _xlfn.POISSON.DIST(3,L3,FALSE)</f>
        <v>3.7101762973432493E-3</v>
      </c>
      <c r="AA3" s="5">
        <f>_xlfn.POISSON.DIST(1,K3,FALSE) * _xlfn.POISSON.DIST(3,L3,FALSE)</f>
        <v>6.7416877238357974E-3</v>
      </c>
      <c r="AB3" s="5">
        <f>_xlfn.POISSON.DIST(2,K3,FALSE) * _xlfn.POISSON.DIST(3,L3,FALSE)</f>
        <v>6.1250934892587193E-3</v>
      </c>
      <c r="AC3" s="5">
        <f>_xlfn.POISSON.DIST(4,K3,FALSE) * _xlfn.POISSON.DIST(4,L3,FALSE)</f>
        <v>2.6862651689017525E-4</v>
      </c>
      <c r="AD3" s="5">
        <f>_xlfn.POISSON.DIST(4,K3,FALSE) * _xlfn.POISSON.DIST(0,L3,FALSE)</f>
        <v>3.9016042957509565E-2</v>
      </c>
      <c r="AE3" s="5">
        <f>_xlfn.POISSON.DIST(4,K3,FALSE) * _xlfn.POISSON.DIST(1,L3,FALSE)</f>
        <v>2.4875535933251747E-2</v>
      </c>
      <c r="AF3" s="5">
        <f>_xlfn.POISSON.DIST(4,K3,FALSE) * _xlfn.POISSON.DIST(2,L3,FALSE)</f>
        <v>7.9299724044336675E-3</v>
      </c>
      <c r="AG3" s="5">
        <f>_xlfn.POISSON.DIST(4,K3,FALSE) * _xlfn.POISSON.DIST(3,L3,FALSE)</f>
        <v>1.6853094141386321E-3</v>
      </c>
      <c r="AH3" s="5">
        <f>_xlfn.POISSON.DIST(0,K3,FALSE) * _xlfn.POISSON.DIST(4,L3,FALSE)</f>
        <v>5.913761161259498E-4</v>
      </c>
      <c r="AI3" s="5">
        <f>_xlfn.POISSON.DIST(1,K3,FALSE) * _xlfn.POISSON.DIST(4,L3,FALSE)</f>
        <v>1.0745778051331131E-3</v>
      </c>
      <c r="AJ3" s="5">
        <f>_xlfn.POISSON.DIST(2,K3,FALSE) * _xlfn.POISSON.DIST(4,L3,FALSE)</f>
        <v>9.7629700270036792E-4</v>
      </c>
      <c r="AK3" s="5">
        <f>_xlfn.POISSON.DIST(3,K3,FALSE) * _xlfn.POISSON.DIST(4,L3,FALSE)</f>
        <v>5.9133663653987347E-4</v>
      </c>
      <c r="AL3" s="5">
        <f>_xlfn.POISSON.DIST(5,K3,FALSE) * _xlfn.POISSON.DIST(5,L3,FALSE)</f>
        <v>1.2448361254513918E-5</v>
      </c>
      <c r="AM3" s="5">
        <f>_xlfn.POISSON.DIST(5,K3,FALSE) * _xlfn.POISSON.DIST(0,L3,FALSE)</f>
        <v>1.4179055481953418E-2</v>
      </c>
      <c r="AN3" s="5">
        <f>_xlfn.POISSON.DIST(5,K3,FALSE) * _xlfn.POISSON.DIST(1,L3,FALSE)</f>
        <v>9.040168541054331E-3</v>
      </c>
      <c r="AO3" s="5">
        <f>_xlfn.POISSON.DIST(5,K3,FALSE) * _xlfn.POISSON.DIST(2,L3,FALSE)</f>
        <v>2.8818790981770446E-3</v>
      </c>
      <c r="AP3" s="5">
        <f>_xlfn.POISSON.DIST(5,K3,FALSE) * _xlfn.POISSON.DIST(3,L3,FALSE)</f>
        <v>6.124684585095963E-4</v>
      </c>
      <c r="AQ3" s="5">
        <f>_xlfn.POISSON.DIST(5,K3,FALSE) * _xlfn.POISSON.DIST(4,L3,FALSE)</f>
        <v>9.7623182624074483E-5</v>
      </c>
      <c r="AR3" s="5">
        <f>_xlfn.POISSON.DIST(0,K3,FALSE) * _xlfn.POISSON.DIST(5,L3,FALSE)</f>
        <v>7.5408968781271479E-5</v>
      </c>
      <c r="AS3" s="5">
        <f>_xlfn.POISSON.DIST(1,K3,FALSE) * _xlfn.POISSON.DIST(5,L3,FALSE)</f>
        <v>1.3702414072987686E-4</v>
      </c>
      <c r="AT3" s="5">
        <f>_xlfn.POISSON.DIST(2,K3,FALSE) * _xlfn.POISSON.DIST(5,L3,FALSE)</f>
        <v>1.2449192348207926E-4</v>
      </c>
      <c r="AU3" s="5">
        <f>_xlfn.POISSON.DIST(3,K3,FALSE) * _xlfn.POISSON.DIST(5,L3,FALSE)</f>
        <v>7.5403934565663596E-5</v>
      </c>
      <c r="AV3" s="5">
        <f>_xlfn.POISSON.DIST(4,K3,FALSE) * _xlfn.POISSON.DIST(5,L3,FALSE)</f>
        <v>3.4253748289149149E-5</v>
      </c>
      <c r="AW3" s="5">
        <f>_xlfn.POISSON.DIST(6,K3,FALSE) * _xlfn.POISSON.DIST(6,L3,FALSE)</f>
        <v>4.006018894561347E-7</v>
      </c>
      <c r="AX3" s="5">
        <f>_xlfn.POISSON.DIST(6,K3,FALSE) * _xlfn.POISSON.DIST(0,L3,FALSE)</f>
        <v>4.2940800570007874E-3</v>
      </c>
      <c r="AY3" s="5">
        <f>_xlfn.POISSON.DIST(6,K3,FALSE) * _xlfn.POISSON.DIST(1,L3,FALSE)</f>
        <v>2.7377851432681794E-3</v>
      </c>
      <c r="AZ3" s="5">
        <f>_xlfn.POISSON.DIST(6,K3,FALSE) * _xlfn.POISSON.DIST(2,L3,FALSE)</f>
        <v>8.7276755337617039E-4</v>
      </c>
      <c r="BA3" s="5">
        <f>_xlfn.POISSON.DIST(6,K3,FALSE) * _xlfn.POISSON.DIST(3,L3,FALSE)</f>
        <v>1.8548404698574066E-4</v>
      </c>
      <c r="BB3" s="5">
        <f>_xlfn.POISSON.DIST(6,K3,FALSE) * _xlfn.POISSON.DIST(4,L3,FALSE)</f>
        <v>2.9564857979470399E-5</v>
      </c>
      <c r="BC3" s="5">
        <f>_xlfn.POISSON.DIST(6,K3,FALSE) * _xlfn.POISSON.DIST(5,L3,FALSE)</f>
        <v>3.7699450343067024E-6</v>
      </c>
      <c r="BD3" s="5">
        <f>_xlfn.POISSON.DIST(0,K3,FALSE) * _xlfn.POISSON.DIST(6,L3,FALSE)</f>
        <v>8.0131076450220712E-6</v>
      </c>
      <c r="BE3" s="5">
        <f>_xlfn.POISSON.DIST(1,K3,FALSE) * _xlfn.POISSON.DIST(6,L3,FALSE)</f>
        <v>1.4560458886792949E-5</v>
      </c>
      <c r="BF3" s="5">
        <f>_xlfn.POISSON.DIST(2,K3,FALSE) * _xlfn.POISSON.DIST(6,L3,FALSE)</f>
        <v>1.3228760450116473E-5</v>
      </c>
      <c r="BG3" s="5">
        <f>_xlfn.POISSON.DIST(3,K3,FALSE) * _xlfn.POISSON.DIST(6,L3,FALSE)</f>
        <v>8.0125726992162046E-6</v>
      </c>
      <c r="BH3" s="5">
        <f>_xlfn.POISSON.DIST(4,K3,FALSE) * _xlfn.POISSON.DIST(6,L3,FALSE)</f>
        <v>3.6398717118461923E-6</v>
      </c>
      <c r="BI3" s="5">
        <f>_xlfn.POISSON.DIST(5,K3,FALSE) * _xlfn.POISSON.DIST(6,L3,FALSE)</f>
        <v>1.3227877313356905E-6</v>
      </c>
      <c r="BJ3" s="8">
        <f>SUM(N3,Q3,T3,W3,X3,Y3,AD3,AE3,AF3,AG3,AM3,AN3,AO3,AP3,AQ3,AX3,AY3,AZ3,BA3,BB3,BC3)</f>
        <v>0.65482705027573784</v>
      </c>
      <c r="BK3" s="8">
        <f>SUM(M3,P3,S3,V3,AC3,AL3,AY3)</f>
        <v>0.22095135947694536</v>
      </c>
      <c r="BL3" s="8">
        <f>SUM(O3,R3,U3,AA3,AB3,AH3,AI3,AJ3,AK3,AR3,AS3,AT3,AU3,AV3,BD3,BE3,BF3,BG3,BH3,BI3)</f>
        <v>0.12053843274231889</v>
      </c>
      <c r="BM3" s="8">
        <f>SUM(S3:BI3)</f>
        <v>0.44179246965917307</v>
      </c>
      <c r="BN3" s="8">
        <f>SUM(M3:R3)</f>
        <v>0.55549716459179366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1.21984435797665</v>
      </c>
      <c r="F4">
        <f>VLOOKUP(B4,home!$B$2:$E$405,3,FALSE)</f>
        <v>0.94</v>
      </c>
      <c r="G4">
        <f>VLOOKUP(C4,away!$B$2:$E$405,4,FALSE)</f>
        <v>1.01</v>
      </c>
      <c r="H4">
        <f>VLOOKUP(A4,away!$A$2:$E$405,3,FALSE)</f>
        <v>1.0350194552529199</v>
      </c>
      <c r="I4">
        <f>VLOOKUP(C4,away!$B$2:$E$405,3,FALSE)</f>
        <v>0.89</v>
      </c>
      <c r="J4">
        <f>VLOOKUP(B4,home!$B$2:$E$405,4,FALSE)</f>
        <v>0.92</v>
      </c>
      <c r="K4" s="3">
        <f t="shared" si="0"/>
        <v>1.1581202334630314</v>
      </c>
      <c r="L4" s="3">
        <f t="shared" si="1"/>
        <v>0.84747392996109094</v>
      </c>
      <c r="M4" s="5">
        <f t="shared" ref="M4:M8" si="2">_xlfn.POISSON.DIST(0,K4,FALSE) * _xlfn.POISSON.DIST(0,L4,FALSE)</f>
        <v>0.13458030923798897</v>
      </c>
      <c r="N4" s="5">
        <f t="shared" ref="N4:N8" si="3">_xlfn.POISSON.DIST(1,K4,FALSE) * _xlfn.POISSON.DIST(0,L4,FALSE)</f>
        <v>0.15586017915422673</v>
      </c>
      <c r="O4" s="5">
        <f t="shared" ref="O4:O8" si="4">_xlfn.POISSON.DIST(0,K4,FALSE) * _xlfn.POISSON.DIST(1,L4,FALSE)</f>
        <v>0.11405330356529743</v>
      </c>
      <c r="P4" s="5">
        <f t="shared" ref="P4:P8" si="5">_xlfn.POISSON.DIST(1,K4,FALSE) * _xlfn.POISSON.DIST(1,L4,FALSE)</f>
        <v>0.13208743855227223</v>
      </c>
      <c r="Q4" s="5">
        <f t="shared" ref="Q4:Q8" si="6">_xlfn.POISSON.DIST(2,K4,FALSE) * _xlfn.POISSON.DIST(0,L4,FALSE)</f>
        <v>9.0252413534841508E-2</v>
      </c>
      <c r="R4" s="5">
        <f t="shared" ref="R4:R8" si="7">_xlfn.POISSON.DIST(0,K4,FALSE) * _xlfn.POISSON.DIST(2,L4,FALSE)</f>
        <v>4.8328600698763956E-2</v>
      </c>
      <c r="S4" s="5">
        <f t="shared" ref="S4:S8" si="8">_xlfn.POISSON.DIST(2,K4,FALSE) * _xlfn.POISSON.DIST(2,L4,FALSE)</f>
        <v>3.2410186011029359E-2</v>
      </c>
      <c r="T4" s="5">
        <f t="shared" ref="T4:T8" si="9">_xlfn.POISSON.DIST(2,K4,FALSE) * _xlfn.POISSON.DIST(1,L4,FALSE)</f>
        <v>7.6486567586845688E-2</v>
      </c>
      <c r="U4" s="5">
        <f t="shared" ref="U4:U8" si="10">_xlfn.POISSON.DIST(1,K4,FALSE) * _xlfn.POISSON.DIST(2,L4,FALSE)</f>
        <v>5.5970330324194129E-2</v>
      </c>
      <c r="V4" s="5">
        <f t="shared" ref="V4:V8" si="11">_xlfn.POISSON.DIST(3,K4,FALSE) * _xlfn.POISSON.DIST(3,L4,FALSE)</f>
        <v>3.5344269549609465E-3</v>
      </c>
      <c r="W4" s="5">
        <f t="shared" ref="W4:W8" si="12">_xlfn.POISSON.DIST(3,K4,FALSE) * _xlfn.POISSON.DIST(0,L4,FALSE)</f>
        <v>3.4841048744524213E-2</v>
      </c>
      <c r="X4" s="5">
        <f t="shared" ref="X4:X8" si="13">_xlfn.POISSON.DIST(3,K4,FALSE) * _xlfn.POISSON.DIST(1,L4,FALSE)</f>
        <v>2.9526880503487871E-2</v>
      </c>
      <c r="Y4" s="5">
        <f t="shared" ref="Y4:Y8" si="14">_xlfn.POISSON.DIST(3,K4,FALSE) * _xlfn.POISSON.DIST(2,L4,FALSE)</f>
        <v>1.251163072989119E-2</v>
      </c>
      <c r="Z4" s="5">
        <f t="shared" ref="Z4:Z8" si="15">_xlfn.POISSON.DIST(0,K4,FALSE) * _xlfn.POISSON.DIST(3,L4,FALSE)</f>
        <v>1.3652409721233936E-2</v>
      </c>
      <c r="AA4" s="5">
        <f t="shared" ref="AA4:AA8" si="16">_xlfn.POISSON.DIST(1,K4,FALSE) * _xlfn.POISSON.DIST(3,L4,FALSE)</f>
        <v>1.5811131933688407E-2</v>
      </c>
      <c r="AB4" s="5">
        <f t="shared" ref="AB4:AB8" si="17">_xlfn.POISSON.DIST(2,K4,FALSE) * _xlfn.POISSON.DIST(3,L4,FALSE)</f>
        <v>9.1555959031790063E-3</v>
      </c>
      <c r="AC4" s="5">
        <f t="shared" ref="AC4:AC8" si="18">_xlfn.POISSON.DIST(4,K4,FALSE) * _xlfn.POISSON.DIST(4,L4,FALSE)</f>
        <v>2.1680985775068194E-4</v>
      </c>
      <c r="AD4" s="5">
        <f t="shared" ref="AD4:AD8" si="19">_xlfn.POISSON.DIST(4,K4,FALSE) * _xlfn.POISSON.DIST(0,L4,FALSE)</f>
        <v>1.0087530876526312E-2</v>
      </c>
      <c r="AE4" s="5">
        <f t="shared" ref="AE4:AE8" si="20">_xlfn.POISSON.DIST(4,K4,FALSE) * _xlfn.POISSON.DIST(1,L4,FALSE)</f>
        <v>8.5489194355336025E-3</v>
      </c>
      <c r="AF4" s="5">
        <f t="shared" ref="AF4:AF8" si="21">_xlfn.POISSON.DIST(4,K4,FALSE) * _xlfn.POISSON.DIST(2,L4,FALSE)</f>
        <v>3.6224931754762065E-3</v>
      </c>
      <c r="AG4" s="5">
        <f t="shared" ref="AG4:AG8" si="22">_xlfn.POISSON.DIST(4,K4,FALSE) * _xlfn.POISSON.DIST(3,L4,FALSE)</f>
        <v>1.0233228425593508E-3</v>
      </c>
      <c r="AH4" s="5">
        <f t="shared" ref="AH4:AH8" si="23">_xlfn.POISSON.DIST(0,K4,FALSE) * _xlfn.POISSON.DIST(4,L4,FALSE)</f>
        <v>2.8925153299732818E-3</v>
      </c>
      <c r="AI4" s="5">
        <f t="shared" ref="AI4:AI8" si="24">_xlfn.POISSON.DIST(1,K4,FALSE) * _xlfn.POISSON.DIST(4,L4,FALSE)</f>
        <v>3.3498805292440539E-3</v>
      </c>
      <c r="AJ4" s="5">
        <f t="shared" ref="AJ4:AJ8" si="25">_xlfn.POISSON.DIST(2,K4,FALSE) * _xlfn.POISSON.DIST(4,L4,FALSE)</f>
        <v>1.9397822103006941E-3</v>
      </c>
      <c r="AK4" s="5">
        <f t="shared" ref="AK4:AK8" si="26">_xlfn.POISSON.DIST(3,K4,FALSE) * _xlfn.POISSON.DIST(4,L4,FALSE)</f>
        <v>7.4883367542029127E-4</v>
      </c>
      <c r="AL4" s="5">
        <f t="shared" ref="AL4:AL8" si="27">_xlfn.POISSON.DIST(5,K4,FALSE) * _xlfn.POISSON.DIST(5,L4,FALSE)</f>
        <v>8.5117529972464214E-6</v>
      </c>
      <c r="AM4" s="5">
        <f t="shared" ref="AM4:AM8" si="28">_xlfn.POISSON.DIST(5,K4,FALSE) * _xlfn.POISSON.DIST(0,L4,FALSE)</f>
        <v>2.3365147227576363E-3</v>
      </c>
      <c r="AN4" s="5">
        <f t="shared" ref="AN4:AN8" si="29">_xlfn.POISSON.DIST(5,K4,FALSE) * _xlfn.POISSON.DIST(1,L4,FALSE)</f>
        <v>1.9801353145073629E-3</v>
      </c>
      <c r="AO4" s="5">
        <f t="shared" ref="AO4:AO8" si="30">_xlfn.POISSON.DIST(5,K4,FALSE) * _xlfn.POISSON.DIST(2,L4,FALSE)</f>
        <v>8.3905652842014783E-4</v>
      </c>
      <c r="AP4" s="5">
        <f t="shared" ref="AP4:AP8" si="31">_xlfn.POISSON.DIST(5,K4,FALSE) * _xlfn.POISSON.DIST(3,L4,FALSE)</f>
        <v>2.3702617786657747E-4</v>
      </c>
      <c r="AQ4" s="5">
        <f t="shared" ref="AQ4:AQ8" si="32">_xlfn.POISSON.DIST(5,K4,FALSE) * _xlfn.POISSON.DIST(4,L4,FALSE)</f>
        <v>5.0218376615061239E-5</v>
      </c>
      <c r="AR4" s="5">
        <f t="shared" ref="AR4:AR8" si="33">_xlfn.POISSON.DIST(0,K4,FALSE) * _xlfn.POISSON.DIST(5,L4,FALSE)</f>
        <v>4.9026626683303185E-4</v>
      </c>
      <c r="AS4" s="5">
        <f t="shared" ref="AS4:AS8" si="34">_xlfn.POISSON.DIST(1,K4,FALSE) * _xlfn.POISSON.DIST(5,L4,FALSE)</f>
        <v>5.677872834037197E-4</v>
      </c>
      <c r="AT4" s="5">
        <f t="shared" ref="AT4:AT8" si="35">_xlfn.POISSON.DIST(2,K4,FALSE) * _xlfn.POISSON.DIST(5,L4,FALSE)</f>
        <v>3.2878297060642819E-4</v>
      </c>
      <c r="AU4" s="5">
        <f t="shared" ref="AU4:AU8" si="36">_xlfn.POISSON.DIST(3,K4,FALSE) * _xlfn.POISSON.DIST(5,L4,FALSE)</f>
        <v>1.2692340355912847E-4</v>
      </c>
      <c r="AV4" s="5">
        <f t="shared" ref="AV4:AV8" si="37">_xlfn.POISSON.DIST(4,K4,FALSE) * _xlfn.POISSON.DIST(5,L4,FALSE)</f>
        <v>3.6748140440455111E-5</v>
      </c>
      <c r="AW4" s="5">
        <f t="shared" ref="AW4:AW8" si="38">_xlfn.POISSON.DIST(6,K4,FALSE) * _xlfn.POISSON.DIST(6,L4,FALSE)</f>
        <v>2.3205798029977031E-7</v>
      </c>
      <c r="AX4" s="5">
        <f t="shared" ref="AX4:AX8" si="39">_xlfn.POISSON.DIST(6,K4,FALSE) * _xlfn.POISSON.DIST(0,L4,FALSE)</f>
        <v>4.5099416270164705E-4</v>
      </c>
      <c r="AY4" s="5">
        <f t="shared" ref="AY4:AY8" si="40">_xlfn.POISSON.DIST(6,K4,FALSE) * _xlfn.POISSON.DIST(1,L4,FALSE)</f>
        <v>3.8220579545427655E-4</v>
      </c>
      <c r="AZ4" s="5">
        <f t="shared" ref="AZ4:AZ8" si="41">_xlfn.POISSON.DIST(6,K4,FALSE) * _xlfn.POISSON.DIST(2,L4,FALSE)</f>
        <v>1.6195472376377029E-4</v>
      </c>
      <c r="BA4" s="5">
        <f t="shared" ref="BA4:BA8" si="42">_xlfn.POISSON.DIST(6,K4,FALSE) * _xlfn.POISSON.DIST(3,L4,FALSE)</f>
        <v>4.5750802074615093E-5</v>
      </c>
      <c r="BB4" s="5">
        <f t="shared" ref="BB4:BB8" si="43">_xlfn.POISSON.DIST(6,K4,FALSE) * _xlfn.POISSON.DIST(4,L4,FALSE)</f>
        <v>9.693153008261521E-6</v>
      </c>
      <c r="BC4" s="5">
        <f t="shared" ref="BC4:BC8" si="44">_xlfn.POISSON.DIST(6,K4,FALSE) * _xlfn.POISSON.DIST(5,L4,FALSE)</f>
        <v>1.642938894725113E-6</v>
      </c>
      <c r="BD4" s="5">
        <f t="shared" ref="BD4:BD8" si="45">_xlfn.POISSON.DIST(0,K4,FALSE) * _xlfn.POISSON.DIST(6,L4,FALSE)</f>
        <v>6.9247979980057033E-5</v>
      </c>
      <c r="BE4" s="5">
        <f t="shared" ref="BE4:BE8" si="46">_xlfn.POISSON.DIST(1,K4,FALSE) * _xlfn.POISSON.DIST(6,L4,FALSE)</f>
        <v>8.0197486741346967E-5</v>
      </c>
      <c r="BF4" s="5">
        <f t="shared" ref="BF4:BF8" si="47">_xlfn.POISSON.DIST(2,K4,FALSE) * _xlfn.POISSON.DIST(6,L4,FALSE)</f>
        <v>4.6439166034018572E-5</v>
      </c>
      <c r="BG4" s="5">
        <f t="shared" ref="BG4:BG8" si="48">_xlfn.POISSON.DIST(3,K4,FALSE) * _xlfn.POISSON.DIST(6,L4,FALSE)</f>
        <v>1.7927379269715348E-5</v>
      </c>
      <c r="BH4" s="5">
        <f t="shared" ref="BH4:BH8" si="49">_xlfn.POISSON.DIST(4,K4,FALSE) * _xlfn.POISSON.DIST(6,L4,FALSE)</f>
        <v>5.1905151663057627E-6</v>
      </c>
      <c r="BI4" s="5">
        <f t="shared" ref="BI4:BI8" si="50">_xlfn.POISSON.DIST(5,K4,FALSE) * _xlfn.POISSON.DIST(6,L4,FALSE)</f>
        <v>1.2022481272390859E-6</v>
      </c>
      <c r="BJ4" s="8">
        <f t="shared" ref="BJ4:BJ8" si="51">SUM(N4,Q4,T4,W4,X4,Y4,AD4,AE4,AF4,AG4,AM4,AN4,AO4,AP4,AQ4,AX4,AY4,AZ4,BA4,BB4,BC4)</f>
        <v>0.42925617927997683</v>
      </c>
      <c r="BK4" s="8">
        <f t="shared" ref="BK4:BK8" si="52">SUM(M4,P4,S4,V4,AC4,AL4,AY4)</f>
        <v>0.30321988816245371</v>
      </c>
      <c r="BL4" s="8">
        <f t="shared" ref="BL4:BL8" si="53">SUM(O4,R4,U4,AA4,AB4,AH4,AI4,AJ4,AK4,AR4,AS4,AT4,AU4,AV4,BD4,BE4,BF4,BG4,BH4,BI4)</f>
        <v>0.25402068701022262</v>
      </c>
      <c r="BM4" s="8">
        <f t="shared" ref="BM4:BM8" si="54">SUM(S4:BI4)</f>
        <v>0.32460494569302217</v>
      </c>
      <c r="BN4" s="8">
        <f t="shared" ref="BN4:BN8" si="55">SUM(M4:R4)</f>
        <v>0.67516224474339082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1.21984435797665</v>
      </c>
      <c r="F5">
        <f>VLOOKUP(B5,home!$B$2:$E$405,3,FALSE)</f>
        <v>1.01</v>
      </c>
      <c r="G5">
        <f>VLOOKUP(C5,away!$B$2:$E$405,4,FALSE)</f>
        <v>0.7</v>
      </c>
      <c r="H5">
        <f>VLOOKUP(A5,away!$A$2:$E$405,3,FALSE)</f>
        <v>1.0350194552529199</v>
      </c>
      <c r="I5">
        <f>VLOOKUP(C5,away!$B$2:$E$405,3,FALSE)</f>
        <v>0.59</v>
      </c>
      <c r="J5">
        <f>VLOOKUP(B5,home!$B$2:$E$405,4,FALSE)</f>
        <v>0.97</v>
      </c>
      <c r="K5" s="3">
        <f t="shared" si="0"/>
        <v>0.86242996108949144</v>
      </c>
      <c r="L5" s="3">
        <f t="shared" si="1"/>
        <v>0.59234163424124597</v>
      </c>
      <c r="M5" s="5">
        <f t="shared" si="2"/>
        <v>0.23345367972263345</v>
      </c>
      <c r="N5" s="5">
        <f t="shared" si="3"/>
        <v>0.20133744791938935</v>
      </c>
      <c r="O5" s="5">
        <f t="shared" si="4"/>
        <v>0.13828433416653713</v>
      </c>
      <c r="P5" s="5">
        <f t="shared" si="5"/>
        <v>0.11926055293453283</v>
      </c>
      <c r="Q5" s="5">
        <f t="shared" si="6"/>
        <v>8.6819723687488221E-2</v>
      </c>
      <c r="R5" s="5">
        <f t="shared" si="7"/>
        <v>4.095578424508458E-2</v>
      </c>
      <c r="S5" s="5">
        <f t="shared" si="8"/>
        <v>1.5231157957275468E-2</v>
      </c>
      <c r="T5" s="5">
        <f t="shared" si="9"/>
        <v>5.1426937013420188E-2</v>
      </c>
      <c r="U5" s="5">
        <f t="shared" si="10"/>
        <v>3.53214954128779E-2</v>
      </c>
      <c r="V5" s="5">
        <f t="shared" si="11"/>
        <v>8.6454281826605728E-4</v>
      </c>
      <c r="W5" s="5">
        <f t="shared" si="12"/>
        <v>2.4958643640533629E-2</v>
      </c>
      <c r="X5" s="5">
        <f t="shared" si="13"/>
        <v>1.478404376247857E-2</v>
      </c>
      <c r="Y5" s="5">
        <f t="shared" si="14"/>
        <v>4.3786023214803273E-3</v>
      </c>
      <c r="Z5" s="5">
        <f t="shared" si="15"/>
        <v>8.0866053904550955E-3</v>
      </c>
      <c r="AA5" s="5">
        <f t="shared" si="16"/>
        <v>6.9741307722362596E-3</v>
      </c>
      <c r="AB5" s="5">
        <f t="shared" si="17"/>
        <v>3.0073496652663705E-3</v>
      </c>
      <c r="AC5" s="5">
        <f t="shared" si="18"/>
        <v>2.7603402595883646E-5</v>
      </c>
      <c r="AD5" s="5">
        <f t="shared" si="19"/>
        <v>5.3812705159379734E-3</v>
      </c>
      <c r="AE5" s="5">
        <f t="shared" si="20"/>
        <v>3.187550571704932E-3</v>
      </c>
      <c r="AF5" s="5">
        <f t="shared" si="21"/>
        <v>9.4405945743515868E-4</v>
      </c>
      <c r="AG5" s="5">
        <f t="shared" si="22"/>
        <v>1.864019072793487E-4</v>
      </c>
      <c r="AH5" s="5">
        <f t="shared" si="23"/>
        <v>1.1975082631115598E-3</v>
      </c>
      <c r="AI5" s="5">
        <f t="shared" si="24"/>
        <v>1.0327670047596469E-3</v>
      </c>
      <c r="AJ5" s="5">
        <f t="shared" si="25"/>
        <v>4.4534460386468636E-4</v>
      </c>
      <c r="AK5" s="5">
        <f t="shared" si="26"/>
        <v>1.2802617646081219E-4</v>
      </c>
      <c r="AL5" s="5">
        <f t="shared" si="27"/>
        <v>5.6405143159376705E-7</v>
      </c>
      <c r="AM5" s="5">
        <f t="shared" si="28"/>
        <v>9.2819378433448311E-4</v>
      </c>
      <c r="AN5" s="5">
        <f t="shared" si="29"/>
        <v>5.4980782310525434E-4</v>
      </c>
      <c r="AO5" s="5">
        <f t="shared" si="30"/>
        <v>1.6283703222839412E-4</v>
      </c>
      <c r="AP5" s="5">
        <f t="shared" si="31"/>
        <v>3.2151717928387147E-5</v>
      </c>
      <c r="AQ5" s="5">
        <f t="shared" si="32"/>
        <v>4.7612002853411014E-6</v>
      </c>
      <c r="AR5" s="5">
        <f t="shared" si="33"/>
        <v>1.4186680031777948E-4</v>
      </c>
      <c r="AS5" s="5">
        <f t="shared" si="34"/>
        <v>1.223501790779532E-4</v>
      </c>
      <c r="AT5" s="5">
        <f t="shared" si="35"/>
        <v>5.2759230090745733E-5</v>
      </c>
      <c r="AU5" s="5">
        <f t="shared" si="36"/>
        <v>1.5167046918091127E-5</v>
      </c>
      <c r="AV5" s="5">
        <f t="shared" si="37"/>
        <v>3.2701289208529547E-6</v>
      </c>
      <c r="AW5" s="5">
        <f t="shared" si="38"/>
        <v>8.0040962034036457E-9</v>
      </c>
      <c r="AX5" s="5">
        <f t="shared" si="39"/>
        <v>1.3341702155118265E-4</v>
      </c>
      <c r="AY5" s="5">
        <f t="shared" si="40"/>
        <v>7.9028456581227066E-5</v>
      </c>
      <c r="AZ5" s="5">
        <f t="shared" si="41"/>
        <v>2.3405922561443693E-5</v>
      </c>
      <c r="BA5" s="5">
        <f t="shared" si="42"/>
        <v>4.6214341403232041E-6</v>
      </c>
      <c r="BB5" s="5">
        <f t="shared" si="43"/>
        <v>6.8436696280433346E-7</v>
      </c>
      <c r="BC5" s="5">
        <f t="shared" si="44"/>
        <v>8.1075809033647391E-8</v>
      </c>
      <c r="BD5" s="5">
        <f t="shared" si="45"/>
        <v>1.4005602057468337E-5</v>
      </c>
      <c r="BE5" s="5">
        <f t="shared" si="46"/>
        <v>1.2078850837457318E-5</v>
      </c>
      <c r="BF5" s="5">
        <f t="shared" si="47"/>
        <v>5.208581428877042E-6</v>
      </c>
      <c r="BG5" s="5">
        <f t="shared" si="48"/>
        <v>1.4973455596792921E-6</v>
      </c>
      <c r="BH5" s="5">
        <f t="shared" si="49"/>
        <v>3.2283891819293361E-7</v>
      </c>
      <c r="BI5" s="5">
        <f t="shared" si="50"/>
        <v>5.5685191131061061E-8</v>
      </c>
      <c r="BJ5" s="8">
        <f t="shared" si="51"/>
        <v>0.39532367063263563</v>
      </c>
      <c r="BK5" s="8">
        <f t="shared" si="52"/>
        <v>0.36891712934331655</v>
      </c>
      <c r="BL5" s="8">
        <f t="shared" si="53"/>
        <v>0.22771532259951716</v>
      </c>
      <c r="BM5" s="8">
        <f t="shared" si="54"/>
        <v>0.17985218483777371</v>
      </c>
      <c r="BN5" s="8">
        <f t="shared" si="55"/>
        <v>0.82011152267566556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1.21984435797665</v>
      </c>
      <c r="F6">
        <f>VLOOKUP(B6,home!$B$2:$E$405,3,FALSE)</f>
        <v>0.75</v>
      </c>
      <c r="G6">
        <f>VLOOKUP(C6,away!$B$2:$E$405,4,FALSE)</f>
        <v>1.21</v>
      </c>
      <c r="H6">
        <f>VLOOKUP(A6,away!$A$2:$E$405,3,FALSE)</f>
        <v>1.0350194552529199</v>
      </c>
      <c r="I6">
        <f>VLOOKUP(C6,away!$B$2:$E$405,3,FALSE)</f>
        <v>0.98</v>
      </c>
      <c r="J6">
        <f>VLOOKUP(B6,home!$B$2:$E$405,4,FALSE)</f>
        <v>1.01</v>
      </c>
      <c r="K6" s="3">
        <f t="shared" si="0"/>
        <v>1.1070087548638099</v>
      </c>
      <c r="L6" s="3">
        <f t="shared" si="1"/>
        <v>1.0244622568093402</v>
      </c>
      <c r="M6" s="5">
        <f t="shared" si="2"/>
        <v>0.11866261131747043</v>
      </c>
      <c r="N6" s="5">
        <f t="shared" si="3"/>
        <v>0.13136054960344118</v>
      </c>
      <c r="O6" s="5">
        <f t="shared" si="4"/>
        <v>0.12156536658918532</v>
      </c>
      <c r="P6" s="5">
        <f t="shared" si="5"/>
        <v>0.13457392510245664</v>
      </c>
      <c r="Q6" s="5">
        <f t="shared" si="6"/>
        <v>7.2708639227365576E-2</v>
      </c>
      <c r="R6" s="5">
        <f t="shared" si="7"/>
        <v>6.226956490290577E-2</v>
      </c>
      <c r="S6" s="5">
        <f t="shared" si="8"/>
        <v>3.8154691516584065E-2</v>
      </c>
      <c r="T6" s="5">
        <f t="shared" si="9"/>
        <v>7.4487256632403062E-2</v>
      </c>
      <c r="U6" s="5">
        <f t="shared" si="10"/>
        <v>6.8932953509076911E-2</v>
      </c>
      <c r="V6" s="5">
        <f t="shared" si="11"/>
        <v>4.8078671129966411E-3</v>
      </c>
      <c r="W6" s="5">
        <f t="shared" si="12"/>
        <v>2.6829700059642643E-2</v>
      </c>
      <c r="X6" s="5">
        <f t="shared" si="13"/>
        <v>2.7486015072619191E-2</v>
      </c>
      <c r="Y6" s="5">
        <f t="shared" si="14"/>
        <v>1.4079192515995497E-2</v>
      </c>
      <c r="Z6" s="5">
        <f t="shared" si="15"/>
        <v>2.1264272996988846E-2</v>
      </c>
      <c r="AA6" s="5">
        <f t="shared" si="16"/>
        <v>2.3539736373480759E-2</v>
      </c>
      <c r="AB6" s="5">
        <f t="shared" si="17"/>
        <v>1.3029347126314636E-2</v>
      </c>
      <c r="AC6" s="5">
        <f t="shared" si="18"/>
        <v>3.407842314353506E-4</v>
      </c>
      <c r="AD6" s="5">
        <f t="shared" si="19"/>
        <v>7.4251782140986227E-3</v>
      </c>
      <c r="AE6" s="5">
        <f t="shared" si="20"/>
        <v>7.6068148304270214E-3</v>
      </c>
      <c r="AF6" s="5">
        <f t="shared" si="21"/>
        <v>3.8964473441550121E-3</v>
      </c>
      <c r="AG6" s="5">
        <f t="shared" si="22"/>
        <v>1.3305877465772682E-3</v>
      </c>
      <c r="AH6" s="5">
        <f t="shared" si="23"/>
        <v>5.4461112759762757E-3</v>
      </c>
      <c r="AI6" s="5">
        <f t="shared" si="24"/>
        <v>6.0288928624682523E-3</v>
      </c>
      <c r="AJ6" s="5">
        <f t="shared" si="25"/>
        <v>3.3370185904441456E-3</v>
      </c>
      <c r="AK6" s="5">
        <f t="shared" si="26"/>
        <v>1.2313695982549863E-3</v>
      </c>
      <c r="AL6" s="5">
        <f t="shared" si="27"/>
        <v>1.5459181667453212E-5</v>
      </c>
      <c r="AM6" s="5">
        <f t="shared" si="28"/>
        <v>1.6439474578862406E-3</v>
      </c>
      <c r="AN6" s="5">
        <f t="shared" si="29"/>
        <v>1.6841621227821158E-3</v>
      </c>
      <c r="AO6" s="5">
        <f t="shared" si="30"/>
        <v>8.6268026456908767E-4</v>
      </c>
      <c r="AP6" s="5">
        <f t="shared" si="31"/>
        <v>2.9459445691510879E-4</v>
      </c>
      <c r="AQ6" s="5">
        <f t="shared" si="32"/>
        <v>7.5450225543693562E-5</v>
      </c>
      <c r="AR6" s="5">
        <f t="shared" si="33"/>
        <v>1.1158670897242905E-3</v>
      </c>
      <c r="AS6" s="5">
        <f t="shared" si="34"/>
        <v>1.23527463758919E-3</v>
      </c>
      <c r="AT6" s="5">
        <f t="shared" si="35"/>
        <v>6.8372991923622674E-4</v>
      </c>
      <c r="AU6" s="5">
        <f t="shared" si="36"/>
        <v>2.5229833551894285E-4</v>
      </c>
      <c r="AV6" s="5">
        <f t="shared" si="37"/>
        <v>6.9824116564259168E-5</v>
      </c>
      <c r="AW6" s="5">
        <f t="shared" si="38"/>
        <v>4.8700230678370787E-7</v>
      </c>
      <c r="AX6" s="5">
        <f t="shared" si="39"/>
        <v>3.0331070473602875E-4</v>
      </c>
      <c r="AY6" s="5">
        <f t="shared" si="40"/>
        <v>3.1073036908830349E-4</v>
      </c>
      <c r="AZ6" s="5">
        <f t="shared" si="41"/>
        <v>1.5916576758770128E-4</v>
      </c>
      <c r="BA6" s="5">
        <f t="shared" si="42"/>
        <v>5.4353107156562479E-5</v>
      </c>
      <c r="BB6" s="5">
        <f t="shared" si="43"/>
        <v>1.3920676705552973E-5</v>
      </c>
      <c r="BC6" s="5">
        <f t="shared" si="44"/>
        <v>2.8522415748168026E-6</v>
      </c>
      <c r="BD6" s="5">
        <f t="shared" si="45"/>
        <v>1.9052728617303613E-4</v>
      </c>
      <c r="BE6" s="5">
        <f t="shared" si="46"/>
        <v>2.1091537383399349E-4</v>
      </c>
      <c r="BF6" s="5">
        <f t="shared" si="47"/>
        <v>1.1674258268480208E-4</v>
      </c>
      <c r="BG6" s="5">
        <f t="shared" si="48"/>
        <v>4.3078353699162701E-5</v>
      </c>
      <c r="BH6" s="5">
        <f t="shared" si="49"/>
        <v>1.1922028672523225E-5</v>
      </c>
      <c r="BI6" s="5">
        <f t="shared" si="50"/>
        <v>2.6395580232441149E-6</v>
      </c>
      <c r="BJ6" s="8">
        <f t="shared" si="51"/>
        <v>0.37261554864127022</v>
      </c>
      <c r="BK6" s="8">
        <f t="shared" si="52"/>
        <v>0.29686606883169886</v>
      </c>
      <c r="BL6" s="8">
        <f t="shared" si="53"/>
        <v>0.30931318010982672</v>
      </c>
      <c r="BM6" s="8">
        <f t="shared" si="54"/>
        <v>0.35860817047017823</v>
      </c>
      <c r="BN6" s="8">
        <f t="shared" si="55"/>
        <v>0.64114065674282494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1.21984435797665</v>
      </c>
      <c r="F7">
        <f>VLOOKUP(B7,home!$B$2:$E$405,3,FALSE)</f>
        <v>0.74</v>
      </c>
      <c r="G7">
        <f>VLOOKUP(C7,away!$B$2:$E$405,4,FALSE)</f>
        <v>0.94</v>
      </c>
      <c r="H7">
        <f>VLOOKUP(A7,away!$A$2:$E$405,3,FALSE)</f>
        <v>1.0350194552529199</v>
      </c>
      <c r="I7">
        <f>VLOOKUP(C7,away!$B$2:$E$405,3,FALSE)</f>
        <v>0.47</v>
      </c>
      <c r="J7">
        <f>VLOOKUP(B7,home!$B$2:$E$405,4,FALSE)</f>
        <v>0.97</v>
      </c>
      <c r="K7" s="3">
        <f t="shared" si="0"/>
        <v>0.84852373540855774</v>
      </c>
      <c r="L7" s="3">
        <f t="shared" si="1"/>
        <v>0.47186536964980619</v>
      </c>
      <c r="M7" s="5">
        <f t="shared" si="2"/>
        <v>0.26703137848847441</v>
      </c>
      <c r="N7" s="5">
        <f t="shared" si="3"/>
        <v>0.2265824627463367</v>
      </c>
      <c r="O7" s="5">
        <f t="shared" si="4"/>
        <v>0.12600286011856129</v>
      </c>
      <c r="P7" s="5">
        <f t="shared" si="5"/>
        <v>0.1069164175399636</v>
      </c>
      <c r="Q7" s="5">
        <f t="shared" si="6"/>
        <v>9.613029883379598E-2</v>
      </c>
      <c r="R7" s="5">
        <f t="shared" si="7"/>
        <v>2.9728193083388869E-2</v>
      </c>
      <c r="S7" s="5">
        <f t="shared" si="8"/>
        <v>1.0702038468555133E-2</v>
      </c>
      <c r="T7" s="5">
        <f t="shared" si="9"/>
        <v>4.5360558993755476E-2</v>
      </c>
      <c r="U7" s="5">
        <f t="shared" si="10"/>
        <v>2.5225077442063971E-2</v>
      </c>
      <c r="V7" s="5">
        <f t="shared" si="11"/>
        <v>4.7610867969052434E-4</v>
      </c>
      <c r="W7" s="5">
        <f t="shared" si="12"/>
        <v>2.7189613417464505E-2</v>
      </c>
      <c r="X7" s="5">
        <f t="shared" si="13"/>
        <v>1.2829836985867218E-2</v>
      </c>
      <c r="Y7" s="5">
        <f t="shared" si="14"/>
        <v>3.0269778859414948E-3</v>
      </c>
      <c r="Z7" s="5">
        <f t="shared" si="15"/>
        <v>4.6759016061047026E-3</v>
      </c>
      <c r="AA7" s="5">
        <f t="shared" si="16"/>
        <v>3.9676134972148362E-3</v>
      </c>
      <c r="AB7" s="5">
        <f t="shared" si="17"/>
        <v>1.683307112657072E-3</v>
      </c>
      <c r="AC7" s="5">
        <f t="shared" si="18"/>
        <v>1.191429137474708E-5</v>
      </c>
      <c r="AD7" s="5">
        <f t="shared" si="19"/>
        <v>5.7677580853254052E-3</v>
      </c>
      <c r="AE7" s="5">
        <f t="shared" si="20"/>
        <v>2.7216053009827303E-3</v>
      </c>
      <c r="AF7" s="5">
        <f t="shared" si="21"/>
        <v>6.4211564569454402E-4</v>
      </c>
      <c r="AG7" s="5">
        <f t="shared" si="22"/>
        <v>1.0099737883786004E-4</v>
      </c>
      <c r="AH7" s="5">
        <f t="shared" si="23"/>
        <v>5.5159900995267925E-4</v>
      </c>
      <c r="AI7" s="5">
        <f t="shared" si="24"/>
        <v>4.6804485237270961E-4</v>
      </c>
      <c r="AJ7" s="5">
        <f t="shared" si="25"/>
        <v>1.9857358323701924E-4</v>
      </c>
      <c r="AK7" s="5">
        <f t="shared" si="26"/>
        <v>5.6164799533912587E-5</v>
      </c>
      <c r="AL7" s="5">
        <f t="shared" si="27"/>
        <v>1.9081403219737754E-7</v>
      </c>
      <c r="AM7" s="5">
        <f t="shared" si="28"/>
        <v>9.7881592709864488E-4</v>
      </c>
      <c r="AN7" s="5">
        <f t="shared" si="29"/>
        <v>4.6186933925951984E-4</v>
      </c>
      <c r="AO7" s="5">
        <f t="shared" si="30"/>
        <v>1.0897007324980251E-4</v>
      </c>
      <c r="AP7" s="5">
        <f t="shared" si="31"/>
        <v>1.7139734631594848E-5</v>
      </c>
      <c r="AQ7" s="5">
        <f t="shared" si="32"/>
        <v>2.0219118044092712E-6</v>
      </c>
      <c r="AR7" s="5">
        <f t="shared" si="33"/>
        <v>5.2056094145957636E-5</v>
      </c>
      <c r="AS7" s="5">
        <f t="shared" si="34"/>
        <v>4.4170831455507524E-5</v>
      </c>
      <c r="AT7" s="5">
        <f t="shared" si="35"/>
        <v>1.8739999451364532E-5</v>
      </c>
      <c r="AU7" s="5">
        <f t="shared" si="36"/>
        <v>5.3004447786753865E-6</v>
      </c>
      <c r="AV7" s="5">
        <f t="shared" si="37"/>
        <v>1.1243883007321061E-6</v>
      </c>
      <c r="AW7" s="5">
        <f t="shared" si="38"/>
        <v>2.1222175850621809E-9</v>
      </c>
      <c r="AX7" s="5">
        <f t="shared" si="39"/>
        <v>1.3842475778985539E-4</v>
      </c>
      <c r="AY7" s="5">
        <f t="shared" si="40"/>
        <v>6.5317849503195E-5</v>
      </c>
      <c r="AZ7" s="5">
        <f t="shared" si="41"/>
        <v>1.5410615600277757E-5</v>
      </c>
      <c r="BA7" s="5">
        <f t="shared" si="42"/>
        <v>2.4239119422520458E-6</v>
      </c>
      <c r="BB7" s="5">
        <f t="shared" si="43"/>
        <v>2.8594002615733522E-7</v>
      </c>
      <c r="BC7" s="5">
        <f t="shared" si="44"/>
        <v>2.6985039228081252E-8</v>
      </c>
      <c r="BD7" s="5">
        <f t="shared" si="45"/>
        <v>4.0939113511179028E-6</v>
      </c>
      <c r="BE7" s="5">
        <f t="shared" si="46"/>
        <v>3.4737809520820585E-6</v>
      </c>
      <c r="BF7" s="5">
        <f t="shared" si="47"/>
        <v>1.4737927947258819E-6</v>
      </c>
      <c r="BG7" s="5">
        <f t="shared" si="48"/>
        <v>4.1684938913300782E-7</v>
      </c>
      <c r="BH7" s="5">
        <f t="shared" si="49"/>
        <v>8.8426650192478803E-8</v>
      </c>
      <c r="BI7" s="5">
        <f t="shared" si="50"/>
        <v>1.5006422306197597E-8</v>
      </c>
      <c r="BJ7" s="8">
        <f t="shared" si="51"/>
        <v>0.42214293231994682</v>
      </c>
      <c r="BK7" s="8">
        <f t="shared" si="52"/>
        <v>0.38520336613159378</v>
      </c>
      <c r="BL7" s="8">
        <f t="shared" si="53"/>
        <v>0.18801238702467418</v>
      </c>
      <c r="BM7" s="8">
        <f t="shared" si="54"/>
        <v>0.1475776605445131</v>
      </c>
      <c r="BN7" s="8">
        <f t="shared" si="55"/>
        <v>0.85239161081052095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1.21984435797665</v>
      </c>
      <c r="F8">
        <f>VLOOKUP(B8,home!$B$2:$E$405,3,FALSE)</f>
        <v>1.29</v>
      </c>
      <c r="G8">
        <f>VLOOKUP(C8,away!$B$2:$E$405,4,FALSE)</f>
        <v>0.93</v>
      </c>
      <c r="H8">
        <f>VLOOKUP(A8,away!$A$2:$E$405,3,FALSE)</f>
        <v>1.0350194552529199</v>
      </c>
      <c r="I8">
        <f>VLOOKUP(C8,away!$B$2:$E$405,3,FALSE)</f>
        <v>1.01</v>
      </c>
      <c r="J8">
        <f>VLOOKUP(B8,home!$B$2:$E$405,4,FALSE)</f>
        <v>1.06</v>
      </c>
      <c r="K8" s="3">
        <f t="shared" si="0"/>
        <v>1.4634472762645871</v>
      </c>
      <c r="L8" s="3">
        <f t="shared" si="1"/>
        <v>1.1080918287937762</v>
      </c>
      <c r="M8" s="5">
        <f t="shared" si="2"/>
        <v>7.6417839782714381E-2</v>
      </c>
      <c r="N8" s="5">
        <f t="shared" si="3"/>
        <v>0.11183347948803696</v>
      </c>
      <c r="O8" s="5">
        <f t="shared" si="4"/>
        <v>8.4677983837297743E-2</v>
      </c>
      <c r="P8" s="5">
        <f t="shared" si="5"/>
        <v>0.12392176480627011</v>
      </c>
      <c r="Q8" s="5">
        <f t="shared" si="6"/>
        <v>8.1831200475979665E-2</v>
      </c>
      <c r="R8" s="5">
        <f t="shared" si="7"/>
        <v>4.6915490984420549E-2</v>
      </c>
      <c r="S8" s="5">
        <f t="shared" si="8"/>
        <v>5.0238935817753197E-2</v>
      </c>
      <c r="T8" s="5">
        <f t="shared" si="9"/>
        <v>9.0676484587818421E-2</v>
      </c>
      <c r="U8" s="5">
        <f t="shared" si="10"/>
        <v>6.8658347495766048E-2</v>
      </c>
      <c r="V8" s="5">
        <f t="shared" si="11"/>
        <v>9.0521294303747106E-3</v>
      </c>
      <c r="W8" s="5">
        <f t="shared" si="12"/>
        <v>3.9918549150011279E-2</v>
      </c>
      <c r="X8" s="5">
        <f t="shared" si="13"/>
        <v>4.4233418130430233E-2</v>
      </c>
      <c r="Y8" s="5">
        <f t="shared" si="14"/>
        <v>2.4507344594974112E-2</v>
      </c>
      <c r="Z8" s="5">
        <f t="shared" si="15"/>
        <v>1.7328890734561495E-2</v>
      </c>
      <c r="AA8" s="5">
        <f t="shared" si="16"/>
        <v>2.5359917946180661E-2</v>
      </c>
      <c r="AB8" s="5">
        <f t="shared" si="17"/>
        <v>1.855645142231576E-2</v>
      </c>
      <c r="AC8" s="5">
        <f t="shared" si="18"/>
        <v>9.1745253583489124E-4</v>
      </c>
      <c r="AD8" s="5">
        <f t="shared" si="19"/>
        <v>1.4604673006504519E-2</v>
      </c>
      <c r="AE8" s="5">
        <f t="shared" si="20"/>
        <v>1.6183318820712687E-2</v>
      </c>
      <c r="AF8" s="5">
        <f t="shared" si="21"/>
        <v>8.966301673998131E-3</v>
      </c>
      <c r="AG8" s="5">
        <f t="shared" si="22"/>
        <v>3.3118285398190954E-3</v>
      </c>
      <c r="AH8" s="5">
        <f t="shared" si="23"/>
        <v>4.800500556256946E-3</v>
      </c>
      <c r="AI8" s="5">
        <f t="shared" si="24"/>
        <v>7.0252794637608619E-3</v>
      </c>
      <c r="AJ8" s="5">
        <f t="shared" si="25"/>
        <v>5.1405630481191882E-3</v>
      </c>
      <c r="AK8" s="5">
        <f t="shared" si="26"/>
        <v>2.5076476637454705E-3</v>
      </c>
      <c r="AL8" s="5">
        <f t="shared" si="27"/>
        <v>5.9510887871166621E-5</v>
      </c>
      <c r="AM8" s="5">
        <f t="shared" si="28"/>
        <v>4.2746337864207921E-3</v>
      </c>
      <c r="AN8" s="5">
        <f t="shared" si="29"/>
        <v>4.7366867698186788E-3</v>
      </c>
      <c r="AO8" s="5">
        <f t="shared" si="30"/>
        <v>2.6243419525958326E-3</v>
      </c>
      <c r="AP8" s="5">
        <f t="shared" si="31"/>
        <v>9.6933729121071518E-4</v>
      </c>
      <c r="AQ8" s="5">
        <f t="shared" si="32"/>
        <v>2.6852868293392184E-4</v>
      </c>
      <c r="AR8" s="5">
        <f t="shared" si="33"/>
        <v>1.0638790881016583E-3</v>
      </c>
      <c r="AS8" s="5">
        <f t="shared" si="34"/>
        <v>1.5569309537572244E-3</v>
      </c>
      <c r="AT8" s="5">
        <f t="shared" si="35"/>
        <v>1.1392431818040185E-3</v>
      </c>
      <c r="AU8" s="5">
        <f t="shared" si="36"/>
        <v>5.55740777138031E-4</v>
      </c>
      <c r="AV8" s="5">
        <f t="shared" si="37"/>
        <v>2.0332433165295416E-4</v>
      </c>
      <c r="AW8" s="5">
        <f t="shared" si="38"/>
        <v>2.6806910355371944E-6</v>
      </c>
      <c r="AX8" s="5">
        <f t="shared" si="39"/>
        <v>1.0426168619610166E-3</v>
      </c>
      <c r="AY8" s="5">
        <f t="shared" si="40"/>
        <v>1.1553152253016108E-3</v>
      </c>
      <c r="AZ8" s="5">
        <f t="shared" si="41"/>
        <v>6.4009768041887788E-4</v>
      </c>
      <c r="BA8" s="5">
        <f t="shared" si="42"/>
        <v>2.3642900310066948E-4</v>
      </c>
      <c r="BB8" s="5">
        <f t="shared" si="43"/>
        <v>6.5496261606427599E-5</v>
      </c>
      <c r="BC8" s="5">
        <f t="shared" si="44"/>
        <v>1.451517446052437E-5</v>
      </c>
      <c r="BD8" s="5">
        <f t="shared" si="45"/>
        <v>1.9647928739167028E-4</v>
      </c>
      <c r="BE8" s="5">
        <f t="shared" si="46"/>
        <v>2.8753707797574688E-4</v>
      </c>
      <c r="BF8" s="5">
        <f t="shared" si="47"/>
        <v>2.1039767679434257E-4</v>
      </c>
      <c r="BG8" s="5">
        <f t="shared" si="48"/>
        <v>1.0263530234569255E-4</v>
      </c>
      <c r="BH8" s="5">
        <f t="shared" si="49"/>
        <v>3.755033841659905E-5</v>
      </c>
      <c r="BI8" s="5">
        <f t="shared" si="50"/>
        <v>1.0990588095717064E-5</v>
      </c>
      <c r="BJ8" s="8">
        <f t="shared" si="51"/>
        <v>0.45209459715811423</v>
      </c>
      <c r="BK8" s="8">
        <f t="shared" si="52"/>
        <v>0.26176294848612003</v>
      </c>
      <c r="BL8" s="8">
        <f t="shared" si="53"/>
        <v>0.2690068910213369</v>
      </c>
      <c r="BM8" s="8">
        <f t="shared" si="54"/>
        <v>0.47344293349114719</v>
      </c>
      <c r="BN8" s="8">
        <f t="shared" si="55"/>
        <v>0.52559775937471942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1.3320158102766799</v>
      </c>
      <c r="F9">
        <f>VLOOKUP(B9,home!$B$2:$E$405,3,FALSE)</f>
        <v>1</v>
      </c>
      <c r="G9">
        <f>VLOOKUP(C9,away!$B$2:$E$405,4,FALSE)</f>
        <v>1.1299999999999999</v>
      </c>
      <c r="H9">
        <f>VLOOKUP(A9,away!$A$2:$E$405,3,FALSE)</f>
        <v>1.25494071146245</v>
      </c>
      <c r="I9">
        <f>VLOOKUP(C9,away!$B$2:$E$405,3,FALSE)</f>
        <v>0.92</v>
      </c>
      <c r="J9">
        <f>VLOOKUP(B9,home!$B$2:$E$405,4,FALSE)</f>
        <v>1.06</v>
      </c>
      <c r="K9" s="3">
        <f t="shared" ref="K9:K17" si="56">E9*F9*G9</f>
        <v>1.5051778656126482</v>
      </c>
      <c r="L9" s="3">
        <f t="shared" ref="L9:L17" si="57">H9*I9*J9</f>
        <v>1.2238181818181815</v>
      </c>
      <c r="M9" s="5">
        <f t="shared" ref="M9:M19" si="58">_xlfn.POISSON.DIST(0,K9,FALSE) * _xlfn.POISSON.DIST(0,L9,FALSE)</f>
        <v>6.5284799620489387E-2</v>
      </c>
      <c r="N9" s="5">
        <f t="shared" ref="N9:N19" si="59">_xlfn.POISSON.DIST(1,K9,FALSE) * _xlfn.POISSON.DIST(0,L9,FALSE)</f>
        <v>9.826523534971765E-2</v>
      </c>
      <c r="O9" s="5">
        <f t="shared" ref="O9:O19" si="60">_xlfn.POISSON.DIST(0,K9,FALSE) * _xlfn.POISSON.DIST(1,L9,FALSE)</f>
        <v>7.989672477191162E-2</v>
      </c>
      <c r="P9" s="5">
        <f t="shared" ref="P9:P19" si="61">_xlfn.POISSON.DIST(1,K9,FALSE) * _xlfn.POISSON.DIST(1,L9,FALSE)</f>
        <v>0.12025878166162712</v>
      </c>
      <c r="Q9" s="5">
        <f t="shared" ref="Q9:Q19" si="62">_xlfn.POISSON.DIST(2,K9,FALSE) * _xlfn.POISSON.DIST(0,L9,FALSE)</f>
        <v>7.3953328603806309E-2</v>
      </c>
      <c r="R9" s="5">
        <f t="shared" ref="R9:R19" si="63">_xlfn.POISSON.DIST(0,K9,FALSE) * _xlfn.POISSON.DIST(2,L9,FALSE)</f>
        <v>4.8889532221794284E-2</v>
      </c>
      <c r="S9" s="5">
        <f t="shared" ref="S9:S19" si="64">_xlfn.POISSON.DIST(2,K9,FALSE) * _xlfn.POISSON.DIST(2,L9,FALSE)</f>
        <v>5.5381094262407823E-2</v>
      </c>
      <c r="T9" s="5">
        <f t="shared" ref="T9:T19" si="65">_xlfn.POISSON.DIST(2,K9,FALSE) * _xlfn.POISSON.DIST(1,L9,FALSE)</f>
        <v>9.0505428151312725E-2</v>
      </c>
      <c r="U9" s="5">
        <f t="shared" ref="U9:U19" si="66">_xlfn.POISSON.DIST(1,K9,FALSE) * _xlfn.POISSON.DIST(2,L9,FALSE)</f>
        <v>7.3587441760401107E-2</v>
      </c>
      <c r="V9" s="5">
        <f t="shared" ref="V9:V19" si="67">_xlfn.POISSON.DIST(3,K9,FALSE) * _xlfn.POISSON.DIST(3,L9,FALSE)</f>
        <v>1.1335058018951608E-2</v>
      </c>
      <c r="W9" s="5">
        <f t="shared" ref="W9:W19" si="68">_xlfn.POISSON.DIST(3,K9,FALSE) * _xlfn.POISSON.DIST(0,L9,FALSE)</f>
        <v>3.7104304434275988E-2</v>
      </c>
      <c r="X9" s="5">
        <f t="shared" ref="X9:X19" si="69">_xlfn.POISSON.DIST(3,K9,FALSE) * _xlfn.POISSON.DIST(1,L9,FALSE)</f>
        <v>4.5408922390383917E-2</v>
      </c>
      <c r="Y9" s="5">
        <f t="shared" ref="Y9:Y19" si="70">_xlfn.POISSON.DIST(3,K9,FALSE) * _xlfn.POISSON.DIST(2,L9,FALSE)</f>
        <v>2.7786132419061287E-2</v>
      </c>
      <c r="Z9" s="5">
        <f t="shared" ref="Z9:Z19" si="71">_xlfn.POISSON.DIST(0,K9,FALSE) * _xlfn.POISSON.DIST(3,L9,FALSE)</f>
        <v>1.9943966144539232E-2</v>
      </c>
      <c r="AA9" s="5">
        <f t="shared" ref="AA9:AA19" si="72">_xlfn.POISSON.DIST(1,K9,FALSE) * _xlfn.POISSON.DIST(3,L9,FALSE)</f>
        <v>3.0019216393288476E-2</v>
      </c>
      <c r="AB9" s="5">
        <f t="shared" ref="AB9:AB19" si="73">_xlfn.POISSON.DIST(2,K9,FALSE) * _xlfn.POISSON.DIST(3,L9,FALSE)</f>
        <v>2.2592130029107094E-2</v>
      </c>
      <c r="AC9" s="5">
        <f t="shared" ref="AC9:AC19" si="74">_xlfn.POISSON.DIST(4,K9,FALSE) * _xlfn.POISSON.DIST(4,L9,FALSE)</f>
        <v>1.3049939221563855E-3</v>
      </c>
      <c r="AD9" s="5">
        <f t="shared" ref="AD9:AD19" si="75">_xlfn.POISSON.DIST(4,K9,FALSE) * _xlfn.POISSON.DIST(0,L9,FALSE)</f>
        <v>1.396214443835637E-2</v>
      </c>
      <c r="AE9" s="5">
        <f t="shared" ref="AE9:AE19" si="76">_xlfn.POISSON.DIST(4,K9,FALSE) * _xlfn.POISSON.DIST(1,L9,FALSE)</f>
        <v>1.7087126220832125E-2</v>
      </c>
      <c r="AF9" s="5">
        <f t="shared" ref="AF9:AF19" si="77">_xlfn.POISSON.DIST(4,K9,FALSE) * _xlfn.POISSON.DIST(2,L9,FALSE)</f>
        <v>1.0455767872038276E-2</v>
      </c>
      <c r="AG9" s="5">
        <f t="shared" ref="AG9:AG19" si="78">_xlfn.POISSON.DIST(4,K9,FALSE) * _xlfn.POISSON.DIST(3,L9,FALSE)</f>
        <v>4.2653196088902803E-3</v>
      </c>
      <c r="AH9" s="5">
        <f t="shared" ref="AH9:AH19" si="79">_xlfn.POISSON.DIST(0,K9,FALSE) * _xlfn.POISSON.DIST(4,L9,FALSE)</f>
        <v>6.1019470963133444E-3</v>
      </c>
      <c r="AI9" s="5">
        <f t="shared" ref="AI9:AI19" si="80">_xlfn.POISSON.DIST(1,K9,FALSE) * _xlfn.POISSON.DIST(4,L9,FALSE)</f>
        <v>9.1845157065102156E-3</v>
      </c>
      <c r="AJ9" s="5">
        <f t="shared" ref="AJ9:AJ19" si="81">_xlfn.POISSON.DIST(2,K9,FALSE) * _xlfn.POISSON.DIST(4,L9,FALSE)</f>
        <v>6.9121648739054473E-3</v>
      </c>
      <c r="AK9" s="5">
        <f t="shared" ref="AK9:AK19" si="82">_xlfn.POISSON.DIST(3,K9,FALSE) * _xlfn.POISSON.DIST(4,L9,FALSE)</f>
        <v>3.4680125238892396E-3</v>
      </c>
      <c r="AL9" s="5">
        <f t="shared" ref="AL9:AL19" si="83">_xlfn.POISSON.DIST(5,K9,FALSE) * _xlfn.POISSON.DIST(5,L9,FALSE)</f>
        <v>9.615529499464128E-5</v>
      </c>
      <c r="AM9" s="5">
        <f t="shared" ref="AM9:AM19" si="84">_xlfn.POISSON.DIST(5,K9,FALSE) * _xlfn.POISSON.DIST(0,L9,FALSE)</f>
        <v>4.2031021530201506E-3</v>
      </c>
      <c r="AN9" s="5">
        <f t="shared" ref="AN9:AN19" si="85">_xlfn.POISSON.DIST(5,K9,FALSE) * _xlfn.POISSON.DIST(1,L9,FALSE)</f>
        <v>5.1438328349052032E-3</v>
      </c>
      <c r="AO9" s="5">
        <f t="shared" ref="AO9:AO19" si="86">_xlfn.POISSON.DIST(5,K9,FALSE) * _xlfn.POISSON.DIST(2,L9,FALSE)</f>
        <v>3.1475580737951752E-3</v>
      </c>
      <c r="AP9" s="5">
        <f t="shared" ref="AP9:AP19" si="87">_xlfn.POISSON.DIST(5,K9,FALSE) * _xlfn.POISSON.DIST(3,L9,FALSE)</f>
        <v>1.2840129330130498E-3</v>
      </c>
      <c r="AQ9" s="5">
        <f t="shared" ref="AQ9:AQ19" si="88">_xlfn.POISSON.DIST(5,K9,FALSE) * _xlfn.POISSON.DIST(4,L9,FALSE)</f>
        <v>3.9284959327776542E-4</v>
      </c>
      <c r="AR9" s="5">
        <f t="shared" ref="AR9:AR19" si="89">_xlfn.POISSON.DIST(0,K9,FALSE) * _xlfn.POISSON.DIST(5,L9,FALSE)</f>
        <v>1.4935347601921841E-3</v>
      </c>
      <c r="AS9" s="5">
        <f t="shared" ref="AS9:AS19" si="90">_xlfn.POISSON.DIST(1,K9,FALSE) * _xlfn.POISSON.DIST(5,L9,FALSE)</f>
        <v>2.2480354625643698E-3</v>
      </c>
      <c r="AT9" s="5">
        <f t="shared" ref="AT9:AT19" si="91">_xlfn.POISSON.DIST(2,K9,FALSE) * _xlfn.POISSON.DIST(5,L9,FALSE)</f>
        <v>1.6918466096820909E-3</v>
      </c>
      <c r="AU9" s="5">
        <f t="shared" ref="AU9:AU19" si="92">_xlfn.POISSON.DIST(3,K9,FALSE) * _xlfn.POISSON.DIST(5,L9,FALSE)</f>
        <v>8.4884335630176137E-4</v>
      </c>
      <c r="AV9" s="5">
        <f t="shared" ref="AV9:AV19" si="93">_xlfn.POISSON.DIST(4,K9,FALSE) * _xlfn.POISSON.DIST(5,L9,FALSE)</f>
        <v>3.1941505781944062E-4</v>
      </c>
      <c r="AW9" s="5">
        <f t="shared" ref="AW9:AW19" si="94">_xlfn.POISSON.DIST(6,K9,FALSE) * _xlfn.POISSON.DIST(6,L9,FALSE)</f>
        <v>4.9201169736253256E-6</v>
      </c>
      <c r="AX9" s="5">
        <f t="shared" ref="AX9:AX19" si="95">_xlfn.POISSON.DIST(6,K9,FALSE) * _xlfn.POISSON.DIST(0,L9,FALSE)</f>
        <v>1.0544027212724657E-3</v>
      </c>
      <c r="AY9" s="5">
        <f t="shared" ref="AY9:AY19" si="96">_xlfn.POISSON.DIST(6,K9,FALSE) * _xlfn.POISSON.DIST(1,L9,FALSE)</f>
        <v>1.2903972212518116E-3</v>
      </c>
      <c r="AZ9" s="5">
        <f t="shared" ref="AZ9:AZ19" si="97">_xlfn.POISSON.DIST(6,K9,FALSE) * _xlfn.POISSON.DIST(2,L9,FALSE)</f>
        <v>7.8960579056781312E-4</v>
      </c>
      <c r="BA9" s="5">
        <f t="shared" ref="BA9:BA19" si="98">_xlfn.POISSON.DIST(6,K9,FALSE) * _xlfn.POISSON.DIST(3,L9,FALSE)</f>
        <v>3.2211130765526967E-4</v>
      </c>
      <c r="BB9" s="5">
        <f t="shared" ref="BB9:BB19" si="99">_xlfn.POISSON.DIST(6,K9,FALSE) * _xlfn.POISSON.DIST(4,L9,FALSE)</f>
        <v>9.8551418719437282E-5</v>
      </c>
      <c r="BC9" s="5">
        <f t="shared" ref="BC9:BC19" si="100">_xlfn.POISSON.DIST(6,K9,FALSE) * _xlfn.POISSON.DIST(5,L9,FALSE)</f>
        <v>2.412180361456478E-5</v>
      </c>
      <c r="BD9" s="5">
        <f t="shared" ref="BD9:BD19" si="101">_xlfn.POISSON.DIST(0,K9,FALSE) * _xlfn.POISSON.DIST(6,L9,FALSE)</f>
        <v>3.0463583245010921E-4</v>
      </c>
      <c r="BE9" s="5">
        <f t="shared" ref="BE9:BE19" si="102">_xlfn.POISSON.DIST(1,K9,FALSE) * _xlfn.POISSON.DIST(6,L9,FALSE)</f>
        <v>4.585311120763877E-4</v>
      </c>
      <c r="BF9" s="5">
        <f t="shared" ref="BF9:BF19" si="103">_xlfn.POISSON.DIST(2,K9,FALSE) * _xlfn.POISSON.DIST(6,L9,FALSE)</f>
        <v>3.4508544029606574E-4</v>
      </c>
      <c r="BG9" s="5">
        <f t="shared" ref="BG9:BG19" si="104">_xlfn.POISSON.DIST(3,K9,FALSE) * _xlfn.POISSON.DIST(6,L9,FALSE)</f>
        <v>1.7313832215961104E-4</v>
      </c>
      <c r="BH9" s="5">
        <f t="shared" ref="BH9:BH19" si="105">_xlfn.POISSON.DIST(4,K9,FALSE) * _xlfn.POISSON.DIST(6,L9,FALSE)</f>
        <v>6.5150992550989638E-5</v>
      </c>
      <c r="BI9" s="5">
        <f t="shared" ref="BI9:BI19" si="106">_xlfn.POISSON.DIST(5,K9,FALSE) * _xlfn.POISSON.DIST(6,L9,FALSE)</f>
        <v>1.9612766382088827E-5</v>
      </c>
      <c r="BJ9" s="8">
        <f t="shared" ref="BJ9:BJ19" si="107">SUM(N9,Q9,T9,W9,X9,Y9,AD9,AE9,AF9,AG9,AM9,AN9,AO9,AP9,AQ9,AX9,AY9,AZ9,BA9,BB9,BC9)</f>
        <v>0.43654425533976765</v>
      </c>
      <c r="BK9" s="8">
        <f t="shared" ref="BK9:BK19" si="108">SUM(M9,P9,S9,V9,AC9,AL9,AY9)</f>
        <v>0.25495128000187878</v>
      </c>
      <c r="BL9" s="8">
        <f t="shared" ref="BL9:BL19" si="109">SUM(O9,R9,U9,AA9,AB9,AH9,AI9,AJ9,AK9,AR9,AS9,AT9,AU9,AV9,BD9,BE9,BF9,BG9,BH9,BI9)</f>
        <v>0.28861951508959582</v>
      </c>
      <c r="BM9" s="8">
        <f t="shared" ref="BM9:BM19" si="110">SUM(S9:BI9)</f>
        <v>0.5122251372421569</v>
      </c>
      <c r="BN9" s="8">
        <f t="shared" ref="BN9:BN19" si="111">SUM(M9:R9)</f>
        <v>0.48654840222934637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1.3320158102766799</v>
      </c>
      <c r="F10">
        <f>VLOOKUP(B10,home!$B$2:$E$405,3,FALSE)</f>
        <v>0.79</v>
      </c>
      <c r="G10">
        <f>VLOOKUP(C10,away!$B$2:$E$405,4,FALSE)</f>
        <v>0.61</v>
      </c>
      <c r="H10">
        <f>VLOOKUP(A10,away!$A$2:$E$405,3,FALSE)</f>
        <v>1.25494071146245</v>
      </c>
      <c r="I10">
        <f>VLOOKUP(C10,away!$B$2:$E$405,3,FALSE)</f>
        <v>1.1299999999999999</v>
      </c>
      <c r="J10">
        <f>VLOOKUP(B10,home!$B$2:$E$405,4,FALSE)</f>
        <v>1.4</v>
      </c>
      <c r="K10" s="3">
        <f t="shared" si="56"/>
        <v>0.64189841897233213</v>
      </c>
      <c r="L10" s="3">
        <f t="shared" si="57"/>
        <v>1.9853162055335958</v>
      </c>
      <c r="M10" s="5">
        <f t="shared" si="58"/>
        <v>7.227950768468433E-2</v>
      </c>
      <c r="N10" s="5">
        <f t="shared" si="59"/>
        <v>4.6396101706897397E-2</v>
      </c>
      <c r="O10" s="5">
        <f t="shared" si="60"/>
        <v>0.14349767793439386</v>
      </c>
      <c r="P10" s="5">
        <f t="shared" si="61"/>
        <v>9.2110932592288308E-2</v>
      </c>
      <c r="Q10" s="5">
        <f t="shared" si="62"/>
        <v>1.4890792166068478E-2</v>
      </c>
      <c r="R10" s="5">
        <f t="shared" si="63"/>
        <v>0.14244413272979642</v>
      </c>
      <c r="S10" s="5">
        <f t="shared" si="64"/>
        <v>2.9345882999210343E-2</v>
      </c>
      <c r="T10" s="5">
        <f t="shared" si="65"/>
        <v>2.9562931000528463E-2</v>
      </c>
      <c r="U10" s="5">
        <f t="shared" si="66"/>
        <v>9.1434663591141344E-2</v>
      </c>
      <c r="V10" s="5">
        <f t="shared" si="67"/>
        <v>4.1552835611343032E-3</v>
      </c>
      <c r="W10" s="5">
        <f t="shared" si="68"/>
        <v>3.1861253162149814E-3</v>
      </c>
      <c r="X10" s="5">
        <f t="shared" si="69"/>
        <v>6.3254662231424542E-3</v>
      </c>
      <c r="Y10" s="5">
        <f t="shared" si="70"/>
        <v>6.2790253001800524E-3</v>
      </c>
      <c r="Z10" s="5">
        <f t="shared" si="71"/>
        <v>9.426554836388111E-2</v>
      </c>
      <c r="AA10" s="5">
        <f t="shared" si="72"/>
        <v>6.050890645833519E-2</v>
      </c>
      <c r="AB10" s="5">
        <f t="shared" si="73"/>
        <v>1.9420285694675046E-2</v>
      </c>
      <c r="AC10" s="5">
        <f t="shared" si="74"/>
        <v>3.3096089080254971E-4</v>
      </c>
      <c r="AD10" s="5">
        <f t="shared" si="75"/>
        <v>5.1129220078152964E-4</v>
      </c>
      <c r="AE10" s="5">
        <f t="shared" si="76"/>
        <v>1.0150766919745076E-3</v>
      </c>
      <c r="AF10" s="5">
        <f t="shared" si="77"/>
        <v>1.0076241032182123E-3</v>
      </c>
      <c r="AG10" s="5">
        <f t="shared" si="78"/>
        <v>6.6681748706845783E-4</v>
      </c>
      <c r="AH10" s="5">
        <f t="shared" si="79"/>
        <v>4.678673019758104E-2</v>
      </c>
      <c r="AI10" s="5">
        <f t="shared" si="80"/>
        <v>3.0032328142712336E-2</v>
      </c>
      <c r="AJ10" s="5">
        <f t="shared" si="81"/>
        <v>9.6388519764326625E-3</v>
      </c>
      <c r="AK10" s="5">
        <f t="shared" si="82"/>
        <v>2.0623879481268211E-3</v>
      </c>
      <c r="AL10" s="5">
        <f t="shared" si="83"/>
        <v>1.6870682869831996E-5</v>
      </c>
      <c r="AM10" s="5">
        <f t="shared" si="84"/>
        <v>6.5639531062909644E-5</v>
      </c>
      <c r="AN10" s="5">
        <f t="shared" si="85"/>
        <v>1.3031522474282034E-4</v>
      </c>
      <c r="AO10" s="5">
        <f t="shared" si="86"/>
        <v>1.2935846375483693E-4</v>
      </c>
      <c r="AP10" s="5">
        <f t="shared" si="87"/>
        <v>8.5605818138469357E-5</v>
      </c>
      <c r="AQ10" s="5">
        <f t="shared" si="88"/>
        <v>4.2488654509566279E-5</v>
      </c>
      <c r="AR10" s="5">
        <f t="shared" si="89"/>
        <v>1.8577290733037127E-2</v>
      </c>
      <c r="AS10" s="5">
        <f t="shared" si="90"/>
        <v>1.1924733550325889E-2</v>
      </c>
      <c r="AT10" s="5">
        <f t="shared" si="91"/>
        <v>3.8272338063102562E-3</v>
      </c>
      <c r="AU10" s="5">
        <f t="shared" si="92"/>
        <v>8.188984431026714E-4</v>
      </c>
      <c r="AV10" s="5">
        <f t="shared" si="93"/>
        <v>1.3141240398162725E-4</v>
      </c>
      <c r="AW10" s="5">
        <f t="shared" si="94"/>
        <v>5.9720873960420079E-7</v>
      </c>
      <c r="AX10" s="5">
        <f t="shared" si="95"/>
        <v>7.0223185352278253E-6</v>
      </c>
      <c r="AY10" s="5">
        <f t="shared" si="96"/>
        <v>1.3941522788406743E-5</v>
      </c>
      <c r="AZ10" s="5">
        <f t="shared" si="97"/>
        <v>1.3839165560819919E-5</v>
      </c>
      <c r="BA10" s="5">
        <f t="shared" si="98"/>
        <v>9.1583732196527395E-6</v>
      </c>
      <c r="BB10" s="5">
        <f t="shared" si="99"/>
        <v>4.5455666923253708E-6</v>
      </c>
      <c r="BC10" s="5">
        <f t="shared" si="100"/>
        <v>1.8048774435214596E-6</v>
      </c>
      <c r="BD10" s="5">
        <f t="shared" si="101"/>
        <v>6.1469660578679572E-3</v>
      </c>
      <c r="BE10" s="5">
        <f t="shared" si="102"/>
        <v>3.9457277940220309E-3</v>
      </c>
      <c r="BF10" s="5">
        <f t="shared" si="103"/>
        <v>1.2663782163389646E-3</v>
      </c>
      <c r="BG10" s="5">
        <f t="shared" si="104"/>
        <v>2.7096205829632775E-4</v>
      </c>
      <c r="BH10" s="5">
        <f t="shared" si="105"/>
        <v>4.3482529205475416E-5</v>
      </c>
      <c r="BI10" s="5">
        <f t="shared" si="106"/>
        <v>5.5822733499825875E-6</v>
      </c>
      <c r="BJ10" s="8">
        <f t="shared" si="107"/>
        <v>0.11034497171252308</v>
      </c>
      <c r="BK10" s="8">
        <f t="shared" si="108"/>
        <v>0.19825337993377809</v>
      </c>
      <c r="BL10" s="8">
        <f t="shared" si="109"/>
        <v>0.59278463253903302</v>
      </c>
      <c r="BM10" s="8">
        <f t="shared" si="110"/>
        <v>0.4840160434210376</v>
      </c>
      <c r="BN10" s="8">
        <f t="shared" si="111"/>
        <v>0.51161914481412873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1.3320158102766799</v>
      </c>
      <c r="F11">
        <f>VLOOKUP(B11,home!$B$2:$E$405,3,FALSE)</f>
        <v>0.97</v>
      </c>
      <c r="G11">
        <f>VLOOKUP(C11,away!$B$2:$E$405,4,FALSE)</f>
        <v>0.97</v>
      </c>
      <c r="H11">
        <f>VLOOKUP(A11,away!$A$2:$E$405,3,FALSE)</f>
        <v>1.25494071146245</v>
      </c>
      <c r="I11">
        <f>VLOOKUP(C11,away!$B$2:$E$405,3,FALSE)</f>
        <v>0.68</v>
      </c>
      <c r="J11">
        <f>VLOOKUP(B11,home!$B$2:$E$405,4,FALSE)</f>
        <v>0.83</v>
      </c>
      <c r="K11" s="3">
        <f t="shared" si="56"/>
        <v>1.2532936758893281</v>
      </c>
      <c r="L11" s="3">
        <f t="shared" si="57"/>
        <v>0.70828853754940679</v>
      </c>
      <c r="M11" s="5">
        <f t="shared" si="58"/>
        <v>0.14063572905399435</v>
      </c>
      <c r="N11" s="5">
        <f t="shared" si="59"/>
        <v>0.17625786982745614</v>
      </c>
      <c r="O11" s="5">
        <f t="shared" si="60"/>
        <v>9.961067485884828E-2</v>
      </c>
      <c r="P11" s="5">
        <f t="shared" si="61"/>
        <v>0.12484142885166263</v>
      </c>
      <c r="Q11" s="5">
        <f t="shared" si="62"/>
        <v>0.1104514367902376</v>
      </c>
      <c r="R11" s="5">
        <f t="shared" si="63"/>
        <v>3.5276549610041549E-2</v>
      </c>
      <c r="S11" s="5">
        <f t="shared" si="64"/>
        <v>2.7705232629293364E-2</v>
      </c>
      <c r="T11" s="5">
        <f t="shared" si="65"/>
        <v>7.8231486634388142E-2</v>
      </c>
      <c r="U11" s="5">
        <f t="shared" si="66"/>
        <v>4.421187653346121E-2</v>
      </c>
      <c r="V11" s="5">
        <f t="shared" si="67"/>
        <v>2.7326395736263888E-3</v>
      </c>
      <c r="W11" s="5">
        <f t="shared" si="68"/>
        <v>4.6142695740698229E-2</v>
      </c>
      <c r="X11" s="5">
        <f t="shared" si="69"/>
        <v>3.2682342484766397E-2</v>
      </c>
      <c r="Y11" s="5">
        <f t="shared" si="70"/>
        <v>1.1574264281112015E-2</v>
      </c>
      <c r="Z11" s="5">
        <f t="shared" si="71"/>
        <v>8.3286585776951427E-3</v>
      </c>
      <c r="AA11" s="5">
        <f t="shared" si="72"/>
        <v>1.0438255124066728E-2</v>
      </c>
      <c r="AB11" s="5">
        <f t="shared" si="73"/>
        <v>6.5410995671561015E-3</v>
      </c>
      <c r="AC11" s="5">
        <f t="shared" si="74"/>
        <v>1.5160915686348268E-4</v>
      </c>
      <c r="AD11" s="5">
        <f t="shared" si="75"/>
        <v>1.4457587190075633E-2</v>
      </c>
      <c r="AE11" s="5">
        <f t="shared" si="76"/>
        <v>1.0240143287351709E-2</v>
      </c>
      <c r="AF11" s="5">
        <f t="shared" si="77"/>
        <v>3.6264880566473576E-3</v>
      </c>
      <c r="AG11" s="5">
        <f t="shared" si="78"/>
        <v>8.5619997402771578E-4</v>
      </c>
      <c r="AH11" s="5">
        <f t="shared" si="79"/>
        <v>1.4747733509360033E-3</v>
      </c>
      <c r="AI11" s="5">
        <f t="shared" si="80"/>
        <v>1.8483241140982056E-3</v>
      </c>
      <c r="AJ11" s="5">
        <f t="shared" si="81"/>
        <v>1.1582464615965129E-3</v>
      </c>
      <c r="AK11" s="5">
        <f t="shared" si="82"/>
        <v>4.8387432181336726E-4</v>
      </c>
      <c r="AL11" s="5">
        <f t="shared" si="83"/>
        <v>5.383298795305804E-6</v>
      </c>
      <c r="AM11" s="5">
        <f t="shared" si="84"/>
        <v>3.623920518788069E-3</v>
      </c>
      <c r="AN11" s="5">
        <f t="shared" si="85"/>
        <v>2.5667813644476892E-3</v>
      </c>
      <c r="AO11" s="5">
        <f t="shared" si="86"/>
        <v>9.0901090941686215E-4</v>
      </c>
      <c r="AP11" s="5">
        <f t="shared" si="87"/>
        <v>2.1461400254910854E-4</v>
      </c>
      <c r="AQ11" s="5">
        <f t="shared" si="88"/>
        <v>3.800215950078318E-5</v>
      </c>
      <c r="AR11" s="5">
        <f t="shared" si="89"/>
        <v>2.0891301199026005E-4</v>
      </c>
      <c r="AS11" s="5">
        <f t="shared" si="90"/>
        <v>2.6182935673838427E-4</v>
      </c>
      <c r="AT11" s="5">
        <f t="shared" si="91"/>
        <v>1.6407453848119391E-4</v>
      </c>
      <c r="AU11" s="5">
        <f t="shared" si="92"/>
        <v>6.8544527150980202E-5</v>
      </c>
      <c r="AV11" s="5">
        <f t="shared" si="93"/>
        <v>2.1476605598786958E-5</v>
      </c>
      <c r="AW11" s="5">
        <f t="shared" si="94"/>
        <v>1.3274221084462238E-7</v>
      </c>
      <c r="AX11" s="5">
        <f t="shared" si="95"/>
        <v>7.5697277802044285E-4</v>
      </c>
      <c r="AY11" s="5">
        <f t="shared" si="96"/>
        <v>5.3615514190881127E-4</v>
      </c>
      <c r="AZ11" s="5">
        <f t="shared" si="97"/>
        <v>1.8987627068109324E-4</v>
      </c>
      <c r="BA11" s="5">
        <f t="shared" si="98"/>
        <v>4.4829062025348949E-5</v>
      </c>
      <c r="BB11" s="5">
        <f t="shared" si="99"/>
        <v>7.9379776954115133E-6</v>
      </c>
      <c r="BC11" s="5">
        <f t="shared" si="100"/>
        <v>1.1244757225965664E-6</v>
      </c>
      <c r="BD11" s="5">
        <f t="shared" si="101"/>
        <v>2.4661781956270487E-5</v>
      </c>
      <c r="BE11" s="5">
        <f t="shared" si="102"/>
        <v>3.090845536195534E-5</v>
      </c>
      <c r="BF11" s="5">
        <f t="shared" si="103"/>
        <v>1.936868581832311E-5</v>
      </c>
      <c r="BG11" s="5">
        <f t="shared" si="104"/>
        <v>8.0915504821305594E-6</v>
      </c>
      <c r="BH11" s="5">
        <f t="shared" si="105"/>
        <v>2.5352722618483685E-6</v>
      </c>
      <c r="BI11" s="5">
        <f t="shared" si="106"/>
        <v>6.3548813848643837E-7</v>
      </c>
      <c r="BJ11" s="8">
        <f t="shared" si="107"/>
        <v>0.49340973892751711</v>
      </c>
      <c r="BK11" s="8">
        <f t="shared" si="108"/>
        <v>0.29660817770614428</v>
      </c>
      <c r="BL11" s="8">
        <f t="shared" si="109"/>
        <v>0.20185471321599657</v>
      </c>
      <c r="BM11" s="8">
        <f t="shared" si="110"/>
        <v>0.31259157703541468</v>
      </c>
      <c r="BN11" s="8">
        <f t="shared" si="111"/>
        <v>0.68707368899224064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1.3320158102766799</v>
      </c>
      <c r="F12">
        <f>VLOOKUP(B12,home!$B$2:$E$405,3,FALSE)</f>
        <v>1.01</v>
      </c>
      <c r="G12">
        <f>VLOOKUP(C12,away!$B$2:$E$405,4,FALSE)</f>
        <v>1.04</v>
      </c>
      <c r="H12">
        <f>VLOOKUP(A12,away!$A$2:$E$405,3,FALSE)</f>
        <v>1.25494071146245</v>
      </c>
      <c r="I12">
        <f>VLOOKUP(C12,away!$B$2:$E$405,3,FALSE)</f>
        <v>0.75</v>
      </c>
      <c r="J12">
        <f>VLOOKUP(B12,home!$B$2:$E$405,4,FALSE)</f>
        <v>0.68</v>
      </c>
      <c r="K12" s="3">
        <f t="shared" si="56"/>
        <v>1.3991494071146247</v>
      </c>
      <c r="L12" s="3">
        <f t="shared" si="57"/>
        <v>0.64001976284584949</v>
      </c>
      <c r="M12" s="5">
        <f t="shared" si="58"/>
        <v>0.13013678752787108</v>
      </c>
      <c r="N12" s="5">
        <f t="shared" si="59"/>
        <v>0.1820808091134227</v>
      </c>
      <c r="O12" s="5">
        <f t="shared" si="60"/>
        <v>8.3290115891108754E-2</v>
      </c>
      <c r="P12" s="5">
        <f t="shared" si="61"/>
        <v>0.11653531626755319</v>
      </c>
      <c r="Q12" s="5">
        <f t="shared" si="62"/>
        <v>0.12737912805899829</v>
      </c>
      <c r="R12" s="5">
        <f t="shared" si="63"/>
        <v>2.6653660110015371E-2</v>
      </c>
      <c r="S12" s="5">
        <f t="shared" si="64"/>
        <v>2.6088856570764339E-2</v>
      </c>
      <c r="T12" s="5">
        <f t="shared" si="65"/>
        <v>8.1525159331831173E-2</v>
      </c>
      <c r="U12" s="5">
        <f t="shared" si="66"/>
        <v>3.7292452740362719E-2</v>
      </c>
      <c r="V12" s="5">
        <f t="shared" si="67"/>
        <v>2.5957927375128073E-3</v>
      </c>
      <c r="W12" s="5">
        <f t="shared" si="68"/>
        <v>5.9407477167508438E-2</v>
      </c>
      <c r="X12" s="5">
        <f t="shared" si="69"/>
        <v>3.8021959448018963E-2</v>
      </c>
      <c r="Y12" s="5">
        <f t="shared" si="70"/>
        <v>1.2167402734427801E-2</v>
      </c>
      <c r="Z12" s="5">
        <f t="shared" si="71"/>
        <v>5.6862897408619722E-3</v>
      </c>
      <c r="AA12" s="5">
        <f t="shared" si="72"/>
        <v>7.9559689196090008E-3</v>
      </c>
      <c r="AB12" s="5">
        <f t="shared" si="73"/>
        <v>5.5657945984466583E-3</v>
      </c>
      <c r="AC12" s="5">
        <f t="shared" si="74"/>
        <v>1.4528056083213916E-4</v>
      </c>
      <c r="AD12" s="5">
        <f t="shared" si="75"/>
        <v>2.0779984114273755E-2</v>
      </c>
      <c r="AE12" s="5">
        <f t="shared" si="76"/>
        <v>1.3299600504758008E-2</v>
      </c>
      <c r="AF12" s="5">
        <f t="shared" si="77"/>
        <v>4.2560035804998803E-3</v>
      </c>
      <c r="AG12" s="5">
        <f t="shared" si="78"/>
        <v>9.0797546742087316E-4</v>
      </c>
      <c r="AH12" s="5">
        <f t="shared" si="79"/>
        <v>9.0983445285481657E-4</v>
      </c>
      <c r="AI12" s="5">
        <f t="shared" si="80"/>
        <v>1.2729943352842756E-3</v>
      </c>
      <c r="AJ12" s="5">
        <f t="shared" si="81"/>
        <v>8.905546347366351E-4</v>
      </c>
      <c r="AK12" s="5">
        <f t="shared" si="82"/>
        <v>4.1533966306498137E-4</v>
      </c>
      <c r="AL12" s="5">
        <f t="shared" si="83"/>
        <v>5.2038524772943005E-6</v>
      </c>
      <c r="AM12" s="5">
        <f t="shared" si="84"/>
        <v>5.8148604906674908E-3</v>
      </c>
      <c r="AN12" s="5">
        <f t="shared" si="85"/>
        <v>3.7216256322187072E-3</v>
      </c>
      <c r="AO12" s="5">
        <f t="shared" si="86"/>
        <v>1.1909569772668258E-3</v>
      </c>
      <c r="AP12" s="5">
        <f t="shared" si="87"/>
        <v>2.5407866738330788E-4</v>
      </c>
      <c r="AQ12" s="5">
        <f t="shared" si="88"/>
        <v>4.0653842110713544E-5</v>
      </c>
      <c r="AR12" s="5">
        <f t="shared" si="89"/>
        <v>1.1646240614902465E-4</v>
      </c>
      <c r="AS12" s="5">
        <f t="shared" si="90"/>
        <v>1.6294830651455042E-4</v>
      </c>
      <c r="AT12" s="5">
        <f t="shared" si="91"/>
        <v>1.1399451322508271E-4</v>
      </c>
      <c r="AU12" s="5">
        <f t="shared" si="92"/>
        <v>5.3165118531064904E-5</v>
      </c>
      <c r="AV12" s="5">
        <f t="shared" si="93"/>
        <v>1.8596486017979551E-5</v>
      </c>
      <c r="AW12" s="5">
        <f t="shared" si="94"/>
        <v>1.2944341227650844E-7</v>
      </c>
      <c r="AX12" s="5">
        <f t="shared" si="95"/>
        <v>1.3559764346619469E-3</v>
      </c>
      <c r="AY12" s="5">
        <f t="shared" si="96"/>
        <v>8.6785171613689978E-4</v>
      </c>
      <c r="AZ12" s="5">
        <f t="shared" si="97"/>
        <v>2.7772112477365103E-4</v>
      </c>
      <c r="BA12" s="5">
        <f t="shared" si="98"/>
        <v>5.9249002804971568E-5</v>
      </c>
      <c r="BB12" s="5">
        <f t="shared" si="99"/>
        <v>9.4801331810227429E-6</v>
      </c>
      <c r="BC12" s="5">
        <f t="shared" si="100"/>
        <v>1.2134945180530496E-6</v>
      </c>
      <c r="BD12" s="5">
        <f t="shared" si="101"/>
        <v>1.2423040260659284E-5</v>
      </c>
      <c r="BE12" s="5">
        <f t="shared" si="102"/>
        <v>1.7381689415262547E-5</v>
      </c>
      <c r="BF12" s="5">
        <f t="shared" si="103"/>
        <v>1.2159790220007573E-5</v>
      </c>
      <c r="BG12" s="5">
        <f t="shared" si="104"/>
        <v>5.6711210923206025E-6</v>
      </c>
      <c r="BH12" s="5">
        <f t="shared" si="105"/>
        <v>1.9836864284989033E-6</v>
      </c>
      <c r="BI12" s="5">
        <f t="shared" si="106"/>
        <v>5.5509473806711377E-7</v>
      </c>
      <c r="BJ12" s="8">
        <f t="shared" si="107"/>
        <v>0.55341916703688343</v>
      </c>
      <c r="BK12" s="8">
        <f t="shared" si="108"/>
        <v>0.27637508923314774</v>
      </c>
      <c r="BL12" s="8">
        <f t="shared" si="109"/>
        <v>0.16476205659807575</v>
      </c>
      <c r="BM12" s="8">
        <f t="shared" si="110"/>
        <v>0.33329906336727494</v>
      </c>
      <c r="BN12" s="8">
        <f t="shared" si="111"/>
        <v>0.66607581696896934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1.3320158102766799</v>
      </c>
      <c r="F13">
        <f>VLOOKUP(B13,home!$B$2:$E$405,3,FALSE)</f>
        <v>0.93</v>
      </c>
      <c r="G13">
        <f>VLOOKUP(C13,away!$B$2:$E$405,4,FALSE)</f>
        <v>1.29</v>
      </c>
      <c r="H13">
        <f>VLOOKUP(A13,away!$A$2:$E$405,3,FALSE)</f>
        <v>1.25494071146245</v>
      </c>
      <c r="I13">
        <f>VLOOKUP(C13,away!$B$2:$E$405,3,FALSE)</f>
        <v>0.61</v>
      </c>
      <c r="J13">
        <f>VLOOKUP(B13,home!$B$2:$E$405,4,FALSE)</f>
        <v>1.48</v>
      </c>
      <c r="K13" s="3">
        <f t="shared" si="56"/>
        <v>1.5980193675889331</v>
      </c>
      <c r="L13" s="3">
        <f t="shared" si="57"/>
        <v>1.1329604743082999</v>
      </c>
      <c r="M13" s="5">
        <f t="shared" si="58"/>
        <v>6.5155416373578315E-2</v>
      </c>
      <c r="N13" s="5">
        <f t="shared" si="59"/>
        <v>0.10411961726829923</v>
      </c>
      <c r="O13" s="5">
        <f t="shared" si="60"/>
        <v>7.3818511438364057E-2</v>
      </c>
      <c r="P13" s="5">
        <f t="shared" si="61"/>
        <v>0.11796341096509094</v>
      </c>
      <c r="Q13" s="5">
        <f t="shared" si="62"/>
        <v>8.3192582470344667E-2</v>
      </c>
      <c r="R13" s="5">
        <f t="shared" si="63"/>
        <v>4.18167278659708E-2</v>
      </c>
      <c r="S13" s="5">
        <f t="shared" si="64"/>
        <v>5.3392975983505009E-2</v>
      </c>
      <c r="T13" s="5">
        <f t="shared" si="65"/>
        <v>9.4253907694534053E-2</v>
      </c>
      <c r="U13" s="5">
        <f t="shared" si="66"/>
        <v>6.6823941019017175E-2</v>
      </c>
      <c r="V13" s="5">
        <f t="shared" si="67"/>
        <v>1.0740844172883349E-2</v>
      </c>
      <c r="W13" s="5">
        <f t="shared" si="68"/>
        <v>4.4314452675783447E-2</v>
      </c>
      <c r="X13" s="5">
        <f t="shared" si="69"/>
        <v>5.0206523322268326E-2</v>
      </c>
      <c r="Y13" s="5">
        <f t="shared" si="70"/>
        <v>2.8441003238283923E-2</v>
      </c>
      <c r="Z13" s="5">
        <f t="shared" si="71"/>
        <v>1.5792233279017128E-2</v>
      </c>
      <c r="AA13" s="5">
        <f t="shared" si="72"/>
        <v>2.5236294637351855E-2</v>
      </c>
      <c r="AB13" s="5">
        <f t="shared" si="73"/>
        <v>2.0164043798334502E-2</v>
      </c>
      <c r="AC13" s="5">
        <f t="shared" si="74"/>
        <v>1.2153888020732181E-3</v>
      </c>
      <c r="AD13" s="5">
        <f t="shared" si="75"/>
        <v>1.7703838410001289E-2</v>
      </c>
      <c r="AE13" s="5">
        <f t="shared" si="76"/>
        <v>2.005774916207256E-2</v>
      </c>
      <c r="AF13" s="5">
        <f t="shared" si="77"/>
        <v>1.1362318502109316E-2</v>
      </c>
      <c r="AG13" s="5">
        <f t="shared" si="78"/>
        <v>4.2910192531305817E-3</v>
      </c>
      <c r="AH13" s="5">
        <f t="shared" si="79"/>
        <v>4.4729940265456434E-3</v>
      </c>
      <c r="AI13" s="5">
        <f t="shared" si="80"/>
        <v>7.1479310855295441E-3</v>
      </c>
      <c r="AJ13" s="5">
        <f t="shared" si="81"/>
        <v>5.7112661564336E-3</v>
      </c>
      <c r="AK13" s="5">
        <f t="shared" si="82"/>
        <v>3.0422379771453661E-3</v>
      </c>
      <c r="AL13" s="5">
        <f t="shared" si="83"/>
        <v>8.8018106073816624E-5</v>
      </c>
      <c r="AM13" s="5">
        <f t="shared" si="84"/>
        <v>5.6582153319693854E-3</v>
      </c>
      <c r="AN13" s="5">
        <f t="shared" si="85"/>
        <v>6.4105343262465305E-3</v>
      </c>
      <c r="AO13" s="5">
        <f t="shared" si="86"/>
        <v>3.6314410054169534E-3</v>
      </c>
      <c r="AP13" s="5">
        <f t="shared" si="87"/>
        <v>1.3714263746399339E-3</v>
      </c>
      <c r="AQ13" s="5">
        <f t="shared" si="88"/>
        <v>3.884429689727431E-4</v>
      </c>
      <c r="AR13" s="5">
        <f t="shared" si="89"/>
        <v>1.0135450867786687E-3</v>
      </c>
      <c r="AS13" s="5">
        <f t="shared" si="90"/>
        <v>1.6196646785969183E-3</v>
      </c>
      <c r="AT13" s="5">
        <f t="shared" si="91"/>
        <v>1.2941277626987904E-3</v>
      </c>
      <c r="AU13" s="5">
        <f t="shared" si="92"/>
        <v>6.8934707630906723E-4</v>
      </c>
      <c r="AV13" s="5">
        <f t="shared" si="93"/>
        <v>2.7539749473317389E-4</v>
      </c>
      <c r="AW13" s="5">
        <f t="shared" si="94"/>
        <v>4.4265596003828497E-6</v>
      </c>
      <c r="AX13" s="5">
        <f t="shared" si="95"/>
        <v>1.5069896144126193E-3</v>
      </c>
      <c r="AY13" s="5">
        <f t="shared" si="96"/>
        <v>1.7073596683226033E-3</v>
      </c>
      <c r="AZ13" s="5">
        <f t="shared" si="97"/>
        <v>9.6718550981881918E-4</v>
      </c>
      <c r="BA13" s="5">
        <f t="shared" si="98"/>
        <v>3.6526098464948143E-4</v>
      </c>
      <c r="BB13" s="5">
        <f t="shared" si="99"/>
        <v>1.0345656460369834E-4</v>
      </c>
      <c r="BC13" s="5">
        <f t="shared" si="100"/>
        <v>2.3442439700742664E-5</v>
      </c>
      <c r="BD13" s="5">
        <f t="shared" si="101"/>
        <v>1.9138442037493433E-4</v>
      </c>
      <c r="BE13" s="5">
        <f t="shared" si="102"/>
        <v>3.0583601041392708E-4</v>
      </c>
      <c r="BF13" s="5">
        <f t="shared" si="103"/>
        <v>2.4436593397379313E-4</v>
      </c>
      <c r="BG13" s="5">
        <f t="shared" si="104"/>
        <v>1.3016716508969329E-4</v>
      </c>
      <c r="BH13" s="5">
        <f t="shared" si="105"/>
        <v>5.2002412709368973E-5</v>
      </c>
      <c r="BI13" s="5">
        <f t="shared" si="106"/>
        <v>1.6620172534184903E-5</v>
      </c>
      <c r="BJ13" s="8">
        <f t="shared" si="107"/>
        <v>0.48007676678558092</v>
      </c>
      <c r="BK13" s="8">
        <f t="shared" si="108"/>
        <v>0.25026341407152725</v>
      </c>
      <c r="BL13" s="8">
        <f t="shared" si="109"/>
        <v>0.25406640621890503</v>
      </c>
      <c r="BM13" s="8">
        <f t="shared" si="110"/>
        <v>0.51242962086466015</v>
      </c>
      <c r="BN13" s="8">
        <f t="shared" si="111"/>
        <v>0.48606626638164802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1.3320158102766799</v>
      </c>
      <c r="F14">
        <f>VLOOKUP(B14,home!$B$2:$E$405,3,FALSE)</f>
        <v>1.18</v>
      </c>
      <c r="G14">
        <f>VLOOKUP(C14,away!$B$2:$E$405,4,FALSE)</f>
        <v>0.82</v>
      </c>
      <c r="H14">
        <f>VLOOKUP(A14,away!$A$2:$E$405,3,FALSE)</f>
        <v>1.25494071146245</v>
      </c>
      <c r="I14">
        <f>VLOOKUP(C14,away!$B$2:$E$405,3,FALSE)</f>
        <v>1.07</v>
      </c>
      <c r="J14">
        <f>VLOOKUP(B14,home!$B$2:$E$405,4,FALSE)</f>
        <v>1.02</v>
      </c>
      <c r="K14" s="3">
        <f t="shared" si="56"/>
        <v>1.2888584980237152</v>
      </c>
      <c r="L14" s="3">
        <f t="shared" si="57"/>
        <v>1.3696422924901179</v>
      </c>
      <c r="M14" s="5">
        <f t="shared" si="58"/>
        <v>7.0053167430362648E-2</v>
      </c>
      <c r="N14" s="5">
        <f t="shared" si="59"/>
        <v>9.0288620156101049E-2</v>
      </c>
      <c r="O14" s="5">
        <f t="shared" si="60"/>
        <v>9.5947780835515944E-2</v>
      </c>
      <c r="P14" s="5">
        <f t="shared" si="61"/>
        <v>0.1236631126963717</v>
      </c>
      <c r="Q14" s="5">
        <f t="shared" si="62"/>
        <v>5.8184627681513071E-2</v>
      </c>
      <c r="R14" s="5">
        <f t="shared" si="63"/>
        <v>6.5707069251447758E-2</v>
      </c>
      <c r="S14" s="5">
        <f t="shared" si="64"/>
        <v>5.4574853652967679E-2</v>
      </c>
      <c r="T14" s="5">
        <f t="shared" si="65"/>
        <v>7.9692126845391537E-2</v>
      </c>
      <c r="U14" s="5">
        <f t="shared" si="66"/>
        <v>8.4687114584961198E-2</v>
      </c>
      <c r="V14" s="5">
        <f t="shared" si="67"/>
        <v>1.0704403408047616E-2</v>
      </c>
      <c r="W14" s="5">
        <f t="shared" si="68"/>
        <v>2.4997250613888009E-2</v>
      </c>
      <c r="X14" s="5">
        <f t="shared" si="69"/>
        <v>3.4237291636755575E-2</v>
      </c>
      <c r="Y14" s="5">
        <f t="shared" si="70"/>
        <v>2.3446421303009331E-2</v>
      </c>
      <c r="Z14" s="5">
        <f t="shared" si="71"/>
        <v>2.9998393654119958E-2</v>
      </c>
      <c r="AA14" s="5">
        <f t="shared" si="72"/>
        <v>3.8663684588173201E-2</v>
      </c>
      <c r="AB14" s="5">
        <f t="shared" si="73"/>
        <v>2.4916009223187791E-2</v>
      </c>
      <c r="AC14" s="5">
        <f t="shared" si="74"/>
        <v>1.1810135550907644E-3</v>
      </c>
      <c r="AD14" s="5">
        <f t="shared" si="75"/>
        <v>8.0544797202345281E-3</v>
      </c>
      <c r="AE14" s="5">
        <f t="shared" si="76"/>
        <v>1.1031756068837181E-2</v>
      </c>
      <c r="AF14" s="5">
        <f t="shared" si="77"/>
        <v>7.5547798361569659E-3</v>
      </c>
      <c r="AG14" s="5">
        <f t="shared" si="78"/>
        <v>3.4491153246840496E-3</v>
      </c>
      <c r="AH14" s="5">
        <f t="shared" si="79"/>
        <v>1.0271767163862463E-2</v>
      </c>
      <c r="AI14" s="5">
        <f t="shared" si="80"/>
        <v>1.323885439886509E-2</v>
      </c>
      <c r="AJ14" s="5">
        <f t="shared" si="81"/>
        <v>8.5315049980379584E-3</v>
      </c>
      <c r="AK14" s="5">
        <f t="shared" si="82"/>
        <v>3.6653009058843409E-3</v>
      </c>
      <c r="AL14" s="5">
        <f t="shared" si="83"/>
        <v>8.3392553237118149E-5</v>
      </c>
      <c r="AM14" s="5">
        <f t="shared" si="84"/>
        <v>2.0762169269167899E-3</v>
      </c>
      <c r="AN14" s="5">
        <f t="shared" si="85"/>
        <v>2.8436745114890994E-3</v>
      </c>
      <c r="AO14" s="5">
        <f t="shared" si="86"/>
        <v>1.9474084385058237E-3</v>
      </c>
      <c r="AP14" s="5">
        <f t="shared" si="87"/>
        <v>8.8908431937657277E-4</v>
      </c>
      <c r="AQ14" s="5">
        <f t="shared" si="88"/>
        <v>3.044318713519862E-4</v>
      </c>
      <c r="AR14" s="5">
        <f t="shared" si="89"/>
        <v>2.8137293452474578E-3</v>
      </c>
      <c r="AS14" s="5">
        <f t="shared" si="90"/>
        <v>3.6264989777608902E-3</v>
      </c>
      <c r="AT14" s="5">
        <f t="shared" si="91"/>
        <v>2.3370220127807199E-3</v>
      </c>
      <c r="AU14" s="5">
        <f t="shared" si="92"/>
        <v>1.0040302270803061E-3</v>
      </c>
      <c r="AV14" s="5">
        <f t="shared" si="93"/>
        <v>3.2351322261128346E-4</v>
      </c>
      <c r="AW14" s="5">
        <f t="shared" si="94"/>
        <v>4.0891888448914678E-6</v>
      </c>
      <c r="AX14" s="5">
        <f t="shared" si="95"/>
        <v>4.4599163833289768E-4</v>
      </c>
      <c r="AY14" s="5">
        <f t="shared" si="96"/>
        <v>6.1084900995769353E-4</v>
      </c>
      <c r="AZ14" s="5">
        <f t="shared" si="97"/>
        <v>4.1832231918188719E-4</v>
      </c>
      <c r="BA14" s="5">
        <f t="shared" si="98"/>
        <v>1.9098398008135433E-4</v>
      </c>
      <c r="BB14" s="5">
        <f t="shared" si="99"/>
        <v>6.5394934076878268E-5</v>
      </c>
      <c r="BC14" s="5">
        <f t="shared" si="100"/>
        <v>1.7913533485259125E-5</v>
      </c>
      <c r="BD14" s="5">
        <f t="shared" si="101"/>
        <v>6.4230045181190793E-4</v>
      </c>
      <c r="BE14" s="5">
        <f t="shared" si="102"/>
        <v>8.2783439560224937E-4</v>
      </c>
      <c r="BF14" s="5">
        <f t="shared" si="103"/>
        <v>5.3348069786414269E-4</v>
      </c>
      <c r="BG14" s="5">
        <f t="shared" si="104"/>
        <v>2.2919371032460744E-4</v>
      </c>
      <c r="BH14" s="5">
        <f t="shared" si="105"/>
        <v>7.3849565311364049E-5</v>
      </c>
      <c r="BI14" s="5">
        <f t="shared" si="106"/>
        <v>1.903632796538179E-5</v>
      </c>
      <c r="BJ14" s="8">
        <f t="shared" si="107"/>
        <v>0.35074674066932748</v>
      </c>
      <c r="BK14" s="8">
        <f t="shared" si="108"/>
        <v>0.26087079230603522</v>
      </c>
      <c r="BL14" s="8">
        <f t="shared" si="109"/>
        <v>0.35805957488429607</v>
      </c>
      <c r="BM14" s="8">
        <f t="shared" si="110"/>
        <v>0.4952243636413538</v>
      </c>
      <c r="BN14" s="8">
        <f t="shared" si="111"/>
        <v>0.50384437805131221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1.3320158102766799</v>
      </c>
      <c r="F15">
        <f>VLOOKUP(B15,home!$B$2:$E$405,3,FALSE)</f>
        <v>0.99</v>
      </c>
      <c r="G15">
        <f>VLOOKUP(C15,away!$B$2:$E$405,4,FALSE)</f>
        <v>1.2</v>
      </c>
      <c r="H15">
        <f>VLOOKUP(A15,away!$A$2:$E$405,3,FALSE)</f>
        <v>1.25494071146245</v>
      </c>
      <c r="I15">
        <f>VLOOKUP(C15,away!$B$2:$E$405,3,FALSE)</f>
        <v>1.01</v>
      </c>
      <c r="J15">
        <f>VLOOKUP(B15,home!$B$2:$E$405,4,FALSE)</f>
        <v>0.47</v>
      </c>
      <c r="K15" s="3">
        <f t="shared" si="56"/>
        <v>1.5824347826086955</v>
      </c>
      <c r="L15" s="3">
        <f t="shared" si="57"/>
        <v>0.59572035573122506</v>
      </c>
      <c r="M15" s="5">
        <f t="shared" si="58"/>
        <v>0.11325026911392476</v>
      </c>
      <c r="N15" s="5">
        <f t="shared" si="59"/>
        <v>0.17921116498566977</v>
      </c>
      <c r="O15" s="5">
        <f t="shared" si="60"/>
        <v>6.7465490603204226E-2</v>
      </c>
      <c r="P15" s="5">
        <f t="shared" si="61"/>
        <v>0.10675973895627047</v>
      </c>
      <c r="Q15" s="5">
        <f t="shared" si="62"/>
        <v>0.14179499045257474</v>
      </c>
      <c r="R15" s="5">
        <f t="shared" si="63"/>
        <v>2.0095283030861218E-2</v>
      </c>
      <c r="S15" s="5">
        <f t="shared" si="64"/>
        <v>2.5160297523323084E-2</v>
      </c>
      <c r="T15" s="5">
        <f t="shared" si="65"/>
        <v>8.4470162153313488E-2</v>
      </c>
      <c r="U15" s="5">
        <f t="shared" si="66"/>
        <v>3.1799474834401077E-2</v>
      </c>
      <c r="V15" s="5">
        <f t="shared" si="67"/>
        <v>2.6353695489038892E-3</v>
      </c>
      <c r="W15" s="5">
        <f t="shared" si="68"/>
        <v>7.4793774963940726E-2</v>
      </c>
      <c r="X15" s="5">
        <f t="shared" si="69"/>
        <v>4.4556174227999963E-2</v>
      </c>
      <c r="Y15" s="5">
        <f t="shared" si="70"/>
        <v>1.3271509980563288E-2</v>
      </c>
      <c r="Z15" s="5">
        <f t="shared" si="71"/>
        <v>3.9903897185547665E-3</v>
      </c>
      <c r="AA15" s="5">
        <f t="shared" si="72"/>
        <v>6.3145314868051847E-3</v>
      </c>
      <c r="AB15" s="5">
        <f t="shared" si="73"/>
        <v>4.996167130299164E-3</v>
      </c>
      <c r="AC15" s="5">
        <f t="shared" si="74"/>
        <v>1.5527080382213954E-4</v>
      </c>
      <c r="AD15" s="5">
        <f t="shared" si="75"/>
        <v>2.9589067756386814E-2</v>
      </c>
      <c r="AE15" s="5">
        <f t="shared" si="76"/>
        <v>1.7626809969590075E-2</v>
      </c>
      <c r="AF15" s="5">
        <f t="shared" si="77"/>
        <v>5.2503247527454508E-3</v>
      </c>
      <c r="AG15" s="5">
        <f t="shared" si="78"/>
        <v>1.0425751098033257E-3</v>
      </c>
      <c r="AH15" s="5">
        <f t="shared" si="79"/>
        <v>5.9428909566091703E-4</v>
      </c>
      <c r="AI15" s="5">
        <f t="shared" si="80"/>
        <v>9.404237358989014E-4</v>
      </c>
      <c r="AJ15" s="5">
        <f t="shared" si="81"/>
        <v>7.4407961503861783E-4</v>
      </c>
      <c r="AK15" s="5">
        <f t="shared" si="82"/>
        <v>3.9248582128906565E-4</v>
      </c>
      <c r="AL15" s="5">
        <f t="shared" si="83"/>
        <v>5.8548807391906554E-6</v>
      </c>
      <c r="AM15" s="5">
        <f t="shared" si="84"/>
        <v>9.3645540005343891E-3</v>
      </c>
      <c r="AN15" s="5">
        <f t="shared" si="85"/>
        <v>5.5786554404626135E-3</v>
      </c>
      <c r="AO15" s="5">
        <f t="shared" si="86"/>
        <v>1.6616593017471609E-3</v>
      </c>
      <c r="AP15" s="5">
        <f t="shared" si="87"/>
        <v>3.2996142344697267E-4</v>
      </c>
      <c r="AQ15" s="5">
        <f t="shared" si="88"/>
        <v>4.9141184138352972E-5</v>
      </c>
      <c r="AR15" s="5">
        <f t="shared" si="89"/>
        <v>7.080602229486192E-5</v>
      </c>
      <c r="AS15" s="5">
        <f t="shared" si="90"/>
        <v>1.1204591249755626E-4</v>
      </c>
      <c r="AT15" s="5">
        <f t="shared" si="91"/>
        <v>8.8652674592631705E-5</v>
      </c>
      <c r="AU15" s="5">
        <f t="shared" si="92"/>
        <v>4.6762358615556857E-5</v>
      </c>
      <c r="AV15" s="5">
        <f t="shared" si="93"/>
        <v>1.8499595697519649E-5</v>
      </c>
      <c r="AW15" s="5">
        <f t="shared" si="94"/>
        <v>1.5331470542253969E-7</v>
      </c>
      <c r="AX15" s="5">
        <f t="shared" si="95"/>
        <v>2.4697993290105037E-3</v>
      </c>
      <c r="AY15" s="5">
        <f t="shared" si="96"/>
        <v>1.4713097348628783E-3</v>
      </c>
      <c r="AZ15" s="5">
        <f t="shared" si="97"/>
        <v>4.3824457932166406E-4</v>
      </c>
      <c r="BA15" s="5">
        <f t="shared" si="98"/>
        <v>8.7023738896927622E-5</v>
      </c>
      <c r="BB15" s="5">
        <f t="shared" si="99"/>
        <v>1.296045317318474E-5</v>
      </c>
      <c r="BC15" s="5">
        <f t="shared" si="100"/>
        <v>1.5441611549535E-6</v>
      </c>
      <c r="BD15" s="5">
        <f t="shared" si="101"/>
        <v>7.0300981315680321E-6</v>
      </c>
      <c r="BE15" s="5">
        <f t="shared" si="102"/>
        <v>1.1124671808545655E-5</v>
      </c>
      <c r="BF15" s="5">
        <f t="shared" si="103"/>
        <v>8.8020338074745147E-6</v>
      </c>
      <c r="BG15" s="5">
        <f t="shared" si="104"/>
        <v>4.6428814848817742E-6</v>
      </c>
      <c r="BH15" s="5">
        <f t="shared" si="105"/>
        <v>1.8367642883017076E-6</v>
      </c>
      <c r="BI15" s="5">
        <f t="shared" si="106"/>
        <v>5.8131193945242576E-7</v>
      </c>
      <c r="BJ15" s="8">
        <f t="shared" si="107"/>
        <v>0.61307140769933721</v>
      </c>
      <c r="BK15" s="8">
        <f t="shared" si="108"/>
        <v>0.24943811056184639</v>
      </c>
      <c r="BL15" s="8">
        <f t="shared" si="109"/>
        <v>0.13371300967861674</v>
      </c>
      <c r="BM15" s="8">
        <f t="shared" si="110"/>
        <v>0.37016482409569246</v>
      </c>
      <c r="BN15" s="8">
        <f t="shared" si="111"/>
        <v>0.62857693714250507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1.3320158102766799</v>
      </c>
      <c r="F16">
        <f>VLOOKUP(B16,home!$B$2:$E$405,3,FALSE)</f>
        <v>1.22</v>
      </c>
      <c r="G16">
        <f>VLOOKUP(C16,away!$B$2:$E$405,4,FALSE)</f>
        <v>0.79</v>
      </c>
      <c r="H16">
        <f>VLOOKUP(A16,away!$A$2:$E$405,3,FALSE)</f>
        <v>1.25494071146245</v>
      </c>
      <c r="I16">
        <f>VLOOKUP(C16,away!$B$2:$E$405,3,FALSE)</f>
        <v>0.71</v>
      </c>
      <c r="J16">
        <f>VLOOKUP(B16,home!$B$2:$E$405,4,FALSE)</f>
        <v>1.06</v>
      </c>
      <c r="K16" s="3">
        <f t="shared" si="56"/>
        <v>1.283796837944664</v>
      </c>
      <c r="L16" s="3">
        <f t="shared" si="57"/>
        <v>0.94446837944663986</v>
      </c>
      <c r="M16" s="5">
        <f t="shared" si="58"/>
        <v>0.10771513048176912</v>
      </c>
      <c r="N16" s="5">
        <f t="shared" si="59"/>
        <v>0.13828434391129207</v>
      </c>
      <c r="O16" s="5">
        <f t="shared" si="60"/>
        <v>0.10173353472799983</v>
      </c>
      <c r="P16" s="5">
        <f t="shared" si="61"/>
        <v>0.13060519019673983</v>
      </c>
      <c r="Q16" s="5">
        <f t="shared" si="62"/>
        <v>8.8764501725284634E-2</v>
      </c>
      <c r="R16" s="5">
        <f t="shared" si="63"/>
        <v>4.804205333996623E-2</v>
      </c>
      <c r="S16" s="5">
        <f t="shared" si="64"/>
        <v>3.9589878483259205E-2</v>
      </c>
      <c r="T16" s="5">
        <f t="shared" si="65"/>
        <v>8.3835265096868047E-2</v>
      </c>
      <c r="U16" s="5">
        <f t="shared" si="66"/>
        <v>6.1676236166217521E-2</v>
      </c>
      <c r="V16" s="5">
        <f t="shared" si="67"/>
        <v>5.3336606844837956E-3</v>
      </c>
      <c r="W16" s="5">
        <f t="shared" si="68"/>
        <v>3.7985195545551353E-2</v>
      </c>
      <c r="X16" s="5">
        <f t="shared" si="69"/>
        <v>3.5875816079870608E-2</v>
      </c>
      <c r="Y16" s="5">
        <f t="shared" si="70"/>
        <v>1.6941786937140546E-2</v>
      </c>
      <c r="Z16" s="5">
        <f t="shared" si="71"/>
        <v>1.5124733421095646E-2</v>
      </c>
      <c r="AA16" s="5">
        <f t="shared" si="72"/>
        <v>1.9417084940758569E-2</v>
      </c>
      <c r="AB16" s="5">
        <f t="shared" si="73"/>
        <v>1.2463796124524406E-2</v>
      </c>
      <c r="AC16" s="5">
        <f t="shared" si="74"/>
        <v>4.0419331354972737E-4</v>
      </c>
      <c r="AD16" s="5">
        <f t="shared" si="75"/>
        <v>1.2191318482522147E-2</v>
      </c>
      <c r="AE16" s="5">
        <f t="shared" si="76"/>
        <v>1.151431481050556E-2</v>
      </c>
      <c r="AF16" s="5">
        <f t="shared" si="77"/>
        <v>5.4374531247583149E-3</v>
      </c>
      <c r="AG16" s="5">
        <f t="shared" si="78"/>
        <v>1.711834180352518E-3</v>
      </c>
      <c r="AH16" s="5">
        <f t="shared" si="79"/>
        <v>3.5712081159461591E-3</v>
      </c>
      <c r="AI16" s="5">
        <f t="shared" si="80"/>
        <v>4.5847056868939997E-3</v>
      </c>
      <c r="AJ16" s="5">
        <f t="shared" si="81"/>
        <v>2.9429153318707188E-3</v>
      </c>
      <c r="AK16" s="5">
        <f t="shared" si="82"/>
        <v>1.2593684657981664E-3</v>
      </c>
      <c r="AL16" s="5">
        <f t="shared" si="83"/>
        <v>1.9603464938046883E-5</v>
      </c>
      <c r="AM16" s="5">
        <f t="shared" si="84"/>
        <v>3.1302352236476532E-3</v>
      </c>
      <c r="AN16" s="5">
        <f t="shared" si="85"/>
        <v>2.9564081889652889E-3</v>
      </c>
      <c r="AO16" s="5">
        <f t="shared" si="86"/>
        <v>1.3961170256074108E-3</v>
      </c>
      <c r="AP16" s="5">
        <f t="shared" si="87"/>
        <v>4.395294615644315E-4</v>
      </c>
      <c r="AQ16" s="5">
        <f t="shared" si="88"/>
        <v>1.0378041957070319E-4</v>
      </c>
      <c r="AR16" s="5">
        <f t="shared" si="89"/>
        <v>6.7457862838687162E-4</v>
      </c>
      <c r="AS16" s="5">
        <f t="shared" si="90"/>
        <v>8.6602191006811421E-4</v>
      </c>
      <c r="AT16" s="5">
        <f t="shared" si="91"/>
        <v>5.558980948681218E-4</v>
      </c>
      <c r="AU16" s="5">
        <f t="shared" si="92"/>
        <v>2.3788673880371914E-4</v>
      </c>
      <c r="AV16" s="5">
        <f t="shared" si="93"/>
        <v>7.6349560766295741E-5</v>
      </c>
      <c r="AW16" s="5">
        <f t="shared" si="94"/>
        <v>6.6025859528673674E-7</v>
      </c>
      <c r="AX16" s="5">
        <f t="shared" si="95"/>
        <v>6.6976434702364484E-4</v>
      </c>
      <c r="AY16" s="5">
        <f t="shared" si="96"/>
        <v>6.3257124744455872E-4</v>
      </c>
      <c r="AZ16" s="5">
        <f t="shared" si="97"/>
        <v>2.9872177047925088E-4</v>
      </c>
      <c r="BA16" s="5">
        <f t="shared" si="98"/>
        <v>9.4044422156656403E-5</v>
      </c>
      <c r="BB16" s="5">
        <f t="shared" si="99"/>
        <v>2.2205495747573233E-5</v>
      </c>
      <c r="BC16" s="5">
        <f t="shared" si="100"/>
        <v>4.1944777167039499E-6</v>
      </c>
      <c r="BD16" s="5">
        <f t="shared" si="101"/>
        <v>1.0618636399364756E-4</v>
      </c>
      <c r="BE16" s="5">
        <f t="shared" si="102"/>
        <v>1.3632171832788585E-4</v>
      </c>
      <c r="BF16" s="5">
        <f t="shared" si="103"/>
        <v>8.7504695466261533E-5</v>
      </c>
      <c r="BG16" s="5">
        <f t="shared" si="104"/>
        <v>3.7446083781632436E-5</v>
      </c>
      <c r="BH16" s="5">
        <f t="shared" si="105"/>
        <v>1.2018290988067678E-5</v>
      </c>
      <c r="BI16" s="5">
        <f t="shared" si="106"/>
        <v>3.0858087935960259E-6</v>
      </c>
      <c r="BJ16" s="8">
        <f t="shared" si="107"/>
        <v>0.44228940197406968</v>
      </c>
      <c r="BK16" s="8">
        <f t="shared" si="108"/>
        <v>0.28430022787218434</v>
      </c>
      <c r="BL16" s="8">
        <f t="shared" si="109"/>
        <v>0.2584842007942198</v>
      </c>
      <c r="BM16" s="8">
        <f t="shared" si="110"/>
        <v>0.38442189868966847</v>
      </c>
      <c r="BN16" s="8">
        <f t="shared" si="111"/>
        <v>0.61514475438305172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1.3320158102766799</v>
      </c>
      <c r="F17">
        <f>VLOOKUP(B17,home!$B$2:$E$405,3,FALSE)</f>
        <v>0.68</v>
      </c>
      <c r="G17">
        <f>VLOOKUP(C17,away!$B$2:$E$405,4,FALSE)</f>
        <v>1.32</v>
      </c>
      <c r="H17">
        <f>VLOOKUP(A17,away!$A$2:$E$405,3,FALSE)</f>
        <v>1.25494071146245</v>
      </c>
      <c r="I17">
        <f>VLOOKUP(C17,away!$B$2:$E$405,3,FALSE)</f>
        <v>0.75</v>
      </c>
      <c r="J17">
        <f>VLOOKUP(B17,home!$B$2:$E$405,4,FALSE)</f>
        <v>0.83</v>
      </c>
      <c r="K17" s="3">
        <f t="shared" si="56"/>
        <v>1.195617391304348</v>
      </c>
      <c r="L17" s="3">
        <f t="shared" si="57"/>
        <v>0.78120059288537502</v>
      </c>
      <c r="M17" s="5">
        <f t="shared" si="58"/>
        <v>0.1385092755399395</v>
      </c>
      <c r="N17" s="5">
        <f t="shared" si="59"/>
        <v>0.16560409869251758</v>
      </c>
      <c r="O17" s="5">
        <f t="shared" si="60"/>
        <v>0.10820352817192452</v>
      </c>
      <c r="P17" s="5">
        <f t="shared" si="61"/>
        <v>0.1293700200828429</v>
      </c>
      <c r="Q17" s="5">
        <f t="shared" si="62"/>
        <v>9.8999570234027848E-2</v>
      </c>
      <c r="R17" s="5">
        <f t="shared" si="63"/>
        <v>4.2264330180098404E-2</v>
      </c>
      <c r="S17" s="5">
        <f t="shared" si="64"/>
        <v>3.0208449995482681E-2</v>
      </c>
      <c r="T17" s="5">
        <f t="shared" si="65"/>
        <v>7.7338522962219894E-2</v>
      </c>
      <c r="U17" s="5">
        <f t="shared" si="66"/>
        <v>5.0531968195154868E-2</v>
      </c>
      <c r="V17" s="5">
        <f t="shared" si="67"/>
        <v>3.1350229212308823E-3</v>
      </c>
      <c r="W17" s="5">
        <f t="shared" si="68"/>
        <v>3.9455202634486645E-2</v>
      </c>
      <c r="X17" s="5">
        <f t="shared" si="69"/>
        <v>3.0822427690473577E-2</v>
      </c>
      <c r="Y17" s="5">
        <f t="shared" si="70"/>
        <v>1.2039249392982279E-2</v>
      </c>
      <c r="Z17" s="5">
        <f t="shared" si="71"/>
        <v>1.100563993153204E-2</v>
      </c>
      <c r="AA17" s="5">
        <f t="shared" si="72"/>
        <v>1.3158534504573298E-2</v>
      </c>
      <c r="AB17" s="5">
        <f t="shared" si="73"/>
        <v>7.8662863488730903E-3</v>
      </c>
      <c r="AC17" s="5">
        <f t="shared" si="74"/>
        <v>1.8301029691819386E-4</v>
      </c>
      <c r="AD17" s="5">
        <f t="shared" si="75"/>
        <v>1.179333161180734E-2</v>
      </c>
      <c r="AE17" s="5">
        <f t="shared" si="76"/>
        <v>9.2129576472377295E-3</v>
      </c>
      <c r="AF17" s="5">
        <f t="shared" si="77"/>
        <v>3.5985839881249814E-3</v>
      </c>
      <c r="AG17" s="5">
        <f t="shared" si="78"/>
        <v>9.370719816903509E-4</v>
      </c>
      <c r="AH17" s="5">
        <f t="shared" si="79"/>
        <v>2.149403109898947E-3</v>
      </c>
      <c r="AI17" s="5">
        <f t="shared" si="80"/>
        <v>2.5698637391188312E-3</v>
      </c>
      <c r="AJ17" s="5">
        <f t="shared" si="81"/>
        <v>1.5362868898864477E-3</v>
      </c>
      <c r="AK17" s="5">
        <f t="shared" si="82"/>
        <v>6.1227044119370141E-4</v>
      </c>
      <c r="AL17" s="5">
        <f t="shared" si="83"/>
        <v>6.8373892493132754E-6</v>
      </c>
      <c r="AM17" s="5">
        <f t="shared" si="84"/>
        <v>2.8200624752992413E-3</v>
      </c>
      <c r="AN17" s="5">
        <f t="shared" si="85"/>
        <v>2.2030344776775655E-3</v>
      </c>
      <c r="AO17" s="5">
        <f t="shared" si="86"/>
        <v>8.6050592005431823E-4</v>
      </c>
      <c r="AP17" s="5">
        <f t="shared" si="87"/>
        <v>2.2407591164260284E-4</v>
      </c>
      <c r="AQ17" s="5">
        <f t="shared" si="88"/>
        <v>4.3762058756633062E-5</v>
      </c>
      <c r="AR17" s="5">
        <f t="shared" si="89"/>
        <v>3.3582299676054536E-4</v>
      </c>
      <c r="AS17" s="5">
        <f t="shared" si="90"/>
        <v>4.0151581532685163E-4</v>
      </c>
      <c r="AT17" s="5">
        <f t="shared" si="91"/>
        <v>2.4002964584426444E-4</v>
      </c>
      <c r="AU17" s="5">
        <f t="shared" si="92"/>
        <v>9.5661206333341964E-5</v>
      </c>
      <c r="AV17" s="5">
        <f t="shared" si="93"/>
        <v>2.8593550491324321E-5</v>
      </c>
      <c r="AW17" s="5">
        <f t="shared" si="94"/>
        <v>1.7739549713060497E-7</v>
      </c>
      <c r="AX17" s="5">
        <f t="shared" si="95"/>
        <v>5.6195262333875908E-4</v>
      </c>
      <c r="AY17" s="5">
        <f t="shared" si="96"/>
        <v>4.3899772252573049E-4</v>
      </c>
      <c r="AZ17" s="5">
        <f t="shared" si="97"/>
        <v>1.7147264055621499E-4</v>
      </c>
      <c r="BA17" s="5">
        <f t="shared" si="98"/>
        <v>4.4651509488711978E-5</v>
      </c>
      <c r="BB17" s="5">
        <f t="shared" si="99"/>
        <v>8.7204464214521878E-6</v>
      </c>
      <c r="BC17" s="5">
        <f t="shared" si="100"/>
        <v>1.3624835829327195E-6</v>
      </c>
      <c r="BD17" s="5">
        <f t="shared" si="101"/>
        <v>4.3724187362313534E-5</v>
      </c>
      <c r="BE17" s="5">
        <f t="shared" si="102"/>
        <v>5.2277398831031841E-5</v>
      </c>
      <c r="BF17" s="5">
        <f t="shared" si="103"/>
        <v>3.1251883607267639E-5</v>
      </c>
      <c r="BG17" s="5">
        <f t="shared" si="104"/>
        <v>1.245509851728948E-5</v>
      </c>
      <c r="BH17" s="5">
        <f t="shared" si="105"/>
        <v>3.7228830994200752E-6</v>
      </c>
      <c r="BI17" s="5">
        <f t="shared" si="106"/>
        <v>8.9022875589193605E-7</v>
      </c>
      <c r="BJ17" s="8">
        <f t="shared" si="107"/>
        <v>0.4571796151049124</v>
      </c>
      <c r="BK17" s="8">
        <f t="shared" si="108"/>
        <v>0.30185161394818921</v>
      </c>
      <c r="BL17" s="8">
        <f t="shared" si="109"/>
        <v>0.23013841647565164</v>
      </c>
      <c r="BM17" s="8">
        <f t="shared" si="110"/>
        <v>0.31678564223190597</v>
      </c>
      <c r="BN17" s="8">
        <f t="shared" si="111"/>
        <v>0.68295082290135078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1.3320158102766799</v>
      </c>
      <c r="F18">
        <f>VLOOKUP(B18,home!$B$2:$E$405,3,FALSE)</f>
        <v>1.1399999999999999</v>
      </c>
      <c r="G18">
        <f>VLOOKUP(C18,away!$B$2:$E$405,4,FALSE)</f>
        <v>0.82</v>
      </c>
      <c r="H18">
        <f>VLOOKUP(A18,away!$A$2:$E$405,3,FALSE)</f>
        <v>1.25494071146245</v>
      </c>
      <c r="I18">
        <f>VLOOKUP(C18,away!$B$2:$E$405,3,FALSE)</f>
        <v>0.93</v>
      </c>
      <c r="J18">
        <f>VLOOKUP(B18,home!$B$2:$E$405,4,FALSE)</f>
        <v>0.76</v>
      </c>
      <c r="K18" s="3">
        <f t="shared" ref="K18:K81" si="112">E18*F18*G18</f>
        <v>1.2451683794466404</v>
      </c>
      <c r="L18" s="3">
        <f t="shared" ref="L18:L81" si="113">H18*I18*J18</f>
        <v>0.88699209486165964</v>
      </c>
      <c r="M18" s="5">
        <f t="shared" si="58"/>
        <v>0.11858082607795088</v>
      </c>
      <c r="N18" s="5">
        <f t="shared" si="59"/>
        <v>0.147653095040926</v>
      </c>
      <c r="O18" s="5">
        <f t="shared" si="60"/>
        <v>0.10518025533330777</v>
      </c>
      <c r="P18" s="5">
        <f t="shared" si="61"/>
        <v>0.13096712808315866</v>
      </c>
      <c r="Q18" s="5">
        <f t="shared" si="62"/>
        <v>9.1926482536195342E-2</v>
      </c>
      <c r="R18" s="5">
        <f t="shared" si="63"/>
        <v>4.6647027508087455E-2</v>
      </c>
      <c r="S18" s="5">
        <f t="shared" si="64"/>
        <v>3.6161808796717099E-2</v>
      </c>
      <c r="T18" s="5">
        <f t="shared" si="65"/>
        <v>8.1538063318043669E-2</v>
      </c>
      <c r="U18" s="5">
        <f t="shared" si="66"/>
        <v>5.80834036482481E-2</v>
      </c>
      <c r="V18" s="5">
        <f t="shared" si="67"/>
        <v>4.4376747546062958E-3</v>
      </c>
      <c r="W18" s="5">
        <f t="shared" si="68"/>
        <v>3.8154649762608073E-2</v>
      </c>
      <c r="X18" s="5">
        <f t="shared" si="69"/>
        <v>3.3842872721648661E-2</v>
      </c>
      <c r="Y18" s="5">
        <f t="shared" si="70"/>
        <v>1.5009180285755829E-2</v>
      </c>
      <c r="Z18" s="5">
        <f t="shared" si="71"/>
        <v>1.3791848216155984E-2</v>
      </c>
      <c r="AA18" s="5">
        <f t="shared" si="72"/>
        <v>1.7173173292884984E-2</v>
      </c>
      <c r="AB18" s="5">
        <f t="shared" si="73"/>
        <v>1.0691746179528965E-2</v>
      </c>
      <c r="AC18" s="5">
        <f t="shared" si="74"/>
        <v>3.063256183570673E-4</v>
      </c>
      <c r="AD18" s="5">
        <f t="shared" si="75"/>
        <v>1.1877240853315209E-2</v>
      </c>
      <c r="AE18" s="5">
        <f t="shared" si="76"/>
        <v>1.0535018745658544E-2</v>
      </c>
      <c r="AF18" s="5">
        <f t="shared" si="77"/>
        <v>4.6722391733092627E-3</v>
      </c>
      <c r="AG18" s="5">
        <f t="shared" si="78"/>
        <v>1.3814130706760973E-3</v>
      </c>
      <c r="AH18" s="5">
        <f t="shared" si="79"/>
        <v>3.05831508531556E-3</v>
      </c>
      <c r="AI18" s="5">
        <f t="shared" si="80"/>
        <v>3.8081172386195887E-3</v>
      </c>
      <c r="AJ18" s="5">
        <f t="shared" si="81"/>
        <v>2.3708735853773854E-3</v>
      </c>
      <c r="AK18" s="5">
        <f t="shared" si="82"/>
        <v>9.8404560672573477E-4</v>
      </c>
      <c r="AL18" s="5">
        <f t="shared" si="83"/>
        <v>1.3532908420843775E-5</v>
      </c>
      <c r="AM18" s="5">
        <f t="shared" si="84"/>
        <v>2.9578329491239857E-3</v>
      </c>
      <c r="AN18" s="5">
        <f t="shared" si="85"/>
        <v>2.6235744437943247E-3</v>
      </c>
      <c r="AO18" s="5">
        <f t="shared" si="86"/>
        <v>1.1635448959633208E-3</v>
      </c>
      <c r="AP18" s="5">
        <f t="shared" si="87"/>
        <v>3.440183749120326E-4</v>
      </c>
      <c r="AQ18" s="5">
        <f t="shared" si="88"/>
        <v>7.6285394758531885E-5</v>
      </c>
      <c r="AR18" s="5">
        <f t="shared" si="89"/>
        <v>5.4254026085421279E-4</v>
      </c>
      <c r="AS18" s="5">
        <f t="shared" si="90"/>
        <v>6.7555397739239766E-4</v>
      </c>
      <c r="AT18" s="5">
        <f t="shared" si="91"/>
        <v>4.2058922562921228E-4</v>
      </c>
      <c r="AU18" s="5">
        <f t="shared" si="92"/>
        <v>1.7456813482981449E-4</v>
      </c>
      <c r="AV18" s="5">
        <f t="shared" si="93"/>
        <v>5.4341680387265687E-5</v>
      </c>
      <c r="AW18" s="5">
        <f t="shared" si="94"/>
        <v>4.1518004805272151E-7</v>
      </c>
      <c r="AX18" s="5">
        <f t="shared" si="95"/>
        <v>6.1383334332243151E-4</v>
      </c>
      <c r="AY18" s="5">
        <f t="shared" si="96"/>
        <v>5.4446532308949987E-4</v>
      </c>
      <c r="AZ18" s="5">
        <f t="shared" si="97"/>
        <v>2.4146821875334289E-4</v>
      </c>
      <c r="BA18" s="5">
        <f t="shared" si="98"/>
        <v>7.139346706484703E-5</v>
      </c>
      <c r="BB18" s="5">
        <f t="shared" si="99"/>
        <v>1.5831360227821393E-5</v>
      </c>
      <c r="BC18" s="5">
        <f t="shared" si="100"/>
        <v>2.8084582745969718E-6</v>
      </c>
      <c r="BD18" s="5">
        <f t="shared" si="101"/>
        <v>8.0204820420311555E-5</v>
      </c>
      <c r="BE18" s="5">
        <f t="shared" si="102"/>
        <v>9.9868506266568123E-5</v>
      </c>
      <c r="BF18" s="5">
        <f t="shared" si="103"/>
        <v>6.2176553052849674E-5</v>
      </c>
      <c r="BG18" s="5">
        <f t="shared" si="104"/>
        <v>2.5806759268131623E-5</v>
      </c>
      <c r="BH18" s="5">
        <f t="shared" si="105"/>
        <v>8.0334401541672549E-6</v>
      </c>
      <c r="BI18" s="5">
        <f t="shared" si="106"/>
        <v>2.0005971316292017E-6</v>
      </c>
      <c r="BJ18" s="8">
        <f t="shared" si="107"/>
        <v>0.44524531173742143</v>
      </c>
      <c r="BK18" s="8">
        <f t="shared" si="108"/>
        <v>0.2910117615623003</v>
      </c>
      <c r="BL18" s="8">
        <f t="shared" si="109"/>
        <v>0.25014264143348208</v>
      </c>
      <c r="BM18" s="8">
        <f t="shared" si="110"/>
        <v>0.3586926982266922</v>
      </c>
      <c r="BN18" s="8">
        <f t="shared" si="111"/>
        <v>0.64095481457962622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1.3320158102766799</v>
      </c>
      <c r="F19">
        <f>VLOOKUP(B19,home!$B$2:$E$405,3,FALSE)</f>
        <v>0.98</v>
      </c>
      <c r="G19">
        <f>VLOOKUP(C19,away!$B$2:$E$405,4,FALSE)</f>
        <v>1.1100000000000001</v>
      </c>
      <c r="H19">
        <f>VLOOKUP(A19,away!$A$2:$E$405,3,FALSE)</f>
        <v>1.25494071146245</v>
      </c>
      <c r="I19">
        <f>VLOOKUP(C19,away!$B$2:$E$405,3,FALSE)</f>
        <v>0.79</v>
      </c>
      <c r="J19">
        <f>VLOOKUP(B19,home!$B$2:$E$405,4,FALSE)</f>
        <v>1.08</v>
      </c>
      <c r="K19" s="3">
        <f t="shared" si="112"/>
        <v>1.4489667984189727</v>
      </c>
      <c r="L19" s="3">
        <f t="shared" si="113"/>
        <v>1.0707154150197624</v>
      </c>
      <c r="M19" s="5">
        <f t="shared" si="58"/>
        <v>8.0485179794451883E-2</v>
      </c>
      <c r="N19" s="5">
        <f t="shared" si="59"/>
        <v>0.11662035328694234</v>
      </c>
      <c r="O19" s="5">
        <f t="shared" si="60"/>
        <v>8.6176722686556739E-2</v>
      </c>
      <c r="P19" s="5">
        <f t="shared" si="61"/>
        <v>0.12486720996937978</v>
      </c>
      <c r="Q19" s="5">
        <f t="shared" si="62"/>
        <v>8.4489509966335183E-2</v>
      </c>
      <c r="R19" s="5">
        <f t="shared" si="63"/>
        <v>4.6135372698189785E-2</v>
      </c>
      <c r="S19" s="5">
        <f t="shared" si="64"/>
        <v>4.8430717820835301E-2</v>
      </c>
      <c r="T19" s="5">
        <f t="shared" si="65"/>
        <v>9.0464220728420933E-2</v>
      </c>
      <c r="U19" s="5">
        <f t="shared" si="66"/>
        <v>6.6848623272362129E-2</v>
      </c>
      <c r="V19" s="5">
        <f t="shared" si="67"/>
        <v>8.3485467987830207E-3</v>
      </c>
      <c r="W19" s="5">
        <f t="shared" si="68"/>
        <v>4.0807498251969526E-2</v>
      </c>
      <c r="X19" s="5">
        <f t="shared" si="69"/>
        <v>4.3693217426775774E-2</v>
      </c>
      <c r="Y19" s="5">
        <f t="shared" si="70"/>
        <v>2.3391500715329468E-2</v>
      </c>
      <c r="Z19" s="5">
        <f t="shared" si="71"/>
        <v>1.6465951575211232E-2</v>
      </c>
      <c r="AA19" s="5">
        <f t="shared" si="72"/>
        <v>2.3858617136855661E-2</v>
      </c>
      <c r="AB19" s="5">
        <f t="shared" si="73"/>
        <v>1.7285172043746893E-2</v>
      </c>
      <c r="AC19" s="5">
        <f t="shared" si="74"/>
        <v>8.0951218963939465E-4</v>
      </c>
      <c r="AD19" s="5">
        <f t="shared" si="75"/>
        <v>1.4782177523411041E-2</v>
      </c>
      <c r="AE19" s="5">
        <f t="shared" si="76"/>
        <v>1.5827505341874853E-2</v>
      </c>
      <c r="AF19" s="5">
        <f t="shared" si="77"/>
        <v>8.4733769754265203E-3</v>
      </c>
      <c r="AG19" s="5">
        <f t="shared" si="78"/>
        <v>3.0241917816209024E-3</v>
      </c>
      <c r="AH19" s="5">
        <f t="shared" si="79"/>
        <v>4.4075870436369007E-3</v>
      </c>
      <c r="AI19" s="5">
        <f t="shared" si="80"/>
        <v>6.386447287371505E-3</v>
      </c>
      <c r="AJ19" s="5">
        <f t="shared" si="81"/>
        <v>4.6268750396271114E-3</v>
      </c>
      <c r="AK19" s="5">
        <f t="shared" si="82"/>
        <v>2.2347294376177176E-3</v>
      </c>
      <c r="AL19" s="5">
        <f t="shared" si="83"/>
        <v>5.0236095049857882E-5</v>
      </c>
      <c r="AM19" s="5">
        <f t="shared" si="84"/>
        <v>4.2837768879515565E-3</v>
      </c>
      <c r="AN19" s="5">
        <f t="shared" si="85"/>
        <v>4.5867059484351169E-3</v>
      </c>
      <c r="AO19" s="5">
        <f t="shared" si="86"/>
        <v>2.4555283815761593E-3</v>
      </c>
      <c r="AP19" s="5">
        <f t="shared" si="87"/>
        <v>8.7639069672404109E-4</v>
      </c>
      <c r="AQ19" s="5">
        <f t="shared" si="88"/>
        <v>2.3459125714058506E-4</v>
      </c>
      <c r="AR19" s="5">
        <f t="shared" si="89"/>
        <v>9.4385427813268262E-4</v>
      </c>
      <c r="AS19" s="5">
        <f t="shared" si="90"/>
        <v>1.3676135115599638E-3</v>
      </c>
      <c r="AT19" s="5">
        <f t="shared" si="91"/>
        <v>9.9081328565978478E-4</v>
      </c>
      <c r="AU19" s="5">
        <f t="shared" si="92"/>
        <v>4.7855185145114708E-4</v>
      </c>
      <c r="AV19" s="5">
        <f t="shared" si="93"/>
        <v>1.7335143601866025E-4</v>
      </c>
      <c r="AW19" s="5">
        <f t="shared" si="94"/>
        <v>2.1649399873824575E-6</v>
      </c>
      <c r="AX19" s="5">
        <f t="shared" si="95"/>
        <v>1.0345084137460589E-3</v>
      </c>
      <c r="AY19" s="5">
        <f t="shared" si="96"/>
        <v>1.1076641055655474E-3</v>
      </c>
      <c r="AZ19" s="5">
        <f t="shared" si="97"/>
        <v>5.9299651624655444E-4</v>
      </c>
      <c r="BA19" s="5">
        <f t="shared" si="98"/>
        <v>2.1164350366606764E-4</v>
      </c>
      <c r="BB19" s="5">
        <f t="shared" si="99"/>
        <v>5.665249046601255E-5</v>
      </c>
      <c r="BC19" s="5">
        <f t="shared" si="100"/>
        <v>1.2131738968243955E-5</v>
      </c>
      <c r="BD19" s="5">
        <f t="shared" si="101"/>
        <v>1.6843322085483554E-4</v>
      </c>
      <c r="BE19" s="5">
        <f t="shared" si="102"/>
        <v>2.4405414476942678E-4</v>
      </c>
      <c r="BF19" s="5">
        <f t="shared" si="103"/>
        <v>1.7681317639371843E-4</v>
      </c>
      <c r="BG19" s="5">
        <f t="shared" si="104"/>
        <v>8.5398807372498404E-5</v>
      </c>
      <c r="BH19" s="5">
        <f t="shared" si="105"/>
        <v>3.0935009126831928E-5</v>
      </c>
      <c r="BI19" s="5">
        <f t="shared" si="106"/>
        <v>8.9647602267134656E-6</v>
      </c>
      <c r="BJ19" s="8">
        <f t="shared" si="107"/>
        <v>0.45702614193859248</v>
      </c>
      <c r="BK19" s="8">
        <f t="shared" si="108"/>
        <v>0.2640990667737047</v>
      </c>
      <c r="BL19" s="8">
        <f t="shared" si="109"/>
        <v>0.26262893012753075</v>
      </c>
      <c r="BM19" s="8">
        <f t="shared" si="110"/>
        <v>0.46034024284760539</v>
      </c>
      <c r="BN19" s="8">
        <f t="shared" si="111"/>
        <v>0.53877434840185567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1.3320158102766799</v>
      </c>
      <c r="F20">
        <f>VLOOKUP(B20,home!$B$2:$E$405,3,FALSE)</f>
        <v>1.05</v>
      </c>
      <c r="G20">
        <f>VLOOKUP(C20,away!$B$2:$E$405,4,FALSE)</f>
        <v>1.54</v>
      </c>
      <c r="H20">
        <f>VLOOKUP(A20,away!$A$2:$E$405,3,FALSE)</f>
        <v>1.25494071146245</v>
      </c>
      <c r="I20">
        <f>VLOOKUP(C20,away!$B$2:$E$405,3,FALSE)</f>
        <v>0.93</v>
      </c>
      <c r="J20">
        <f>VLOOKUP(B20,home!$B$2:$E$405,4,FALSE)</f>
        <v>0.8</v>
      </c>
      <c r="K20" s="3">
        <f t="shared" si="112"/>
        <v>2.1538695652173918</v>
      </c>
      <c r="L20" s="3">
        <f t="shared" si="113"/>
        <v>0.93367588932806278</v>
      </c>
      <c r="M20" s="5">
        <f t="shared" ref="M20:M83" si="114">_xlfn.POISSON.DIST(0,K20,FALSE) * _xlfn.POISSON.DIST(0,L20,FALSE)</f>
        <v>4.5613778202132374E-2</v>
      </c>
      <c r="N20" s="5">
        <f t="shared" ref="N20:N83" si="115">_xlfn.POISSON.DIST(1,K20,FALSE) * _xlfn.POISSON.DIST(0,L20,FALSE)</f>
        <v>9.8246128624149401E-2</v>
      </c>
      <c r="O20" s="5">
        <f t="shared" ref="O20:O83" si="116">_xlfn.POISSON.DIST(0,K20,FALSE) * _xlfn.POISSON.DIST(1,L20,FALSE)</f>
        <v>4.2588484928488941E-2</v>
      </c>
      <c r="P20" s="5">
        <f t="shared" ref="P20:P83" si="117">_xlfn.POISSON.DIST(1,K20,FALSE) * _xlfn.POISSON.DIST(1,L20,FALSE)</f>
        <v>9.1730041516191921E-2</v>
      </c>
      <c r="Q20" s="5">
        <f t="shared" ref="Q20:Q83" si="118">_xlfn.POISSON.DIST(2,K20,FALSE) * _xlfn.POISSON.DIST(0,L20,FALSE)</f>
        <v>0.10580467317199434</v>
      </c>
      <c r="R20" s="5">
        <f t="shared" ref="R20:R83" si="119">_xlfn.POISSON.DIST(0,K20,FALSE) * _xlfn.POISSON.DIST(2,L20,FALSE)</f>
        <v>1.9881920770370858E-2</v>
      </c>
      <c r="S20" s="5">
        <f t="shared" ref="S20:S83" si="120">_xlfn.POISSON.DIST(2,K20,FALSE) * _xlfn.POISSON.DIST(2,L20,FALSE)</f>
        <v>4.6117647168333761E-2</v>
      </c>
      <c r="T20" s="5">
        <f t="shared" ref="T20:T83" si="121">_xlfn.POISSON.DIST(2,K20,FALSE) * _xlfn.POISSON.DIST(1,L20,FALSE)</f>
        <v>9.8787272318926811E-2</v>
      </c>
      <c r="U20" s="5">
        <f t="shared" ref="U20:U83" si="122">_xlfn.POISSON.DIST(1,K20,FALSE) * _xlfn.POISSON.DIST(2,L20,FALSE)</f>
        <v>4.282306404536531E-2</v>
      </c>
      <c r="V20" s="5">
        <f t="shared" ref="V20:V83" si="123">_xlfn.POISSON.DIST(3,K20,FALSE) * _xlfn.POISSON.DIST(3,L20,FALSE)</f>
        <v>1.0304814456704822E-2</v>
      </c>
      <c r="W20" s="5">
        <f t="shared" ref="W20:W83" si="124">_xlfn.POISSON.DIST(3,K20,FALSE) * _xlfn.POISSON.DIST(0,L20,FALSE)</f>
        <v>7.5963155134310567E-2</v>
      </c>
      <c r="X20" s="5">
        <f t="shared" ref="X20:X83" si="125">_xlfn.POISSON.DIST(3,K20,FALSE) * _xlfn.POISSON.DIST(1,L20,FALSE)</f>
        <v>7.0924966426193004E-2</v>
      </c>
      <c r="Y20" s="5">
        <f t="shared" ref="Y20:Y83" si="126">_xlfn.POISSON.DIST(3,K20,FALSE) * _xlfn.POISSON.DIST(2,L20,FALSE)</f>
        <v>3.3110465551769379E-2</v>
      </c>
      <c r="Z20" s="5">
        <f t="shared" ref="Z20:Z83" si="127">_xlfn.POISSON.DIST(0,K20,FALSE) * _xlfn.POISSON.DIST(3,L20,FALSE)</f>
        <v>6.1877566856086991E-3</v>
      </c>
      <c r="AA20" s="5">
        <f t="shared" ref="AA20:AA83" si="128">_xlfn.POISSON.DIST(1,K20,FALSE) * _xlfn.POISSON.DIST(3,L20,FALSE)</f>
        <v>1.3327620802103018E-2</v>
      </c>
      <c r="AB20" s="5">
        <f t="shared" ref="AB20:AB83" si="129">_xlfn.POISSON.DIST(2,K20,FALSE) * _xlfn.POISSON.DIST(3,L20,FALSE)</f>
        <v>1.435297841120395E-2</v>
      </c>
      <c r="AC20" s="5">
        <f t="shared" ref="AC20:AC83" si="130">_xlfn.POISSON.DIST(4,K20,FALSE) * _xlfn.POISSON.DIST(4,L20,FALSE)</f>
        <v>1.2951967245255489E-3</v>
      </c>
      <c r="AD20" s="5">
        <f t="shared" ref="AD20:AD83" si="131">_xlfn.POISSON.DIST(4,K20,FALSE) * _xlfn.POISSON.DIST(0,L20,FALSE)</f>
        <v>4.0903681980419694E-2</v>
      </c>
      <c r="AE20" s="5">
        <f t="shared" ref="AE20:AE83" si="132">_xlfn.POISSON.DIST(4,K20,FALSE) * _xlfn.POISSON.DIST(1,L20,FALSE)</f>
        <v>3.8190781649860603E-2</v>
      </c>
      <c r="AF20" s="5">
        <f t="shared" ref="AF20:AF83" si="133">_xlfn.POISSON.DIST(4,K20,FALSE) * _xlfn.POISSON.DIST(2,L20,FALSE)</f>
        <v>1.7828906010533732E-2</v>
      </c>
      <c r="AG20" s="5">
        <f t="shared" ref="AG20:AG83" si="134">_xlfn.POISSON.DIST(4,K20,FALSE) * _xlfn.POISSON.DIST(3,L20,FALSE)</f>
        <v>5.5488065583771768E-3</v>
      </c>
      <c r="AH20" s="5">
        <f t="shared" ref="AH20:AH83" si="135">_xlfn.POISSON.DIST(0,K20,FALSE) * _xlfn.POISSON.DIST(4,L20,FALSE)</f>
        <v>1.4443398065953415E-3</v>
      </c>
      <c r="AI20" s="5">
        <f t="shared" ref="AI20:AI83" si="136">_xlfn.POISSON.DIST(1,K20,FALSE) * _xlfn.POISSON.DIST(4,L20,FALSE)</f>
        <v>3.1109195512576799E-3</v>
      </c>
      <c r="AJ20" s="5">
        <f t="shared" ref="AJ20:AJ83" si="137">_xlfn.POISSON.DIST(2,K20,FALSE) * _xlfn.POISSON.DIST(4,L20,FALSE)</f>
        <v>3.350257470646832E-3</v>
      </c>
      <c r="AK20" s="5">
        <f t="shared" ref="AK20:AK83" si="138">_xlfn.POISSON.DIST(3,K20,FALSE) * _xlfn.POISSON.DIST(4,L20,FALSE)</f>
        <v>2.4053392005561375E-3</v>
      </c>
      <c r="AL20" s="5">
        <f t="shared" ref="AL20:AL83" si="139">_xlfn.POISSON.DIST(5,K20,FALSE) * _xlfn.POISSON.DIST(5,L20,FALSE)</f>
        <v>1.0418645768467417E-4</v>
      </c>
      <c r="AM20" s="5">
        <f t="shared" ref="AM20:AM83" si="140">_xlfn.POISSON.DIST(5,K20,FALSE) * _xlfn.POISSON.DIST(0,L20,FALSE)</f>
        <v>1.7620239144591404E-2</v>
      </c>
      <c r="AN20" s="5">
        <f t="shared" ref="AN20:AN83" si="141">_xlfn.POISSON.DIST(5,K20,FALSE) * _xlfn.POISSON.DIST(1,L20,FALSE)</f>
        <v>1.645159245349952E-2</v>
      </c>
      <c r="AO20" s="5">
        <f t="shared" ref="AO20:AO83" si="142">_xlfn.POISSON.DIST(5,K20,FALSE) * _xlfn.POISSON.DIST(2,L20,FALSE)</f>
        <v>7.680227607442006E-3</v>
      </c>
      <c r="AP20" s="5">
        <f t="shared" ref="AP20:AP83" si="143">_xlfn.POISSON.DIST(5,K20,FALSE) * _xlfn.POISSON.DIST(3,L20,FALSE)</f>
        <v>2.3902811138734521E-3</v>
      </c>
      <c r="AQ20" s="5">
        <f t="shared" ref="AQ20:AQ83" si="144">_xlfn.POISSON.DIST(5,K20,FALSE) * _xlfn.POISSON.DIST(4,L20,FALSE)</f>
        <v>5.5793696118496678E-4</v>
      </c>
      <c r="AR20" s="5">
        <f t="shared" ref="AR20:AR83" si="145">_xlfn.POISSON.DIST(0,K20,FALSE) * _xlfn.POISSON.DIST(5,L20,FALSE)</f>
        <v>2.6970905068296561E-4</v>
      </c>
      <c r="AS20" s="5">
        <f t="shared" ref="AS20:AS83" si="146">_xlfn.POISSON.DIST(1,K20,FALSE) * _xlfn.POISSON.DIST(5,L20,FALSE)</f>
        <v>5.8091811572971469E-4</v>
      </c>
      <c r="AT20" s="5">
        <f t="shared" ref="AT20:AT83" si="147">_xlfn.POISSON.DIST(2,K20,FALSE) * _xlfn.POISSON.DIST(5,L20,FALSE)</f>
        <v>6.2561092467683366E-4</v>
      </c>
      <c r="AU20" s="5">
        <f t="shared" ref="AU20:AU83" si="148">_xlfn.POISSON.DIST(3,K20,FALSE) * _xlfn.POISSON.DIST(5,L20,FALSE)</f>
        <v>4.4916144344298075E-4</v>
      </c>
      <c r="AV20" s="5">
        <f t="shared" ref="AV20:AV83" si="149">_xlfn.POISSON.DIST(4,K20,FALSE) * _xlfn.POISSON.DIST(5,L20,FALSE)</f>
        <v>2.4185879072523725E-4</v>
      </c>
      <c r="AW20" s="5">
        <f t="shared" ref="AW20:AW83" si="150">_xlfn.POISSON.DIST(6,K20,FALSE) * _xlfn.POISSON.DIST(6,L20,FALSE)</f>
        <v>5.820017830826632E-6</v>
      </c>
      <c r="AX20" s="5">
        <f t="shared" ref="AX20:AX83" si="151">_xlfn.POISSON.DIST(6,K20,FALSE) * _xlfn.POISSON.DIST(0,L20,FALSE)</f>
        <v>6.3252828042312621E-3</v>
      </c>
      <c r="AY20" s="5">
        <f t="shared" ref="AY20:AY83" si="152">_xlfn.POISSON.DIST(6,K20,FALSE) * _xlfn.POISSON.DIST(1,L20,FALSE)</f>
        <v>5.9057640474921248E-3</v>
      </c>
      <c r="AZ20" s="5">
        <f t="shared" ref="AZ20:AZ83" si="153">_xlfn.POISSON.DIST(6,K20,FALSE) * _xlfn.POISSON.DIST(2,L20,FALSE)</f>
        <v>2.7570347496019549E-3</v>
      </c>
      <c r="BA20" s="5">
        <f t="shared" ref="BA20:BA83" si="154">_xlfn.POISSON.DIST(6,K20,FALSE) * _xlfn.POISSON.DIST(3,L20,FALSE)</f>
        <v>8.5805895724765948E-4</v>
      </c>
      <c r="BB20" s="5">
        <f t="shared" ref="BB20:BB83" si="155">_xlfn.POISSON.DIST(6,K20,FALSE) * _xlfn.POISSON.DIST(4,L20,FALSE)</f>
        <v>2.002872400010296E-4</v>
      </c>
      <c r="BC20" s="5">
        <f t="shared" ref="BC20:BC83" si="156">_xlfn.POISSON.DIST(6,K20,FALSE) * _xlfn.POISSON.DIST(5,L20,FALSE)</f>
        <v>3.7400673385804909E-5</v>
      </c>
      <c r="BD20" s="5">
        <f t="shared" ref="BD20:BD83" si="157">_xlfn.POISSON.DIST(0,K20,FALSE) * _xlfn.POISSON.DIST(6,L20,FALSE)</f>
        <v>4.1970139626040899E-5</v>
      </c>
      <c r="BE20" s="5">
        <f t="shared" ref="BE20:BE83" si="158">_xlfn.POISSON.DIST(1,K20,FALSE) * _xlfn.POISSON.DIST(6,L20,FALSE)</f>
        <v>9.0398206388453946E-5</v>
      </c>
      <c r="BF20" s="5">
        <f t="shared" ref="BF20:BF83" si="159">_xlfn.POISSON.DIST(2,K20,FALSE) * _xlfn.POISSON.DIST(6,L20,FALSE)</f>
        <v>9.7352972745165693E-5</v>
      </c>
      <c r="BG20" s="5">
        <f t="shared" ref="BG20:BG83" si="160">_xlfn.POISSON.DIST(3,K20,FALSE) * _xlfn.POISSON.DIST(6,L20,FALSE)</f>
        <v>6.9895201693083548E-5</v>
      </c>
      <c r="BH20" s="5">
        <f t="shared" ref="BH20:BH83" si="161">_xlfn.POISSON.DIST(4,K20,FALSE) * _xlfn.POISSON.DIST(6,L20,FALSE)</f>
        <v>3.7636286920365942E-5</v>
      </c>
      <c r="BI20" s="5">
        <f t="shared" ref="BI20:BI83" si="162">_xlfn.POISSON.DIST(5,K20,FALSE) * _xlfn.POISSON.DIST(6,L20,FALSE)</f>
        <v>1.6212730589113119E-5</v>
      </c>
      <c r="BJ20" s="8">
        <f t="shared" ref="BJ20:BJ83" si="163">SUM(N20,Q20,T20,W20,X20,Y20,AD20,AE20,AF20,AG20,AM20,AN20,AO20,AP20,AQ20,AX20,AY20,AZ20,BA20,BB20,BC20)</f>
        <v>0.64609294317908583</v>
      </c>
      <c r="BK20" s="8">
        <f t="shared" ref="BK20:BK83" si="164">SUM(M20,P20,S20,V20,AC20,AL20,AY20)</f>
        <v>0.20107142857306523</v>
      </c>
      <c r="BL20" s="8">
        <f t="shared" ref="BL20:BL83" si="165">SUM(O20,R20,U20,AA20,AB20,AH20,AI20,AJ20,AK20,AR20,AS20,AT20,AU20,AV20,BD20,BE20,BF20,BG20,BH20,BI20)</f>
        <v>0.14580564884980798</v>
      </c>
      <c r="BM20" s="8">
        <f t="shared" ref="BM20:BM83" si="166">SUM(S20:BI20)</f>
        <v>0.58939280604457889</v>
      </c>
      <c r="BN20" s="8">
        <f t="shared" ref="BN20:BN83" si="167">SUM(M20:R20)</f>
        <v>0.40386502721332784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1.2563600782778901</v>
      </c>
      <c r="F21">
        <f>VLOOKUP(B21,home!$B$2:$E$405,3,FALSE)</f>
        <v>1.36</v>
      </c>
      <c r="G21">
        <f>VLOOKUP(C21,away!$B$2:$E$405,4,FALSE)</f>
        <v>1.1599999999999999</v>
      </c>
      <c r="H21">
        <f>VLOOKUP(A21,away!$A$2:$E$405,3,FALSE)</f>
        <v>1.0958904109589001</v>
      </c>
      <c r="I21">
        <f>VLOOKUP(C21,away!$B$2:$E$405,3,FALSE)</f>
        <v>0.83</v>
      </c>
      <c r="J21">
        <f>VLOOKUP(B21,home!$B$2:$E$405,4,FALSE)</f>
        <v>1.1299999999999999</v>
      </c>
      <c r="K21" s="3">
        <f t="shared" si="112"/>
        <v>1.9820336594911994</v>
      </c>
      <c r="L21" s="3">
        <f t="shared" si="113"/>
        <v>1.0278356164383522</v>
      </c>
      <c r="M21" s="5">
        <f t="shared" si="114"/>
        <v>4.9298122790534707E-2</v>
      </c>
      <c r="N21" s="5">
        <f t="shared" si="115"/>
        <v>9.7710538720569978E-2</v>
      </c>
      <c r="O21" s="5">
        <f t="shared" si="116"/>
        <v>5.0670366427662823E-2</v>
      </c>
      <c r="P21" s="5">
        <f t="shared" si="117"/>
        <v>0.10043037179838053</v>
      </c>
      <c r="Q21" s="5">
        <f t="shared" si="118"/>
        <v>9.6832788315593971E-2</v>
      </c>
      <c r="R21" s="5">
        <f t="shared" si="119"/>
        <v>2.6040403656166999E-2</v>
      </c>
      <c r="S21" s="5">
        <f t="shared" si="120"/>
        <v>5.1149308577209791E-2</v>
      </c>
      <c r="T21" s="5">
        <f t="shared" si="121"/>
        <v>9.9528188669803008E-2</v>
      </c>
      <c r="U21" s="5">
        <f t="shared" si="122"/>
        <v>5.1612956553260675E-2</v>
      </c>
      <c r="V21" s="5">
        <f t="shared" si="123"/>
        <v>1.1577957371872392E-2</v>
      </c>
      <c r="W21" s="5">
        <f t="shared" si="124"/>
        <v>6.3975281927964464E-2</v>
      </c>
      <c r="X21" s="5">
        <f t="shared" si="125"/>
        <v>6.5756073337246729E-2</v>
      </c>
      <c r="Y21" s="5">
        <f t="shared" si="126"/>
        <v>3.3793217086577239E-2</v>
      </c>
      <c r="Z21" s="5">
        <f t="shared" si="127"/>
        <v>8.921751448079978E-3</v>
      </c>
      <c r="AA21" s="5">
        <f t="shared" si="128"/>
        <v>1.7683211671708859E-2</v>
      </c>
      <c r="AB21" s="5">
        <f t="shared" si="129"/>
        <v>1.7524360370617307E-2</v>
      </c>
      <c r="AC21" s="5">
        <f t="shared" si="130"/>
        <v>1.474166887225521E-3</v>
      </c>
      <c r="AD21" s="5">
        <f t="shared" si="131"/>
        <v>3.1700290539166148E-2</v>
      </c>
      <c r="AE21" s="5">
        <f t="shared" si="132"/>
        <v>3.2582687667598705E-2</v>
      </c>
      <c r="AF21" s="5">
        <f t="shared" si="133"/>
        <v>1.6744823432022302E-2</v>
      </c>
      <c r="AG21" s="5">
        <f t="shared" si="134"/>
        <v>5.736975304801337E-3</v>
      </c>
      <c r="AH21" s="5">
        <f t="shared" si="135"/>
        <v>2.2925234748367605E-3</v>
      </c>
      <c r="AI21" s="5">
        <f t="shared" si="136"/>
        <v>4.5438586923001838E-3</v>
      </c>
      <c r="AJ21" s="5">
        <f t="shared" si="137"/>
        <v>4.5030404360553167E-3</v>
      </c>
      <c r="AK21" s="5">
        <f t="shared" si="138"/>
        <v>2.9750592381038556E-3</v>
      </c>
      <c r="AL21" s="5">
        <f t="shared" si="139"/>
        <v>1.2012719365074598E-4</v>
      </c>
      <c r="AM21" s="5">
        <f t="shared" si="140"/>
        <v>1.256620857285554E-2</v>
      </c>
      <c r="AN21" s="5">
        <f t="shared" si="141"/>
        <v>1.291599673477388E-2</v>
      </c>
      <c r="AO21" s="5">
        <f t="shared" si="142"/>
        <v>6.6377607329010267E-3</v>
      </c>
      <c r="AP21" s="5">
        <f t="shared" si="143"/>
        <v>2.2741756315572052E-3</v>
      </c>
      <c r="AQ21" s="5">
        <f t="shared" si="144"/>
        <v>5.8436967803766969E-4</v>
      </c>
      <c r="AR21" s="5">
        <f t="shared" si="145"/>
        <v>4.7126745579164725E-4</v>
      </c>
      <c r="AS21" s="5">
        <f t="shared" si="146"/>
        <v>9.3406796000182544E-4</v>
      </c>
      <c r="AT21" s="5">
        <f t="shared" si="147"/>
        <v>9.2567706848794911E-4</v>
      </c>
      <c r="AU21" s="5">
        <f t="shared" si="148"/>
        <v>6.1157436918741841E-4</v>
      </c>
      <c r="AV21" s="5">
        <f t="shared" si="149"/>
        <v>3.0304024625289023E-4</v>
      </c>
      <c r="AW21" s="5">
        <f t="shared" si="150"/>
        <v>6.7978803916359221E-6</v>
      </c>
      <c r="AX21" s="5">
        <f t="shared" si="151"/>
        <v>4.1511080605977635E-3</v>
      </c>
      <c r="AY21" s="5">
        <f t="shared" si="152"/>
        <v>4.2666567123667157E-3</v>
      </c>
      <c r="AZ21" s="5">
        <f t="shared" si="153"/>
        <v>2.1927108660431379E-3</v>
      </c>
      <c r="BA21" s="5">
        <f t="shared" si="154"/>
        <v>7.5124877489017399E-4</v>
      </c>
      <c r="BB21" s="5">
        <f t="shared" si="155"/>
        <v>1.9304006190944969E-4</v>
      </c>
      <c r="BC21" s="5">
        <f t="shared" si="156"/>
        <v>3.96826902059994E-5</v>
      </c>
      <c r="BD21" s="5">
        <f t="shared" si="157"/>
        <v>8.0730912655156901E-5</v>
      </c>
      <c r="BE21" s="5">
        <f t="shared" si="158"/>
        <v>1.6001138624396498E-4</v>
      </c>
      <c r="BF21" s="5">
        <f t="shared" si="159"/>
        <v>1.5857397671869289E-4</v>
      </c>
      <c r="BG21" s="5">
        <f t="shared" si="160"/>
        <v>1.0476631979194105E-4</v>
      </c>
      <c r="BH21" s="5">
        <f t="shared" si="161"/>
        <v>5.1912593052161545E-5</v>
      </c>
      <c r="BI21" s="5">
        <f t="shared" si="162"/>
        <v>2.0578501356170621E-5</v>
      </c>
      <c r="BJ21" s="8">
        <f t="shared" si="163"/>
        <v>0.59093382351748247</v>
      </c>
      <c r="BK21" s="8">
        <f t="shared" si="164"/>
        <v>0.21831671133124042</v>
      </c>
      <c r="BL21" s="8">
        <f t="shared" si="165"/>
        <v>0.18166798131025258</v>
      </c>
      <c r="BM21" s="8">
        <f t="shared" si="166"/>
        <v>0.57459781706617119</v>
      </c>
      <c r="BN21" s="8">
        <f t="shared" si="167"/>
        <v>0.42098259170890906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1.2563600782778901</v>
      </c>
      <c r="F22">
        <f>VLOOKUP(B22,home!$B$2:$E$405,3,FALSE)</f>
        <v>1.1200000000000001</v>
      </c>
      <c r="G22">
        <f>VLOOKUP(C22,away!$B$2:$E$405,4,FALSE)</f>
        <v>1.02</v>
      </c>
      <c r="H22">
        <f>VLOOKUP(A22,away!$A$2:$E$405,3,FALSE)</f>
        <v>1.0958904109589001</v>
      </c>
      <c r="I22">
        <f>VLOOKUP(C22,away!$B$2:$E$405,3,FALSE)</f>
        <v>0.99</v>
      </c>
      <c r="J22">
        <f>VLOOKUP(B22,home!$B$2:$E$405,4,FALSE)</f>
        <v>1.24</v>
      </c>
      <c r="K22" s="3">
        <f t="shared" si="112"/>
        <v>1.4352657534246618</v>
      </c>
      <c r="L22" s="3">
        <f t="shared" si="113"/>
        <v>1.3453150684931456</v>
      </c>
      <c r="M22" s="5">
        <f t="shared" si="114"/>
        <v>6.2002484514972193E-2</v>
      </c>
      <c r="N22" s="5">
        <f t="shared" si="115"/>
        <v>8.8990042651582502E-2</v>
      </c>
      <c r="O22" s="5">
        <f t="shared" si="116"/>
        <v>8.341287670200502E-2</v>
      </c>
      <c r="P22" s="5">
        <f t="shared" si="117"/>
        <v>0.11971964532502166</v>
      </c>
      <c r="Q22" s="5">
        <f t="shared" si="118"/>
        <v>6.3862180306808181E-2</v>
      </c>
      <c r="R22" s="5">
        <f t="shared" si="119"/>
        <v>5.6108299966784105E-2</v>
      </c>
      <c r="S22" s="5">
        <f t="shared" si="120"/>
        <v>5.7791206226937328E-2</v>
      </c>
      <c r="T22" s="5">
        <f t="shared" si="121"/>
        <v>8.5914753473575259E-2</v>
      </c>
      <c r="U22" s="5">
        <f t="shared" si="122"/>
        <v>8.0530321425203319E-2</v>
      </c>
      <c r="V22" s="5">
        <f t="shared" si="123"/>
        <v>1.2398683637917407E-2</v>
      </c>
      <c r="W22" s="5">
        <f t="shared" si="124"/>
        <v>3.0553066777797545E-2</v>
      </c>
      <c r="X22" s="5">
        <f t="shared" si="125"/>
        <v>4.1103501124848354E-2</v>
      </c>
      <c r="Y22" s="5">
        <f t="shared" si="126"/>
        <v>2.7648579715541733E-2</v>
      </c>
      <c r="Z22" s="5">
        <f t="shared" si="127"/>
        <v>2.5161113804282705E-2</v>
      </c>
      <c r="AA22" s="5">
        <f t="shared" si="128"/>
        <v>3.6112884961307483E-2</v>
      </c>
      <c r="AB22" s="5">
        <f t="shared" si="129"/>
        <v>2.5915793521164566E-2</v>
      </c>
      <c r="AC22" s="5">
        <f t="shared" si="130"/>
        <v>1.4962767412068187E-3</v>
      </c>
      <c r="AD22" s="5">
        <f t="shared" si="131"/>
        <v>1.0962942602067408E-2</v>
      </c>
      <c r="AE22" s="5">
        <f t="shared" si="132"/>
        <v>1.4748611877586738E-2</v>
      </c>
      <c r="AF22" s="5">
        <f t="shared" si="133"/>
        <v>9.9207648991372129E-3</v>
      </c>
      <c r="AG22" s="5">
        <f t="shared" si="134"/>
        <v>4.448851503262392E-3</v>
      </c>
      <c r="AH22" s="5">
        <f t="shared" si="135"/>
        <v>8.4624063852431E-3</v>
      </c>
      <c r="AI22" s="5">
        <f t="shared" si="136"/>
        <v>1.214580207630161E-2</v>
      </c>
      <c r="AJ22" s="5">
        <f t="shared" si="137"/>
        <v>8.7162268839949264E-3</v>
      </c>
      <c r="AK22" s="5">
        <f t="shared" si="138"/>
        <v>4.1700339818924233E-3</v>
      </c>
      <c r="AL22" s="5">
        <f t="shared" si="139"/>
        <v>1.1556551139308143E-4</v>
      </c>
      <c r="AM22" s="5">
        <f t="shared" si="140"/>
        <v>3.1469472147015163E-3</v>
      </c>
      <c r="AN22" s="5">
        <f t="shared" si="141"/>
        <v>4.2336355076904838E-3</v>
      </c>
      <c r="AO22" s="5">
        <f t="shared" si="142"/>
        <v>2.847786821501819E-3</v>
      </c>
      <c r="AP22" s="5">
        <f t="shared" si="143"/>
        <v>1.2770568409408657E-3</v>
      </c>
      <c r="AQ22" s="5">
        <f t="shared" si="144"/>
        <v>4.2951095286000002E-4</v>
      </c>
      <c r="AR22" s="5">
        <f t="shared" si="145"/>
        <v>2.2769205651560309E-3</v>
      </c>
      <c r="AS22" s="5">
        <f t="shared" si="146"/>
        <v>3.2679861104367778E-3</v>
      </c>
      <c r="AT22" s="5">
        <f t="shared" si="147"/>
        <v>2.3452142734886865E-3</v>
      </c>
      <c r="AU22" s="5">
        <f t="shared" si="148"/>
        <v>1.12200191039367E-3</v>
      </c>
      <c r="AV22" s="5">
        <f t="shared" si="149"/>
        <v>4.0259272931627047E-4</v>
      </c>
      <c r="AW22" s="5">
        <f t="shared" si="150"/>
        <v>6.1984353189927008E-6</v>
      </c>
      <c r="AX22" s="5">
        <f t="shared" si="151"/>
        <v>7.5278426084936917E-4</v>
      </c>
      <c r="AY22" s="5">
        <f t="shared" si="152"/>
        <v>1.012732009445131E-3</v>
      </c>
      <c r="AZ22" s="5">
        <f t="shared" si="153"/>
        <v>6.812218163259389E-4</v>
      </c>
      <c r="BA22" s="5">
        <f t="shared" si="154"/>
        <v>3.0548599149651849E-4</v>
      </c>
      <c r="BB22" s="5">
        <f t="shared" si="155"/>
        <v>1.0274372689345877E-4</v>
      </c>
      <c r="BC22" s="5">
        <f t="shared" si="156"/>
        <v>2.7644536796582907E-5</v>
      </c>
      <c r="BD22" s="5">
        <f t="shared" si="157"/>
        <v>5.1052925767772282E-4</v>
      </c>
      <c r="BE22" s="5">
        <f t="shared" si="158"/>
        <v>7.3274515966615013E-4</v>
      </c>
      <c r="BF22" s="5">
        <f t="shared" si="159"/>
        <v>5.2584201682825569E-4</v>
      </c>
      <c r="BG22" s="5">
        <f t="shared" si="160"/>
        <v>2.5157434615511663E-4</v>
      </c>
      <c r="BH22" s="5">
        <f t="shared" si="161"/>
        <v>9.0269010869160104E-5</v>
      </c>
      <c r="BI22" s="5">
        <f t="shared" si="162"/>
        <v>2.5912003979204782E-5</v>
      </c>
      <c r="BJ22" s="8">
        <f t="shared" si="163"/>
        <v>0.39297084461170906</v>
      </c>
      <c r="BK22" s="8">
        <f t="shared" si="164"/>
        <v>0.25453659396689365</v>
      </c>
      <c r="BL22" s="8">
        <f t="shared" si="165"/>
        <v>0.32712623328786367</v>
      </c>
      <c r="BM22" s="8">
        <f t="shared" si="166"/>
        <v>0.52469272262944922</v>
      </c>
      <c r="BN22" s="8">
        <f t="shared" si="167"/>
        <v>0.4740955294671737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1.2563600782778901</v>
      </c>
      <c r="F23">
        <f>VLOOKUP(B23,home!$B$2:$E$405,3,FALSE)</f>
        <v>0.83</v>
      </c>
      <c r="G23">
        <f>VLOOKUP(C23,away!$B$2:$E$405,4,FALSE)</f>
        <v>0.83</v>
      </c>
      <c r="H23">
        <f>VLOOKUP(A23,away!$A$2:$E$405,3,FALSE)</f>
        <v>1.0958904109589001</v>
      </c>
      <c r="I23">
        <f>VLOOKUP(C23,away!$B$2:$E$405,3,FALSE)</f>
        <v>0.8</v>
      </c>
      <c r="J23">
        <f>VLOOKUP(B23,home!$B$2:$E$405,4,FALSE)</f>
        <v>0.78</v>
      </c>
      <c r="K23" s="3">
        <f t="shared" si="112"/>
        <v>0.8655064579256383</v>
      </c>
      <c r="L23" s="3">
        <f t="shared" si="113"/>
        <v>0.68383561643835378</v>
      </c>
      <c r="M23" s="5">
        <f t="shared" si="114"/>
        <v>0.21238766315747137</v>
      </c>
      <c r="N23" s="5">
        <f t="shared" si="115"/>
        <v>0.18382289404652663</v>
      </c>
      <c r="O23" s="5">
        <f t="shared" si="116"/>
        <v>0.14523824855919087</v>
      </c>
      <c r="P23" s="5">
        <f t="shared" si="117"/>
        <v>0.12570464206578874</v>
      </c>
      <c r="Q23" s="5">
        <f t="shared" si="118"/>
        <v>7.9549950955924584E-2</v>
      </c>
      <c r="R23" s="5">
        <f t="shared" si="119"/>
        <v>4.9659543616950567E-2</v>
      </c>
      <c r="S23" s="5">
        <f t="shared" si="120"/>
        <v>1.8600017536296566E-2</v>
      </c>
      <c r="T23" s="5">
        <f t="shared" si="121"/>
        <v>5.4399089749585502E-2</v>
      </c>
      <c r="U23" s="5">
        <f t="shared" si="122"/>
        <v>4.2980655698110624E-2</v>
      </c>
      <c r="V23" s="5">
        <f t="shared" si="123"/>
        <v>1.2231870470869432E-3</v>
      </c>
      <c r="W23" s="5">
        <f t="shared" si="124"/>
        <v>2.295033209334018E-2</v>
      </c>
      <c r="X23" s="5">
        <f t="shared" si="125"/>
        <v>1.5694254494514219E-2</v>
      </c>
      <c r="Y23" s="5">
        <f t="shared" si="126"/>
        <v>5.3661450983982671E-3</v>
      </c>
      <c r="Z23" s="5">
        <f t="shared" si="127"/>
        <v>1.131965487378157E-2</v>
      </c>
      <c r="AA23" s="5">
        <f t="shared" si="128"/>
        <v>9.7972343947473756E-3</v>
      </c>
      <c r="AB23" s="5">
        <f t="shared" si="129"/>
        <v>4.2397848192325177E-3</v>
      </c>
      <c r="AC23" s="5">
        <f t="shared" si="130"/>
        <v>4.5247534522394244E-5</v>
      </c>
      <c r="AD23" s="5">
        <f t="shared" si="131"/>
        <v>4.9659151595809886E-3</v>
      </c>
      <c r="AE23" s="5">
        <f t="shared" si="132"/>
        <v>3.3958696543326316E-3</v>
      </c>
      <c r="AF23" s="5">
        <f t="shared" si="133"/>
        <v>1.1611083092074271E-3</v>
      </c>
      <c r="AG23" s="5">
        <f t="shared" si="134"/>
        <v>2.6466907212618522E-4</v>
      </c>
      <c r="AH23" s="5">
        <f t="shared" si="135"/>
        <v>1.9351957921204589E-3</v>
      </c>
      <c r="AI23" s="5">
        <f t="shared" si="136"/>
        <v>1.6749244554307781E-3</v>
      </c>
      <c r="AJ23" s="5">
        <f t="shared" si="137"/>
        <v>7.2482896635646073E-4</v>
      </c>
      <c r="AK23" s="5">
        <f t="shared" si="138"/>
        <v>2.0911471709102734E-4</v>
      </c>
      <c r="AL23" s="5">
        <f t="shared" si="139"/>
        <v>1.0712157282468602E-6</v>
      </c>
      <c r="AM23" s="5">
        <f t="shared" si="140"/>
        <v>8.596063280256346E-4</v>
      </c>
      <c r="AN23" s="5">
        <f t="shared" si="141"/>
        <v>5.8782942321971958E-4</v>
      </c>
      <c r="AO23" s="5">
        <f t="shared" si="142"/>
        <v>2.0098934799402945E-4</v>
      </c>
      <c r="AP23" s="5">
        <f t="shared" si="143"/>
        <v>4.5814558227679975E-5</v>
      </c>
      <c r="AQ23" s="5">
        <f t="shared" si="144"/>
        <v>7.8324066668690965E-6</v>
      </c>
      <c r="AR23" s="5">
        <f t="shared" si="145"/>
        <v>2.6467116148672049E-4</v>
      </c>
      <c r="AS23" s="5">
        <f t="shared" si="146"/>
        <v>2.2907459949343605E-4</v>
      </c>
      <c r="AT23" s="5">
        <f t="shared" si="147"/>
        <v>9.9132772604149032E-5</v>
      </c>
      <c r="AU23" s="5">
        <f t="shared" si="148"/>
        <v>2.8600018293654932E-5</v>
      </c>
      <c r="AV23" s="5">
        <f t="shared" si="149"/>
        <v>6.1883751324874335E-6</v>
      </c>
      <c r="AW23" s="5">
        <f t="shared" si="150"/>
        <v>1.7611504947111167E-8</v>
      </c>
      <c r="AX23" s="5">
        <f t="shared" si="151"/>
        <v>1.2399913802998852E-4</v>
      </c>
      <c r="AY23" s="5">
        <f t="shared" si="152"/>
        <v>8.4795026992561727E-5</v>
      </c>
      <c r="AZ23" s="5">
        <f t="shared" si="153"/>
        <v>2.8992929777182644E-5</v>
      </c>
      <c r="BA23" s="5">
        <f t="shared" si="154"/>
        <v>6.6087993355111996E-6</v>
      </c>
      <c r="BB23" s="5">
        <f t="shared" si="155"/>
        <v>1.1298330918791709E-6</v>
      </c>
      <c r="BC23" s="5">
        <f t="shared" si="156"/>
        <v>1.5452402177152881E-7</v>
      </c>
      <c r="BD23" s="5">
        <f t="shared" si="157"/>
        <v>3.016526114478776E-5</v>
      </c>
      <c r="BE23" s="5">
        <f t="shared" si="158"/>
        <v>2.6108228325827139E-5</v>
      </c>
      <c r="BF23" s="5">
        <f t="shared" si="159"/>
        <v>1.1298420110500234E-5</v>
      </c>
      <c r="BG23" s="5">
        <f t="shared" si="160"/>
        <v>3.2596185233316185E-6</v>
      </c>
      <c r="BH23" s="5">
        <f t="shared" si="161"/>
        <v>7.0530522057938709E-7</v>
      </c>
      <c r="BI23" s="5">
        <f t="shared" si="162"/>
        <v>1.2208924464402529E-7</v>
      </c>
      <c r="BJ23" s="8">
        <f t="shared" si="163"/>
        <v>0.37351798094891936</v>
      </c>
      <c r="BK23" s="8">
        <f t="shared" si="164"/>
        <v>0.35804662358388684</v>
      </c>
      <c r="BL23" s="8">
        <f t="shared" si="165"/>
        <v>0.25715885686881079</v>
      </c>
      <c r="BM23" s="8">
        <f t="shared" si="166"/>
        <v>0.2035953964580583</v>
      </c>
      <c r="BN23" s="8">
        <f t="shared" si="167"/>
        <v>0.79636294240185268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1.2563600782778901</v>
      </c>
      <c r="F24">
        <f>VLOOKUP(B24,home!$B$2:$E$405,3,FALSE)</f>
        <v>1.02</v>
      </c>
      <c r="G24">
        <f>VLOOKUP(C24,away!$B$2:$E$405,4,FALSE)</f>
        <v>1.21</v>
      </c>
      <c r="H24">
        <f>VLOOKUP(A24,away!$A$2:$E$405,3,FALSE)</f>
        <v>1.0958904109589001</v>
      </c>
      <c r="I24">
        <f>VLOOKUP(C24,away!$B$2:$E$405,3,FALSE)</f>
        <v>0.72</v>
      </c>
      <c r="J24">
        <f>VLOOKUP(B24,home!$B$2:$E$405,4,FALSE)</f>
        <v>0.83</v>
      </c>
      <c r="K24" s="3">
        <f t="shared" si="112"/>
        <v>1.550599608610572</v>
      </c>
      <c r="L24" s="3">
        <f t="shared" si="113"/>
        <v>0.65490410958903866</v>
      </c>
      <c r="M24" s="5">
        <f t="shared" si="114"/>
        <v>0.11019500409306901</v>
      </c>
      <c r="N24" s="5">
        <f t="shared" si="115"/>
        <v>0.17086833021755313</v>
      </c>
      <c r="O24" s="5">
        <f t="shared" si="116"/>
        <v>7.2167161036731847E-2</v>
      </c>
      <c r="P24" s="5">
        <f t="shared" si="117"/>
        <v>0.11190237165809248</v>
      </c>
      <c r="Q24" s="5">
        <f t="shared" si="118"/>
        <v>0.13247418297964</v>
      </c>
      <c r="R24" s="5">
        <f t="shared" si="119"/>
        <v>2.3631285170164808E-2</v>
      </c>
      <c r="S24" s="5">
        <f t="shared" si="120"/>
        <v>2.8409048317947917E-2</v>
      </c>
      <c r="T24" s="5">
        <f t="shared" si="121"/>
        <v>8.6757886847816532E-2</v>
      </c>
      <c r="U24" s="5">
        <f t="shared" si="122"/>
        <v>3.6642661535822359E-2</v>
      </c>
      <c r="V24" s="5">
        <f t="shared" si="123"/>
        <v>3.2054688559632859E-3</v>
      </c>
      <c r="W24" s="5">
        <f t="shared" si="124"/>
        <v>6.8471472093078356E-2</v>
      </c>
      <c r="X24" s="5">
        <f t="shared" si="125"/>
        <v>4.4842248463368192E-2</v>
      </c>
      <c r="Y24" s="5">
        <f t="shared" si="126"/>
        <v>1.4683686400936289E-2</v>
      </c>
      <c r="Z24" s="5">
        <f t="shared" si="127"/>
        <v>5.158741924270481E-3</v>
      </c>
      <c r="AA24" s="5">
        <f t="shared" si="128"/>
        <v>7.9991432086967545E-3</v>
      </c>
      <c r="AB24" s="5">
        <f t="shared" si="129"/>
        <v>6.2017341643125536E-3</v>
      </c>
      <c r="AC24" s="5">
        <f t="shared" si="130"/>
        <v>2.0344591062148573E-4</v>
      </c>
      <c r="AD24" s="5">
        <f t="shared" si="131"/>
        <v>2.6542959457129263E-2</v>
      </c>
      <c r="AE24" s="5">
        <f t="shared" si="132"/>
        <v>1.7383093229129197E-2</v>
      </c>
      <c r="AF24" s="5">
        <f t="shared" si="133"/>
        <v>5.6921295965630496E-3</v>
      </c>
      <c r="AG24" s="5">
        <f t="shared" si="134"/>
        <v>1.242599688367513E-3</v>
      </c>
      <c r="AH24" s="5">
        <f t="shared" si="135"/>
        <v>8.4462032162850066E-4</v>
      </c>
      <c r="AI24" s="5">
        <f t="shared" si="136"/>
        <v>1.3096679401416883E-3</v>
      </c>
      <c r="AJ24" s="5">
        <f t="shared" si="137"/>
        <v>1.0153852976967582E-3</v>
      </c>
      <c r="AK24" s="5">
        <f t="shared" si="138"/>
        <v>5.248186817325075E-4</v>
      </c>
      <c r="AL24" s="5">
        <f t="shared" si="139"/>
        <v>8.2639245181956392E-6</v>
      </c>
      <c r="AM24" s="5">
        <f t="shared" si="140"/>
        <v>8.2315005091181739E-3</v>
      </c>
      <c r="AN24" s="5">
        <f t="shared" si="141"/>
        <v>5.3908435115057564E-3</v>
      </c>
      <c r="AO24" s="5">
        <f t="shared" si="142"/>
        <v>1.7652427849182614E-3</v>
      </c>
      <c r="AP24" s="5">
        <f t="shared" si="143"/>
        <v>3.8535491808845641E-4</v>
      </c>
      <c r="AQ24" s="5">
        <f t="shared" si="144"/>
        <v>6.3092629876619367E-5</v>
      </c>
      <c r="AR24" s="5">
        <f t="shared" si="145"/>
        <v>1.1062906393538417E-4</v>
      </c>
      <c r="AS24" s="5">
        <f t="shared" si="146"/>
        <v>1.7154138323916058E-4</v>
      </c>
      <c r="AT24" s="5">
        <f t="shared" si="147"/>
        <v>1.3299600085557933E-4</v>
      </c>
      <c r="AU24" s="5">
        <f t="shared" si="148"/>
        <v>6.87411822911442E-5</v>
      </c>
      <c r="AV24" s="5">
        <f t="shared" si="149"/>
        <v>2.6647512589019059E-5</v>
      </c>
      <c r="AW24" s="5">
        <f t="shared" si="150"/>
        <v>2.3311017298643667E-7</v>
      </c>
      <c r="AX24" s="5">
        <f t="shared" si="151"/>
        <v>2.1272935779527275E-3</v>
      </c>
      <c r="AY24" s="5">
        <f t="shared" si="152"/>
        <v>1.3931733065036113E-3</v>
      </c>
      <c r="AZ24" s="5">
        <f t="shared" si="153"/>
        <v>4.5619746189948208E-4</v>
      </c>
      <c r="BA24" s="5">
        <f t="shared" si="154"/>
        <v>9.9588530860686596E-5</v>
      </c>
      <c r="BB24" s="5">
        <f t="shared" si="155"/>
        <v>1.6305234532149612E-5</v>
      </c>
      <c r="BC24" s="5">
        <f t="shared" si="156"/>
        <v>2.1356730205835779E-6</v>
      </c>
      <c r="BD24" s="5">
        <f t="shared" si="157"/>
        <v>1.2075238101878593E-5</v>
      </c>
      <c r="BE24" s="5">
        <f t="shared" si="158"/>
        <v>1.8723859474652408E-5</v>
      </c>
      <c r="BF24" s="5">
        <f t="shared" si="159"/>
        <v>1.4516604586537694E-5</v>
      </c>
      <c r="BG24" s="5">
        <f t="shared" si="160"/>
        <v>7.5031471300799267E-6</v>
      </c>
      <c r="BH24" s="5">
        <f t="shared" si="161"/>
        <v>2.9085942508123695E-6</v>
      </c>
      <c r="BI24" s="5">
        <f t="shared" si="162"/>
        <v>9.0201302138332287E-7</v>
      </c>
      <c r="BJ24" s="8">
        <f t="shared" si="163"/>
        <v>0.58888931711185788</v>
      </c>
      <c r="BK24" s="8">
        <f t="shared" si="164"/>
        <v>0.25531677606671604</v>
      </c>
      <c r="BL24" s="8">
        <f t="shared" si="165"/>
        <v>0.15090366195640342</v>
      </c>
      <c r="BM24" s="8">
        <f t="shared" si="166"/>
        <v>0.37763722170766612</v>
      </c>
      <c r="BN24" s="8">
        <f t="shared" si="167"/>
        <v>0.62123833515525118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1.2563600782778901</v>
      </c>
      <c r="F25">
        <f>VLOOKUP(B25,home!$B$2:$E$405,3,FALSE)</f>
        <v>1.23</v>
      </c>
      <c r="G25">
        <f>VLOOKUP(C25,away!$B$2:$E$405,4,FALSE)</f>
        <v>1.01</v>
      </c>
      <c r="H25">
        <f>VLOOKUP(A25,away!$A$2:$E$405,3,FALSE)</f>
        <v>1.0958904109589001</v>
      </c>
      <c r="I25">
        <f>VLOOKUP(C25,away!$B$2:$E$405,3,FALSE)</f>
        <v>0.4</v>
      </c>
      <c r="J25">
        <f>VLOOKUP(B25,home!$B$2:$E$405,4,FALSE)</f>
        <v>0.87</v>
      </c>
      <c r="K25" s="3">
        <f t="shared" si="112"/>
        <v>1.5607761252446228</v>
      </c>
      <c r="L25" s="3">
        <f t="shared" si="113"/>
        <v>0.38136986301369724</v>
      </c>
      <c r="M25" s="5">
        <f t="shared" si="114"/>
        <v>0.14339589344966064</v>
      </c>
      <c r="N25" s="5">
        <f t="shared" si="115"/>
        <v>0.22380888695435208</v>
      </c>
      <c r="O25" s="5">
        <f t="shared" si="116"/>
        <v>5.4686872241623802E-2</v>
      </c>
      <c r="P25" s="5">
        <f t="shared" si="117"/>
        <v>8.5353964559029313E-2</v>
      </c>
      <c r="Q25" s="5">
        <f t="shared" si="118"/>
        <v>0.17465778368796278</v>
      </c>
      <c r="R25" s="5">
        <f t="shared" si="119"/>
        <v>1.0427962487717815E-2</v>
      </c>
      <c r="S25" s="5">
        <f t="shared" si="120"/>
        <v>1.2701373607504229E-2</v>
      </c>
      <c r="T25" s="5">
        <f t="shared" si="121"/>
        <v>6.6609215039354339E-2</v>
      </c>
      <c r="U25" s="5">
        <f t="shared" si="122"/>
        <v>1.6275714885776487E-2</v>
      </c>
      <c r="V25" s="5">
        <f t="shared" si="123"/>
        <v>8.400307139327653E-4</v>
      </c>
      <c r="W25" s="5">
        <f t="shared" si="124"/>
        <v>9.0867232956104022E-2</v>
      </c>
      <c r="X25" s="5">
        <f t="shared" si="125"/>
        <v>3.4654024184903105E-2</v>
      </c>
      <c r="Y25" s="5">
        <f t="shared" si="126"/>
        <v>6.6080002281349234E-3</v>
      </c>
      <c r="Z25" s="5">
        <f t="shared" si="127"/>
        <v>1.3256368751509721E-3</v>
      </c>
      <c r="AA25" s="5">
        <f t="shared" si="128"/>
        <v>2.069022385479524E-3</v>
      </c>
      <c r="AB25" s="5">
        <f t="shared" si="129"/>
        <v>1.6146403709265593E-3</v>
      </c>
      <c r="AC25" s="5">
        <f t="shared" si="130"/>
        <v>3.1250873918280875E-5</v>
      </c>
      <c r="AD25" s="5">
        <f t="shared" si="131"/>
        <v>3.5455851941232124E-2</v>
      </c>
      <c r="AE25" s="5">
        <f t="shared" si="132"/>
        <v>1.3521793397861628E-2</v>
      </c>
      <c r="AF25" s="5">
        <f t="shared" si="133"/>
        <v>2.5784022479210019E-3</v>
      </c>
      <c r="AG25" s="5">
        <f t="shared" si="134"/>
        <v>3.2777497069461385E-4</v>
      </c>
      <c r="AH25" s="5">
        <f t="shared" si="135"/>
        <v>1.2638948837055797E-4</v>
      </c>
      <c r="AI25" s="5">
        <f t="shared" si="136"/>
        <v>1.9726569593064977E-4</v>
      </c>
      <c r="AJ25" s="5">
        <f t="shared" si="137"/>
        <v>1.5394379426916181E-4</v>
      </c>
      <c r="AK25" s="5">
        <f t="shared" si="138"/>
        <v>8.0090599574959248E-5</v>
      </c>
      <c r="AL25" s="5">
        <f t="shared" si="139"/>
        <v>7.4406202874869137E-7</v>
      </c>
      <c r="AM25" s="5">
        <f t="shared" si="140"/>
        <v>1.1067729442016665E-2</v>
      </c>
      <c r="AN25" s="5">
        <f t="shared" si="141"/>
        <v>4.2208984611745593E-3</v>
      </c>
      <c r="AO25" s="5">
        <f t="shared" si="142"/>
        <v>8.0486173396643345E-4</v>
      </c>
      <c r="AP25" s="5">
        <f t="shared" si="143"/>
        <v>1.0231666974258186E-4</v>
      </c>
      <c r="AQ25" s="5">
        <f t="shared" si="144"/>
        <v>9.7551235809365359E-6</v>
      </c>
      <c r="AR25" s="5">
        <f t="shared" si="145"/>
        <v>9.6402283732502008E-6</v>
      </c>
      <c r="AS25" s="5">
        <f t="shared" si="146"/>
        <v>1.5046238286874722E-5</v>
      </c>
      <c r="AT25" s="5">
        <f t="shared" si="147"/>
        <v>1.1741904746447813E-5</v>
      </c>
      <c r="AU25" s="5">
        <f t="shared" si="148"/>
        <v>6.1088281977174221E-6</v>
      </c>
      <c r="AV25" s="5">
        <f t="shared" si="149"/>
        <v>2.3836283010546222E-6</v>
      </c>
      <c r="AW25" s="5">
        <f t="shared" si="150"/>
        <v>1.2302507125110086E-8</v>
      </c>
      <c r="AX25" s="5">
        <f t="shared" si="151"/>
        <v>2.8790413122944322E-3</v>
      </c>
      <c r="AY25" s="5">
        <f t="shared" si="152"/>
        <v>1.0979795908805027E-3</v>
      </c>
      <c r="AZ25" s="5">
        <f t="shared" si="153"/>
        <v>2.093681630829663E-4</v>
      </c>
      <c r="BA25" s="5">
        <f t="shared" si="154"/>
        <v>2.6615569224793428E-5</v>
      </c>
      <c r="BB25" s="5">
        <f t="shared" si="155"/>
        <v>2.5375939973227613E-6</v>
      </c>
      <c r="BC25" s="5">
        <f t="shared" si="156"/>
        <v>1.9355237502867251E-7</v>
      </c>
      <c r="BD25" s="5">
        <f t="shared" si="157"/>
        <v>6.1274876235453044E-7</v>
      </c>
      <c r="BE25" s="5">
        <f t="shared" si="158"/>
        <v>9.5636363905614218E-7</v>
      </c>
      <c r="BF25" s="5">
        <f t="shared" si="159"/>
        <v>7.4633476744544655E-7</v>
      </c>
      <c r="BG25" s="5">
        <f t="shared" si="160"/>
        <v>3.8828716215628363E-7</v>
      </c>
      <c r="BH25" s="5">
        <f t="shared" si="161"/>
        <v>1.515073331081287E-7</v>
      </c>
      <c r="BI25" s="5">
        <f t="shared" si="162"/>
        <v>4.7293805662930297E-8</v>
      </c>
      <c r="BJ25" s="8">
        <f t="shared" si="163"/>
        <v>0.66951026282085691</v>
      </c>
      <c r="BK25" s="8">
        <f t="shared" si="164"/>
        <v>0.24342123685695449</v>
      </c>
      <c r="BL25" s="8">
        <f t="shared" si="165"/>
        <v>8.5679725313044686E-2</v>
      </c>
      <c r="BM25" s="8">
        <f t="shared" si="166"/>
        <v>0.30650753119728713</v>
      </c>
      <c r="BN25" s="8">
        <f t="shared" si="167"/>
        <v>0.69233136338034651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1.2563600782778901</v>
      </c>
      <c r="F26">
        <f>VLOOKUP(B26,home!$B$2:$E$405,3,FALSE)</f>
        <v>1.1200000000000001</v>
      </c>
      <c r="G26">
        <f>VLOOKUP(C26,away!$B$2:$E$405,4,FALSE)</f>
        <v>0.87</v>
      </c>
      <c r="H26">
        <f>VLOOKUP(A26,away!$A$2:$E$405,3,FALSE)</f>
        <v>1.0958904109589001</v>
      </c>
      <c r="I26">
        <f>VLOOKUP(C26,away!$B$2:$E$405,3,FALSE)</f>
        <v>0.68</v>
      </c>
      <c r="J26">
        <f>VLOOKUP(B26,home!$B$2:$E$405,4,FALSE)</f>
        <v>1.08</v>
      </c>
      <c r="K26" s="3">
        <f t="shared" si="112"/>
        <v>1.2241972602739761</v>
      </c>
      <c r="L26" s="3">
        <f t="shared" si="113"/>
        <v>0.80482191780821632</v>
      </c>
      <c r="M26" s="5">
        <f t="shared" si="114"/>
        <v>0.13146440110003083</v>
      </c>
      <c r="N26" s="5">
        <f t="shared" si="115"/>
        <v>0.1609383596502168</v>
      </c>
      <c r="O26" s="5">
        <f t="shared" si="116"/>
        <v>0.10580543141683538</v>
      </c>
      <c r="P26" s="5">
        <f t="shared" si="117"/>
        <v>0.12952671926259596</v>
      </c>
      <c r="Q26" s="5">
        <f t="shared" si="118"/>
        <v>9.8510149478391651E-2</v>
      </c>
      <c r="R26" s="5">
        <f t="shared" si="119"/>
        <v>4.2577265113711571E-2</v>
      </c>
      <c r="S26" s="5">
        <f t="shared" si="120"/>
        <v>3.1904399332724404E-2</v>
      </c>
      <c r="T26" s="5">
        <f t="shared" si="121"/>
        <v>7.9283127426773237E-2</v>
      </c>
      <c r="U26" s="5">
        <f t="shared" si="122"/>
        <v>5.2122971302164443E-2</v>
      </c>
      <c r="V26" s="5">
        <f t="shared" si="123"/>
        <v>3.4926837320665531E-3</v>
      </c>
      <c r="W26" s="5">
        <f t="shared" si="124"/>
        <v>4.0198618366875639E-2</v>
      </c>
      <c r="X26" s="5">
        <f t="shared" si="125"/>
        <v>3.2352729127269442E-2</v>
      </c>
      <c r="Y26" s="5">
        <f t="shared" si="126"/>
        <v>1.3019092751269362E-2</v>
      </c>
      <c r="Z26" s="5">
        <f t="shared" si="127"/>
        <v>1.1422372054615406E-2</v>
      </c>
      <c r="AA26" s="5">
        <f t="shared" si="128"/>
        <v>1.3983236575090208E-2</v>
      </c>
      <c r="AB26" s="5">
        <f t="shared" si="129"/>
        <v>8.5591199524941465E-3</v>
      </c>
      <c r="AC26" s="5">
        <f t="shared" si="130"/>
        <v>2.150752701163725E-4</v>
      </c>
      <c r="AD26" s="5">
        <f t="shared" si="131"/>
        <v>1.2302759617882072E-2</v>
      </c>
      <c r="AE26" s="5">
        <f t="shared" si="132"/>
        <v>9.9015305899973274E-3</v>
      </c>
      <c r="AF26" s="5">
        <f t="shared" si="133"/>
        <v>3.984484419339184E-3</v>
      </c>
      <c r="AG26" s="5">
        <f t="shared" si="134"/>
        <v>1.0689334639498401E-3</v>
      </c>
      <c r="AH26" s="5">
        <f t="shared" si="135"/>
        <v>2.2982438457286366E-3</v>
      </c>
      <c r="AI26" s="5">
        <f t="shared" si="136"/>
        <v>2.8135038193825234E-3</v>
      </c>
      <c r="AJ26" s="5">
        <f t="shared" si="137"/>
        <v>1.7221418337292271E-3</v>
      </c>
      <c r="AK26" s="5">
        <f t="shared" si="138"/>
        <v>7.0274710488484027E-4</v>
      </c>
      <c r="AL26" s="5">
        <f t="shared" si="139"/>
        <v>8.4762091941508527E-6</v>
      </c>
      <c r="AM26" s="5">
        <f t="shared" si="140"/>
        <v>3.0122009236041116E-3</v>
      </c>
      <c r="AN26" s="5">
        <f t="shared" si="141"/>
        <v>2.4242853241587415E-3</v>
      </c>
      <c r="AO26" s="5">
        <f t="shared" si="142"/>
        <v>9.7555898195187567E-4</v>
      </c>
      <c r="AP26" s="5">
        <f t="shared" si="143"/>
        <v>2.617170835965133E-4</v>
      </c>
      <c r="AQ26" s="5">
        <f t="shared" si="144"/>
        <v>5.2658911285829772E-5</v>
      </c>
      <c r="AR26" s="5">
        <f t="shared" si="145"/>
        <v>3.6993540390205048E-4</v>
      </c>
      <c r="AS26" s="5">
        <f t="shared" si="146"/>
        <v>4.5287390793523693E-4</v>
      </c>
      <c r="AT26" s="5">
        <f t="shared" si="147"/>
        <v>2.7720349867194305E-4</v>
      </c>
      <c r="AU26" s="5">
        <f t="shared" si="148"/>
        <v>1.1311725453751782E-4</v>
      </c>
      <c r="AV26" s="5">
        <f t="shared" si="149"/>
        <v>3.4619458273635824E-5</v>
      </c>
      <c r="AW26" s="5">
        <f t="shared" si="150"/>
        <v>2.3197990387831859E-7</v>
      </c>
      <c r="AX26" s="5">
        <f t="shared" si="151"/>
        <v>6.1458801967848237E-4</v>
      </c>
      <c r="AY26" s="5">
        <f t="shared" si="152"/>
        <v>4.9463390865958992E-4</v>
      </c>
      <c r="AZ26" s="5">
        <f t="shared" si="153"/>
        <v>1.990461054901926E-4</v>
      </c>
      <c r="BA26" s="5">
        <f t="shared" si="154"/>
        <v>5.3398889450957798E-5</v>
      </c>
      <c r="BB26" s="5">
        <f t="shared" si="155"/>
        <v>1.0744149154187195E-5</v>
      </c>
      <c r="BC26" s="5">
        <f t="shared" si="156"/>
        <v>1.7294253454980933E-6</v>
      </c>
      <c r="BD26" s="5">
        <f t="shared" si="157"/>
        <v>4.9622020205600858E-5</v>
      </c>
      <c r="BE26" s="5">
        <f t="shared" si="158"/>
        <v>6.0747141184956453E-5</v>
      </c>
      <c r="BF26" s="5">
        <f t="shared" si="159"/>
        <v>3.7183241904050068E-5</v>
      </c>
      <c r="BG26" s="5">
        <f t="shared" si="160"/>
        <v>1.5173207622347531E-5</v>
      </c>
      <c r="BH26" s="5">
        <f t="shared" si="161"/>
        <v>4.6437498002115146E-6</v>
      </c>
      <c r="BI26" s="5">
        <f t="shared" si="162"/>
        <v>1.1369731565633533E-6</v>
      </c>
      <c r="BJ26" s="8">
        <f t="shared" si="163"/>
        <v>0.45966034661434052</v>
      </c>
      <c r="BK26" s="8">
        <f t="shared" si="164"/>
        <v>0.29710638881538792</v>
      </c>
      <c r="BL26" s="8">
        <f t="shared" si="165"/>
        <v>0.2320009168212151</v>
      </c>
      <c r="BM26" s="8">
        <f t="shared" si="166"/>
        <v>0.33087329635502088</v>
      </c>
      <c r="BN26" s="8">
        <f t="shared" si="167"/>
        <v>0.66882232602178227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1.2563600782778901</v>
      </c>
      <c r="F27">
        <f>VLOOKUP(B27,home!$B$2:$E$405,3,FALSE)</f>
        <v>1.35</v>
      </c>
      <c r="G27">
        <f>VLOOKUP(C27,away!$B$2:$E$405,4,FALSE)</f>
        <v>0.99</v>
      </c>
      <c r="H27">
        <f>VLOOKUP(A27,away!$A$2:$E$405,3,FALSE)</f>
        <v>1.0958904109589001</v>
      </c>
      <c r="I27">
        <f>VLOOKUP(C27,away!$B$2:$E$405,3,FALSE)</f>
        <v>0.87</v>
      </c>
      <c r="J27">
        <f>VLOOKUP(B27,home!$B$2:$E$405,4,FALSE)</f>
        <v>0.78</v>
      </c>
      <c r="K27" s="3">
        <f t="shared" si="112"/>
        <v>1.6791252446184002</v>
      </c>
      <c r="L27" s="3">
        <f t="shared" si="113"/>
        <v>0.74367123287670955</v>
      </c>
      <c r="M27" s="5">
        <f t="shared" si="114"/>
        <v>8.8673297529707595E-2</v>
      </c>
      <c r="N27" s="5">
        <f t="shared" si="115"/>
        <v>0.14889357240569043</v>
      </c>
      <c r="O27" s="5">
        <f t="shared" si="116"/>
        <v>6.5943780497160931E-2</v>
      </c>
      <c r="P27" s="5">
        <f t="shared" si="117"/>
        <v>0.11072786655835742</v>
      </c>
      <c r="Q27" s="5">
        <f t="shared" si="118"/>
        <v>0.12500547809390625</v>
      </c>
      <c r="R27" s="5">
        <f t="shared" si="119"/>
        <v>2.4520246271437385E-2</v>
      </c>
      <c r="S27" s="5">
        <f t="shared" si="120"/>
        <v>3.4566946234456344E-2</v>
      </c>
      <c r="T27" s="5">
        <f t="shared" si="121"/>
        <v>9.2962978010437777E-2</v>
      </c>
      <c r="U27" s="5">
        <f t="shared" si="122"/>
        <v>4.117256451863071E-2</v>
      </c>
      <c r="V27" s="5">
        <f t="shared" si="123"/>
        <v>4.7960375854179029E-3</v>
      </c>
      <c r="W27" s="5">
        <f t="shared" si="124"/>
        <v>6.99666179943568E-2</v>
      </c>
      <c r="X27" s="5">
        <f t="shared" si="125"/>
        <v>5.2032161064077091E-2</v>
      </c>
      <c r="Y27" s="5">
        <f t="shared" si="126"/>
        <v>1.9347410683880864E-2</v>
      </c>
      <c r="Z27" s="5">
        <f t="shared" si="127"/>
        <v>6.0783339250401287E-3</v>
      </c>
      <c r="AA27" s="5">
        <f t="shared" si="128"/>
        <v>1.0206283938755327E-2</v>
      </c>
      <c r="AB27" s="5">
        <f t="shared" si="129"/>
        <v>8.5688145076536961E-3</v>
      </c>
      <c r="AC27" s="5">
        <f t="shared" si="130"/>
        <v>3.7430589630795046E-4</v>
      </c>
      <c r="AD27" s="5">
        <f t="shared" si="131"/>
        <v>2.9370678638724137E-2</v>
      </c>
      <c r="AE27" s="5">
        <f t="shared" si="132"/>
        <v>2.1842128793685616E-2</v>
      </c>
      <c r="AF27" s="5">
        <f t="shared" si="133"/>
        <v>8.1216814243260278E-3</v>
      </c>
      <c r="AG27" s="5">
        <f t="shared" si="134"/>
        <v>2.0132869459534696E-3</v>
      </c>
      <c r="AH27" s="5">
        <f t="shared" si="135"/>
        <v>1.1300705209677303E-3</v>
      </c>
      <c r="AI27" s="5">
        <f t="shared" si="136"/>
        <v>1.8975299399559829E-3</v>
      </c>
      <c r="AJ27" s="5">
        <f t="shared" si="137"/>
        <v>1.5930952122996645E-3</v>
      </c>
      <c r="AK27" s="5">
        <f t="shared" si="138"/>
        <v>8.9166879601769206E-4</v>
      </c>
      <c r="AL27" s="5">
        <f t="shared" si="139"/>
        <v>1.8696087545185824E-5</v>
      </c>
      <c r="AM27" s="5">
        <f t="shared" si="140"/>
        <v>9.8634095907712063E-3</v>
      </c>
      <c r="AN27" s="5">
        <f t="shared" si="141"/>
        <v>7.335133970736785E-3</v>
      </c>
      <c r="AO27" s="5">
        <f t="shared" si="142"/>
        <v>2.7274640616668285E-3</v>
      </c>
      <c r="AP27" s="5">
        <f t="shared" si="143"/>
        <v>6.7611218712222958E-4</v>
      </c>
      <c r="AQ27" s="5">
        <f t="shared" si="144"/>
        <v>1.2570129594003925E-4</v>
      </c>
      <c r="AR27" s="5">
        <f t="shared" si="145"/>
        <v>1.6808018751313951E-4</v>
      </c>
      <c r="AS27" s="5">
        <f t="shared" si="146"/>
        <v>2.8222768597350697E-4</v>
      </c>
      <c r="AT27" s="5">
        <f t="shared" si="147"/>
        <v>2.3694781612417502E-4</v>
      </c>
      <c r="AU27" s="5">
        <f t="shared" si="148"/>
        <v>1.326216865704337E-4</v>
      </c>
      <c r="AV27" s="5">
        <f t="shared" si="149"/>
        <v>5.5672105476071079E-5</v>
      </c>
      <c r="AW27" s="5">
        <f t="shared" si="150"/>
        <v>6.4850347177612825E-7</v>
      </c>
      <c r="AX27" s="5">
        <f t="shared" si="151"/>
        <v>2.7603166736458662E-3</v>
      </c>
      <c r="AY27" s="5">
        <f t="shared" si="152"/>
        <v>2.0527681038203589E-3</v>
      </c>
      <c r="AZ27" s="5">
        <f t="shared" si="153"/>
        <v>7.6329229328903569E-4</v>
      </c>
      <c r="BA27" s="5">
        <f t="shared" si="154"/>
        <v>1.8921284026518278E-4</v>
      </c>
      <c r="BB27" s="5">
        <f t="shared" si="155"/>
        <v>3.5178036549028087E-5</v>
      </c>
      <c r="BC27" s="5">
        <f t="shared" si="156"/>
        <v>5.2321787621195345E-6</v>
      </c>
      <c r="BD27" s="5">
        <f t="shared" si="157"/>
        <v>2.0832733378340827E-5</v>
      </c>
      <c r="BE27" s="5">
        <f t="shared" si="158"/>
        <v>3.4980768529976448E-5</v>
      </c>
      <c r="BF27" s="5">
        <f t="shared" si="159"/>
        <v>2.9368545757418178E-5</v>
      </c>
      <c r="BG27" s="5">
        <f t="shared" si="160"/>
        <v>1.6437822193003827E-5</v>
      </c>
      <c r="BH27" s="5">
        <f t="shared" si="161"/>
        <v>6.9002905527053305E-6</v>
      </c>
      <c r="BI27" s="5">
        <f t="shared" si="162"/>
        <v>2.3172904124498721E-6</v>
      </c>
      <c r="BJ27" s="8">
        <f t="shared" si="163"/>
        <v>0.59608981528760729</v>
      </c>
      <c r="BK27" s="8">
        <f t="shared" si="164"/>
        <v>0.24120991799561275</v>
      </c>
      <c r="BL27" s="8">
        <f t="shared" si="165"/>
        <v>0.15691044113536032</v>
      </c>
      <c r="BM27" s="8">
        <f t="shared" si="166"/>
        <v>0.43447214738701168</v>
      </c>
      <c r="BN27" s="8">
        <f t="shared" si="167"/>
        <v>0.56376424135626002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1.2563600782778901</v>
      </c>
      <c r="F28">
        <f>VLOOKUP(B28,home!$B$2:$E$405,3,FALSE)</f>
        <v>0.57999999999999996</v>
      </c>
      <c r="G28">
        <f>VLOOKUP(C28,away!$B$2:$E$405,4,FALSE)</f>
        <v>0.95</v>
      </c>
      <c r="H28">
        <f>VLOOKUP(A28,away!$A$2:$E$405,3,FALSE)</f>
        <v>1.0958904109589001</v>
      </c>
      <c r="I28">
        <f>VLOOKUP(C28,away!$B$2:$E$405,3,FALSE)</f>
        <v>0.76</v>
      </c>
      <c r="J28">
        <f>VLOOKUP(B28,home!$B$2:$E$405,4,FALSE)</f>
        <v>1.24</v>
      </c>
      <c r="K28" s="3">
        <f t="shared" si="112"/>
        <v>0.6922544031311173</v>
      </c>
      <c r="L28" s="3">
        <f t="shared" si="113"/>
        <v>1.0327671232876674</v>
      </c>
      <c r="M28" s="5">
        <f t="shared" si="114"/>
        <v>0.178169216386451</v>
      </c>
      <c r="N28" s="5">
        <f t="shared" si="115"/>
        <v>0.12333842454594153</v>
      </c>
      <c r="O28" s="5">
        <f t="shared" si="116"/>
        <v>0.18400730906585291</v>
      </c>
      <c r="P28" s="5">
        <f t="shared" si="117"/>
        <v>0.12737986990914507</v>
      </c>
      <c r="Q28" s="5">
        <f t="shared" si="118"/>
        <v>4.2690783733591552E-2</v>
      </c>
      <c r="R28" s="5">
        <f t="shared" si="119"/>
        <v>9.5018349623922832E-2</v>
      </c>
      <c r="S28" s="5">
        <f t="shared" si="120"/>
        <v>2.2767164254229453E-2</v>
      </c>
      <c r="T28" s="5">
        <f t="shared" si="121"/>
        <v>4.4089637907437293E-2</v>
      </c>
      <c r="U28" s="5">
        <f t="shared" si="122"/>
        <v>6.5776870905412524E-2</v>
      </c>
      <c r="V28" s="5">
        <f t="shared" si="123"/>
        <v>1.8085668343349776E-3</v>
      </c>
      <c r="W28" s="5">
        <f t="shared" si="124"/>
        <v>9.8509610042323455E-3</v>
      </c>
      <c r="X28" s="5">
        <f t="shared" si="125"/>
        <v>1.017374865796003E-2</v>
      </c>
      <c r="Y28" s="5">
        <f t="shared" si="126"/>
        <v>5.2535565672665744E-3</v>
      </c>
      <c r="Z28" s="5">
        <f t="shared" si="127"/>
        <v>3.2710609200213528E-2</v>
      </c>
      <c r="AA28" s="5">
        <f t="shared" si="128"/>
        <v>2.2644063247949053E-2</v>
      </c>
      <c r="AB28" s="5">
        <f t="shared" si="129"/>
        <v>7.8377262440861208E-3</v>
      </c>
      <c r="AC28" s="5">
        <f t="shared" si="130"/>
        <v>8.0813275699341964E-5</v>
      </c>
      <c r="AD28" s="5">
        <f t="shared" si="131"/>
        <v>1.7048427825631935E-3</v>
      </c>
      <c r="AE28" s="5">
        <f t="shared" si="132"/>
        <v>1.7607055762055314E-3</v>
      </c>
      <c r="AF28" s="5">
        <f t="shared" si="133"/>
        <v>9.0919941644717088E-4</v>
      </c>
      <c r="AG28" s="5">
        <f t="shared" si="134"/>
        <v>3.1299708860632353E-4</v>
      </c>
      <c r="AH28" s="5">
        <f t="shared" si="135"/>
        <v>8.4456104411729082E-3</v>
      </c>
      <c r="AI28" s="5">
        <f t="shared" si="136"/>
        <v>5.8465110150320845E-3</v>
      </c>
      <c r="AJ28" s="5">
        <f t="shared" si="137"/>
        <v>2.0236364965552692E-3</v>
      </c>
      <c r="AK28" s="5">
        <f t="shared" si="138"/>
        <v>4.6695709169240448E-4</v>
      </c>
      <c r="AL28" s="5">
        <f t="shared" si="139"/>
        <v>2.3110579379069143E-6</v>
      </c>
      <c r="AM28" s="5">
        <f t="shared" si="140"/>
        <v>2.3603698457513536E-4</v>
      </c>
      <c r="AN28" s="5">
        <f t="shared" si="141"/>
        <v>2.4377123754915807E-4</v>
      </c>
      <c r="AO28" s="5">
        <f t="shared" si="142"/>
        <v>1.258794598719593E-4</v>
      </c>
      <c r="AP28" s="5">
        <f t="shared" si="143"/>
        <v>4.333472255098959E-5</v>
      </c>
      <c r="AQ28" s="5">
        <f t="shared" si="144"/>
        <v>1.1188669186863681E-5</v>
      </c>
      <c r="AR28" s="5">
        <f t="shared" si="145"/>
        <v>1.7444697599476868E-3</v>
      </c>
      <c r="AS28" s="5">
        <f t="shared" si="146"/>
        <v>1.2076168724528696E-3</v>
      </c>
      <c r="AT28" s="5">
        <f t="shared" si="147"/>
        <v>4.1798904862546391E-4</v>
      </c>
      <c r="AU28" s="5">
        <f t="shared" si="148"/>
        <v>9.6451586457188044E-5</v>
      </c>
      <c r="AV28" s="5">
        <f t="shared" si="149"/>
        <v>1.6692258853492517E-5</v>
      </c>
      <c r="AW28" s="5">
        <f t="shared" si="150"/>
        <v>4.5896171917288329E-8</v>
      </c>
      <c r="AX28" s="5">
        <f t="shared" si="151"/>
        <v>2.7232940312321506E-5</v>
      </c>
      <c r="AY28" s="5">
        <f t="shared" si="152"/>
        <v>2.8125285425021033E-5</v>
      </c>
      <c r="AZ28" s="5">
        <f t="shared" si="153"/>
        <v>1.4523435060021766E-5</v>
      </c>
      <c r="BA28" s="5">
        <f t="shared" si="154"/>
        <v>4.9997754157313099E-6</v>
      </c>
      <c r="BB28" s="5">
        <f t="shared" si="155"/>
        <v>1.2909009182973066E-6</v>
      </c>
      <c r="BC28" s="5">
        <f t="shared" si="156"/>
        <v>2.6664000556786357E-7</v>
      </c>
      <c r="BD28" s="5">
        <f t="shared" si="157"/>
        <v>3.0027183594058326E-4</v>
      </c>
      <c r="BE28" s="5">
        <f t="shared" si="158"/>
        <v>2.0786450056613326E-4</v>
      </c>
      <c r="BF28" s="5">
        <f t="shared" si="159"/>
        <v>7.194755788577819E-5</v>
      </c>
      <c r="BG28" s="5">
        <f t="shared" si="160"/>
        <v>1.6602004580320299E-5</v>
      </c>
      <c r="BH28" s="5">
        <f t="shared" si="161"/>
        <v>2.8732026928824261E-6</v>
      </c>
      <c r="BI28" s="5">
        <f t="shared" si="162"/>
        <v>3.977974430472086E-7</v>
      </c>
      <c r="BJ28" s="8">
        <f t="shared" si="163"/>
        <v>0.24082150733112268</v>
      </c>
      <c r="BK28" s="8">
        <f t="shared" si="164"/>
        <v>0.33023606700322283</v>
      </c>
      <c r="BL28" s="8">
        <f t="shared" si="165"/>
        <v>0.39615021055712152</v>
      </c>
      <c r="BM28" s="8">
        <f t="shared" si="166"/>
        <v>0.24928636143752253</v>
      </c>
      <c r="BN28" s="8">
        <f t="shared" si="167"/>
        <v>0.75060395326490492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1.2563600782778901</v>
      </c>
      <c r="F29">
        <f>VLOOKUP(B29,home!$B$2:$E$405,3,FALSE)</f>
        <v>1.1399999999999999</v>
      </c>
      <c r="G29">
        <f>VLOOKUP(C29,away!$B$2:$E$405,4,FALSE)</f>
        <v>0.99</v>
      </c>
      <c r="H29">
        <f>VLOOKUP(A29,away!$A$2:$E$405,3,FALSE)</f>
        <v>1.0958904109589001</v>
      </c>
      <c r="I29">
        <f>VLOOKUP(C29,away!$B$2:$E$405,3,FALSE)</f>
        <v>1.02</v>
      </c>
      <c r="J29">
        <f>VLOOKUP(B29,home!$B$2:$E$405,4,FALSE)</f>
        <v>1.61</v>
      </c>
      <c r="K29" s="3">
        <f t="shared" si="112"/>
        <v>1.4179279843444268</v>
      </c>
      <c r="L29" s="3">
        <f t="shared" si="113"/>
        <v>1.7996712328767057</v>
      </c>
      <c r="M29" s="5">
        <f t="shared" si="114"/>
        <v>4.0051096914298999E-2</v>
      </c>
      <c r="N29" s="5">
        <f t="shared" si="115"/>
        <v>5.6789571118475261E-2</v>
      </c>
      <c r="O29" s="5">
        <f t="shared" si="116"/>
        <v>7.2078806961820882E-2</v>
      </c>
      <c r="P29" s="5">
        <f t="shared" si="117"/>
        <v>0.10220255746932572</v>
      </c>
      <c r="Q29" s="5">
        <f t="shared" si="118"/>
        <v>4.0261761053902057E-2</v>
      </c>
      <c r="R29" s="5">
        <f t="shared" si="119"/>
        <v>6.4859077694631159E-2</v>
      </c>
      <c r="S29" s="5">
        <f t="shared" si="120"/>
        <v>6.5200228945175562E-2</v>
      </c>
      <c r="T29" s="5">
        <f t="shared" si="121"/>
        <v>7.2457933153663237E-2</v>
      </c>
      <c r="U29" s="5">
        <f t="shared" si="122"/>
        <v>9.1965501301986927E-2</v>
      </c>
      <c r="V29" s="5">
        <f t="shared" si="123"/>
        <v>1.848646870061257E-2</v>
      </c>
      <c r="W29" s="5">
        <f t="shared" si="124"/>
        <v>1.9029425899105432E-2</v>
      </c>
      <c r="X29" s="5">
        <f t="shared" si="125"/>
        <v>3.4246710368778979E-2</v>
      </c>
      <c r="Y29" s="5">
        <f t="shared" si="126"/>
        <v>3.0816409735675978E-2</v>
      </c>
      <c r="Z29" s="5">
        <f t="shared" si="127"/>
        <v>3.8908338772647641E-2</v>
      </c>
      <c r="AA29" s="5">
        <f t="shared" si="128"/>
        <v>5.5169222370090379E-2</v>
      </c>
      <c r="AB29" s="5">
        <f t="shared" si="129"/>
        <v>3.9112992136535865E-2</v>
      </c>
      <c r="AC29" s="5">
        <f t="shared" si="130"/>
        <v>2.9483655338799044E-3</v>
      </c>
      <c r="AD29" s="5">
        <f t="shared" si="131"/>
        <v>6.7455888770875461E-3</v>
      </c>
      <c r="AE29" s="5">
        <f t="shared" si="132"/>
        <v>1.2139842250907534E-2</v>
      </c>
      <c r="AF29" s="5">
        <f t="shared" si="133"/>
        <v>1.0923862435309748E-2</v>
      </c>
      <c r="AG29" s="5">
        <f t="shared" si="134"/>
        <v>6.5531203255764763E-3</v>
      </c>
      <c r="AH29" s="5">
        <f t="shared" si="135"/>
        <v>1.750555450203883E-2</v>
      </c>
      <c r="AI29" s="5">
        <f t="shared" si="136"/>
        <v>2.4821615609907421E-2</v>
      </c>
      <c r="AJ29" s="5">
        <f t="shared" si="137"/>
        <v>1.7597631694964099E-2</v>
      </c>
      <c r="AK29" s="5">
        <f t="shared" si="138"/>
        <v>8.3173914794920159E-3</v>
      </c>
      <c r="AL29" s="5">
        <f t="shared" si="139"/>
        <v>3.009460625377873E-4</v>
      </c>
      <c r="AM29" s="5">
        <f t="shared" si="140"/>
        <v>1.9129518479409852E-3</v>
      </c>
      <c r="AN29" s="5">
        <f t="shared" si="141"/>
        <v>3.4426844106177248E-3</v>
      </c>
      <c r="AO29" s="5">
        <f t="shared" si="142"/>
        <v>3.097850048830909E-3</v>
      </c>
      <c r="AP29" s="5">
        <f t="shared" si="143"/>
        <v>1.8583705388822288E-3</v>
      </c>
      <c r="AQ29" s="5">
        <f t="shared" si="144"/>
        <v>8.3611399971298219E-4</v>
      </c>
      <c r="AR29" s="5">
        <f t="shared" si="145"/>
        <v>6.3008485705749184E-3</v>
      </c>
      <c r="AS29" s="5">
        <f t="shared" si="146"/>
        <v>8.9341495133347555E-3</v>
      </c>
      <c r="AT29" s="5">
        <f t="shared" si="147"/>
        <v>6.3339903056372476E-3</v>
      </c>
      <c r="AU29" s="5">
        <f t="shared" si="148"/>
        <v>2.993714035643121E-3</v>
      </c>
      <c r="AV29" s="5">
        <f t="shared" si="149"/>
        <v>1.0612177270657669E-3</v>
      </c>
      <c r="AW29" s="5">
        <f t="shared" si="150"/>
        <v>2.1332095207654388E-5</v>
      </c>
      <c r="AX29" s="5">
        <f t="shared" si="151"/>
        <v>4.520713263164841E-4</v>
      </c>
      <c r="AY29" s="5">
        <f t="shared" si="152"/>
        <v>8.1357976118019433E-4</v>
      </c>
      <c r="AZ29" s="5">
        <f t="shared" si="153"/>
        <v>7.3208804592334834E-4</v>
      </c>
      <c r="BA29" s="5">
        <f t="shared" si="154"/>
        <v>4.3917259872705702E-4</v>
      </c>
      <c r="BB29" s="5">
        <f t="shared" si="155"/>
        <v>1.9759157304919737E-4</v>
      </c>
      <c r="BC29" s="5">
        <f t="shared" si="156"/>
        <v>7.1119973975099351E-5</v>
      </c>
      <c r="BD29" s="5">
        <f t="shared" si="157"/>
        <v>1.8899093191959997E-3</v>
      </c>
      <c r="BE29" s="5">
        <f t="shared" si="158"/>
        <v>2.6797553115613312E-3</v>
      </c>
      <c r="BF29" s="5">
        <f t="shared" si="159"/>
        <v>1.8998500237292154E-3</v>
      </c>
      <c r="BG29" s="5">
        <f t="shared" si="160"/>
        <v>8.9795017156769279E-4</v>
      </c>
      <c r="BH29" s="5">
        <f t="shared" si="161"/>
        <v>3.1830716920317755E-4</v>
      </c>
      <c r="BI29" s="5">
        <f t="shared" si="162"/>
        <v>9.026732856612836E-5</v>
      </c>
      <c r="BJ29" s="8">
        <f t="shared" si="163"/>
        <v>0.30381781934363838</v>
      </c>
      <c r="BK29" s="8">
        <f t="shared" si="164"/>
        <v>0.2300032433870107</v>
      </c>
      <c r="BL29" s="8">
        <f t="shared" si="165"/>
        <v>0.4248277532275469</v>
      </c>
      <c r="BM29" s="8">
        <f t="shared" si="166"/>
        <v>0.62052203585241683</v>
      </c>
      <c r="BN29" s="8">
        <f t="shared" si="167"/>
        <v>0.37624287121245409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1.2563600782778901</v>
      </c>
      <c r="F30">
        <f>VLOOKUP(B30,home!$B$2:$E$405,3,FALSE)</f>
        <v>1.17</v>
      </c>
      <c r="G30">
        <f>VLOOKUP(C30,away!$B$2:$E$405,4,FALSE)</f>
        <v>1.1200000000000001</v>
      </c>
      <c r="H30">
        <f>VLOOKUP(A30,away!$A$2:$E$405,3,FALSE)</f>
        <v>1.0958904109589001</v>
      </c>
      <c r="I30">
        <f>VLOOKUP(C30,away!$B$2:$E$405,3,FALSE)</f>
        <v>1.0900000000000001</v>
      </c>
      <c r="J30">
        <f>VLOOKUP(B30,home!$B$2:$E$405,4,FALSE)</f>
        <v>0.65</v>
      </c>
      <c r="K30" s="3">
        <f t="shared" si="112"/>
        <v>1.6463342465753472</v>
      </c>
      <c r="L30" s="3">
        <f t="shared" si="113"/>
        <v>0.77643835616438084</v>
      </c>
      <c r="M30" s="5">
        <f t="shared" si="114"/>
        <v>8.8675414608267264E-2</v>
      </c>
      <c r="N30" s="5">
        <f t="shared" si="115"/>
        <v>0.14598937189885822</v>
      </c>
      <c r="O30" s="5">
        <f t="shared" si="116"/>
        <v>6.885099315063796E-2</v>
      </c>
      <c r="P30" s="5">
        <f t="shared" si="117"/>
        <v>0.11335174793461995</v>
      </c>
      <c r="Q30" s="5">
        <f t="shared" si="118"/>
        <v>0.12017365129655747</v>
      </c>
      <c r="R30" s="5">
        <f t="shared" si="119"/>
        <v>2.6729275971083186E-2</v>
      </c>
      <c r="S30" s="5">
        <f t="shared" si="120"/>
        <v>3.6223734663642974E-2</v>
      </c>
      <c r="T30" s="5">
        <f t="shared" si="121"/>
        <v>9.3307432266970608E-2</v>
      </c>
      <c r="U30" s="5">
        <f t="shared" si="122"/>
        <v>4.4005322417357766E-2</v>
      </c>
      <c r="V30" s="5">
        <f t="shared" si="123"/>
        <v>5.1448854341202242E-3</v>
      </c>
      <c r="W30" s="5">
        <f t="shared" si="124"/>
        <v>6.5948665888508812E-2</v>
      </c>
      <c r="X30" s="5">
        <f t="shared" si="125"/>
        <v>5.1205073733707772E-2</v>
      </c>
      <c r="Y30" s="5">
        <f t="shared" si="126"/>
        <v>1.9878791638537983E-2</v>
      </c>
      <c r="Z30" s="5">
        <f t="shared" si="127"/>
        <v>6.9178783654839726E-3</v>
      </c>
      <c r="AA30" s="5">
        <f t="shared" si="128"/>
        <v>1.1389140066738952E-2</v>
      </c>
      <c r="AB30" s="5">
        <f t="shared" si="129"/>
        <v>9.3751656654578863E-3</v>
      </c>
      <c r="AC30" s="5">
        <f t="shared" si="130"/>
        <v>4.1103681292128588E-4</v>
      </c>
      <c r="AD30" s="5">
        <f t="shared" si="131"/>
        <v>2.7143386792051857E-2</v>
      </c>
      <c r="AE30" s="5">
        <f t="shared" si="132"/>
        <v>2.1075166621554713E-2</v>
      </c>
      <c r="AF30" s="5">
        <f t="shared" si="133"/>
        <v>8.1817838637651824E-3</v>
      </c>
      <c r="AG30" s="5">
        <f t="shared" si="134"/>
        <v>2.1175502712246987E-3</v>
      </c>
      <c r="AH30" s="5">
        <f t="shared" si="135"/>
        <v>1.3428265265603772E-3</v>
      </c>
      <c r="AI30" s="5">
        <f t="shared" si="136"/>
        <v>2.2107412978861693E-3</v>
      </c>
      <c r="AJ30" s="5">
        <f t="shared" si="137"/>
        <v>1.8198095545142157E-3</v>
      </c>
      <c r="AK30" s="5">
        <f t="shared" si="138"/>
        <v>9.9867159728059328E-4</v>
      </c>
      <c r="AL30" s="5">
        <f t="shared" si="139"/>
        <v>2.1016757086922871E-5</v>
      </c>
      <c r="AM30" s="5">
        <f t="shared" si="140"/>
        <v>8.9374174487591787E-3</v>
      </c>
      <c r="AN30" s="5">
        <f t="shared" si="141"/>
        <v>6.9393537122694323E-3</v>
      </c>
      <c r="AO30" s="5">
        <f t="shared" si="142"/>
        <v>2.6939901945988351E-3</v>
      </c>
      <c r="AP30" s="5">
        <f t="shared" si="143"/>
        <v>6.9723910607242688E-4</v>
      </c>
      <c r="AQ30" s="5">
        <f t="shared" si="144"/>
        <v>1.3534079634309936E-4</v>
      </c>
      <c r="AR30" s="5">
        <f t="shared" si="145"/>
        <v>2.0852440417929301E-4</v>
      </c>
      <c r="AS30" s="5">
        <f t="shared" si="146"/>
        <v>3.4330086784708954E-4</v>
      </c>
      <c r="AT30" s="5">
        <f t="shared" si="147"/>
        <v>2.8259398780785053E-4</v>
      </c>
      <c r="AU30" s="5">
        <f t="shared" si="148"/>
        <v>1.5508138666812016E-4</v>
      </c>
      <c r="AV30" s="5">
        <f t="shared" si="149"/>
        <v>6.3828949469529908E-5</v>
      </c>
      <c r="AW30" s="5">
        <f t="shared" si="150"/>
        <v>7.4625662161140345E-7</v>
      </c>
      <c r="AX30" s="5">
        <f t="shared" si="151"/>
        <v>2.4523294036387176E-3</v>
      </c>
      <c r="AY30" s="5">
        <f t="shared" si="152"/>
        <v>1.9040826109348226E-3</v>
      </c>
      <c r="AZ30" s="5">
        <f t="shared" si="153"/>
        <v>7.3920138621770776E-4</v>
      </c>
      <c r="BA30" s="5">
        <f t="shared" si="154"/>
        <v>1.9131476972976961E-4</v>
      </c>
      <c r="BB30" s="5">
        <f t="shared" si="155"/>
        <v>3.7136031329737332E-5</v>
      </c>
      <c r="BC30" s="5">
        <f t="shared" si="156"/>
        <v>5.7667678240260426E-6</v>
      </c>
      <c r="BD30" s="5">
        <f t="shared" si="157"/>
        <v>2.6984390933521182E-5</v>
      </c>
      <c r="BE30" s="5">
        <f t="shared" si="158"/>
        <v>4.4425326916833227E-5</v>
      </c>
      <c r="BF30" s="5">
        <f t="shared" si="159"/>
        <v>3.6569468559244066E-5</v>
      </c>
      <c r="BG30" s="5">
        <f t="shared" si="160"/>
        <v>2.0068522822714644E-5</v>
      </c>
      <c r="BH30" s="5">
        <f t="shared" si="161"/>
        <v>8.2598741003035147E-6</v>
      </c>
      <c r="BI30" s="5">
        <f t="shared" si="162"/>
        <v>2.7197027207460807E-6</v>
      </c>
      <c r="BJ30" s="8">
        <f t="shared" si="163"/>
        <v>0.57975404649945517</v>
      </c>
      <c r="BK30" s="8">
        <f t="shared" si="164"/>
        <v>0.24573191882159348</v>
      </c>
      <c r="BL30" s="8">
        <f t="shared" si="165"/>
        <v>0.16791430312954231</v>
      </c>
      <c r="BM30" s="8">
        <f t="shared" si="166"/>
        <v>0.43464435560173759</v>
      </c>
      <c r="BN30" s="8">
        <f t="shared" si="167"/>
        <v>0.56377045486002408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1.2563600782778901</v>
      </c>
      <c r="F31">
        <f>VLOOKUP(B31,home!$B$2:$E$405,3,FALSE)</f>
        <v>0.83</v>
      </c>
      <c r="G31">
        <f>VLOOKUP(C31,away!$B$2:$E$405,4,FALSE)</f>
        <v>0.91</v>
      </c>
      <c r="H31">
        <f>VLOOKUP(A31,away!$A$2:$E$405,3,FALSE)</f>
        <v>1.0958904109589001</v>
      </c>
      <c r="I31">
        <f>VLOOKUP(C31,away!$B$2:$E$405,3,FALSE)</f>
        <v>0.95</v>
      </c>
      <c r="J31">
        <f>VLOOKUP(B31,home!$B$2:$E$405,4,FALSE)</f>
        <v>0.71</v>
      </c>
      <c r="K31" s="3">
        <f t="shared" si="112"/>
        <v>0.94892876712329033</v>
      </c>
      <c r="L31" s="3">
        <f t="shared" si="113"/>
        <v>0.73917808219177805</v>
      </c>
      <c r="M31" s="5">
        <f t="shared" si="114"/>
        <v>0.18486917812576972</v>
      </c>
      <c r="N31" s="5">
        <f t="shared" si="115"/>
        <v>0.17542768127798261</v>
      </c>
      <c r="O31" s="5">
        <f t="shared" si="116"/>
        <v>0.13665124454337668</v>
      </c>
      <c r="P31" s="5">
        <f t="shared" si="117"/>
        <v>0.12967229701040967</v>
      </c>
      <c r="Q31" s="5">
        <f t="shared" si="118"/>
        <v>8.3234186657206777E-2</v>
      </c>
      <c r="R31" s="5">
        <f t="shared" si="119"/>
        <v>5.050480243534642E-2</v>
      </c>
      <c r="S31" s="5">
        <f t="shared" si="120"/>
        <v>2.273892379252699E-2</v>
      </c>
      <c r="T31" s="5">
        <f t="shared" si="121"/>
        <v>6.1524886466066589E-2</v>
      </c>
      <c r="U31" s="5">
        <f t="shared" si="122"/>
        <v>4.7925459908778618E-2</v>
      </c>
      <c r="V31" s="5">
        <f t="shared" si="123"/>
        <v>1.7721892190737541E-3</v>
      </c>
      <c r="W31" s="5">
        <f t="shared" si="124"/>
        <v>2.6327771375711018E-2</v>
      </c>
      <c r="X31" s="5">
        <f t="shared" si="125"/>
        <v>1.9460911553881664E-2</v>
      </c>
      <c r="Y31" s="5">
        <f t="shared" si="126"/>
        <v>7.1925396400510299E-3</v>
      </c>
      <c r="Z31" s="5">
        <f t="shared" si="127"/>
        <v>1.2444014335211338E-2</v>
      </c>
      <c r="AA31" s="5">
        <f t="shared" si="128"/>
        <v>1.1808483181176643E-2</v>
      </c>
      <c r="AB31" s="5">
        <f t="shared" si="129"/>
        <v>5.6027046933550314E-3</v>
      </c>
      <c r="AC31" s="5">
        <f t="shared" si="130"/>
        <v>7.7691373808279644E-5</v>
      </c>
      <c r="AD31" s="5">
        <f t="shared" si="131"/>
        <v>6.2457949081643266E-3</v>
      </c>
      <c r="AE31" s="5">
        <f t="shared" si="132"/>
        <v>4.6167547019800798E-3</v>
      </c>
      <c r="AF31" s="5">
        <f t="shared" si="133"/>
        <v>1.7063019432797541E-3</v>
      </c>
      <c r="AG31" s="5">
        <f t="shared" si="134"/>
        <v>4.2042033269121097E-4</v>
      </c>
      <c r="AH31" s="5">
        <f t="shared" si="135"/>
        <v>2.299585662767127E-3</v>
      </c>
      <c r="AI31" s="5">
        <f t="shared" si="136"/>
        <v>2.1821429878640043E-3</v>
      </c>
      <c r="AJ31" s="5">
        <f t="shared" si="137"/>
        <v>1.0353491275802613E-3</v>
      </c>
      <c r="AK31" s="5">
        <f t="shared" si="138"/>
        <v>3.2749085705897056E-4</v>
      </c>
      <c r="AL31" s="5">
        <f t="shared" si="139"/>
        <v>2.1797941661773832E-6</v>
      </c>
      <c r="AM31" s="5">
        <f t="shared" si="140"/>
        <v>1.1853628923818602E-3</v>
      </c>
      <c r="AN31" s="5">
        <f t="shared" si="141"/>
        <v>8.7619426949212236E-4</v>
      </c>
      <c r="AO31" s="5">
        <f t="shared" si="142"/>
        <v>3.2383179987530641E-4</v>
      </c>
      <c r="AP31" s="5">
        <f t="shared" si="143"/>
        <v>7.9789789594846908E-5</v>
      </c>
      <c r="AQ31" s="5">
        <f t="shared" si="144"/>
        <v>1.4744715912801104E-5</v>
      </c>
      <c r="AR31" s="5">
        <f t="shared" si="145"/>
        <v>3.3996066400798292E-4</v>
      </c>
      <c r="AS31" s="5">
        <f t="shared" si="146"/>
        <v>3.2259845376751033E-4</v>
      </c>
      <c r="AT31" s="5">
        <f t="shared" si="147"/>
        <v>1.5306147650474169E-4</v>
      </c>
      <c r="AU31" s="5">
        <f t="shared" si="148"/>
        <v>4.8414812731238335E-5</v>
      </c>
      <c r="AV31" s="5">
        <f t="shared" si="149"/>
        <v>1.148555213888974E-5</v>
      </c>
      <c r="AW31" s="5">
        <f t="shared" si="150"/>
        <v>4.2471312146806312E-8</v>
      </c>
      <c r="AX31" s="5">
        <f t="shared" si="151"/>
        <v>1.8747082467693592E-4</v>
      </c>
      <c r="AY31" s="5">
        <f t="shared" si="152"/>
        <v>1.3857432465160855E-4</v>
      </c>
      <c r="AZ31" s="5">
        <f t="shared" si="153"/>
        <v>5.1215551768498415E-5</v>
      </c>
      <c r="BA31" s="5">
        <f t="shared" si="154"/>
        <v>1.2619137778210796E-5</v>
      </c>
      <c r="BB31" s="5">
        <f t="shared" si="155"/>
        <v>2.3319475154529176E-6</v>
      </c>
      <c r="BC31" s="5">
        <f t="shared" si="156"/>
        <v>3.4474489844887397E-7</v>
      </c>
      <c r="BD31" s="5">
        <f t="shared" si="157"/>
        <v>4.1881911940344028E-5</v>
      </c>
      <c r="BE31" s="5">
        <f t="shared" si="158"/>
        <v>3.9742951062316866E-5</v>
      </c>
      <c r="BF31" s="5">
        <f t="shared" si="159"/>
        <v>1.8856614776702802E-5</v>
      </c>
      <c r="BG31" s="5">
        <f t="shared" si="160"/>
        <v>5.9645280707251371E-6</v>
      </c>
      <c r="BH31" s="5">
        <f t="shared" si="161"/>
        <v>1.414978067156365E-6</v>
      </c>
      <c r="BI31" s="5">
        <f t="shared" si="162"/>
        <v>2.6854267855463725E-7</v>
      </c>
      <c r="BJ31" s="8">
        <f t="shared" si="163"/>
        <v>0.38902972885556125</v>
      </c>
      <c r="BK31" s="8">
        <f t="shared" si="164"/>
        <v>0.33927103364040612</v>
      </c>
      <c r="BL31" s="8">
        <f t="shared" si="165"/>
        <v>0.25932091388304979</v>
      </c>
      <c r="BM31" s="8">
        <f t="shared" si="166"/>
        <v>0.2395677688107973</v>
      </c>
      <c r="BN31" s="8">
        <f t="shared" si="167"/>
        <v>0.7603593900500919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1.2563600782778901</v>
      </c>
      <c r="F32">
        <f>VLOOKUP(B32,home!$B$2:$E$405,3,FALSE)</f>
        <v>1.1000000000000001</v>
      </c>
      <c r="G32">
        <f>VLOOKUP(C32,away!$B$2:$E$405,4,FALSE)</f>
        <v>0.91</v>
      </c>
      <c r="H32">
        <f>VLOOKUP(A32,away!$A$2:$E$405,3,FALSE)</f>
        <v>1.0958904109589001</v>
      </c>
      <c r="I32">
        <f>VLOOKUP(C32,away!$B$2:$E$405,3,FALSE)</f>
        <v>1.1000000000000001</v>
      </c>
      <c r="J32">
        <f>VLOOKUP(B32,home!$B$2:$E$405,4,FALSE)</f>
        <v>0.96</v>
      </c>
      <c r="K32" s="3">
        <f t="shared" si="112"/>
        <v>1.2576164383561681</v>
      </c>
      <c r="L32" s="3">
        <f t="shared" si="113"/>
        <v>1.1572602739725986</v>
      </c>
      <c r="M32" s="5">
        <f t="shared" si="114"/>
        <v>8.9378357492066157E-2</v>
      </c>
      <c r="N32" s="5">
        <f t="shared" si="115"/>
        <v>0.11240369161529656</v>
      </c>
      <c r="O32" s="5">
        <f t="shared" si="116"/>
        <v>0.10343402247848933</v>
      </c>
      <c r="P32" s="5">
        <f t="shared" si="117"/>
        <v>0.13008032695424959</v>
      </c>
      <c r="Q32" s="5">
        <f t="shared" si="118"/>
        <v>7.0680365153657193E-2</v>
      </c>
      <c r="R32" s="5">
        <f t="shared" si="119"/>
        <v>5.985004259577225E-2</v>
      </c>
      <c r="S32" s="5">
        <f t="shared" si="120"/>
        <v>4.7329386932475501E-2</v>
      </c>
      <c r="T32" s="5">
        <f t="shared" si="121"/>
        <v>8.1795578742204625E-2</v>
      </c>
      <c r="U32" s="5">
        <f t="shared" si="122"/>
        <v>7.5268397404760046E-2</v>
      </c>
      <c r="V32" s="5">
        <f t="shared" si="123"/>
        <v>7.653632762852019E-3</v>
      </c>
      <c r="W32" s="5">
        <f t="shared" si="124"/>
        <v>2.9629596362085252E-2</v>
      </c>
      <c r="X32" s="5">
        <f t="shared" si="125"/>
        <v>3.4289154803684288E-2</v>
      </c>
      <c r="Y32" s="5">
        <f t="shared" si="126"/>
        <v>1.9840738341200263E-2</v>
      </c>
      <c r="Z32" s="5">
        <f t="shared" si="127"/>
        <v>2.3087358897218361E-2</v>
      </c>
      <c r="AA32" s="5">
        <f t="shared" si="128"/>
        <v>2.9035042067370346E-2</v>
      </c>
      <c r="AB32" s="5">
        <f t="shared" si="129"/>
        <v>1.8257473096143909E-2</v>
      </c>
      <c r="AC32" s="5">
        <f t="shared" si="130"/>
        <v>6.9618856854407048E-4</v>
      </c>
      <c r="AD32" s="5">
        <f t="shared" si="131"/>
        <v>9.3156668617041388E-3</v>
      </c>
      <c r="AE32" s="5">
        <f t="shared" si="132"/>
        <v>1.0780651184613188E-2</v>
      </c>
      <c r="AF32" s="5">
        <f t="shared" si="133"/>
        <v>6.23800967175424E-3</v>
      </c>
      <c r="AG32" s="5">
        <f t="shared" si="134"/>
        <v>2.4063335939260105E-3</v>
      </c>
      <c r="AH32" s="5">
        <f t="shared" si="135"/>
        <v>6.6795208206746571E-3</v>
      </c>
      <c r="AI32" s="5">
        <f t="shared" si="136"/>
        <v>8.400275184422731E-3</v>
      </c>
      <c r="AJ32" s="5">
        <f t="shared" si="137"/>
        <v>5.2821620793227107E-3</v>
      </c>
      <c r="AK32" s="5">
        <f t="shared" si="138"/>
        <v>2.2143112870059455E-3</v>
      </c>
      <c r="AL32" s="5">
        <f t="shared" si="139"/>
        <v>4.0529022532580034E-5</v>
      </c>
      <c r="AM32" s="5">
        <f t="shared" si="140"/>
        <v>2.3431071559057849E-3</v>
      </c>
      <c r="AN32" s="5">
        <f t="shared" si="141"/>
        <v>2.7115848291906853E-3</v>
      </c>
      <c r="AO32" s="5">
        <f t="shared" si="142"/>
        <v>1.5690047011645773E-3</v>
      </c>
      <c r="AP32" s="5">
        <f t="shared" si="143"/>
        <v>6.0524893677800463E-4</v>
      </c>
      <c r="AQ32" s="5">
        <f t="shared" si="144"/>
        <v>1.7510763759933436E-4</v>
      </c>
      <c r="AR32" s="5">
        <f t="shared" si="145"/>
        <v>1.5459888189879257E-3</v>
      </c>
      <c r="AS32" s="5">
        <f t="shared" si="146"/>
        <v>1.9442609522740538E-3</v>
      </c>
      <c r="AT32" s="5">
        <f t="shared" si="147"/>
        <v>1.2225672670169339E-3</v>
      </c>
      <c r="AU32" s="5">
        <f t="shared" si="148"/>
        <v>5.1250689733222353E-4</v>
      </c>
      <c r="AV32" s="5">
        <f t="shared" si="149"/>
        <v>1.6113427471398041E-4</v>
      </c>
      <c r="AW32" s="5">
        <f t="shared" si="150"/>
        <v>1.6384865450733303E-6</v>
      </c>
      <c r="AX32" s="5">
        <f t="shared" si="151"/>
        <v>4.9112167934951432E-4</v>
      </c>
      <c r="AY32" s="5">
        <f t="shared" si="152"/>
        <v>5.6835560919790164E-4</v>
      </c>
      <c r="AZ32" s="5">
        <f t="shared" si="153"/>
        <v>3.2886768400711342E-4</v>
      </c>
      <c r="BA32" s="5">
        <f t="shared" si="154"/>
        <v>1.2686183536493535E-4</v>
      </c>
      <c r="BB32" s="5">
        <f t="shared" si="155"/>
        <v>3.670304058777294E-5</v>
      </c>
      <c r="BC32" s="5">
        <f t="shared" si="156"/>
        <v>8.494994161246702E-6</v>
      </c>
      <c r="BD32" s="5">
        <f t="shared" si="157"/>
        <v>2.9818524070342347E-4</v>
      </c>
      <c r="BE32" s="5">
        <f t="shared" si="158"/>
        <v>3.7500266038381608E-4</v>
      </c>
      <c r="BF32" s="5">
        <f t="shared" si="159"/>
        <v>2.3580475506299132E-4</v>
      </c>
      <c r="BG32" s="5">
        <f t="shared" si="160"/>
        <v>9.8850645403255894E-5</v>
      </c>
      <c r="BH32" s="5">
        <f t="shared" si="161"/>
        <v>3.1079049150312819E-5</v>
      </c>
      <c r="BI32" s="5">
        <f t="shared" si="162"/>
        <v>7.8171046199825294E-6</v>
      </c>
      <c r="BJ32" s="8">
        <f t="shared" si="163"/>
        <v>0.38634424443343257</v>
      </c>
      <c r="BK32" s="8">
        <f t="shared" si="164"/>
        <v>0.27574677734191783</v>
      </c>
      <c r="BL32" s="8">
        <f t="shared" si="165"/>
        <v>0.31485444467961082</v>
      </c>
      <c r="BM32" s="8">
        <f t="shared" si="166"/>
        <v>0.43363930193999572</v>
      </c>
      <c r="BN32" s="8">
        <f t="shared" si="167"/>
        <v>0.56582680628953108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1.4020887728459499</v>
      </c>
      <c r="F33">
        <f>VLOOKUP(B33,home!$B$2:$E$405,3,FALSE)</f>
        <v>0.76</v>
      </c>
      <c r="G33">
        <f>VLOOKUP(C33,away!$B$2:$E$405,4,FALSE)</f>
        <v>0.98</v>
      </c>
      <c r="H33">
        <f>VLOOKUP(A33,away!$A$2:$E$405,3,FALSE)</f>
        <v>1.2193211488250699</v>
      </c>
      <c r="I33">
        <f>VLOOKUP(C33,away!$B$2:$E$405,3,FALSE)</f>
        <v>0.62</v>
      </c>
      <c r="J33">
        <f>VLOOKUP(B33,home!$B$2:$E$405,4,FALSE)</f>
        <v>1.03</v>
      </c>
      <c r="K33" s="3">
        <f t="shared" si="112"/>
        <v>1.0442757180156634</v>
      </c>
      <c r="L33" s="3">
        <f t="shared" si="113"/>
        <v>0.77865848563968965</v>
      </c>
      <c r="M33" s="5">
        <f t="shared" si="114"/>
        <v>0.16155103118603256</v>
      </c>
      <c r="N33" s="5">
        <f t="shared" si="115"/>
        <v>0.16870381908796497</v>
      </c>
      <c r="O33" s="5">
        <f t="shared" si="116"/>
        <v>0.12579308129684638</v>
      </c>
      <c r="P33" s="5">
        <f t="shared" si="117"/>
        <v>0.13136266029266697</v>
      </c>
      <c r="Q33" s="5">
        <f t="shared" si="118"/>
        <v>8.8086650905034591E-2</v>
      </c>
      <c r="R33" s="5">
        <f t="shared" si="119"/>
        <v>4.8974925093276375E-2</v>
      </c>
      <c r="S33" s="5">
        <f t="shared" si="120"/>
        <v>2.6703866252787124E-2</v>
      </c>
      <c r="T33" s="5">
        <f t="shared" si="121"/>
        <v>6.8589418198786237E-2</v>
      </c>
      <c r="U33" s="5">
        <f t="shared" si="122"/>
        <v>5.1143325066544509E-2</v>
      </c>
      <c r="V33" s="5">
        <f t="shared" si="123"/>
        <v>2.4126472850318466E-3</v>
      </c>
      <c r="W33" s="5">
        <f t="shared" si="124"/>
        <v>3.0662250207150035E-2</v>
      </c>
      <c r="X33" s="5">
        <f t="shared" si="125"/>
        <v>2.3875421312604707E-2</v>
      </c>
      <c r="Y33" s="5">
        <f t="shared" si="126"/>
        <v>9.2953997016411733E-3</v>
      </c>
      <c r="Z33" s="5">
        <f t="shared" si="127"/>
        <v>1.2711580335815941E-2</v>
      </c>
      <c r="AA33" s="5">
        <f t="shared" si="128"/>
        <v>1.3274394682297979E-2</v>
      </c>
      <c r="AB33" s="5">
        <f t="shared" si="129"/>
        <v>6.9310640190400124E-3</v>
      </c>
      <c r="AC33" s="5">
        <f t="shared" si="130"/>
        <v>1.2261286858666965E-4</v>
      </c>
      <c r="AD33" s="5">
        <f t="shared" si="131"/>
        <v>8.0049608377618809E-3</v>
      </c>
      <c r="AE33" s="5">
        <f t="shared" si="132"/>
        <v>6.2331306835366872E-3</v>
      </c>
      <c r="AF33" s="5">
        <f t="shared" si="133"/>
        <v>2.4267400494184794E-3</v>
      </c>
      <c r="AG33" s="5">
        <f t="shared" si="134"/>
        <v>6.2986724397379309E-4</v>
      </c>
      <c r="AH33" s="5">
        <f t="shared" si="135"/>
        <v>2.474494973593424E-3</v>
      </c>
      <c r="AI33" s="5">
        <f t="shared" si="136"/>
        <v>2.5840550152754229E-3</v>
      </c>
      <c r="AJ33" s="5">
        <f t="shared" si="137"/>
        <v>1.3492329532343592E-3</v>
      </c>
      <c r="AK33" s="5">
        <f t="shared" si="138"/>
        <v>4.6965707033640153E-4</v>
      </c>
      <c r="AL33" s="5">
        <f t="shared" si="139"/>
        <v>3.9880284230714778E-6</v>
      </c>
      <c r="AM33" s="5">
        <f t="shared" si="140"/>
        <v>1.6718772453082112E-3</v>
      </c>
      <c r="AN33" s="5">
        <f t="shared" si="141"/>
        <v>1.3018214040071477E-3</v>
      </c>
      <c r="AO33" s="5">
        <f t="shared" si="142"/>
        <v>5.0683714150876998E-4</v>
      </c>
      <c r="AP33" s="5">
        <f t="shared" si="143"/>
        <v>1.3155101369105598E-4</v>
      </c>
      <c r="AQ33" s="5">
        <f t="shared" si="144"/>
        <v>2.5608328276260931E-5</v>
      </c>
      <c r="AR33" s="5">
        <f t="shared" si="145"/>
        <v>3.8535730177225607E-4</v>
      </c>
      <c r="AS33" s="5">
        <f t="shared" si="146"/>
        <v>4.0241927300080132E-4</v>
      </c>
      <c r="AT33" s="5">
        <f t="shared" si="147"/>
        <v>2.1011833762812654E-4</v>
      </c>
      <c r="AU33" s="5">
        <f t="shared" si="148"/>
        <v>7.3140492631623152E-5</v>
      </c>
      <c r="AV33" s="5">
        <f t="shared" si="149"/>
        <v>1.9094710114726899E-5</v>
      </c>
      <c r="AW33" s="5">
        <f t="shared" si="150"/>
        <v>9.0077836075038326E-8</v>
      </c>
      <c r="AX33" s="5">
        <f t="shared" si="151"/>
        <v>2.9098346846304692E-4</v>
      </c>
      <c r="AY33" s="5">
        <f t="shared" si="152"/>
        <v>2.265767468996205E-4</v>
      </c>
      <c r="AZ33" s="5">
        <f t="shared" si="153"/>
        <v>8.8212953311012855E-5</v>
      </c>
      <c r="BA33" s="5">
        <f t="shared" si="154"/>
        <v>2.2895921546319306E-5</v>
      </c>
      <c r="BB33" s="5">
        <f t="shared" si="155"/>
        <v>4.457025899645533E-6</v>
      </c>
      <c r="BC33" s="5">
        <f t="shared" si="156"/>
        <v>6.941002074949734E-7</v>
      </c>
      <c r="BD33" s="5">
        <f t="shared" si="157"/>
        <v>5.0010288838030259E-5</v>
      </c>
      <c r="BE33" s="5">
        <f t="shared" si="158"/>
        <v>5.2224530284504764E-5</v>
      </c>
      <c r="BF33" s="5">
        <f t="shared" si="159"/>
        <v>2.7268404430440984E-5</v>
      </c>
      <c r="BG33" s="5">
        <f t="shared" si="160"/>
        <v>9.4919108719134207E-6</v>
      </c>
      <c r="BH33" s="5">
        <f t="shared" si="161"/>
        <v>2.4780430102770168E-6</v>
      </c>
      <c r="BI33" s="5">
        <f t="shared" si="162"/>
        <v>5.1755202876614561E-7</v>
      </c>
      <c r="BJ33" s="8">
        <f t="shared" si="163"/>
        <v>0.41077917357699112</v>
      </c>
      <c r="BK33" s="8">
        <f t="shared" si="164"/>
        <v>0.32238338266042782</v>
      </c>
      <c r="BL33" s="8">
        <f t="shared" si="165"/>
        <v>0.25422635101505642</v>
      </c>
      <c r="BM33" s="8">
        <f t="shared" si="166"/>
        <v>0.27540183305740595</v>
      </c>
      <c r="BN33" s="8">
        <f t="shared" si="167"/>
        <v>0.72447216786182189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1.4020887728459499</v>
      </c>
      <c r="F34">
        <f>VLOOKUP(B34,home!$B$2:$E$405,3,FALSE)</f>
        <v>1.34</v>
      </c>
      <c r="G34">
        <f>VLOOKUP(C34,away!$B$2:$E$405,4,FALSE)</f>
        <v>0.75</v>
      </c>
      <c r="H34">
        <f>VLOOKUP(A34,away!$A$2:$E$405,3,FALSE)</f>
        <v>1.2193211488250699</v>
      </c>
      <c r="I34">
        <f>VLOOKUP(C34,away!$B$2:$E$405,3,FALSE)</f>
        <v>1.07</v>
      </c>
      <c r="J34">
        <f>VLOOKUP(B34,home!$B$2:$E$405,4,FALSE)</f>
        <v>1.23</v>
      </c>
      <c r="K34" s="3">
        <f t="shared" si="112"/>
        <v>1.4090992167101797</v>
      </c>
      <c r="L34" s="3">
        <f t="shared" si="113"/>
        <v>1.6047485639686747</v>
      </c>
      <c r="M34" s="5">
        <f t="shared" si="114"/>
        <v>4.9102379615649651E-2</v>
      </c>
      <c r="N34" s="5">
        <f t="shared" si="115"/>
        <v>6.919012465501781E-2</v>
      </c>
      <c r="O34" s="5">
        <f t="shared" si="116"/>
        <v>7.8796973175658508E-2</v>
      </c>
      <c r="P34" s="5">
        <f t="shared" si="117"/>
        <v>0.11103275318095343</v>
      </c>
      <c r="Q34" s="5">
        <f t="shared" si="118"/>
        <v>4.8747875227732655E-2</v>
      </c>
      <c r="R34" s="5">
        <f t="shared" si="119"/>
        <v>6.3224664774358091E-2</v>
      </c>
      <c r="S34" s="5">
        <f t="shared" si="120"/>
        <v>6.276820174216835E-2</v>
      </c>
      <c r="T34" s="5">
        <f t="shared" si="121"/>
        <v>7.822808276822811E-2</v>
      </c>
      <c r="U34" s="5">
        <f t="shared" si="122"/>
        <v>8.908982561031166E-2</v>
      </c>
      <c r="V34" s="5">
        <f t="shared" si="123"/>
        <v>1.5770510300684409E-2</v>
      </c>
      <c r="W34" s="5">
        <f t="shared" si="124"/>
        <v>2.2896864266561217E-2</v>
      </c>
      <c r="X34" s="5">
        <f t="shared" si="125"/>
        <v>3.6743710051149778E-2</v>
      </c>
      <c r="Y34" s="5">
        <f t="shared" si="126"/>
        <v>2.9482207969731986E-2</v>
      </c>
      <c r="Z34" s="5">
        <f t="shared" si="127"/>
        <v>3.3819896668017338E-2</v>
      </c>
      <c r="AA34" s="5">
        <f t="shared" si="128"/>
        <v>4.7655589904122442E-2</v>
      </c>
      <c r="AB34" s="5">
        <f t="shared" si="129"/>
        <v>3.3575727202880247E-2</v>
      </c>
      <c r="AC34" s="5">
        <f t="shared" si="130"/>
        <v>2.2288165963899285E-3</v>
      </c>
      <c r="AD34" s="5">
        <f t="shared" si="131"/>
        <v>8.0659883757826789E-3</v>
      </c>
      <c r="AE34" s="5">
        <f t="shared" si="132"/>
        <v>1.2943883263025277E-2</v>
      </c>
      <c r="AF34" s="5">
        <f t="shared" si="133"/>
        <v>1.0385839039258989E-2</v>
      </c>
      <c r="AG34" s="5">
        <f t="shared" si="134"/>
        <v>5.5555534279535558E-3</v>
      </c>
      <c r="AH34" s="5">
        <f t="shared" si="135"/>
        <v>1.3568107652892443E-2</v>
      </c>
      <c r="AI34" s="5">
        <f t="shared" si="136"/>
        <v>1.9118809865930134E-2</v>
      </c>
      <c r="AJ34" s="5">
        <f t="shared" si="137"/>
        <v>1.3470150003256506E-2</v>
      </c>
      <c r="AK34" s="5">
        <f t="shared" si="138"/>
        <v>6.3269259395191228E-3</v>
      </c>
      <c r="AL34" s="5">
        <f t="shared" si="139"/>
        <v>2.0159645619594572E-4</v>
      </c>
      <c r="AM34" s="5">
        <f t="shared" si="140"/>
        <v>2.273155580461754E-3</v>
      </c>
      <c r="AN34" s="5">
        <f t="shared" si="141"/>
        <v>3.647843153423379E-3</v>
      </c>
      <c r="AO34" s="5">
        <f t="shared" si="142"/>
        <v>2.926935531019565E-3</v>
      </c>
      <c r="AP34" s="5">
        <f t="shared" si="143"/>
        <v>1.5656651967441793E-3</v>
      </c>
      <c r="AQ34" s="5">
        <f t="shared" si="144"/>
        <v>6.2812474403273839E-4</v>
      </c>
      <c r="AR34" s="5">
        <f t="shared" si="145"/>
        <v>4.3546802543503078E-3</v>
      </c>
      <c r="AS34" s="5">
        <f t="shared" si="146"/>
        <v>6.1361765354283043E-3</v>
      </c>
      <c r="AT34" s="5">
        <f t="shared" si="147"/>
        <v>4.3232407748337049E-3</v>
      </c>
      <c r="AU34" s="5">
        <f t="shared" si="148"/>
        <v>2.0306250631558945E-3</v>
      </c>
      <c r="AV34" s="5">
        <f t="shared" si="149"/>
        <v>7.1533804648125758E-4</v>
      </c>
      <c r="AW34" s="5">
        <f t="shared" si="150"/>
        <v>1.2662777094041571E-5</v>
      </c>
      <c r="AX34" s="5">
        <f t="shared" si="151"/>
        <v>5.3385029131483911E-4</v>
      </c>
      <c r="AY34" s="5">
        <f t="shared" si="152"/>
        <v>8.5669548836174686E-4</v>
      </c>
      <c r="AZ34" s="5">
        <f t="shared" si="153"/>
        <v>6.8739042735347787E-4</v>
      </c>
      <c r="BA34" s="5">
        <f t="shared" si="154"/>
        <v>3.6769626706043582E-4</v>
      </c>
      <c r="BB34" s="5">
        <f t="shared" si="155"/>
        <v>1.4751501413546913E-4</v>
      </c>
      <c r="BC34" s="5">
        <f t="shared" si="156"/>
        <v>4.7344901419542579E-5</v>
      </c>
      <c r="BD34" s="5">
        <f t="shared" si="157"/>
        <v>1.1646944807852334E-3</v>
      </c>
      <c r="BE34" s="5">
        <f t="shared" si="158"/>
        <v>1.6411700805811418E-3</v>
      </c>
      <c r="BF34" s="5">
        <f t="shared" si="159"/>
        <v>1.1562857375175348E-3</v>
      </c>
      <c r="BG34" s="5">
        <f t="shared" si="160"/>
        <v>5.4310710900970353E-4</v>
      </c>
      <c r="BH34" s="5">
        <f t="shared" si="161"/>
        <v>1.9132295047382587E-4</v>
      </c>
      <c r="BI34" s="5">
        <f t="shared" si="162"/>
        <v>5.3918603930269625E-5</v>
      </c>
      <c r="BJ34" s="8">
        <f t="shared" si="163"/>
        <v>0.33592234563976919</v>
      </c>
      <c r="BK34" s="8">
        <f t="shared" si="164"/>
        <v>0.24196095338040347</v>
      </c>
      <c r="BL34" s="8">
        <f t="shared" si="165"/>
        <v>0.38713733376547627</v>
      </c>
      <c r="BM34" s="8">
        <f t="shared" si="166"/>
        <v>0.57790172611302837</v>
      </c>
      <c r="BN34" s="8">
        <f t="shared" si="167"/>
        <v>0.42009477062937017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1.4020887728459499</v>
      </c>
      <c r="F35">
        <f>VLOOKUP(B35,home!$B$2:$E$405,3,FALSE)</f>
        <v>1</v>
      </c>
      <c r="G35">
        <f>VLOOKUP(C35,away!$B$2:$E$405,4,FALSE)</f>
        <v>0.96</v>
      </c>
      <c r="H35">
        <f>VLOOKUP(A35,away!$A$2:$E$405,3,FALSE)</f>
        <v>1.2193211488250699</v>
      </c>
      <c r="I35">
        <f>VLOOKUP(C35,away!$B$2:$E$405,3,FALSE)</f>
        <v>0.63</v>
      </c>
      <c r="J35">
        <f>VLOOKUP(B35,home!$B$2:$E$405,4,FALSE)</f>
        <v>0.71</v>
      </c>
      <c r="K35" s="3">
        <f t="shared" si="112"/>
        <v>1.3460052219321119</v>
      </c>
      <c r="L35" s="3">
        <f t="shared" si="113"/>
        <v>0.5454023498694538</v>
      </c>
      <c r="M35" s="5">
        <f t="shared" si="114"/>
        <v>0.15085931400419203</v>
      </c>
      <c r="N35" s="5">
        <f t="shared" si="115"/>
        <v>0.20305742442673866</v>
      </c>
      <c r="O35" s="5">
        <f t="shared" si="116"/>
        <v>8.2279024357580124E-2</v>
      </c>
      <c r="P35" s="5">
        <f t="shared" si="117"/>
        <v>0.11074799644078229</v>
      </c>
      <c r="Q35" s="5">
        <f t="shared" si="118"/>
        <v>0.13665817681523776</v>
      </c>
      <c r="R35" s="5">
        <f t="shared" si="119"/>
        <v>2.2437586614795117E-2</v>
      </c>
      <c r="S35" s="5">
        <f t="shared" si="120"/>
        <v>2.0325425043538764E-2</v>
      </c>
      <c r="T35" s="5">
        <f t="shared" si="121"/>
        <v>7.4533690763905966E-2</v>
      </c>
      <c r="U35" s="5">
        <f t="shared" si="122"/>
        <v>3.0201108751068285E-2</v>
      </c>
      <c r="V35" s="5">
        <f t="shared" si="123"/>
        <v>1.6579097148579597E-3</v>
      </c>
      <c r="W35" s="5">
        <f t="shared" si="124"/>
        <v>6.1314206537677253E-2</v>
      </c>
      <c r="X35" s="5">
        <f t="shared" si="125"/>
        <v>3.3440912326030199E-2</v>
      </c>
      <c r="Y35" s="5">
        <f t="shared" si="126"/>
        <v>9.1193760821976257E-3</v>
      </c>
      <c r="Z35" s="5">
        <f t="shared" si="127"/>
        <v>4.0791708217028872E-3</v>
      </c>
      <c r="AA35" s="5">
        <f t="shared" si="128"/>
        <v>5.4905852271651895E-3</v>
      </c>
      <c r="AB35" s="5">
        <f t="shared" si="129"/>
        <v>3.6951781936138293E-3</v>
      </c>
      <c r="AC35" s="5">
        <f t="shared" si="130"/>
        <v>7.6068463361137658E-5</v>
      </c>
      <c r="AD35" s="5">
        <f t="shared" si="131"/>
        <v>2.0632310544584427E-2</v>
      </c>
      <c r="AE35" s="5">
        <f t="shared" si="132"/>
        <v>1.1252910654252655E-2</v>
      </c>
      <c r="AF35" s="5">
        <f t="shared" si="133"/>
        <v>3.0686819568502056E-3</v>
      </c>
      <c r="AG35" s="5">
        <f t="shared" si="134"/>
        <v>5.5788878342269866E-4</v>
      </c>
      <c r="AH35" s="5">
        <f t="shared" si="135"/>
        <v>5.5619733791891629E-4</v>
      </c>
      <c r="AI35" s="5">
        <f t="shared" si="136"/>
        <v>7.4864452126360078E-4</v>
      </c>
      <c r="AJ35" s="5">
        <f t="shared" si="137"/>
        <v>5.0383971749583647E-4</v>
      </c>
      <c r="AK35" s="5">
        <f t="shared" si="138"/>
        <v>2.2605696358873184E-4</v>
      </c>
      <c r="AL35" s="5">
        <f t="shared" si="139"/>
        <v>2.23371820697553E-6</v>
      </c>
      <c r="AM35" s="5">
        <f t="shared" si="140"/>
        <v>5.554239546707123E-3</v>
      </c>
      <c r="AN35" s="5">
        <f t="shared" si="141"/>
        <v>3.0292953005119144E-3</v>
      </c>
      <c r="AO35" s="5">
        <f t="shared" si="142"/>
        <v>8.2609238767384578E-4</v>
      </c>
      <c r="AP35" s="5">
        <f t="shared" si="143"/>
        <v>1.5018424314886111E-4</v>
      </c>
      <c r="AQ35" s="5">
        <f t="shared" si="144"/>
        <v>2.0477709781688567E-5</v>
      </c>
      <c r="AR35" s="5">
        <f t="shared" si="145"/>
        <v>6.0670267018422347E-5</v>
      </c>
      <c r="AS35" s="5">
        <f t="shared" si="146"/>
        <v>8.1662496222812059E-5</v>
      </c>
      <c r="AT35" s="5">
        <f t="shared" si="147"/>
        <v>5.495907317595822E-5</v>
      </c>
      <c r="AU35" s="5">
        <f t="shared" si="148"/>
        <v>2.4658399829129589E-5</v>
      </c>
      <c r="AV35" s="5">
        <f t="shared" si="149"/>
        <v>8.2975837336245904E-6</v>
      </c>
      <c r="AW35" s="5">
        <f t="shared" si="150"/>
        <v>4.555013127237247E-8</v>
      </c>
      <c r="AX35" s="5">
        <f t="shared" si="151"/>
        <v>1.2460059056216047E-3</v>
      </c>
      <c r="AY35" s="5">
        <f t="shared" si="152"/>
        <v>6.7957454887723995E-4</v>
      </c>
      <c r="AZ35" s="5">
        <f t="shared" si="153"/>
        <v>1.8532077793456035E-4</v>
      </c>
      <c r="BA35" s="5">
        <f t="shared" si="154"/>
        <v>3.3691462588381486E-5</v>
      </c>
      <c r="BB35" s="5">
        <f t="shared" si="155"/>
        <v>4.5938507165605127E-6</v>
      </c>
      <c r="BC35" s="5">
        <f t="shared" si="156"/>
        <v>5.0109939515231578E-7</v>
      </c>
      <c r="BD35" s="5">
        <f t="shared" si="157"/>
        <v>5.514951033175791E-6</v>
      </c>
      <c r="BE35" s="5">
        <f t="shared" si="158"/>
        <v>7.4231528893545104E-6</v>
      </c>
      <c r="BF35" s="5">
        <f t="shared" si="159"/>
        <v>4.9958012761358087E-6</v>
      </c>
      <c r="BG35" s="5">
        <f t="shared" si="160"/>
        <v>2.2414582018046342E-6</v>
      </c>
      <c r="BH35" s="5">
        <f t="shared" si="161"/>
        <v>7.5425361109290066E-7</v>
      </c>
      <c r="BI35" s="5">
        <f t="shared" si="162"/>
        <v>2.0304585983843934E-7</v>
      </c>
      <c r="BJ35" s="8">
        <f t="shared" si="163"/>
        <v>0.56536555572385427</v>
      </c>
      <c r="BK35" s="8">
        <f t="shared" si="164"/>
        <v>0.28434852193381632</v>
      </c>
      <c r="BL35" s="8">
        <f t="shared" si="165"/>
        <v>0.14638960216734104</v>
      </c>
      <c r="BM35" s="8">
        <f t="shared" si="166"/>
        <v>0.29346379898864278</v>
      </c>
      <c r="BN35" s="8">
        <f t="shared" si="167"/>
        <v>0.7060395226593259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1.4020887728459499</v>
      </c>
      <c r="F36">
        <f>VLOOKUP(B36,home!$B$2:$E$405,3,FALSE)</f>
        <v>1.38</v>
      </c>
      <c r="G36">
        <f>VLOOKUP(C36,away!$B$2:$E$405,4,FALSE)</f>
        <v>0.89</v>
      </c>
      <c r="H36">
        <f>VLOOKUP(A36,away!$A$2:$E$405,3,FALSE)</f>
        <v>1.2193211488250699</v>
      </c>
      <c r="I36">
        <f>VLOOKUP(C36,away!$B$2:$E$405,3,FALSE)</f>
        <v>1.1100000000000001</v>
      </c>
      <c r="J36">
        <f>VLOOKUP(B36,home!$B$2:$E$405,4,FALSE)</f>
        <v>0.67</v>
      </c>
      <c r="K36" s="3">
        <f t="shared" si="112"/>
        <v>1.7220454308093955</v>
      </c>
      <c r="L36" s="3">
        <f t="shared" si="113"/>
        <v>0.90680913838120458</v>
      </c>
      <c r="M36" s="5">
        <f t="shared" si="114"/>
        <v>7.2161070432061492E-2</v>
      </c>
      <c r="N36" s="5">
        <f t="shared" si="115"/>
        <v>0.12426464161984645</v>
      </c>
      <c r="O36" s="5">
        <f t="shared" si="116"/>
        <v>6.5436318103163096E-2</v>
      </c>
      <c r="P36" s="5">
        <f t="shared" si="117"/>
        <v>0.11268431259854213</v>
      </c>
      <c r="Q36" s="5">
        <f t="shared" si="118"/>
        <v>0.10699467915631185</v>
      </c>
      <c r="R36" s="5">
        <f t="shared" si="119"/>
        <v>2.9669125618983872E-2</v>
      </c>
      <c r="S36" s="5">
        <f t="shared" si="120"/>
        <v>4.3991012847296597E-2</v>
      </c>
      <c r="T36" s="5">
        <f t="shared" si="121"/>
        <v>9.7023752817108566E-2</v>
      </c>
      <c r="U36" s="5">
        <f t="shared" si="122"/>
        <v>5.1091582208281153E-2</v>
      </c>
      <c r="V36" s="5">
        <f t="shared" si="123"/>
        <v>7.6327659367991857E-3</v>
      </c>
      <c r="W36" s="5">
        <f t="shared" si="124"/>
        <v>6.1416566120681339E-2</v>
      </c>
      <c r="X36" s="5">
        <f t="shared" si="125"/>
        <v>5.5693103406227323E-2</v>
      </c>
      <c r="Y36" s="5">
        <f t="shared" si="126"/>
        <v>2.5251507556788164E-2</v>
      </c>
      <c r="Z36" s="5">
        <f t="shared" si="127"/>
        <v>8.9680780796914973E-3</v>
      </c>
      <c r="AA36" s="5">
        <f t="shared" si="128"/>
        <v>1.544343788027464E-2</v>
      </c>
      <c r="AB36" s="5">
        <f t="shared" si="129"/>
        <v>1.3297150818857847E-2</v>
      </c>
      <c r="AC36" s="5">
        <f t="shared" si="130"/>
        <v>7.4494199024488885E-4</v>
      </c>
      <c r="AD36" s="5">
        <f t="shared" si="131"/>
        <v>2.6440529266030615E-2</v>
      </c>
      <c r="AE36" s="5">
        <f t="shared" si="132"/>
        <v>2.3976513562072244E-2</v>
      </c>
      <c r="AF36" s="5">
        <f t="shared" si="133"/>
        <v>1.0871060802303998E-2</v>
      </c>
      <c r="AG36" s="5">
        <f t="shared" si="134"/>
        <v>3.2859924264756592E-3</v>
      </c>
      <c r="AH36" s="5">
        <f t="shared" si="135"/>
        <v>2.0330837890951033E-3</v>
      </c>
      <c r="AI36" s="5">
        <f t="shared" si="136"/>
        <v>3.5010626494638751E-3</v>
      </c>
      <c r="AJ36" s="5">
        <f t="shared" si="137"/>
        <v>3.0144944692433524E-3</v>
      </c>
      <c r="AK36" s="5">
        <f t="shared" si="138"/>
        <v>1.7303654756535688E-3</v>
      </c>
      <c r="AL36" s="5">
        <f t="shared" si="139"/>
        <v>4.6531059250606048E-5</v>
      </c>
      <c r="AM36" s="5">
        <f t="shared" si="140"/>
        <v>9.1063585221500248E-3</v>
      </c>
      <c r="AN36" s="5">
        <f t="shared" si="141"/>
        <v>8.2577291252612026E-3</v>
      </c>
      <c r="AO36" s="5">
        <f t="shared" si="142"/>
        <v>3.7440921165317448E-3</v>
      </c>
      <c r="AP36" s="5">
        <f t="shared" si="143"/>
        <v>1.1317256487373376E-3</v>
      </c>
      <c r="AQ36" s="5">
        <f t="shared" si="144"/>
        <v>2.5656479010385363E-4</v>
      </c>
      <c r="AR36" s="5">
        <f t="shared" si="145"/>
        <v>3.6872379180922517E-4</v>
      </c>
      <c r="AS36" s="5">
        <f t="shared" si="146"/>
        <v>6.3495912091579099E-4</v>
      </c>
      <c r="AT36" s="5">
        <f t="shared" si="147"/>
        <v>5.4671422646189439E-4</v>
      </c>
      <c r="AU36" s="5">
        <f t="shared" si="148"/>
        <v>3.1382224521239933E-4</v>
      </c>
      <c r="AV36" s="5">
        <f t="shared" si="149"/>
        <v>1.3510404086358952E-4</v>
      </c>
      <c r="AW36" s="5">
        <f t="shared" si="150"/>
        <v>2.0183706913276723E-6</v>
      </c>
      <c r="AX36" s="5">
        <f t="shared" si="151"/>
        <v>2.6135938473967738E-3</v>
      </c>
      <c r="AY36" s="5">
        <f t="shared" si="152"/>
        <v>2.3700307848362858E-3</v>
      </c>
      <c r="AZ36" s="5">
        <f t="shared" si="153"/>
        <v>1.0745827869671613E-3</v>
      </c>
      <c r="BA36" s="5">
        <f t="shared" si="154"/>
        <v>3.2481383038965506E-4</v>
      </c>
      <c r="BB36" s="5">
        <f t="shared" si="155"/>
        <v>7.3636037417485435E-5</v>
      </c>
      <c r="BC36" s="5">
        <f t="shared" si="156"/>
        <v>1.3354766328871228E-5</v>
      </c>
      <c r="BD36" s="5">
        <f t="shared" si="157"/>
        <v>5.5727017325195657E-5</v>
      </c>
      <c r="BE36" s="5">
        <f t="shared" si="158"/>
        <v>9.5964455557489198E-5</v>
      </c>
      <c r="BF36" s="5">
        <f t="shared" si="159"/>
        <v>8.2627576106442818E-5</v>
      </c>
      <c r="BG36" s="5">
        <f t="shared" si="160"/>
        <v>4.7429479964318462E-5</v>
      </c>
      <c r="BH36" s="5">
        <f t="shared" si="161"/>
        <v>2.04189298145551E-5</v>
      </c>
      <c r="BI36" s="5">
        <f t="shared" si="162"/>
        <v>7.0324649578344704E-6</v>
      </c>
      <c r="BJ36" s="8">
        <f t="shared" si="163"/>
        <v>0.56418482898996669</v>
      </c>
      <c r="BK36" s="8">
        <f t="shared" si="164"/>
        <v>0.23963066564903113</v>
      </c>
      <c r="BL36" s="8">
        <f t="shared" si="165"/>
        <v>0.18752514436200518</v>
      </c>
      <c r="BM36" s="8">
        <f t="shared" si="166"/>
        <v>0.4867305571376408</v>
      </c>
      <c r="BN36" s="8">
        <f t="shared" si="167"/>
        <v>0.51121014752890881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1.4020887728459499</v>
      </c>
      <c r="F37">
        <f>VLOOKUP(B37,home!$B$2:$E$405,3,FALSE)</f>
        <v>0.46</v>
      </c>
      <c r="G37">
        <f>VLOOKUP(C37,away!$B$2:$E$405,4,FALSE)</f>
        <v>1.29</v>
      </c>
      <c r="H37">
        <f>VLOOKUP(A37,away!$A$2:$E$405,3,FALSE)</f>
        <v>1.2193211488250699</v>
      </c>
      <c r="I37">
        <f>VLOOKUP(C37,away!$B$2:$E$405,3,FALSE)</f>
        <v>0.94</v>
      </c>
      <c r="J37">
        <f>VLOOKUP(B37,home!$B$2:$E$405,4,FALSE)</f>
        <v>1.59</v>
      </c>
      <c r="K37" s="3">
        <f t="shared" si="112"/>
        <v>0.83199947780678674</v>
      </c>
      <c r="L37" s="3">
        <f t="shared" si="113"/>
        <v>1.8223973890339495</v>
      </c>
      <c r="M37" s="5">
        <f t="shared" si="114"/>
        <v>7.034125101474667E-2</v>
      </c>
      <c r="N37" s="5">
        <f t="shared" si="115"/>
        <v>5.8523884112545332E-2</v>
      </c>
      <c r="O37" s="5">
        <f t="shared" si="116"/>
        <v>0.128189712190656</v>
      </c>
      <c r="P37" s="5">
        <f t="shared" si="117"/>
        <v>0.10665377360282807</v>
      </c>
      <c r="Q37" s="5">
        <f t="shared" si="118"/>
        <v>2.4345920510431308E-2</v>
      </c>
      <c r="R37" s="5">
        <f t="shared" si="119"/>
        <v>0.11680629839863249</v>
      </c>
      <c r="S37" s="5">
        <f t="shared" si="120"/>
        <v>4.0428010803143781E-2</v>
      </c>
      <c r="T37" s="5">
        <f t="shared" si="121"/>
        <v>4.4367941971838097E-2</v>
      </c>
      <c r="U37" s="5">
        <f t="shared" si="122"/>
        <v>9.7182779272205949E-2</v>
      </c>
      <c r="V37" s="5">
        <f t="shared" si="123"/>
        <v>6.8109234927489224E-3</v>
      </c>
      <c r="W37" s="5">
        <f t="shared" si="124"/>
        <v>6.7519310504681289E-3</v>
      </c>
      <c r="X37" s="5">
        <f t="shared" si="125"/>
        <v>1.2304701517310371E-2</v>
      </c>
      <c r="Y37" s="5">
        <f t="shared" si="126"/>
        <v>1.1212027958994251E-2</v>
      </c>
      <c r="Z37" s="5">
        <f t="shared" si="127"/>
        <v>7.0955831074796083E-2</v>
      </c>
      <c r="AA37" s="5">
        <f t="shared" si="128"/>
        <v>5.9035214401576913E-2</v>
      </c>
      <c r="AB37" s="5">
        <f t="shared" si="129"/>
        <v>2.4558633777161842E-2</v>
      </c>
      <c r="AC37" s="5">
        <f t="shared" si="130"/>
        <v>6.4543447278675968E-4</v>
      </c>
      <c r="AD37" s="5">
        <f t="shared" si="131"/>
        <v>1.4044007770442277E-3</v>
      </c>
      <c r="AE37" s="5">
        <f t="shared" si="132"/>
        <v>2.5593763092426509E-3</v>
      </c>
      <c r="AF37" s="5">
        <f t="shared" si="133"/>
        <v>2.3321003517595769E-3</v>
      </c>
      <c r="AG37" s="5">
        <f t="shared" si="134"/>
        <v>1.4166711973372696E-3</v>
      </c>
      <c r="AH37" s="5">
        <f t="shared" si="135"/>
        <v>3.2327430321860591E-2</v>
      </c>
      <c r="AI37" s="5">
        <f t="shared" si="136"/>
        <v>2.6896405146623292E-2</v>
      </c>
      <c r="AJ37" s="5">
        <f t="shared" si="137"/>
        <v>1.1188897518435175E-2</v>
      </c>
      <c r="AK37" s="5">
        <f t="shared" si="138"/>
        <v>3.1030522975239059E-3</v>
      </c>
      <c r="AL37" s="5">
        <f t="shared" si="139"/>
        <v>3.914517933246782E-5</v>
      </c>
      <c r="AM37" s="5">
        <f t="shared" si="140"/>
        <v>2.3369214262644871E-4</v>
      </c>
      <c r="AN37" s="5">
        <f t="shared" si="141"/>
        <v>4.2587995056018947E-4</v>
      </c>
      <c r="AO37" s="5">
        <f t="shared" si="142"/>
        <v>3.8806125497139852E-4</v>
      </c>
      <c r="AP37" s="5">
        <f t="shared" si="143"/>
        <v>2.3573393928170481E-4</v>
      </c>
      <c r="AQ37" s="5">
        <f t="shared" si="144"/>
        <v>1.074002288634166E-4</v>
      </c>
      <c r="AR37" s="5">
        <f t="shared" si="145"/>
        <v>1.1782684922547138E-2</v>
      </c>
      <c r="AS37" s="5">
        <f t="shared" si="146"/>
        <v>9.8031877027211171E-3</v>
      </c>
      <c r="AT37" s="5">
        <f t="shared" si="147"/>
        <v>4.0781235247529411E-3</v>
      </c>
      <c r="AU37" s="5">
        <f t="shared" si="148"/>
        <v>1.1309988810086732E-3</v>
      </c>
      <c r="AV37" s="5">
        <f t="shared" si="149"/>
        <v>2.3524761959981899E-4</v>
      </c>
      <c r="AW37" s="5">
        <f t="shared" si="150"/>
        <v>1.6487010877285237E-6</v>
      </c>
      <c r="AX37" s="5">
        <f t="shared" si="151"/>
        <v>3.240529010545907E-5</v>
      </c>
      <c r="AY37" s="5">
        <f t="shared" si="152"/>
        <v>5.9055316079076286E-5</v>
      </c>
      <c r="AZ37" s="5">
        <f t="shared" si="153"/>
        <v>5.3811126915541638E-5</v>
      </c>
      <c r="BA37" s="5">
        <f t="shared" si="154"/>
        <v>3.2688419063952521E-5</v>
      </c>
      <c r="BB37" s="5">
        <f t="shared" si="155"/>
        <v>1.4892822388448662E-5</v>
      </c>
      <c r="BC37" s="5">
        <f t="shared" si="156"/>
        <v>5.4281281272110398E-6</v>
      </c>
      <c r="BD37" s="5">
        <f t="shared" si="157"/>
        <v>3.5787890397765984E-3</v>
      </c>
      <c r="BE37" s="5">
        <f t="shared" si="158"/>
        <v>2.9775506122747815E-3</v>
      </c>
      <c r="BF37" s="5">
        <f t="shared" si="159"/>
        <v>1.2386602772779481E-3</v>
      </c>
      <c r="BG37" s="5">
        <f t="shared" si="160"/>
        <v>3.4352156795842086E-4</v>
      </c>
      <c r="BH37" s="5">
        <f t="shared" si="161"/>
        <v>7.145244128919367E-5</v>
      </c>
      <c r="BI37" s="5">
        <f t="shared" si="162"/>
        <v>1.1889678768125849E-5</v>
      </c>
      <c r="BJ37" s="8">
        <f t="shared" si="163"/>
        <v>0.16680800437595403</v>
      </c>
      <c r="BK37" s="8">
        <f t="shared" si="164"/>
        <v>0.22497759388166574</v>
      </c>
      <c r="BL37" s="8">
        <f t="shared" si="165"/>
        <v>0.53454052959265075</v>
      </c>
      <c r="BM37" s="8">
        <f t="shared" si="166"/>
        <v>0.49236371248023547</v>
      </c>
      <c r="BN37" s="8">
        <f t="shared" si="167"/>
        <v>0.50486083982983998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1.4020887728459499</v>
      </c>
      <c r="F38">
        <f>VLOOKUP(B38,home!$B$2:$E$405,3,FALSE)</f>
        <v>1.0900000000000001</v>
      </c>
      <c r="G38">
        <f>VLOOKUP(C38,away!$B$2:$E$405,4,FALSE)</f>
        <v>0.95</v>
      </c>
      <c r="H38">
        <f>VLOOKUP(A38,away!$A$2:$E$405,3,FALSE)</f>
        <v>1.2193211488250699</v>
      </c>
      <c r="I38">
        <f>VLOOKUP(C38,away!$B$2:$E$405,3,FALSE)</f>
        <v>0.83</v>
      </c>
      <c r="J38">
        <f>VLOOKUP(B38,home!$B$2:$E$405,4,FALSE)</f>
        <v>0.72</v>
      </c>
      <c r="K38" s="3">
        <f t="shared" si="112"/>
        <v>1.4518629242819812</v>
      </c>
      <c r="L38" s="3">
        <f t="shared" si="113"/>
        <v>0.72866631853786168</v>
      </c>
      <c r="M38" s="5">
        <f t="shared" si="114"/>
        <v>0.11298172005057304</v>
      </c>
      <c r="N38" s="5">
        <f t="shared" si="115"/>
        <v>0.16403397046303314</v>
      </c>
      <c r="O38" s="5">
        <f t="shared" si="116"/>
        <v>8.232597401132638E-2</v>
      </c>
      <c r="P38" s="5">
        <f t="shared" si="117"/>
        <v>0.1195260293724467</v>
      </c>
      <c r="Q38" s="5">
        <f t="shared" si="118"/>
        <v>0.11907742001902172</v>
      </c>
      <c r="R38" s="5">
        <f t="shared" si="119"/>
        <v>2.999408220143843E-2</v>
      </c>
      <c r="S38" s="5">
        <f t="shared" si="120"/>
        <v>3.1612352182167298E-2</v>
      </c>
      <c r="T38" s="5">
        <f t="shared" si="121"/>
        <v>8.6767705266247233E-2</v>
      </c>
      <c r="U38" s="5">
        <f t="shared" si="122"/>
        <v>4.3547295896134527E-2</v>
      </c>
      <c r="V38" s="5">
        <f t="shared" si="123"/>
        <v>3.715939311801475E-3</v>
      </c>
      <c r="W38" s="5">
        <f t="shared" si="124"/>
        <v>5.7628030414923551E-2</v>
      </c>
      <c r="X38" s="5">
        <f t="shared" si="125"/>
        <v>4.1991604767030268E-2</v>
      </c>
      <c r="Y38" s="5">
        <f t="shared" si="126"/>
        <v>1.5298934027544432E-2</v>
      </c>
      <c r="Z38" s="5">
        <f t="shared" si="127"/>
        <v>7.285225818548049E-3</v>
      </c>
      <c r="AA38" s="5">
        <f t="shared" si="128"/>
        <v>1.0577149260971761E-2</v>
      </c>
      <c r="AB38" s="5">
        <f t="shared" si="129"/>
        <v>7.6782854283007291E-3</v>
      </c>
      <c r="AC38" s="5">
        <f t="shared" si="130"/>
        <v>2.4569874618312189E-4</v>
      </c>
      <c r="AD38" s="5">
        <f t="shared" si="131"/>
        <v>2.0917000189705472E-2</v>
      </c>
      <c r="AE38" s="5">
        <f t="shared" si="132"/>
        <v>1.5241513523088442E-2</v>
      </c>
      <c r="AF38" s="5">
        <f t="shared" si="133"/>
        <v>5.5529887739069438E-3</v>
      </c>
      <c r="AG38" s="5">
        <f t="shared" si="134"/>
        <v>1.348758628921616E-3</v>
      </c>
      <c r="AH38" s="5">
        <f t="shared" si="135"/>
        <v>1.3271246692295965E-3</v>
      </c>
      <c r="AI38" s="5">
        <f t="shared" si="136"/>
        <v>1.9268031031544391E-3</v>
      </c>
      <c r="AJ38" s="5">
        <f t="shared" si="137"/>
        <v>1.3987269939307E-3</v>
      </c>
      <c r="AK38" s="5">
        <f t="shared" si="138"/>
        <v>6.7691995456012387E-4</v>
      </c>
      <c r="AL38" s="5">
        <f t="shared" si="139"/>
        <v>1.0397220201608416E-5</v>
      </c>
      <c r="AM38" s="5">
        <f t="shared" si="140"/>
        <v>6.0737234125264987E-3</v>
      </c>
      <c r="AN38" s="5">
        <f t="shared" si="141"/>
        <v>4.4257176788229024E-3</v>
      </c>
      <c r="AO38" s="5">
        <f t="shared" si="142"/>
        <v>1.6124357039579071E-3</v>
      </c>
      <c r="AP38" s="5">
        <f t="shared" si="143"/>
        <v>3.9164252942733795E-4</v>
      </c>
      <c r="AQ38" s="5">
        <f t="shared" si="144"/>
        <v>7.1344180025168614E-5</v>
      </c>
      <c r="AR38" s="5">
        <f t="shared" si="145"/>
        <v>1.9340620939366156E-4</v>
      </c>
      <c r="AS38" s="5">
        <f t="shared" si="146"/>
        <v>2.8079930474457466E-4</v>
      </c>
      <c r="AT38" s="5">
        <f t="shared" si="147"/>
        <v>2.038410498614027E-4</v>
      </c>
      <c r="AU38" s="5">
        <f t="shared" si="148"/>
        <v>9.8649754246828456E-5</v>
      </c>
      <c r="AV38" s="5">
        <f t="shared" si="149"/>
        <v>3.5806480170124801E-5</v>
      </c>
      <c r="AW38" s="5">
        <f t="shared" si="150"/>
        <v>3.0554068752915855E-7</v>
      </c>
      <c r="AX38" s="5">
        <f t="shared" si="151"/>
        <v>1.4697023058317777E-3</v>
      </c>
      <c r="AY38" s="5">
        <f t="shared" si="152"/>
        <v>1.0709225685370479E-3</v>
      </c>
      <c r="AZ38" s="5">
        <f t="shared" si="153"/>
        <v>3.9017260272750071E-4</v>
      </c>
      <c r="BA38" s="5">
        <f t="shared" si="154"/>
        <v>9.4768544674594555E-5</v>
      </c>
      <c r="BB38" s="5">
        <f t="shared" si="155"/>
        <v>1.7263661640306918E-5</v>
      </c>
      <c r="BC38" s="5">
        <f t="shared" si="156"/>
        <v>2.5158897543851499E-6</v>
      </c>
      <c r="BD38" s="5">
        <f t="shared" si="157"/>
        <v>2.3488098430207015E-5</v>
      </c>
      <c r="BE38" s="5">
        <f t="shared" si="158"/>
        <v>3.4101499272703371E-5</v>
      </c>
      <c r="BF38" s="5">
        <f t="shared" si="159"/>
        <v>2.4755351228233485E-5</v>
      </c>
      <c r="BG38" s="5">
        <f t="shared" si="160"/>
        <v>1.1980458875283537E-5</v>
      </c>
      <c r="BH38" s="5">
        <f t="shared" si="161"/>
        <v>4.3484960142272946E-6</v>
      </c>
      <c r="BI38" s="5">
        <f t="shared" si="162"/>
        <v>1.262684027888914E-6</v>
      </c>
      <c r="BJ38" s="8">
        <f t="shared" si="163"/>
        <v>0.54347813515134835</v>
      </c>
      <c r="BK38" s="8">
        <f t="shared" si="164"/>
        <v>0.26916305945191032</v>
      </c>
      <c r="BL38" s="8">
        <f t="shared" si="165"/>
        <v>0.18036480090531182</v>
      </c>
      <c r="BM38" s="8">
        <f t="shared" si="166"/>
        <v>0.37128140818142952</v>
      </c>
      <c r="BN38" s="8">
        <f t="shared" si="167"/>
        <v>0.62793919611783933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1.4020887728459499</v>
      </c>
      <c r="F39">
        <f>VLOOKUP(B39,home!$B$2:$E$405,3,FALSE)</f>
        <v>0.99</v>
      </c>
      <c r="G39">
        <f>VLOOKUP(C39,away!$B$2:$E$405,4,FALSE)</f>
        <v>1.76</v>
      </c>
      <c r="H39">
        <f>VLOOKUP(A39,away!$A$2:$E$405,3,FALSE)</f>
        <v>1.2193211488250699</v>
      </c>
      <c r="I39">
        <f>VLOOKUP(C39,away!$B$2:$E$405,3,FALSE)</f>
        <v>0.67</v>
      </c>
      <c r="J39">
        <f>VLOOKUP(B39,home!$B$2:$E$405,4,FALSE)</f>
        <v>0.73</v>
      </c>
      <c r="K39" s="3">
        <f t="shared" si="112"/>
        <v>2.4429994778067829</v>
      </c>
      <c r="L39" s="3">
        <f t="shared" si="113"/>
        <v>0.59636997389034163</v>
      </c>
      <c r="M39" s="5">
        <f t="shared" si="114"/>
        <v>4.7865061213950844E-2</v>
      </c>
      <c r="N39" s="5">
        <f t="shared" si="115"/>
        <v>0.11693431955087161</v>
      </c>
      <c r="O39" s="5">
        <f t="shared" si="116"/>
        <v>2.8545285306423467E-2</v>
      </c>
      <c r="P39" s="5">
        <f t="shared" si="117"/>
        <v>6.9736117097438155E-2</v>
      </c>
      <c r="Q39" s="5">
        <f t="shared" si="118"/>
        <v>0.14283524080023544</v>
      </c>
      <c r="R39" s="5">
        <f t="shared" si="119"/>
        <v>8.5117755264420576E-3</v>
      </c>
      <c r="S39" s="5">
        <f t="shared" si="120"/>
        <v>2.5400187028331803E-2</v>
      </c>
      <c r="T39" s="5">
        <f t="shared" si="121"/>
        <v>8.5182648826657062E-2</v>
      </c>
      <c r="U39" s="5">
        <f t="shared" si="122"/>
        <v>2.07942631663065E-2</v>
      </c>
      <c r="V39" s="5">
        <f t="shared" si="123"/>
        <v>4.1118148301373062E-3</v>
      </c>
      <c r="W39" s="5">
        <f t="shared" si="124"/>
        <v>0.11631547289579378</v>
      </c>
      <c r="X39" s="5">
        <f t="shared" si="125"/>
        <v>6.9367055533907263E-2</v>
      </c>
      <c r="Y39" s="5">
        <f t="shared" si="126"/>
        <v>2.0684214548803075E-2</v>
      </c>
      <c r="Z39" s="5">
        <f t="shared" si="127"/>
        <v>1.6920557828215665E-3</v>
      </c>
      <c r="AA39" s="5">
        <f t="shared" si="128"/>
        <v>4.1336913938530345E-3</v>
      </c>
      <c r="AB39" s="5">
        <f t="shared" si="129"/>
        <v>5.0493029582986786E-3</v>
      </c>
      <c r="AC39" s="5">
        <f t="shared" si="130"/>
        <v>3.7441454320372766E-4</v>
      </c>
      <c r="AD39" s="5">
        <f t="shared" si="131"/>
        <v>7.1039659886318288E-2</v>
      </c>
      <c r="AE39" s="5">
        <f t="shared" si="132"/>
        <v>4.2365920111582384E-2</v>
      </c>
      <c r="AF39" s="5">
        <f t="shared" si="133"/>
        <v>1.2632881335392341E-2</v>
      </c>
      <c r="AG39" s="5">
        <f t="shared" si="134"/>
        <v>2.5112903707159057E-3</v>
      </c>
      <c r="AH39" s="5">
        <f t="shared" si="135"/>
        <v>2.5227281575557474E-4</v>
      </c>
      <c r="AI39" s="5">
        <f t="shared" si="136"/>
        <v>6.1630235715571581E-4</v>
      </c>
      <c r="AJ39" s="5">
        <f t="shared" si="137"/>
        <v>7.5281316835125174E-4</v>
      </c>
      <c r="AK39" s="5">
        <f t="shared" si="138"/>
        <v>6.1304072572272597E-4</v>
      </c>
      <c r="AL39" s="5">
        <f t="shared" si="139"/>
        <v>2.1819854203156294E-5</v>
      </c>
      <c r="AM39" s="5">
        <f t="shared" si="140"/>
        <v>3.4709970401169396E-2</v>
      </c>
      <c r="AN39" s="5">
        <f t="shared" si="141"/>
        <v>2.0699984141879919E-2</v>
      </c>
      <c r="AO39" s="5">
        <f t="shared" si="142"/>
        <v>6.1724245011117061E-3</v>
      </c>
      <c r="AP39" s="5">
        <f t="shared" si="143"/>
        <v>1.2270162128560315E-3</v>
      </c>
      <c r="AQ39" s="5">
        <f t="shared" si="144"/>
        <v>1.8293890670599428E-4</v>
      </c>
      <c r="AR39" s="5">
        <f t="shared" si="145"/>
        <v>3.0089586509079018E-5</v>
      </c>
      <c r="AS39" s="5">
        <f t="shared" si="146"/>
        <v>7.3508844129102055E-5</v>
      </c>
      <c r="AT39" s="5">
        <f t="shared" si="147"/>
        <v>8.9791033910788289E-5</v>
      </c>
      <c r="AU39" s="5">
        <f t="shared" si="148"/>
        <v>7.3119816318595649E-5</v>
      </c>
      <c r="AV39" s="5">
        <f t="shared" si="149"/>
        <v>4.465791827091426E-5</v>
      </c>
      <c r="AW39" s="5">
        <f t="shared" si="150"/>
        <v>8.8305649092167571E-7</v>
      </c>
      <c r="AX39" s="5">
        <f t="shared" si="151"/>
        <v>1.4132739927457616E-2</v>
      </c>
      <c r="AY39" s="5">
        <f t="shared" si="152"/>
        <v>8.4283417415368864E-3</v>
      </c>
      <c r="AZ39" s="5">
        <f t="shared" si="153"/>
        <v>2.5132049721696146E-3</v>
      </c>
      <c r="BA39" s="5">
        <f t="shared" si="154"/>
        <v>4.995999945446234E-4</v>
      </c>
      <c r="BB39" s="5">
        <f t="shared" si="155"/>
        <v>7.4486608925547942E-5</v>
      </c>
      <c r="BC39" s="5">
        <f t="shared" si="156"/>
        <v>8.884315404021824E-6</v>
      </c>
      <c r="BD39" s="5">
        <f t="shared" si="157"/>
        <v>2.9907543201317709E-6</v>
      </c>
      <c r="BE39" s="5">
        <f t="shared" si="158"/>
        <v>7.3064112423302962E-6</v>
      </c>
      <c r="BF39" s="5">
        <f t="shared" si="159"/>
        <v>8.9247794248272628E-6</v>
      </c>
      <c r="BG39" s="5">
        <f t="shared" si="160"/>
        <v>7.2677438247979089E-6</v>
      </c>
      <c r="BH39" s="5">
        <f t="shared" si="161"/>
        <v>4.4387735922036899E-6</v>
      </c>
      <c r="BI39" s="5">
        <f t="shared" si="162"/>
        <v>2.1687843135712293E-6</v>
      </c>
      <c r="BJ39" s="8">
        <f t="shared" si="163"/>
        <v>0.76851829558403839</v>
      </c>
      <c r="BK39" s="8">
        <f t="shared" si="164"/>
        <v>0.15593775630880188</v>
      </c>
      <c r="BL39" s="8">
        <f t="shared" si="165"/>
        <v>6.9613011864165325E-2</v>
      </c>
      <c r="BM39" s="8">
        <f t="shared" si="166"/>
        <v>0.57290586135941968</v>
      </c>
      <c r="BN39" s="8">
        <f t="shared" si="167"/>
        <v>0.41442779949536163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1.4020887728459499</v>
      </c>
      <c r="F40">
        <f>VLOOKUP(B40,home!$B$2:$E$405,3,FALSE)</f>
        <v>1.3</v>
      </c>
      <c r="G40">
        <f>VLOOKUP(C40,away!$B$2:$E$405,4,FALSE)</f>
        <v>0.71</v>
      </c>
      <c r="H40">
        <f>VLOOKUP(A40,away!$A$2:$E$405,3,FALSE)</f>
        <v>1.2193211488250699</v>
      </c>
      <c r="I40">
        <f>VLOOKUP(C40,away!$B$2:$E$405,3,FALSE)</f>
        <v>0.86</v>
      </c>
      <c r="J40">
        <f>VLOOKUP(B40,home!$B$2:$E$405,4,FALSE)</f>
        <v>1.88</v>
      </c>
      <c r="K40" s="3">
        <f t="shared" si="112"/>
        <v>1.2941279373368118</v>
      </c>
      <c r="L40" s="3">
        <f t="shared" si="113"/>
        <v>1.9713984334203729</v>
      </c>
      <c r="M40" s="5">
        <f t="shared" si="114"/>
        <v>3.8176834624648819E-2</v>
      </c>
      <c r="N40" s="5">
        <f t="shared" si="115"/>
        <v>4.9405708246845349E-2</v>
      </c>
      <c r="O40" s="5">
        <f t="shared" si="116"/>
        <v>7.526175197198133E-2</v>
      </c>
      <c r="P40" s="5">
        <f t="shared" si="117"/>
        <v>9.739833583985491E-2</v>
      </c>
      <c r="Q40" s="5">
        <f t="shared" si="118"/>
        <v>3.1968653653077148E-2</v>
      </c>
      <c r="R40" s="5">
        <f t="shared" si="119"/>
        <v>7.4185449967018355E-2</v>
      </c>
      <c r="S40" s="5">
        <f t="shared" si="120"/>
        <v>6.212167612665475E-2</v>
      </c>
      <c r="T40" s="5">
        <f t="shared" si="121"/>
        <v>6.3022953730234754E-2</v>
      </c>
      <c r="U40" s="5">
        <f t="shared" si="122"/>
        <v>9.6005463346220704E-2</v>
      </c>
      <c r="V40" s="5">
        <f t="shared" si="123"/>
        <v>1.7609712899362643E-2</v>
      </c>
      <c r="W40" s="5">
        <f t="shared" si="124"/>
        <v>1.3790509270497216E-2</v>
      </c>
      <c r="X40" s="5">
        <f t="shared" si="125"/>
        <v>2.7186588371927341E-2</v>
      </c>
      <c r="Y40" s="5">
        <f t="shared" si="126"/>
        <v>2.679779886323105E-2</v>
      </c>
      <c r="Z40" s="5">
        <f t="shared" si="127"/>
        <v>4.8749693282521794E-2</v>
      </c>
      <c r="AA40" s="5">
        <f t="shared" si="128"/>
        <v>6.3088340013512156E-2</v>
      </c>
      <c r="AB40" s="5">
        <f t="shared" si="129"/>
        <v>4.082219166584497E-2</v>
      </c>
      <c r="AC40" s="5">
        <f t="shared" si="130"/>
        <v>2.8079147143136919E-3</v>
      </c>
      <c r="AD40" s="5">
        <f t="shared" si="131"/>
        <v>4.4616708292631868E-3</v>
      </c>
      <c r="AE40" s="5">
        <f t="shared" si="132"/>
        <v>8.7957308832468228E-3</v>
      </c>
      <c r="AF40" s="5">
        <f t="shared" si="133"/>
        <v>8.6699450420099928E-3</v>
      </c>
      <c r="AG40" s="5">
        <f t="shared" si="134"/>
        <v>5.6973053578864077E-3</v>
      </c>
      <c r="AH40" s="5">
        <f t="shared" si="135"/>
        <v>2.4026267241721799E-2</v>
      </c>
      <c r="AI40" s="5">
        <f t="shared" si="136"/>
        <v>3.1093063667432436E-2</v>
      </c>
      <c r="AJ40" s="5">
        <f t="shared" si="137"/>
        <v>2.0119201174708255E-2</v>
      </c>
      <c r="AK40" s="5">
        <f t="shared" si="138"/>
        <v>8.6789401056965171E-3</v>
      </c>
      <c r="AL40" s="5">
        <f t="shared" si="139"/>
        <v>2.8654677428685408E-4</v>
      </c>
      <c r="AM40" s="5">
        <f t="shared" si="140"/>
        <v>1.1547945734700377E-3</v>
      </c>
      <c r="AN40" s="5">
        <f t="shared" si="141"/>
        <v>2.2765602130611798E-3</v>
      </c>
      <c r="AO40" s="5">
        <f t="shared" si="142"/>
        <v>2.244003618807981E-3</v>
      </c>
      <c r="AP40" s="5">
        <f t="shared" si="143"/>
        <v>1.4746084062359E-3</v>
      </c>
      <c r="AQ40" s="5">
        <f t="shared" si="144"/>
        <v>7.2676017549049194E-4</v>
      </c>
      <c r="AR40" s="5">
        <f t="shared" si="145"/>
        <v>9.4730691202539116E-3</v>
      </c>
      <c r="AS40" s="5">
        <f t="shared" si="146"/>
        <v>1.2259363400843239E-2</v>
      </c>
      <c r="AT40" s="5">
        <f t="shared" si="147"/>
        <v>7.9325923354978331E-3</v>
      </c>
      <c r="AU40" s="5">
        <f t="shared" si="148"/>
        <v>3.42192978562387E-3</v>
      </c>
      <c r="AV40" s="5">
        <f t="shared" si="149"/>
        <v>1.1071037337952046E-3</v>
      </c>
      <c r="AW40" s="5">
        <f t="shared" si="150"/>
        <v>2.0306947357400977E-5</v>
      </c>
      <c r="AX40" s="5">
        <f t="shared" si="151"/>
        <v>2.4907531990208683E-4</v>
      </c>
      <c r="AY40" s="5">
        <f t="shared" si="152"/>
        <v>4.9102669545865224E-4</v>
      </c>
      <c r="AZ40" s="5">
        <f t="shared" si="153"/>
        <v>4.8400462909738487E-4</v>
      </c>
      <c r="BA40" s="5">
        <f t="shared" si="154"/>
        <v>3.1805532252359765E-4</v>
      </c>
      <c r="BB40" s="5">
        <f t="shared" si="155"/>
        <v>1.5675344114100804E-4</v>
      </c>
      <c r="BC40" s="5">
        <f t="shared" si="156"/>
        <v>6.1804697659727156E-5</v>
      </c>
      <c r="BD40" s="5">
        <f t="shared" si="157"/>
        <v>3.1125322705585776E-3</v>
      </c>
      <c r="BE40" s="5">
        <f t="shared" si="158"/>
        <v>4.0280149671922351E-3</v>
      </c>
      <c r="BF40" s="5">
        <f t="shared" si="159"/>
        <v>2.6063833505271467E-3</v>
      </c>
      <c r="BG40" s="5">
        <f t="shared" si="160"/>
        <v>1.1243311697755681E-3</v>
      </c>
      <c r="BH40" s="5">
        <f t="shared" si="161"/>
        <v>3.6375709440628529E-4</v>
      </c>
      <c r="BI40" s="5">
        <f t="shared" si="162"/>
        <v>9.4149643655127538E-5</v>
      </c>
      <c r="BJ40" s="8">
        <f t="shared" si="163"/>
        <v>0.24943431134106731</v>
      </c>
      <c r="BK40" s="8">
        <f t="shared" si="164"/>
        <v>0.21889204767458031</v>
      </c>
      <c r="BL40" s="8">
        <f t="shared" si="165"/>
        <v>0.4788038960262655</v>
      </c>
      <c r="BM40" s="8">
        <f t="shared" si="166"/>
        <v>0.62901249427290762</v>
      </c>
      <c r="BN40" s="8">
        <f t="shared" si="167"/>
        <v>0.36639673430342595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1.32937685459941</v>
      </c>
      <c r="F41">
        <f>VLOOKUP(B41,home!$B$2:$E$405,3,FALSE)</f>
        <v>0.8</v>
      </c>
      <c r="G41">
        <f>VLOOKUP(C41,away!$B$2:$E$405,4,FALSE)</f>
        <v>0.97</v>
      </c>
      <c r="H41">
        <f>VLOOKUP(A41,away!$A$2:$E$405,3,FALSE)</f>
        <v>1.0178041543026699</v>
      </c>
      <c r="I41">
        <f>VLOOKUP(C41,away!$B$2:$E$405,3,FALSE)</f>
        <v>0.62</v>
      </c>
      <c r="J41">
        <f>VLOOKUP(B41,home!$B$2:$E$405,4,FALSE)</f>
        <v>0.81</v>
      </c>
      <c r="K41" s="3">
        <f t="shared" si="112"/>
        <v>1.0315964391691421</v>
      </c>
      <c r="L41" s="3">
        <f t="shared" si="113"/>
        <v>0.51114124629080082</v>
      </c>
      <c r="M41" s="5">
        <f t="shared" si="114"/>
        <v>0.21379499605486016</v>
      </c>
      <c r="N41" s="5">
        <f t="shared" si="115"/>
        <v>0.22055015664237454</v>
      </c>
      <c r="O41" s="5">
        <f t="shared" si="116"/>
        <v>0.10927944073421805</v>
      </c>
      <c r="P41" s="5">
        <f t="shared" si="117"/>
        <v>0.11273228193581465</v>
      </c>
      <c r="Q41" s="5">
        <f t="shared" si="118"/>
        <v>0.11375937812523503</v>
      </c>
      <c r="R41" s="5">
        <f t="shared" si="119"/>
        <v>2.7928614765424957E-2</v>
      </c>
      <c r="S41" s="5">
        <f t="shared" si="120"/>
        <v>1.4860693216593059E-2</v>
      </c>
      <c r="T41" s="5">
        <f t="shared" si="121"/>
        <v>5.8147110312199088E-2</v>
      </c>
      <c r="U41" s="5">
        <f t="shared" si="122"/>
        <v>2.8811059542939114E-2</v>
      </c>
      <c r="V41" s="5">
        <f t="shared" si="123"/>
        <v>8.7065745138432526E-4</v>
      </c>
      <c r="W41" s="5">
        <f t="shared" si="124"/>
        <v>3.9117923132029497E-2</v>
      </c>
      <c r="X41" s="5">
        <f t="shared" si="125"/>
        <v>1.9994783982013299E-2</v>
      </c>
      <c r="Y41" s="5">
        <f t="shared" si="126"/>
        <v>5.1100794019408096E-3</v>
      </c>
      <c r="Z41" s="5">
        <f t="shared" si="127"/>
        <v>4.7584889861249924E-3</v>
      </c>
      <c r="AA41" s="5">
        <f t="shared" si="128"/>
        <v>4.9088402939121241E-3</v>
      </c>
      <c r="AB41" s="5">
        <f t="shared" si="129"/>
        <v>2.5319710838248755E-3</v>
      </c>
      <c r="AC41" s="5">
        <f t="shared" si="130"/>
        <v>2.8693141528728127E-5</v>
      </c>
      <c r="AD41" s="5">
        <f t="shared" si="131"/>
        <v>1.0088477552673459E-2</v>
      </c>
      <c r="AE41" s="5">
        <f t="shared" si="132"/>
        <v>5.1566369894502796E-3</v>
      </c>
      <c r="AF41" s="5">
        <f t="shared" si="133"/>
        <v>1.3178849287284293E-3</v>
      </c>
      <c r="AG41" s="5">
        <f t="shared" si="134"/>
        <v>2.2454178164603759E-4</v>
      </c>
      <c r="AH41" s="5">
        <f t="shared" si="135"/>
        <v>6.0806499770724447E-4</v>
      </c>
      <c r="AI41" s="5">
        <f t="shared" si="136"/>
        <v>6.2727768641818594E-4</v>
      </c>
      <c r="AJ41" s="5">
        <f t="shared" si="137"/>
        <v>3.2354871383962912E-4</v>
      </c>
      <c r="AK41" s="5">
        <f t="shared" si="138"/>
        <v>1.1125723369823907E-4</v>
      </c>
      <c r="AL41" s="5">
        <f t="shared" si="139"/>
        <v>6.0518597350347669E-7</v>
      </c>
      <c r="AM41" s="5">
        <f t="shared" si="140"/>
        <v>2.0814475039951526E-3</v>
      </c>
      <c r="AN41" s="5">
        <f t="shared" si="141"/>
        <v>1.0639136712809589E-3</v>
      </c>
      <c r="AO41" s="5">
        <f t="shared" si="142"/>
        <v>2.7190507994218532E-4</v>
      </c>
      <c r="AP41" s="5">
        <f t="shared" si="143"/>
        <v>4.6327300478149488E-5</v>
      </c>
      <c r="AQ41" s="5">
        <f t="shared" si="144"/>
        <v>5.9199485259224346E-6</v>
      </c>
      <c r="AR41" s="5">
        <f t="shared" si="145"/>
        <v>6.2161420150778782E-5</v>
      </c>
      <c r="AS41" s="5">
        <f t="shared" si="146"/>
        <v>6.4125499681240354E-5</v>
      </c>
      <c r="AT41" s="5">
        <f t="shared" si="147"/>
        <v>3.3075818565554753E-5</v>
      </c>
      <c r="AU41" s="5">
        <f t="shared" si="148"/>
        <v>1.1373632218276965E-5</v>
      </c>
      <c r="AV41" s="5">
        <f t="shared" si="149"/>
        <v>2.9332496241984867E-6</v>
      </c>
      <c r="AW41" s="5">
        <f t="shared" si="150"/>
        <v>8.8641503734789592E-9</v>
      </c>
      <c r="AX41" s="5">
        <f t="shared" si="151"/>
        <v>3.5786897223981633E-4</v>
      </c>
      <c r="AY41" s="5">
        <f t="shared" si="152"/>
        <v>1.8292159247946767E-4</v>
      </c>
      <c r="AZ41" s="5">
        <f t="shared" si="153"/>
        <v>4.6749385376726545E-5</v>
      </c>
      <c r="BA41" s="5">
        <f t="shared" si="154"/>
        <v>7.9651797015963166E-6</v>
      </c>
      <c r="BB41" s="5">
        <f t="shared" si="155"/>
        <v>1.0178329699010324E-6</v>
      </c>
      <c r="BC41" s="5">
        <f t="shared" si="156"/>
        <v>1.040512825502162E-7</v>
      </c>
      <c r="BD41" s="5">
        <f t="shared" si="157"/>
        <v>5.2955442945125273E-6</v>
      </c>
      <c r="BE41" s="5">
        <f t="shared" si="158"/>
        <v>5.4628646376815898E-6</v>
      </c>
      <c r="BF41" s="5">
        <f t="shared" si="159"/>
        <v>2.8177358539476766E-6</v>
      </c>
      <c r="BG41" s="5">
        <f t="shared" si="160"/>
        <v>9.689220911505486E-7</v>
      </c>
      <c r="BH41" s="5">
        <f t="shared" si="161"/>
        <v>2.498841447658062E-7</v>
      </c>
      <c r="BI41" s="5">
        <f t="shared" si="162"/>
        <v>5.155591878904643E-8</v>
      </c>
      <c r="BJ41" s="8">
        <f t="shared" si="163"/>
        <v>0.4775331133665629</v>
      </c>
      <c r="BK41" s="8">
        <f t="shared" si="164"/>
        <v>0.34247084857863386</v>
      </c>
      <c r="BL41" s="8">
        <f t="shared" si="165"/>
        <v>0.17531859117916329</v>
      </c>
      <c r="BM41" s="8">
        <f t="shared" si="166"/>
        <v>0.20185326112422858</v>
      </c>
      <c r="BN41" s="8">
        <f t="shared" si="167"/>
        <v>0.79804486825792742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1.32937685459941</v>
      </c>
      <c r="F42">
        <f>VLOOKUP(B42,home!$B$2:$E$405,3,FALSE)</f>
        <v>0.66</v>
      </c>
      <c r="G42">
        <f>VLOOKUP(C42,away!$B$2:$E$405,4,FALSE)</f>
        <v>1.02</v>
      </c>
      <c r="H42">
        <f>VLOOKUP(A42,away!$A$2:$E$405,3,FALSE)</f>
        <v>1.0178041543026699</v>
      </c>
      <c r="I42">
        <f>VLOOKUP(C42,away!$B$2:$E$405,3,FALSE)</f>
        <v>1.02</v>
      </c>
      <c r="J42">
        <f>VLOOKUP(B42,home!$B$2:$E$405,4,FALSE)</f>
        <v>0.52</v>
      </c>
      <c r="K42" s="3">
        <f t="shared" si="112"/>
        <v>0.89493649851632284</v>
      </c>
      <c r="L42" s="3">
        <f t="shared" si="113"/>
        <v>0.53984332344213615</v>
      </c>
      <c r="M42" s="5">
        <f t="shared" si="114"/>
        <v>0.23816779756134263</v>
      </c>
      <c r="N42" s="5">
        <f t="shared" si="115"/>
        <v>0.21314505480889237</v>
      </c>
      <c r="O42" s="5">
        <f t="shared" si="116"/>
        <v>0.12857329537240908</v>
      </c>
      <c r="P42" s="5">
        <f t="shared" si="117"/>
        <v>0.11506493476328872</v>
      </c>
      <c r="Q42" s="5">
        <f t="shared" si="118"/>
        <v>9.5375644513369925E-2</v>
      </c>
      <c r="R42" s="5">
        <f t="shared" si="119"/>
        <v>3.4704717539874363E-2</v>
      </c>
      <c r="S42" s="5">
        <f t="shared" si="120"/>
        <v>1.3897700851717581E-2</v>
      </c>
      <c r="T42" s="5">
        <f t="shared" si="121"/>
        <v>5.1487904909533352E-2</v>
      </c>
      <c r="U42" s="5">
        <f t="shared" si="122"/>
        <v>3.1058518397133177E-2</v>
      </c>
      <c r="V42" s="5">
        <f t="shared" si="123"/>
        <v>7.4603706492114914E-4</v>
      </c>
      <c r="W42" s="5">
        <f t="shared" si="124"/>
        <v>2.8451715114844282E-2</v>
      </c>
      <c r="X42" s="5">
        <f t="shared" si="125"/>
        <v>1.5359468445226393E-2</v>
      </c>
      <c r="Y42" s="5">
        <f t="shared" si="126"/>
        <v>4.1458532458878176E-3</v>
      </c>
      <c r="Z42" s="5">
        <f t="shared" si="127"/>
        <v>6.2450366852821251E-3</v>
      </c>
      <c r="AA42" s="5">
        <f t="shared" si="128"/>
        <v>5.5889112642323689E-3</v>
      </c>
      <c r="AB42" s="5">
        <f t="shared" si="129"/>
        <v>2.5008603386652757E-3</v>
      </c>
      <c r="AC42" s="5">
        <f t="shared" si="130"/>
        <v>2.2526845328459467E-5</v>
      </c>
      <c r="AD42" s="5">
        <f t="shared" si="131"/>
        <v>6.3656195754156677E-3</v>
      </c>
      <c r="AE42" s="5">
        <f t="shared" si="132"/>
        <v>3.4364372273607132E-3</v>
      </c>
      <c r="AF42" s="5">
        <f t="shared" si="133"/>
        <v>9.2756884680934338E-4</v>
      </c>
      <c r="AG42" s="5">
        <f t="shared" si="134"/>
        <v>1.6691394966098191E-4</v>
      </c>
      <c r="AH42" s="5">
        <f t="shared" si="135"/>
        <v>8.4283533980019092E-4</v>
      </c>
      <c r="AI42" s="5">
        <f t="shared" si="136"/>
        <v>7.5428410782659805E-4</v>
      </c>
      <c r="AJ42" s="5">
        <f t="shared" si="137"/>
        <v>3.3751818917242206E-4</v>
      </c>
      <c r="AK42" s="5">
        <f t="shared" si="138"/>
        <v>1.0068578213451245E-4</v>
      </c>
      <c r="AL42" s="5">
        <f t="shared" si="139"/>
        <v>4.3533173076839276E-7</v>
      </c>
      <c r="AM42" s="5">
        <f t="shared" si="140"/>
        <v>1.1393650587418922E-3</v>
      </c>
      <c r="AN42" s="5">
        <f t="shared" si="141"/>
        <v>6.1507861992506779E-4</v>
      </c>
      <c r="AO42" s="5">
        <f t="shared" si="142"/>
        <v>1.6602304317927551E-4</v>
      </c>
      <c r="AP42" s="5">
        <f t="shared" si="143"/>
        <v>2.9875477132625796E-5</v>
      </c>
      <c r="AQ42" s="5">
        <f t="shared" si="144"/>
        <v>4.0320192161740618E-6</v>
      </c>
      <c r="AR42" s="5">
        <f t="shared" si="145"/>
        <v>9.0999806190443505E-5</v>
      </c>
      <c r="AS42" s="5">
        <f t="shared" si="146"/>
        <v>8.143904791773951E-5</v>
      </c>
      <c r="AT42" s="5">
        <f t="shared" si="147"/>
        <v>3.6441388193002414E-5</v>
      </c>
      <c r="AU42" s="5">
        <f t="shared" si="148"/>
        <v>1.0870909450173218E-5</v>
      </c>
      <c r="AV42" s="5">
        <f t="shared" si="149"/>
        <v>2.4321934097565053E-6</v>
      </c>
      <c r="AW42" s="5">
        <f t="shared" si="150"/>
        <v>5.8422182588812384E-9</v>
      </c>
      <c r="AX42" s="5">
        <f t="shared" si="151"/>
        <v>1.6994322936705219E-4</v>
      </c>
      <c r="AY42" s="5">
        <f t="shared" si="152"/>
        <v>9.1742717737998677E-5</v>
      </c>
      <c r="AZ42" s="5">
        <f t="shared" si="153"/>
        <v>2.4763346822647505E-5</v>
      </c>
      <c r="BA42" s="5">
        <f t="shared" si="154"/>
        <v>4.4561091494294318E-6</v>
      </c>
      <c r="BB42" s="5">
        <f t="shared" si="155"/>
        <v>6.0140019321222361E-7</v>
      </c>
      <c r="BC42" s="5">
        <f t="shared" si="156"/>
        <v>6.4932375804485965E-8</v>
      </c>
      <c r="BD42" s="5">
        <f t="shared" si="157"/>
        <v>8.1876063010732117E-6</v>
      </c>
      <c r="BE42" s="5">
        <f t="shared" si="158"/>
        <v>7.3273877143126412E-6</v>
      </c>
      <c r="BF42" s="5">
        <f t="shared" si="159"/>
        <v>3.2787733521592385E-6</v>
      </c>
      <c r="BG42" s="5">
        <f t="shared" si="160"/>
        <v>9.7809798107000535E-7</v>
      </c>
      <c r="BH42" s="5">
        <f t="shared" si="161"/>
        <v>2.1883389559616871E-7</v>
      </c>
      <c r="BI42" s="5">
        <f t="shared" si="162"/>
        <v>3.9168488056304378E-8</v>
      </c>
      <c r="BJ42" s="8">
        <f t="shared" si="163"/>
        <v>0.42110812659084201</v>
      </c>
      <c r="BK42" s="8">
        <f t="shared" si="164"/>
        <v>0.36799117513606733</v>
      </c>
      <c r="BL42" s="8">
        <f t="shared" si="165"/>
        <v>0.2047038395441414</v>
      </c>
      <c r="BM42" s="8">
        <f t="shared" si="166"/>
        <v>0.17492499652163604</v>
      </c>
      <c r="BN42" s="8">
        <f t="shared" si="167"/>
        <v>0.82503144455917699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1.32937685459941</v>
      </c>
      <c r="F43">
        <f>VLOOKUP(B43,home!$B$2:$E$405,3,FALSE)</f>
        <v>0.84</v>
      </c>
      <c r="G43">
        <f>VLOOKUP(C43,away!$B$2:$E$405,4,FALSE)</f>
        <v>0.75</v>
      </c>
      <c r="H43">
        <f>VLOOKUP(A43,away!$A$2:$E$405,3,FALSE)</f>
        <v>1.0178041543026699</v>
      </c>
      <c r="I43">
        <f>VLOOKUP(C43,away!$B$2:$E$405,3,FALSE)</f>
        <v>1.06</v>
      </c>
      <c r="J43">
        <f>VLOOKUP(B43,home!$B$2:$E$405,4,FALSE)</f>
        <v>1.5</v>
      </c>
      <c r="K43" s="3">
        <f t="shared" si="112"/>
        <v>0.83750741839762821</v>
      </c>
      <c r="L43" s="3">
        <f t="shared" si="113"/>
        <v>1.6183086053412452</v>
      </c>
      <c r="M43" s="5">
        <f t="shared" si="114"/>
        <v>8.5793157615541973E-2</v>
      </c>
      <c r="N43" s="5">
        <f t="shared" si="115"/>
        <v>7.1852405950773371E-2</v>
      </c>
      <c r="O43" s="5">
        <f t="shared" si="116"/>
        <v>0.13883980524862935</v>
      </c>
      <c r="P43" s="5">
        <f t="shared" si="117"/>
        <v>0.11627936686460902</v>
      </c>
      <c r="Q43" s="5">
        <f t="shared" si="118"/>
        <v>3.0088461506745285E-2</v>
      </c>
      <c r="R43" s="5">
        <f t="shared" si="119"/>
        <v>0.11234282579887975</v>
      </c>
      <c r="S43" s="5">
        <f t="shared" si="120"/>
        <v>3.9399678057731681E-2</v>
      </c>
      <c r="T43" s="5">
        <f t="shared" si="121"/>
        <v>4.86924161778447E-2</v>
      </c>
      <c r="U43" s="5">
        <f t="shared" si="122"/>
        <v>9.4087950010314239E-2</v>
      </c>
      <c r="V43" s="5">
        <f t="shared" si="123"/>
        <v>5.9333527632077828E-3</v>
      </c>
      <c r="W43" s="5">
        <f t="shared" si="124"/>
        <v>8.3997699066902191E-3</v>
      </c>
      <c r="X43" s="5">
        <f t="shared" si="125"/>
        <v>1.359341992288321E-2</v>
      </c>
      <c r="Y43" s="5">
        <f t="shared" si="126"/>
        <v>1.0999174218609515E-2</v>
      </c>
      <c r="Z43" s="5">
        <f t="shared" si="127"/>
        <v>6.0601787246226529E-2</v>
      </c>
      <c r="AA43" s="5">
        <f t="shared" si="128"/>
        <v>5.0754446386869483E-2</v>
      </c>
      <c r="AB43" s="5">
        <f t="shared" si="129"/>
        <v>2.1253612682833944E-2</v>
      </c>
      <c r="AC43" s="5">
        <f t="shared" si="130"/>
        <v>5.0260892146397303E-4</v>
      </c>
      <c r="AD43" s="5">
        <f t="shared" si="131"/>
        <v>1.7587174024215528E-3</v>
      </c>
      <c r="AE43" s="5">
        <f t="shared" si="132"/>
        <v>2.8461475067022004E-3</v>
      </c>
      <c r="AF43" s="5">
        <f t="shared" si="133"/>
        <v>2.3029725010833509E-3</v>
      </c>
      <c r="AG43" s="5">
        <f t="shared" si="134"/>
        <v>1.2423067387891458E-3</v>
      </c>
      <c r="AH43" s="5">
        <f t="shared" si="135"/>
        <v>2.4518098449906916E-2</v>
      </c>
      <c r="AI43" s="5">
        <f t="shared" si="136"/>
        <v>2.053408933680043E-2</v>
      </c>
      <c r="AJ43" s="5">
        <f t="shared" si="137"/>
        <v>8.5987260748049965E-3</v>
      </c>
      <c r="AK43" s="5">
        <f t="shared" si="138"/>
        <v>2.4004989588061014E-3</v>
      </c>
      <c r="AL43" s="5">
        <f t="shared" si="139"/>
        <v>2.7248348839300664E-5</v>
      </c>
      <c r="AM43" s="5">
        <f t="shared" si="140"/>
        <v>2.9458777427861157E-4</v>
      </c>
      <c r="AN43" s="5">
        <f t="shared" si="141"/>
        <v>4.7673393014340139E-4</v>
      </c>
      <c r="AO43" s="5">
        <f t="shared" si="142"/>
        <v>3.8575131080460936E-4</v>
      </c>
      <c r="AP43" s="5">
        <f t="shared" si="143"/>
        <v>2.080882219322549E-4</v>
      </c>
      <c r="AQ43" s="5">
        <f t="shared" si="144"/>
        <v>8.4187740055781697E-5</v>
      </c>
      <c r="AR43" s="5">
        <f t="shared" si="145"/>
        <v>7.9355699416176397E-3</v>
      </c>
      <c r="AS43" s="5">
        <f t="shared" si="146"/>
        <v>6.6460986953180059E-3</v>
      </c>
      <c r="AT43" s="5">
        <f t="shared" si="147"/>
        <v>2.7830784803658136E-3</v>
      </c>
      <c r="AU43" s="5">
        <f t="shared" si="148"/>
        <v>7.7694962442972242E-4</v>
      </c>
      <c r="AV43" s="5">
        <f t="shared" si="149"/>
        <v>1.626752685452859E-4</v>
      </c>
      <c r="AW43" s="5">
        <f t="shared" si="150"/>
        <v>1.0258590542390714E-6</v>
      </c>
      <c r="AX43" s="5">
        <f t="shared" si="151"/>
        <v>4.1119907721263847E-5</v>
      </c>
      <c r="AY43" s="5">
        <f t="shared" si="152"/>
        <v>6.6544700516159191E-5</v>
      </c>
      <c r="AZ43" s="5">
        <f t="shared" si="153"/>
        <v>5.3844930742578225E-5</v>
      </c>
      <c r="BA43" s="5">
        <f t="shared" si="154"/>
        <v>2.9045904924905907E-5</v>
      </c>
      <c r="BB43" s="5">
        <f t="shared" si="155"/>
        <v>1.1751309472474715E-5</v>
      </c>
      <c r="BC43" s="5">
        <f t="shared" si="156"/>
        <v>3.803449048666783E-6</v>
      </c>
      <c r="BD43" s="5">
        <f t="shared" si="157"/>
        <v>2.1403668541345251E-3</v>
      </c>
      <c r="BE43" s="5">
        <f t="shared" si="158"/>
        <v>1.7925731184300587E-3</v>
      </c>
      <c r="BF43" s="5">
        <f t="shared" si="159"/>
        <v>7.5064664235267213E-4</v>
      </c>
      <c r="BG43" s="5">
        <f t="shared" si="160"/>
        <v>2.0955737718854475E-4</v>
      </c>
      <c r="BH43" s="5">
        <f t="shared" si="161"/>
        <v>4.3876464493839027E-5</v>
      </c>
      <c r="BI43" s="5">
        <f t="shared" si="162"/>
        <v>7.3493729013300669E-6</v>
      </c>
      <c r="BJ43" s="8">
        <f t="shared" si="163"/>
        <v>0.19343125101218328</v>
      </c>
      <c r="BK43" s="8">
        <f t="shared" si="164"/>
        <v>0.24800195727190988</v>
      </c>
      <c r="BL43" s="8">
        <f t="shared" si="165"/>
        <v>0.49657879478762268</v>
      </c>
      <c r="BM43" s="8">
        <f t="shared" si="166"/>
        <v>0.44335224849130173</v>
      </c>
      <c r="BN43" s="8">
        <f t="shared" si="167"/>
        <v>0.55519602298517878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1.32937685459941</v>
      </c>
      <c r="F44">
        <f>VLOOKUP(B44,home!$B$2:$E$405,3,FALSE)</f>
        <v>0.75</v>
      </c>
      <c r="G44">
        <f>VLOOKUP(C44,away!$B$2:$E$405,4,FALSE)</f>
        <v>0.57999999999999996</v>
      </c>
      <c r="H44">
        <f>VLOOKUP(A44,away!$A$2:$E$405,3,FALSE)</f>
        <v>1.0178041543026699</v>
      </c>
      <c r="I44">
        <f>VLOOKUP(C44,away!$B$2:$E$405,3,FALSE)</f>
        <v>0.93</v>
      </c>
      <c r="J44">
        <f>VLOOKUP(B44,home!$B$2:$E$405,4,FALSE)</f>
        <v>1.33</v>
      </c>
      <c r="K44" s="3">
        <f t="shared" si="112"/>
        <v>0.5782789317507433</v>
      </c>
      <c r="L44" s="3">
        <f t="shared" si="113"/>
        <v>1.2589219584569726</v>
      </c>
      <c r="M44" s="5">
        <f t="shared" si="114"/>
        <v>0.15926259626894224</v>
      </c>
      <c r="N44" s="5">
        <f t="shared" si="115"/>
        <v>9.2098204038253847E-2</v>
      </c>
      <c r="O44" s="5">
        <f t="shared" si="116"/>
        <v>0.2004991796038389</v>
      </c>
      <c r="P44" s="5">
        <f t="shared" si="117"/>
        <v>0.11594445139820839</v>
      </c>
      <c r="Q44" s="5">
        <f t="shared" si="118"/>
        <v>2.662922552370171E-2</v>
      </c>
      <c r="R44" s="5">
        <f t="shared" si="119"/>
        <v>0.12620640992794058</v>
      </c>
      <c r="S44" s="5">
        <f t="shared" si="120"/>
        <v>2.1102123356275218E-2</v>
      </c>
      <c r="T44" s="5">
        <f t="shared" si="121"/>
        <v>3.3524116748490956E-2</v>
      </c>
      <c r="U44" s="5">
        <f t="shared" si="122"/>
        <v>7.29825079132259E-2</v>
      </c>
      <c r="V44" s="5">
        <f t="shared" si="123"/>
        <v>1.7069461751284306E-3</v>
      </c>
      <c r="W44" s="5">
        <f t="shared" si="124"/>
        <v>5.1330400297319514E-3</v>
      </c>
      <c r="X44" s="5">
        <f t="shared" si="125"/>
        <v>6.4620968070681845E-3</v>
      </c>
      <c r="Y44" s="5">
        <f t="shared" si="126"/>
        <v>4.0676377840464144E-3</v>
      </c>
      <c r="Z44" s="5">
        <f t="shared" si="127"/>
        <v>5.2961340252102154E-2</v>
      </c>
      <c r="AA44" s="5">
        <f t="shared" si="128"/>
        <v>3.0626427265073281E-2</v>
      </c>
      <c r="AB44" s="5">
        <f t="shared" si="129"/>
        <v>8.8553088210942058E-3</v>
      </c>
      <c r="AC44" s="5">
        <f t="shared" si="130"/>
        <v>7.766690927358794E-5</v>
      </c>
      <c r="AD44" s="5">
        <f t="shared" si="131"/>
        <v>7.4208222625679881E-4</v>
      </c>
      <c r="AE44" s="5">
        <f t="shared" si="132"/>
        <v>9.3422360961531946E-4</v>
      </c>
      <c r="AF44" s="5">
        <f t="shared" si="133"/>
        <v>5.8805730812683016E-4</v>
      </c>
      <c r="AG44" s="5">
        <f t="shared" si="134"/>
        <v>2.4677275267732143E-4</v>
      </c>
      <c r="AH44" s="5">
        <f t="shared" si="135"/>
        <v>1.6668548548170643E-2</v>
      </c>
      <c r="AI44" s="5">
        <f t="shared" si="136"/>
        <v>9.6390704482715219E-3</v>
      </c>
      <c r="AJ44" s="5">
        <f t="shared" si="137"/>
        <v>2.7870356809483066E-3</v>
      </c>
      <c r="AK44" s="5">
        <f t="shared" si="138"/>
        <v>5.3722800544333074E-4</v>
      </c>
      <c r="AL44" s="5">
        <f t="shared" si="139"/>
        <v>2.2616853921718086E-6</v>
      </c>
      <c r="AM44" s="5">
        <f t="shared" si="140"/>
        <v>8.5826103414199053E-5</v>
      </c>
      <c r="AN44" s="5">
        <f t="shared" si="141"/>
        <v>1.0804836619693412E-4</v>
      </c>
      <c r="AO44" s="5">
        <f t="shared" si="142"/>
        <v>6.8012230390360244E-5</v>
      </c>
      <c r="AP44" s="5">
        <f t="shared" si="143"/>
        <v>2.854069676068638E-5</v>
      </c>
      <c r="AQ44" s="5">
        <f t="shared" si="144"/>
        <v>8.9826274654224714E-6</v>
      </c>
      <c r="AR44" s="5">
        <f t="shared" si="145"/>
        <v>4.1968803565796201E-3</v>
      </c>
      <c r="AS44" s="5">
        <f t="shared" si="146"/>
        <v>2.4269674892885415E-3</v>
      </c>
      <c r="AT44" s="5">
        <f t="shared" si="147"/>
        <v>7.0173208354978053E-4</v>
      </c>
      <c r="AU44" s="5">
        <f t="shared" si="148"/>
        <v>1.3526562655013014E-4</v>
      </c>
      <c r="AV44" s="5">
        <f t="shared" si="149"/>
        <v>1.9555315506001054E-5</v>
      </c>
      <c r="AW44" s="5">
        <f t="shared" si="150"/>
        <v>4.5736810039586389E-8</v>
      </c>
      <c r="AX44" s="5">
        <f t="shared" si="151"/>
        <v>8.2719045664486371E-6</v>
      </c>
      <c r="AY44" s="5">
        <f t="shared" si="152"/>
        <v>1.0413682296962691E-5</v>
      </c>
      <c r="AZ44" s="5">
        <f t="shared" si="153"/>
        <v>6.5550066560204892E-6</v>
      </c>
      <c r="BA44" s="5">
        <f t="shared" si="154"/>
        <v>2.7507472723652683E-6</v>
      </c>
      <c r="BB44" s="5">
        <f t="shared" si="155"/>
        <v>8.6574403583656499E-7</v>
      </c>
      <c r="BC44" s="5">
        <f t="shared" si="156"/>
        <v>2.1798083542356225E-7</v>
      </c>
      <c r="BD44" s="5">
        <f t="shared" si="157"/>
        <v>8.8059080631913646E-4</v>
      </c>
      <c r="BE44" s="5">
        <f t="shared" si="158"/>
        <v>5.0922711078775593E-4</v>
      </c>
      <c r="BF44" s="5">
        <f t="shared" si="159"/>
        <v>1.4723765482243045E-4</v>
      </c>
      <c r="BG44" s="5">
        <f t="shared" si="160"/>
        <v>2.8381477914733251E-5</v>
      </c>
      <c r="BH44" s="5">
        <f t="shared" si="161"/>
        <v>4.1031026825098138E-6</v>
      </c>
      <c r="BI44" s="5">
        <f t="shared" si="162"/>
        <v>4.7454756722107712E-7</v>
      </c>
      <c r="BJ44" s="8">
        <f t="shared" si="163"/>
        <v>0.17075394191786003</v>
      </c>
      <c r="BK44" s="8">
        <f t="shared" si="164"/>
        <v>0.29810645947551706</v>
      </c>
      <c r="BL44" s="8">
        <f t="shared" si="165"/>
        <v>0.47785213178557456</v>
      </c>
      <c r="BM44" s="8">
        <f t="shared" si="166"/>
        <v>0.27902343872468111</v>
      </c>
      <c r="BN44" s="8">
        <f t="shared" si="167"/>
        <v>0.72064006676088566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1.32937685459941</v>
      </c>
      <c r="F45">
        <f>VLOOKUP(B45,home!$B$2:$E$405,3,FALSE)</f>
        <v>0.52</v>
      </c>
      <c r="G45">
        <f>VLOOKUP(C45,away!$B$2:$E$405,4,FALSE)</f>
        <v>0.75</v>
      </c>
      <c r="H45">
        <f>VLOOKUP(A45,away!$A$2:$E$405,3,FALSE)</f>
        <v>1.0178041543026699</v>
      </c>
      <c r="I45">
        <f>VLOOKUP(C45,away!$B$2:$E$405,3,FALSE)</f>
        <v>0.62</v>
      </c>
      <c r="J45">
        <f>VLOOKUP(B45,home!$B$2:$E$405,4,FALSE)</f>
        <v>0.98</v>
      </c>
      <c r="K45" s="3">
        <f t="shared" si="112"/>
        <v>0.51845697329376994</v>
      </c>
      <c r="L45" s="3">
        <f t="shared" si="113"/>
        <v>0.61841780415430214</v>
      </c>
      <c r="M45" s="5">
        <f t="shared" si="114"/>
        <v>0.32082009090287439</v>
      </c>
      <c r="N45" s="5">
        <f t="shared" si="115"/>
        <v>0.16633141330133638</v>
      </c>
      <c r="O45" s="5">
        <f t="shared" si="116"/>
        <v>0.19840085614473921</v>
      </c>
      <c r="P45" s="5">
        <f t="shared" si="117"/>
        <v>0.10286230737569413</v>
      </c>
      <c r="Q45" s="5">
        <f t="shared" si="118"/>
        <v>4.3117840551942982E-2</v>
      </c>
      <c r="R45" s="5">
        <f t="shared" si="119"/>
        <v>6.1347310899681588E-2</v>
      </c>
      <c r="S45" s="5">
        <f t="shared" si="120"/>
        <v>8.2450059851885815E-3</v>
      </c>
      <c r="T45" s="5">
        <f t="shared" si="121"/>
        <v>2.6664840274007902E-2</v>
      </c>
      <c r="U45" s="5">
        <f t="shared" si="122"/>
        <v>3.1805941128760812E-2</v>
      </c>
      <c r="V45" s="5">
        <f t="shared" si="123"/>
        <v>2.9372652704446098E-4</v>
      </c>
      <c r="W45" s="5">
        <f t="shared" si="124"/>
        <v>7.4515817025079126E-3</v>
      </c>
      <c r="X45" s="5">
        <f t="shared" si="125"/>
        <v>4.6081907939413197E-3</v>
      </c>
      <c r="Y45" s="5">
        <f t="shared" si="126"/>
        <v>1.4248936159566303E-3</v>
      </c>
      <c r="Z45" s="5">
        <f t="shared" si="127"/>
        <v>1.2646089765784126E-2</v>
      </c>
      <c r="AA45" s="5">
        <f t="shared" si="128"/>
        <v>6.5564534239697572E-3</v>
      </c>
      <c r="AB45" s="5">
        <f t="shared" si="129"/>
        <v>1.6996194988664673E-3</v>
      </c>
      <c r="AC45" s="5">
        <f t="shared" si="130"/>
        <v>5.8859679392689041E-6</v>
      </c>
      <c r="AD45" s="5">
        <f t="shared" si="131"/>
        <v>9.6583112393337203E-4</v>
      </c>
      <c r="AE45" s="5">
        <f t="shared" si="132"/>
        <v>5.9728716284675762E-4</v>
      </c>
      <c r="AF45" s="5">
        <f t="shared" si="133"/>
        <v>1.8468650784862244E-4</v>
      </c>
      <c r="AG45" s="5">
        <f t="shared" si="134"/>
        <v>3.8071141546890462E-5</v>
      </c>
      <c r="AH45" s="5">
        <f t="shared" si="135"/>
        <v>1.9551417660236027E-3</v>
      </c>
      <c r="AI45" s="5">
        <f t="shared" si="136"/>
        <v>1.0136568823728332E-3</v>
      </c>
      <c r="AJ45" s="5">
        <f t="shared" si="137"/>
        <v>2.6276873959670899E-4</v>
      </c>
      <c r="AK45" s="5">
        <f t="shared" si="138"/>
        <v>4.5411428469176191E-5</v>
      </c>
      <c r="AL45" s="5">
        <f t="shared" si="139"/>
        <v>7.5487073352379649E-8</v>
      </c>
      <c r="AM45" s="5">
        <f t="shared" si="140"/>
        <v>1.0014837624548327E-4</v>
      </c>
      <c r="AN45" s="5">
        <f t="shared" si="141"/>
        <v>6.1933538927350641E-5</v>
      </c>
      <c r="AO45" s="5">
        <f t="shared" si="142"/>
        <v>1.9150401573478586E-5</v>
      </c>
      <c r="AP45" s="5">
        <f t="shared" si="143"/>
        <v>3.9476497632479065E-6</v>
      </c>
      <c r="AQ45" s="5">
        <f t="shared" si="144"/>
        <v>6.1032422453950525E-7</v>
      </c>
      <c r="AR45" s="5">
        <f t="shared" si="145"/>
        <v>2.4181889555093626E-4</v>
      </c>
      <c r="AS45" s="5">
        <f t="shared" si="146"/>
        <v>1.2537269267258068E-4</v>
      </c>
      <c r="AT45" s="5">
        <f t="shared" si="147"/>
        <v>3.2500173388358091E-5</v>
      </c>
      <c r="AU45" s="5">
        <f t="shared" si="148"/>
        <v>5.6166471754836231E-6</v>
      </c>
      <c r="AV45" s="5">
        <f t="shared" si="149"/>
        <v>7.2799747366505999E-7</v>
      </c>
      <c r="AW45" s="5">
        <f t="shared" si="150"/>
        <v>6.7230260148919047E-10</v>
      </c>
      <c r="AX45" s="5">
        <f t="shared" si="151"/>
        <v>8.6537706714198201E-6</v>
      </c>
      <c r="AY45" s="5">
        <f t="shared" si="152"/>
        <v>5.3516458562743464E-6</v>
      </c>
      <c r="AZ45" s="5">
        <f t="shared" si="153"/>
        <v>1.6547765395243254E-6</v>
      </c>
      <c r="BA45" s="5">
        <f t="shared" si="154"/>
        <v>3.4111442464622941E-7</v>
      </c>
      <c r="BB45" s="5">
        <f t="shared" si="155"/>
        <v>5.2737808363769824E-8</v>
      </c>
      <c r="BC45" s="5">
        <f t="shared" si="156"/>
        <v>6.5227999288465878E-9</v>
      </c>
      <c r="BD45" s="5">
        <f t="shared" si="157"/>
        <v>2.4924185064938076E-5</v>
      </c>
      <c r="BE45" s="5">
        <f t="shared" si="158"/>
        <v>1.2922117550581578E-5</v>
      </c>
      <c r="BF45" s="5">
        <f t="shared" si="159"/>
        <v>3.3497809769104144E-6</v>
      </c>
      <c r="BG45" s="5">
        <f t="shared" si="160"/>
        <v>5.7890576882867387E-7</v>
      </c>
      <c r="BH45" s="5">
        <f t="shared" si="161"/>
        <v>7.5034433182304259E-8</v>
      </c>
      <c r="BI45" s="5">
        <f t="shared" si="162"/>
        <v>7.7804250241022206E-9</v>
      </c>
      <c r="BJ45" s="8">
        <f t="shared" si="163"/>
        <v>0.2515864870347031</v>
      </c>
      <c r="BK45" s="8">
        <f t="shared" si="164"/>
        <v>0.43223244389167048</v>
      </c>
      <c r="BL45" s="8">
        <f t="shared" si="165"/>
        <v>0.30353505412296067</v>
      </c>
      <c r="BM45" s="8">
        <f t="shared" si="166"/>
        <v>0.10711490466529587</v>
      </c>
      <c r="BN45" s="8">
        <f t="shared" si="167"/>
        <v>0.89287981917626869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1.32937685459941</v>
      </c>
      <c r="F46">
        <f>VLOOKUP(B46,home!$B$2:$E$405,3,FALSE)</f>
        <v>1.1100000000000001</v>
      </c>
      <c r="G46">
        <f>VLOOKUP(C46,away!$B$2:$E$405,4,FALSE)</f>
        <v>1.1499999999999999</v>
      </c>
      <c r="H46">
        <f>VLOOKUP(A46,away!$A$2:$E$405,3,FALSE)</f>
        <v>1.0178041543026699</v>
      </c>
      <c r="I46">
        <f>VLOOKUP(C46,away!$B$2:$E$405,3,FALSE)</f>
        <v>0.75</v>
      </c>
      <c r="J46">
        <f>VLOOKUP(B46,home!$B$2:$E$405,4,FALSE)</f>
        <v>1.33</v>
      </c>
      <c r="K46" s="3">
        <f t="shared" si="112"/>
        <v>1.6969495548961471</v>
      </c>
      <c r="L46" s="3">
        <f t="shared" si="113"/>
        <v>1.0152596439169133</v>
      </c>
      <c r="M46" s="5">
        <f t="shared" si="114"/>
        <v>6.6389975929513761E-2</v>
      </c>
      <c r="N46" s="5">
        <f t="shared" si="115"/>
        <v>0.11266044010315429</v>
      </c>
      <c r="O46" s="5">
        <f t="shared" si="116"/>
        <v>6.7403063321850587E-2</v>
      </c>
      <c r="P46" s="5">
        <f t="shared" si="117"/>
        <v>0.11437959830265118</v>
      </c>
      <c r="Q46" s="5">
        <f t="shared" si="118"/>
        <v>9.5589541843725867E-2</v>
      </c>
      <c r="R46" s="5">
        <f t="shared" si="119"/>
        <v>3.421580503352558E-2</v>
      </c>
      <c r="S46" s="5">
        <f t="shared" si="120"/>
        <v>4.9264562626765131E-2</v>
      </c>
      <c r="T46" s="5">
        <f t="shared" si="121"/>
        <v>9.7048204214442019E-2</v>
      </c>
      <c r="U46" s="5">
        <f t="shared" si="122"/>
        <v>5.8062495122054587E-2</v>
      </c>
      <c r="V46" s="5">
        <f t="shared" si="123"/>
        <v>9.4305750979765228E-3</v>
      </c>
      <c r="W46" s="5">
        <f t="shared" si="124"/>
        <v>5.4070210161479094E-2</v>
      </c>
      <c r="X46" s="5">
        <f t="shared" si="125"/>
        <v>5.489530231505594E-2</v>
      </c>
      <c r="Y46" s="5">
        <f t="shared" si="126"/>
        <v>2.7866492540547488E-2</v>
      </c>
      <c r="Z46" s="5">
        <f t="shared" si="127"/>
        <v>1.1579308678222572E-2</v>
      </c>
      <c r="AA46" s="5">
        <f t="shared" si="128"/>
        <v>1.9649502707514886E-2</v>
      </c>
      <c r="AB46" s="5">
        <f t="shared" si="129"/>
        <v>1.6672107436724013E-2</v>
      </c>
      <c r="AC46" s="5">
        <f t="shared" si="130"/>
        <v>1.0154633440208269E-3</v>
      </c>
      <c r="AD46" s="5">
        <f t="shared" si="131"/>
        <v>2.2938604766665774E-2</v>
      </c>
      <c r="AE46" s="5">
        <f t="shared" si="132"/>
        <v>2.3288639707355906E-2</v>
      </c>
      <c r="AF46" s="5">
        <f t="shared" si="133"/>
        <v>1.1822008028299719E-2</v>
      </c>
      <c r="AG46" s="5">
        <f t="shared" si="134"/>
        <v>4.0008025537314881E-3</v>
      </c>
      <c r="AH46" s="5">
        <f t="shared" si="135"/>
        <v>2.9390012013640675E-3</v>
      </c>
      <c r="AI46" s="5">
        <f t="shared" si="136"/>
        <v>4.987336780493996E-3</v>
      </c>
      <c r="AJ46" s="5">
        <f t="shared" si="137"/>
        <v>4.2316294648882353E-3</v>
      </c>
      <c r="AK46" s="5">
        <f t="shared" si="138"/>
        <v>2.3936205789758381E-3</v>
      </c>
      <c r="AL46" s="5">
        <f t="shared" si="139"/>
        <v>6.9979413460540302E-5</v>
      </c>
      <c r="AM46" s="5">
        <f t="shared" si="140"/>
        <v>7.7851310297464222E-3</v>
      </c>
      <c r="AN46" s="5">
        <f t="shared" si="141"/>
        <v>7.9039293571068654E-3</v>
      </c>
      <c r="AO46" s="5">
        <f t="shared" si="142"/>
        <v>4.0122702523203756E-3</v>
      </c>
      <c r="AP46" s="5">
        <f t="shared" si="143"/>
        <v>1.3578320225564029E-3</v>
      </c>
      <c r="AQ46" s="5">
        <f t="shared" si="144"/>
        <v>3.4463801392989888E-4</v>
      </c>
      <c r="AR46" s="5">
        <f t="shared" si="145"/>
        <v>5.9676986263365291E-4</v>
      </c>
      <c r="AS46" s="5">
        <f t="shared" si="146"/>
        <v>1.0126883527716121E-3</v>
      </c>
      <c r="AT46" s="5">
        <f t="shared" si="147"/>
        <v>8.5924052474215006E-4</v>
      </c>
      <c r="AU46" s="5">
        <f t="shared" si="148"/>
        <v>4.860292753366412E-4</v>
      </c>
      <c r="AV46" s="5">
        <f t="shared" si="149"/>
        <v>2.061917906122526E-4</v>
      </c>
      <c r="AW46" s="5">
        <f t="shared" si="150"/>
        <v>3.348990018199356E-6</v>
      </c>
      <c r="AX46" s="5">
        <f t="shared" si="151"/>
        <v>2.2018291059560618E-3</v>
      </c>
      <c r="AY46" s="5">
        <f t="shared" si="152"/>
        <v>2.2354282340788473E-3</v>
      </c>
      <c r="AZ46" s="5">
        <f t="shared" si="153"/>
        <v>1.1347700364663519E-3</v>
      </c>
      <c r="BA46" s="5">
        <f t="shared" si="154"/>
        <v>3.8402874105013712E-4</v>
      </c>
      <c r="BB46" s="5">
        <f t="shared" si="155"/>
        <v>9.7472220723105664E-5</v>
      </c>
      <c r="BC46" s="5">
        <f t="shared" si="156"/>
        <v>1.9791922420626214E-5</v>
      </c>
      <c r="BD46" s="5">
        <f t="shared" si="157"/>
        <v>1.0097939303963126E-4</v>
      </c>
      <c r="BE46" s="5">
        <f t="shared" si="158"/>
        <v>1.7135693607228536E-4</v>
      </c>
      <c r="BF46" s="5">
        <f t="shared" si="159"/>
        <v>1.453920381981161E-4</v>
      </c>
      <c r="BG46" s="5">
        <f t="shared" si="160"/>
        <v>8.2240984835245607E-5</v>
      </c>
      <c r="BH46" s="5">
        <f t="shared" si="161"/>
        <v>3.4889700652597712E-5</v>
      </c>
      <c r="BI46" s="5">
        <f t="shared" si="162"/>
        <v>1.1841212398577095E-5</v>
      </c>
      <c r="BJ46" s="8">
        <f t="shared" si="163"/>
        <v>0.53165736717081269</v>
      </c>
      <c r="BK46" s="8">
        <f t="shared" si="164"/>
        <v>0.2427855829484668</v>
      </c>
      <c r="BL46" s="8">
        <f t="shared" si="165"/>
        <v>0.21426218171868452</v>
      </c>
      <c r="BM46" s="8">
        <f t="shared" si="166"/>
        <v>0.50741393673770452</v>
      </c>
      <c r="BN46" s="8">
        <f t="shared" si="167"/>
        <v>0.49063842453442125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1.32937685459941</v>
      </c>
      <c r="F47">
        <f>VLOOKUP(B47,home!$B$2:$E$405,3,FALSE)</f>
        <v>0.75</v>
      </c>
      <c r="G47">
        <f>VLOOKUP(C47,away!$B$2:$E$405,4,FALSE)</f>
        <v>0.49</v>
      </c>
      <c r="H47">
        <f>VLOOKUP(A47,away!$A$2:$E$405,3,FALSE)</f>
        <v>1.0178041543026699</v>
      </c>
      <c r="I47">
        <f>VLOOKUP(C47,away!$B$2:$E$405,3,FALSE)</f>
        <v>0.88</v>
      </c>
      <c r="J47">
        <f>VLOOKUP(B47,home!$B$2:$E$405,4,FALSE)</f>
        <v>1.17</v>
      </c>
      <c r="K47" s="3">
        <f t="shared" si="112"/>
        <v>0.48854599406528321</v>
      </c>
      <c r="L47" s="3">
        <f t="shared" si="113"/>
        <v>1.0479311572700289</v>
      </c>
      <c r="M47" s="5">
        <f t="shared" si="114"/>
        <v>0.21513766545171412</v>
      </c>
      <c r="N47" s="5">
        <f t="shared" si="115"/>
        <v>0.10510464462899202</v>
      </c>
      <c r="O47" s="5">
        <f t="shared" si="116"/>
        <v>0.22544946272918706</v>
      </c>
      <c r="P47" s="5">
        <f t="shared" si="117"/>
        <v>0.11014243188051473</v>
      </c>
      <c r="Q47" s="5">
        <f t="shared" si="118"/>
        <v>2.5674226545574618E-2</v>
      </c>
      <c r="R47" s="5">
        <f t="shared" si="119"/>
        <v>0.11812775819185163</v>
      </c>
      <c r="S47" s="5">
        <f t="shared" si="120"/>
        <v>1.4097200593724732E-2</v>
      </c>
      <c r="T47" s="5">
        <f t="shared" si="121"/>
        <v>2.6904821935916905E-2</v>
      </c>
      <c r="U47" s="5">
        <f t="shared" si="122"/>
        <v>5.7710843052541559E-2</v>
      </c>
      <c r="V47" s="5">
        <f t="shared" si="123"/>
        <v>8.019154478702687E-4</v>
      </c>
      <c r="W47" s="5">
        <f t="shared" si="124"/>
        <v>4.1810135098550123E-3</v>
      </c>
      <c r="X47" s="5">
        <f t="shared" si="125"/>
        <v>4.3814143259439881E-3</v>
      </c>
      <c r="Y47" s="5">
        <f t="shared" si="126"/>
        <v>2.2957102925329834E-3</v>
      </c>
      <c r="Z47" s="5">
        <f t="shared" si="127"/>
        <v>4.1263252782567074E-2</v>
      </c>
      <c r="AA47" s="5">
        <f t="shared" si="128"/>
        <v>2.0158996849026296E-2</v>
      </c>
      <c r="AB47" s="5">
        <f t="shared" si="129"/>
        <v>4.9242985774832328E-3</v>
      </c>
      <c r="AC47" s="5">
        <f t="shared" si="130"/>
        <v>2.5659418297794334E-5</v>
      </c>
      <c r="AD47" s="5">
        <f t="shared" si="131"/>
        <v>5.1065435034312379E-4</v>
      </c>
      <c r="AE47" s="5">
        <f t="shared" si="132"/>
        <v>5.3513060432004451E-4</v>
      </c>
      <c r="AF47" s="5">
        <f t="shared" si="133"/>
        <v>2.8039001673785708E-4</v>
      </c>
      <c r="AG47" s="5">
        <f t="shared" si="134"/>
        <v>9.7943144909021788E-5</v>
      </c>
      <c r="AH47" s="5">
        <f t="shared" si="135"/>
        <v>1.0810262060290314E-2</v>
      </c>
      <c r="AI47" s="5">
        <f t="shared" si="136"/>
        <v>5.281310224350748E-3</v>
      </c>
      <c r="AJ47" s="5">
        <f t="shared" si="137"/>
        <v>1.2900814767612902E-3</v>
      </c>
      <c r="AK47" s="5">
        <f t="shared" si="138"/>
        <v>2.1008804582985105E-4</v>
      </c>
      <c r="AL47" s="5">
        <f t="shared" si="139"/>
        <v>5.2546646837027485E-7</v>
      </c>
      <c r="AM47" s="5">
        <f t="shared" si="140"/>
        <v>4.9895627442428576E-5</v>
      </c>
      <c r="AN47" s="5">
        <f t="shared" si="141"/>
        <v>5.2287182608458386E-5</v>
      </c>
      <c r="AO47" s="5">
        <f t="shared" si="142"/>
        <v>2.7396683890635562E-5</v>
      </c>
      <c r="AP47" s="5">
        <f t="shared" si="143"/>
        <v>9.5699462182916277E-6</v>
      </c>
      <c r="AQ47" s="5">
        <f t="shared" si="144"/>
        <v>2.5071612038865706E-6</v>
      </c>
      <c r="AR47" s="5">
        <f t="shared" si="145"/>
        <v>2.2656820862464642E-3</v>
      </c>
      <c r="AS47" s="5">
        <f t="shared" si="146"/>
        <v>1.1068899070611835E-3</v>
      </c>
      <c r="AT47" s="5">
        <f t="shared" si="147"/>
        <v>2.7038331498301744E-4</v>
      </c>
      <c r="AU47" s="5">
        <f t="shared" si="148"/>
        <v>4.4031561799014955E-5</v>
      </c>
      <c r="AV47" s="5">
        <f t="shared" si="149"/>
        <v>5.377860782336677E-6</v>
      </c>
      <c r="AW47" s="5">
        <f t="shared" si="150"/>
        <v>7.4727545288589283E-9</v>
      </c>
      <c r="AX47" s="5">
        <f t="shared" si="151"/>
        <v>4.0627181513953818E-6</v>
      </c>
      <c r="AY47" s="5">
        <f t="shared" si="152"/>
        <v>4.2574489340537145E-6</v>
      </c>
      <c r="AZ47" s="5">
        <f t="shared" si="153"/>
        <v>2.2307566942404804E-6</v>
      </c>
      <c r="BA47" s="5">
        <f t="shared" si="154"/>
        <v>7.7922648139443023E-7</v>
      </c>
      <c r="BB47" s="5">
        <f t="shared" si="155"/>
        <v>2.0414392710577946E-7</v>
      </c>
      <c r="BC47" s="5">
        <f t="shared" si="156"/>
        <v>4.27857563563216E-8</v>
      </c>
      <c r="BD47" s="5">
        <f t="shared" si="157"/>
        <v>3.957131417743716E-4</v>
      </c>
      <c r="BE47" s="5">
        <f t="shared" si="158"/>
        <v>1.9332407021285675E-4</v>
      </c>
      <c r="BF47" s="5">
        <f t="shared" si="159"/>
        <v>4.7223850029443357E-5</v>
      </c>
      <c r="BG47" s="5">
        <f t="shared" si="160"/>
        <v>7.6903409187414209E-6</v>
      </c>
      <c r="BH47" s="5">
        <f t="shared" si="161"/>
        <v>9.3927131221186249E-7</v>
      </c>
      <c r="BI47" s="5">
        <f t="shared" si="162"/>
        <v>9.1775447384309482E-8</v>
      </c>
      <c r="BJ47" s="8">
        <f t="shared" si="163"/>
        <v>0.17011918303643375</v>
      </c>
      <c r="BK47" s="8">
        <f t="shared" si="164"/>
        <v>0.34020965570752409</v>
      </c>
      <c r="BL47" s="8">
        <f t="shared" si="165"/>
        <v>0.44830044838788896</v>
      </c>
      <c r="BM47" s="8">
        <f t="shared" si="166"/>
        <v>0.20025210051040024</v>
      </c>
      <c r="BN47" s="8">
        <f t="shared" si="167"/>
        <v>0.79963618942783421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1.32937685459941</v>
      </c>
      <c r="F48">
        <f>VLOOKUP(B48,home!$B$2:$E$405,3,FALSE)</f>
        <v>1.1100000000000001</v>
      </c>
      <c r="G48">
        <f>VLOOKUP(C48,away!$B$2:$E$405,4,FALSE)</f>
        <v>1.1100000000000001</v>
      </c>
      <c r="H48">
        <f>VLOOKUP(A48,away!$A$2:$E$405,3,FALSE)</f>
        <v>1.0178041543026699</v>
      </c>
      <c r="I48">
        <f>VLOOKUP(C48,away!$B$2:$E$405,3,FALSE)</f>
        <v>0.49</v>
      </c>
      <c r="J48">
        <f>VLOOKUP(B48,home!$B$2:$E$405,4,FALSE)</f>
        <v>0.98</v>
      </c>
      <c r="K48" s="3">
        <f t="shared" si="112"/>
        <v>1.6379252225519334</v>
      </c>
      <c r="L48" s="3">
        <f t="shared" si="113"/>
        <v>0.48874955489614208</v>
      </c>
      <c r="M48" s="5">
        <f t="shared" si="114"/>
        <v>0.1192331120289841</v>
      </c>
      <c r="N48" s="5">
        <f t="shared" si="115"/>
        <v>0.19529492155563338</v>
      </c>
      <c r="O48" s="5">
        <f t="shared" si="116"/>
        <v>5.8275130433047828E-2</v>
      </c>
      <c r="P48" s="5">
        <f t="shared" si="117"/>
        <v>9.5450305983792796E-2</v>
      </c>
      <c r="Q48" s="5">
        <f t="shared" si="118"/>
        <v>0.15993923892613662</v>
      </c>
      <c r="R48" s="5">
        <f t="shared" si="119"/>
        <v>1.4240972030333372E-2</v>
      </c>
      <c r="S48" s="5">
        <f t="shared" si="120"/>
        <v>1.9102833007883246E-2</v>
      </c>
      <c r="T48" s="5">
        <f t="shared" si="121"/>
        <v>7.8170231835577003E-2</v>
      </c>
      <c r="U48" s="5">
        <f t="shared" si="122"/>
        <v>2.3325647282139646E-2</v>
      </c>
      <c r="V48" s="5">
        <f t="shared" si="123"/>
        <v>1.6991656323310537E-3</v>
      </c>
      <c r="W48" s="5">
        <f t="shared" si="124"/>
        <v>8.7322837837626399E-2</v>
      </c>
      <c r="X48" s="5">
        <f t="shared" si="125"/>
        <v>4.2678998125407902E-2</v>
      </c>
      <c r="Y48" s="5">
        <f t="shared" si="126"/>
        <v>1.0429670668603196E-2</v>
      </c>
      <c r="Z48" s="5">
        <f t="shared" si="127"/>
        <v>2.3200895803712819E-3</v>
      </c>
      <c r="AA48" s="5">
        <f t="shared" si="128"/>
        <v>3.8001332422700532E-3</v>
      </c>
      <c r="AB48" s="5">
        <f t="shared" si="129"/>
        <v>3.1121670432860894E-3</v>
      </c>
      <c r="AC48" s="5">
        <f t="shared" si="130"/>
        <v>8.5015121199993548E-5</v>
      </c>
      <c r="AD48" s="5">
        <f t="shared" si="131"/>
        <v>3.5757069649765161E-2</v>
      </c>
      <c r="AE48" s="5">
        <f t="shared" si="132"/>
        <v>1.7476251875713073E-2</v>
      </c>
      <c r="AF48" s="5">
        <f t="shared" si="133"/>
        <v>4.2707551627538158E-3</v>
      </c>
      <c r="AG48" s="5">
        <f t="shared" si="134"/>
        <v>6.9577656162210955E-4</v>
      </c>
      <c r="AH48" s="5">
        <f t="shared" si="135"/>
        <v>2.8348568743141023E-4</v>
      </c>
      <c r="AI48" s="5">
        <f t="shared" si="136"/>
        <v>4.6432835767638039E-4</v>
      </c>
      <c r="AJ48" s="5">
        <f t="shared" si="137"/>
        <v>3.8026756429212968E-4</v>
      </c>
      <c r="AK48" s="5">
        <f t="shared" si="138"/>
        <v>2.0761661162415607E-4</v>
      </c>
      <c r="AL48" s="5">
        <f t="shared" si="139"/>
        <v>2.7223039619450779E-6</v>
      </c>
      <c r="AM48" s="5">
        <f t="shared" si="140"/>
        <v>1.1713481252779316E-2</v>
      </c>
      <c r="AN48" s="5">
        <f t="shared" si="141"/>
        <v>5.7249587485801957E-3</v>
      </c>
      <c r="AO48" s="5">
        <f t="shared" si="142"/>
        <v>1.3990355200836724E-3</v>
      </c>
      <c r="AP48" s="5">
        <f t="shared" si="143"/>
        <v>2.2792599590826254E-4</v>
      </c>
      <c r="AQ48" s="5">
        <f t="shared" si="144"/>
        <v>2.7849682262355804E-5</v>
      </c>
      <c r="AR48" s="5">
        <f t="shared" si="145"/>
        <v>2.7710700710305738E-5</v>
      </c>
      <c r="AS48" s="5">
        <f t="shared" si="146"/>
        <v>4.5388055627997542E-5</v>
      </c>
      <c r="AT48" s="5">
        <f t="shared" si="147"/>
        <v>3.7171120557843717E-5</v>
      </c>
      <c r="AU48" s="5">
        <f t="shared" si="148"/>
        <v>2.0294505304070307E-5</v>
      </c>
      <c r="AV48" s="5">
        <f t="shared" si="149"/>
        <v>8.3102205291876897E-6</v>
      </c>
      <c r="AW48" s="5">
        <f t="shared" si="150"/>
        <v>6.0536116959548017E-8</v>
      </c>
      <c r="AX48" s="5">
        <f t="shared" si="151"/>
        <v>3.1976343979694117E-3</v>
      </c>
      <c r="AY48" s="5">
        <f t="shared" si="152"/>
        <v>1.5628423887281435E-3</v>
      </c>
      <c r="AZ48" s="5">
        <f t="shared" si="153"/>
        <v>3.8191926093185174E-4</v>
      </c>
      <c r="BA48" s="5">
        <f t="shared" si="154"/>
        <v>6.2220956262235369E-5</v>
      </c>
      <c r="BB48" s="5">
        <f t="shared" si="155"/>
        <v>7.6026161695949648E-6</v>
      </c>
      <c r="BC48" s="5">
        <f t="shared" si="156"/>
        <v>7.4315505378715073E-7</v>
      </c>
      <c r="BD48" s="5">
        <f t="shared" si="157"/>
        <v>2.2572654396703542E-6</v>
      </c>
      <c r="BE48" s="5">
        <f t="shared" si="158"/>
        <v>3.6972319976308522E-6</v>
      </c>
      <c r="BF48" s="5">
        <f t="shared" si="159"/>
        <v>3.0278947712728222E-6</v>
      </c>
      <c r="BG48" s="5">
        <f t="shared" si="160"/>
        <v>1.6531550723669577E-6</v>
      </c>
      <c r="BH48" s="5">
        <f t="shared" si="161"/>
        <v>6.7693609745487681E-7</v>
      </c>
      <c r="BI48" s="5">
        <f t="shared" si="162"/>
        <v>2.2175414161544326E-7</v>
      </c>
      <c r="BJ48" s="8">
        <f t="shared" si="163"/>
        <v>0.65634196617356755</v>
      </c>
      <c r="BK48" s="8">
        <f t="shared" si="164"/>
        <v>0.23713599646688127</v>
      </c>
      <c r="BL48" s="8">
        <f t="shared" si="165"/>
        <v>0.10424015709235047</v>
      </c>
      <c r="BM48" s="8">
        <f t="shared" si="166"/>
        <v>0.35604174650263121</v>
      </c>
      <c r="BN48" s="8">
        <f t="shared" si="167"/>
        <v>0.64243368095792808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1.32937685459941</v>
      </c>
      <c r="F49">
        <f>VLOOKUP(B49,home!$B$2:$E$405,3,FALSE)</f>
        <v>0.97</v>
      </c>
      <c r="G49">
        <f>VLOOKUP(C49,away!$B$2:$E$405,4,FALSE)</f>
        <v>1.02</v>
      </c>
      <c r="H49">
        <f>VLOOKUP(A49,away!$A$2:$E$405,3,FALSE)</f>
        <v>1.0178041543026699</v>
      </c>
      <c r="I49">
        <f>VLOOKUP(C49,away!$B$2:$E$405,3,FALSE)</f>
        <v>0.44</v>
      </c>
      <c r="J49">
        <f>VLOOKUP(B49,home!$B$2:$E$405,4,FALSE)</f>
        <v>0.92</v>
      </c>
      <c r="K49" s="3">
        <f t="shared" si="112"/>
        <v>1.3152854599406563</v>
      </c>
      <c r="L49" s="3">
        <f t="shared" si="113"/>
        <v>0.41200712166172082</v>
      </c>
      <c r="M49" s="5">
        <f t="shared" si="114"/>
        <v>0.17776504338732899</v>
      </c>
      <c r="N49" s="5">
        <f t="shared" si="115"/>
        <v>0.23381177685307372</v>
      </c>
      <c r="O49" s="5">
        <f t="shared" si="116"/>
        <v>7.3240463858084331E-2</v>
      </c>
      <c r="P49" s="5">
        <f t="shared" si="117"/>
        <v>9.6332117191847463E-2</v>
      </c>
      <c r="Q49" s="5">
        <f t="shared" si="118"/>
        <v>0.15376461522886861</v>
      </c>
      <c r="R49" s="5">
        <f t="shared" si="119"/>
        <v>1.5087796351669307E-2</v>
      </c>
      <c r="S49" s="5">
        <f t="shared" si="120"/>
        <v>1.3050761592148467E-2</v>
      </c>
      <c r="T49" s="5">
        <f t="shared" si="121"/>
        <v>6.3352116533868158E-2</v>
      </c>
      <c r="U49" s="5">
        <f t="shared" si="122"/>
        <v>1.984475916389632E-2</v>
      </c>
      <c r="V49" s="5">
        <f t="shared" si="123"/>
        <v>7.8581097284464508E-4</v>
      </c>
      <c r="W49" s="5">
        <f t="shared" si="124"/>
        <v>6.7414787554633468E-2</v>
      </c>
      <c r="X49" s="5">
        <f t="shared" si="125"/>
        <v>2.7775372577820936E-2</v>
      </c>
      <c r="Y49" s="5">
        <f t="shared" si="126"/>
        <v>5.7218256544349462E-3</v>
      </c>
      <c r="Z49" s="5">
        <f t="shared" si="127"/>
        <v>2.0720931823564955E-3</v>
      </c>
      <c r="AA49" s="5">
        <f t="shared" si="128"/>
        <v>2.7253940343956611E-3</v>
      </c>
      <c r="AB49" s="5">
        <f t="shared" si="129"/>
        <v>1.7923355730248094E-3</v>
      </c>
      <c r="AC49" s="5">
        <f t="shared" si="130"/>
        <v>2.661477802534383E-5</v>
      </c>
      <c r="AD49" s="5">
        <f t="shared" si="131"/>
        <v>2.2167422463899439E-2</v>
      </c>
      <c r="AE49" s="5">
        <f t="shared" si="132"/>
        <v>9.1331359240105787E-3</v>
      </c>
      <c r="AF49" s="5">
        <f t="shared" si="133"/>
        <v>1.8814585218984296E-3</v>
      </c>
      <c r="AG49" s="5">
        <f t="shared" si="134"/>
        <v>2.5839143671109601E-4</v>
      </c>
      <c r="AH49" s="5">
        <f t="shared" si="135"/>
        <v>2.1342928696939362E-4</v>
      </c>
      <c r="AI49" s="5">
        <f t="shared" si="136"/>
        <v>2.8072043787634519E-4</v>
      </c>
      <c r="AJ49" s="5">
        <f t="shared" si="137"/>
        <v>1.8461375512346563E-4</v>
      </c>
      <c r="AK49" s="5">
        <f t="shared" si="138"/>
        <v>8.0939929272979684E-5</v>
      </c>
      <c r="AL49" s="5">
        <f t="shared" si="139"/>
        <v>5.7690935561185349E-7</v>
      </c>
      <c r="AM49" s="5">
        <f t="shared" si="140"/>
        <v>5.8312976902257585E-3</v>
      </c>
      <c r="AN49" s="5">
        <f t="shared" si="141"/>
        <v>2.4025361769025554E-3</v>
      </c>
      <c r="AO49" s="5">
        <f t="shared" si="142"/>
        <v>4.9493100746688832E-4</v>
      </c>
      <c r="AP49" s="5">
        <f t="shared" si="143"/>
        <v>6.7971699935856131E-5</v>
      </c>
      <c r="AQ49" s="5">
        <f t="shared" si="144"/>
        <v>7.0012061112565619E-6</v>
      </c>
      <c r="AR49" s="5">
        <f t="shared" si="145"/>
        <v>1.758687724051467E-5</v>
      </c>
      <c r="AS49" s="5">
        <f t="shared" si="146"/>
        <v>2.3131763920210197E-5</v>
      </c>
      <c r="AT49" s="5">
        <f t="shared" si="147"/>
        <v>1.5212436373516177E-5</v>
      </c>
      <c r="AU49" s="5">
        <f t="shared" si="148"/>
        <v>6.669565457452729E-6</v>
      </c>
      <c r="AV49" s="5">
        <f t="shared" si="149"/>
        <v>2.1930956175775074E-6</v>
      </c>
      <c r="AW49" s="5">
        <f t="shared" si="150"/>
        <v>8.6842001283906711E-9</v>
      </c>
      <c r="AX49" s="5">
        <f t="shared" si="151"/>
        <v>1.278303510756577E-3</v>
      </c>
      <c r="AY49" s="5">
        <f t="shared" si="152"/>
        <v>5.2667015007688985E-4</v>
      </c>
      <c r="AZ49" s="5">
        <f t="shared" si="153"/>
        <v>1.0849592629916294E-4</v>
      </c>
      <c r="BA49" s="5">
        <f t="shared" si="154"/>
        <v>1.4900364768846779E-5</v>
      </c>
      <c r="BB49" s="5">
        <f t="shared" si="155"/>
        <v>1.5347641000305678E-6</v>
      </c>
      <c r="BC49" s="5">
        <f t="shared" si="156"/>
        <v>1.264667478566672E-7</v>
      </c>
      <c r="BD49" s="5">
        <f t="shared" si="157"/>
        <v>1.2076531118137453E-6</v>
      </c>
      <c r="BE49" s="5">
        <f t="shared" si="158"/>
        <v>1.5884085786207069E-6</v>
      </c>
      <c r="BF49" s="5">
        <f t="shared" si="159"/>
        <v>1.0446053539524106E-6</v>
      </c>
      <c r="BG49" s="5">
        <f t="shared" si="160"/>
        <v>4.5798474447658926E-7</v>
      </c>
      <c r="BH49" s="5">
        <f t="shared" si="161"/>
        <v>1.5059516882117373E-7</v>
      </c>
      <c r="BI49" s="5">
        <f t="shared" si="162"/>
        <v>3.9615127177559624E-8</v>
      </c>
      <c r="BJ49" s="8">
        <f t="shared" si="163"/>
        <v>0.59601467171261102</v>
      </c>
      <c r="BK49" s="8">
        <f t="shared" si="164"/>
        <v>0.2884875949816274</v>
      </c>
      <c r="BL49" s="8">
        <f t="shared" si="165"/>
        <v>0.11351973499100677</v>
      </c>
      <c r="BM49" s="8">
        <f t="shared" si="166"/>
        <v>0.24956562053085246</v>
      </c>
      <c r="BN49" s="8">
        <f t="shared" si="167"/>
        <v>0.75000181287087242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1.32937685459941</v>
      </c>
      <c r="F50">
        <f>VLOOKUP(B50,home!$B$2:$E$405,3,FALSE)</f>
        <v>0.88</v>
      </c>
      <c r="G50">
        <f>VLOOKUP(C50,away!$B$2:$E$405,4,FALSE)</f>
        <v>0.85</v>
      </c>
      <c r="H50">
        <f>VLOOKUP(A50,away!$A$2:$E$405,3,FALSE)</f>
        <v>1.0178041543026699</v>
      </c>
      <c r="I50">
        <f>VLOOKUP(C50,away!$B$2:$E$405,3,FALSE)</f>
        <v>1.03</v>
      </c>
      <c r="J50">
        <f>VLOOKUP(B50,home!$B$2:$E$405,4,FALSE)</f>
        <v>0.98</v>
      </c>
      <c r="K50" s="3">
        <f t="shared" si="112"/>
        <v>0.99437388724035858</v>
      </c>
      <c r="L50" s="3">
        <f t="shared" si="113"/>
        <v>1.0273715133531152</v>
      </c>
      <c r="M50" s="5">
        <f t="shared" si="114"/>
        <v>0.13242413009748003</v>
      </c>
      <c r="N50" s="5">
        <f t="shared" si="115"/>
        <v>0.13167909700945418</v>
      </c>
      <c r="O50" s="5">
        <f t="shared" si="116"/>
        <v>0.13604877894271783</v>
      </c>
      <c r="P50" s="5">
        <f t="shared" si="117"/>
        <v>0.13528335317157458</v>
      </c>
      <c r="Q50" s="5">
        <f t="shared" si="118"/>
        <v>6.5469127780795611E-2</v>
      </c>
      <c r="R50" s="5">
        <f t="shared" si="119"/>
        <v>6.9886319956111734E-2</v>
      </c>
      <c r="S50" s="5">
        <f t="shared" si="120"/>
        <v>3.4551077722528398E-2</v>
      </c>
      <c r="T50" s="5">
        <f t="shared" si="121"/>
        <v>6.726111688606444E-2</v>
      </c>
      <c r="U50" s="5">
        <f t="shared" si="122"/>
        <v>6.9493131639682265E-2</v>
      </c>
      <c r="V50" s="5">
        <f t="shared" si="123"/>
        <v>3.9218982275230812E-3</v>
      </c>
      <c r="W50" s="5">
        <f t="shared" si="124"/>
        <v>2.1700263695208499E-2</v>
      </c>
      <c r="X50" s="5">
        <f t="shared" si="125"/>
        <v>2.2294232752708015E-2</v>
      </c>
      <c r="Y50" s="5">
        <f t="shared" si="126"/>
        <v>1.1452229821098109E-2</v>
      </c>
      <c r="Z50" s="5">
        <f t="shared" si="127"/>
        <v>2.3933071431996848E-2</v>
      </c>
      <c r="AA50" s="5">
        <f t="shared" si="128"/>
        <v>2.3798421273435878E-2</v>
      </c>
      <c r="AB50" s="5">
        <f t="shared" si="129"/>
        <v>1.1832264335925038E-2</v>
      </c>
      <c r="AC50" s="5">
        <f t="shared" si="130"/>
        <v>2.5041109512406073E-4</v>
      </c>
      <c r="AD50" s="5">
        <f t="shared" si="131"/>
        <v>5.3945438911863243E-3</v>
      </c>
      <c r="AE50" s="5">
        <f t="shared" si="132"/>
        <v>5.5422007213378954E-3</v>
      </c>
      <c r="AF50" s="5">
        <f t="shared" si="133"/>
        <v>2.8469495711938202E-3</v>
      </c>
      <c r="AG50" s="5">
        <f t="shared" si="134"/>
        <v>9.7495829646579934E-4</v>
      </c>
      <c r="AH50" s="5">
        <f t="shared" si="135"/>
        <v>6.1470389540696987E-3</v>
      </c>
      <c r="AI50" s="5">
        <f t="shared" si="136"/>
        <v>6.1124550197761938E-3</v>
      </c>
      <c r="AJ50" s="5">
        <f t="shared" si="137"/>
        <v>3.039032829298348E-3</v>
      </c>
      <c r="AK50" s="5">
        <f t="shared" si="138"/>
        <v>1.0073116293068216E-3</v>
      </c>
      <c r="AL50" s="5">
        <f t="shared" si="139"/>
        <v>1.0232712903550725E-5</v>
      </c>
      <c r="AM50" s="5">
        <f t="shared" si="140"/>
        <v>1.0728387157935353E-3</v>
      </c>
      <c r="AN50" s="5">
        <f t="shared" si="141"/>
        <v>1.1022039350286168E-3</v>
      </c>
      <c r="AO50" s="5">
        <f t="shared" si="142"/>
        <v>5.6618646237705439E-4</v>
      </c>
      <c r="AP50" s="5">
        <f t="shared" si="143"/>
        <v>1.9389461423078704E-4</v>
      </c>
      <c r="AQ50" s="5">
        <f t="shared" si="144"/>
        <v>4.980045081332551E-5</v>
      </c>
      <c r="AR50" s="5">
        <f t="shared" si="145"/>
        <v>1.2630585425766278E-3</v>
      </c>
      <c r="AS50" s="5">
        <f t="shared" si="146"/>
        <v>1.2559524327940632E-3</v>
      </c>
      <c r="AT50" s="5">
        <f t="shared" si="147"/>
        <v>6.2444315139320898E-4</v>
      </c>
      <c r="AU50" s="5">
        <f t="shared" si="148"/>
        <v>2.0697665460382836E-4</v>
      </c>
      <c r="AV50" s="5">
        <f t="shared" si="149"/>
        <v>5.1453045151603448E-5</v>
      </c>
      <c r="AW50" s="5">
        <f t="shared" si="150"/>
        <v>2.9037920988656294E-7</v>
      </c>
      <c r="AX50" s="5">
        <f t="shared" si="151"/>
        <v>1.7780046736759527E-4</v>
      </c>
      <c r="AY50" s="5">
        <f t="shared" si="152"/>
        <v>1.8266713523433747E-4</v>
      </c>
      <c r="AZ50" s="5">
        <f t="shared" si="153"/>
        <v>9.3833505582789726E-5</v>
      </c>
      <c r="BA50" s="5">
        <f t="shared" si="154"/>
        <v>3.2133956877939561E-5</v>
      </c>
      <c r="BB50" s="5">
        <f t="shared" si="155"/>
        <v>8.253377976928123E-6</v>
      </c>
      <c r="BC50" s="5">
        <f t="shared" si="156"/>
        <v>1.6958570844863844E-6</v>
      </c>
      <c r="BD50" s="5">
        <f t="shared" si="157"/>
        <v>2.1627172772342159E-4</v>
      </c>
      <c r="BE50" s="5">
        <f t="shared" si="158"/>
        <v>2.1505495859652717E-4</v>
      </c>
      <c r="BF50" s="5">
        <f t="shared" si="159"/>
        <v>1.0692251757497153E-4</v>
      </c>
      <c r="BG50" s="5">
        <f t="shared" si="160"/>
        <v>3.5440319811516678E-5</v>
      </c>
      <c r="BH50" s="5">
        <f t="shared" si="161"/>
        <v>8.8102321440048286E-6</v>
      </c>
      <c r="BI50" s="5">
        <f t="shared" si="162"/>
        <v>1.7521329569048089E-6</v>
      </c>
      <c r="BJ50" s="8">
        <f t="shared" si="163"/>
        <v>0.33809602890388019</v>
      </c>
      <c r="BK50" s="8">
        <f t="shared" si="164"/>
        <v>0.30662377016236808</v>
      </c>
      <c r="BL50" s="8">
        <f t="shared" si="165"/>
        <v>0.33135089029565057</v>
      </c>
      <c r="BM50" s="8">
        <f t="shared" si="166"/>
        <v>0.32903057707973721</v>
      </c>
      <c r="BN50" s="8">
        <f t="shared" si="167"/>
        <v>0.67079080695813398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1.61442006269593</v>
      </c>
      <c r="F51">
        <f>VLOOKUP(B51,home!$B$2:$E$405,3,FALSE)</f>
        <v>1.1599999999999999</v>
      </c>
      <c r="G51">
        <f>VLOOKUP(C51,away!$B$2:$E$405,4,FALSE)</f>
        <v>1.08</v>
      </c>
      <c r="H51">
        <f>VLOOKUP(A51,away!$A$2:$E$405,3,FALSE)</f>
        <v>1.41379310344828</v>
      </c>
      <c r="I51">
        <f>VLOOKUP(C51,away!$B$2:$E$405,3,FALSE)</f>
        <v>0.89</v>
      </c>
      <c r="J51">
        <f>VLOOKUP(B51,home!$B$2:$E$405,4,FALSE)</f>
        <v>0.94</v>
      </c>
      <c r="K51" s="3">
        <f t="shared" si="112"/>
        <v>2.0225454545454609</v>
      </c>
      <c r="L51" s="3">
        <f t="shared" si="113"/>
        <v>1.182779310344831</v>
      </c>
      <c r="M51" s="5">
        <f t="shared" si="114"/>
        <v>4.0545731669318651E-2</v>
      </c>
      <c r="N51" s="5">
        <f t="shared" si="115"/>
        <v>8.2005585289000385E-2</v>
      </c>
      <c r="O51" s="5">
        <f t="shared" si="116"/>
        <v>4.7956652541263294E-2</v>
      </c>
      <c r="P51" s="5">
        <f t="shared" si="117"/>
        <v>9.6994509612548116E-2</v>
      </c>
      <c r="Q51" s="5">
        <f t="shared" si="118"/>
        <v>8.2930011886803934E-2</v>
      </c>
      <c r="R51" s="5">
        <f t="shared" si="119"/>
        <v>2.8361068209601048E-2</v>
      </c>
      <c r="S51" s="5">
        <f t="shared" si="120"/>
        <v>5.8008170697889778E-2</v>
      </c>
      <c r="T51" s="5">
        <f t="shared" si="121"/>
        <v>9.8087902266362603E-2</v>
      </c>
      <c r="U51" s="5">
        <f t="shared" si="122"/>
        <v>5.7361549593382376E-2</v>
      </c>
      <c r="V51" s="5">
        <f t="shared" si="123"/>
        <v>1.5418732375939196E-2</v>
      </c>
      <c r="W51" s="5">
        <f t="shared" si="124"/>
        <v>5.5909906195685442E-2</v>
      </c>
      <c r="X51" s="5">
        <f t="shared" si="125"/>
        <v>6.6129080291577033E-2</v>
      </c>
      <c r="Y51" s="5">
        <f t="shared" si="126"/>
        <v>3.9108053990504724E-2</v>
      </c>
      <c r="Z51" s="5">
        <f t="shared" si="127"/>
        <v>1.1181628232531545E-2</v>
      </c>
      <c r="AA51" s="5">
        <f t="shared" si="128"/>
        <v>2.2615351356123872E-2</v>
      </c>
      <c r="AB51" s="5">
        <f t="shared" si="129"/>
        <v>2.2870288044138432E-2</v>
      </c>
      <c r="AC51" s="5">
        <f t="shared" si="130"/>
        <v>2.3053172369790812E-3</v>
      </c>
      <c r="AD51" s="5">
        <f t="shared" si="131"/>
        <v>2.8270081660036687E-2</v>
      </c>
      <c r="AE51" s="5">
        <f t="shared" si="132"/>
        <v>3.3437267689250254E-2</v>
      </c>
      <c r="AF51" s="5">
        <f t="shared" si="133"/>
        <v>1.9774454208653459E-2</v>
      </c>
      <c r="AG51" s="5">
        <f t="shared" si="134"/>
        <v>7.7962717704521921E-3</v>
      </c>
      <c r="AH51" s="5">
        <f t="shared" si="135"/>
        <v>3.3063496323514898E-3</v>
      </c>
      <c r="AI51" s="5">
        <f t="shared" si="136"/>
        <v>6.6872424200505624E-3</v>
      </c>
      <c r="AJ51" s="5">
        <f t="shared" si="137"/>
        <v>6.7626258800584267E-3</v>
      </c>
      <c r="AK51" s="5">
        <f t="shared" si="138"/>
        <v>4.5592394115012225E-3</v>
      </c>
      <c r="AL51" s="5">
        <f t="shared" si="139"/>
        <v>2.2059349351571093E-4</v>
      </c>
      <c r="AM51" s="5">
        <f t="shared" si="140"/>
        <v>1.143550503222724E-2</v>
      </c>
      <c r="AN51" s="5">
        <f t="shared" si="141"/>
        <v>1.3525678755462581E-2</v>
      </c>
      <c r="AO51" s="5">
        <f t="shared" si="142"/>
        <v>7.9989464951658821E-3</v>
      </c>
      <c r="AP51" s="5">
        <f t="shared" si="143"/>
        <v>3.1536628063458345E-3</v>
      </c>
      <c r="AQ51" s="5">
        <f t="shared" si="144"/>
        <v>9.3252177978746828E-4</v>
      </c>
      <c r="AR51" s="5">
        <f t="shared" si="145"/>
        <v>7.8213638758231521E-4</v>
      </c>
      <c r="AS51" s="5">
        <f t="shared" si="146"/>
        <v>1.5819063955392185E-3</v>
      </c>
      <c r="AT51" s="5">
        <f t="shared" si="147"/>
        <v>1.5997387949071202E-3</v>
      </c>
      <c r="AU51" s="5">
        <f t="shared" si="148"/>
        <v>1.0785148093664764E-3</v>
      </c>
      <c r="AV51" s="5">
        <f t="shared" si="149"/>
        <v>5.4533630633603314E-4</v>
      </c>
      <c r="AW51" s="5">
        <f t="shared" si="150"/>
        <v>1.4658590330775432E-5</v>
      </c>
      <c r="AX51" s="5">
        <f t="shared" si="151"/>
        <v>3.8548047872271579E-3</v>
      </c>
      <c r="AY51" s="5">
        <f t="shared" si="152"/>
        <v>4.5593833477504918E-3</v>
      </c>
      <c r="AZ51" s="5">
        <f t="shared" si="153"/>
        <v>2.6963721458250168E-3</v>
      </c>
      <c r="BA51" s="5">
        <f t="shared" si="154"/>
        <v>1.0630710623573084E-3</v>
      </c>
      <c r="BB51" s="5">
        <f t="shared" si="155"/>
        <v>3.1434461449563118E-4</v>
      </c>
      <c r="BC51" s="5">
        <f t="shared" si="156"/>
        <v>7.4360061268750787E-5</v>
      </c>
      <c r="BD51" s="5">
        <f t="shared" si="157"/>
        <v>1.5418245618336831E-4</v>
      </c>
      <c r="BE51" s="5">
        <f t="shared" si="158"/>
        <v>3.1184102592432626E-4</v>
      </c>
      <c r="BF51" s="5">
        <f t="shared" si="159"/>
        <v>3.1535632476201972E-4</v>
      </c>
      <c r="BG51" s="5">
        <f t="shared" si="160"/>
        <v>2.1260750040319503E-4</v>
      </c>
      <c r="BH51" s="5">
        <f t="shared" si="161"/>
        <v>1.0750208338568864E-4</v>
      </c>
      <c r="BI51" s="5">
        <f t="shared" si="162"/>
        <v>4.3485570021178331E-5</v>
      </c>
      <c r="BJ51" s="8">
        <f t="shared" si="163"/>
        <v>0.56305726613623985</v>
      </c>
      <c r="BK51" s="8">
        <f t="shared" si="164"/>
        <v>0.21805243843394101</v>
      </c>
      <c r="BL51" s="8">
        <f t="shared" si="165"/>
        <v>0.20721297474288167</v>
      </c>
      <c r="BM51" s="8">
        <f t="shared" si="166"/>
        <v>0.6161660235796389</v>
      </c>
      <c r="BN51" s="8">
        <f t="shared" si="167"/>
        <v>0.37879355920853541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1.61442006269593</v>
      </c>
      <c r="F52">
        <f>VLOOKUP(B52,home!$B$2:$E$405,3,FALSE)</f>
        <v>1.35</v>
      </c>
      <c r="G52">
        <f>VLOOKUP(C52,away!$B$2:$E$405,4,FALSE)</f>
        <v>1.32</v>
      </c>
      <c r="H52">
        <f>VLOOKUP(A52,away!$A$2:$E$405,3,FALSE)</f>
        <v>1.41379310344828</v>
      </c>
      <c r="I52">
        <f>VLOOKUP(C52,away!$B$2:$E$405,3,FALSE)</f>
        <v>0.81</v>
      </c>
      <c r="J52">
        <f>VLOOKUP(B52,home!$B$2:$E$405,4,FALSE)</f>
        <v>0.54</v>
      </c>
      <c r="K52" s="3">
        <f t="shared" si="112"/>
        <v>2.8768965517241472</v>
      </c>
      <c r="L52" s="3">
        <f t="shared" si="113"/>
        <v>0.6183931034482778</v>
      </c>
      <c r="M52" s="5">
        <f t="shared" si="114"/>
        <v>3.0339959037669801E-2</v>
      </c>
      <c r="N52" s="5">
        <f t="shared" si="115"/>
        <v>8.7284923534924119E-2</v>
      </c>
      <c r="O52" s="5">
        <f t="shared" si="116"/>
        <v>1.8762021427798252E-2</v>
      </c>
      <c r="P52" s="5">
        <f t="shared" si="117"/>
        <v>5.3976394749007353E-2</v>
      </c>
      <c r="Q52" s="5">
        <f t="shared" si="118"/>
        <v>0.12555484776756454</v>
      </c>
      <c r="R52" s="5">
        <f t="shared" si="119"/>
        <v>5.8011523288496241E-3</v>
      </c>
      <c r="S52" s="5">
        <f t="shared" si="120"/>
        <v>2.4006716575353276E-2</v>
      </c>
      <c r="T52" s="5">
        <f t="shared" si="121"/>
        <v>7.764225196396031E-2</v>
      </c>
      <c r="U52" s="5">
        <f t="shared" si="122"/>
        <v>1.668931513089399E-2</v>
      </c>
      <c r="V52" s="5">
        <f t="shared" si="123"/>
        <v>4.7454689810591541E-3</v>
      </c>
      <c r="W52" s="5">
        <f t="shared" si="124"/>
        <v>0.12040276953158556</v>
      </c>
      <c r="X52" s="5">
        <f t="shared" si="125"/>
        <v>7.4456242314404938E-2</v>
      </c>
      <c r="Y52" s="5">
        <f t="shared" si="126"/>
        <v>2.3021613377950924E-2</v>
      </c>
      <c r="Z52" s="5">
        <f t="shared" si="127"/>
        <v>1.195797530737841E-3</v>
      </c>
      <c r="AA52" s="5">
        <f t="shared" si="128"/>
        <v>3.440185792739945E-3</v>
      </c>
      <c r="AB52" s="5">
        <f t="shared" si="129"/>
        <v>4.9485293222119751E-3</v>
      </c>
      <c r="AC52" s="5">
        <f t="shared" si="130"/>
        <v>5.2765254781819574E-4</v>
      </c>
      <c r="AD52" s="5">
        <f t="shared" si="131"/>
        <v>8.6596578120863951E-2</v>
      </c>
      <c r="AE52" s="5">
        <f t="shared" si="132"/>
        <v>5.3550726692162293E-2</v>
      </c>
      <c r="AF52" s="5">
        <f t="shared" si="133"/>
        <v>1.6557700035538379E-2</v>
      </c>
      <c r="AG52" s="5">
        <f t="shared" si="134"/>
        <v>3.4130558369807463E-3</v>
      </c>
      <c r="AH52" s="5">
        <f t="shared" si="135"/>
        <v>1.8486823653219019E-4</v>
      </c>
      <c r="AI52" s="5">
        <f t="shared" si="136"/>
        <v>5.3184679220278199E-4</v>
      </c>
      <c r="AJ52" s="5">
        <f t="shared" si="137"/>
        <v>7.6503410126686636E-4</v>
      </c>
      <c r="AK52" s="5">
        <f t="shared" si="138"/>
        <v>7.3364132262867664E-4</v>
      </c>
      <c r="AL52" s="5">
        <f t="shared" si="139"/>
        <v>3.7548873650083633E-5</v>
      </c>
      <c r="AM52" s="5">
        <f t="shared" si="140"/>
        <v>4.9825879397404835E-2</v>
      </c>
      <c r="AN52" s="5">
        <f t="shared" si="141"/>
        <v>3.0811980192600778E-2</v>
      </c>
      <c r="AO52" s="5">
        <f t="shared" si="142"/>
        <v>9.5269580273446286E-3</v>
      </c>
      <c r="AP52" s="5">
        <f t="shared" si="143"/>
        <v>1.963801713650376E-3</v>
      </c>
      <c r="AQ52" s="5">
        <f t="shared" si="144"/>
        <v>3.0360035906532549E-4</v>
      </c>
      <c r="AR52" s="5">
        <f t="shared" si="145"/>
        <v>2.2864248503630285E-5</v>
      </c>
      <c r="AS52" s="5">
        <f t="shared" si="146"/>
        <v>6.5778077677857954E-5</v>
      </c>
      <c r="AT52" s="5">
        <f t="shared" si="147"/>
        <v>9.4618362425236341E-5</v>
      </c>
      <c r="AU52" s="5">
        <f t="shared" si="148"/>
        <v>9.073574686364934E-5</v>
      </c>
      <c r="AV52" s="5">
        <f t="shared" si="149"/>
        <v>6.5259339317536992E-5</v>
      </c>
      <c r="AW52" s="5">
        <f t="shared" si="150"/>
        <v>1.8555954395187744E-6</v>
      </c>
      <c r="AX52" s="5">
        <f t="shared" si="151"/>
        <v>2.389065010416953E-2</v>
      </c>
      <c r="AY52" s="5">
        <f t="shared" si="152"/>
        <v>1.4773813261314318E-2</v>
      </c>
      <c r="AZ52" s="5">
        <f t="shared" si="153"/>
        <v>4.5680121162147407E-3</v>
      </c>
      <c r="BA52" s="5">
        <f t="shared" si="154"/>
        <v>9.4160906304512299E-4</v>
      </c>
      <c r="BB52" s="5">
        <f t="shared" si="155"/>
        <v>1.4557113768287464E-4</v>
      </c>
      <c r="BC52" s="5">
        <f t="shared" si="156"/>
        <v>1.8004037520841884E-5</v>
      </c>
      <c r="BD52" s="5">
        <f t="shared" si="157"/>
        <v>2.3565155983620946E-6</v>
      </c>
      <c r="BE52" s="5">
        <f t="shared" si="158"/>
        <v>6.7794515990120757E-6</v>
      </c>
      <c r="BF52" s="5">
        <f t="shared" si="159"/>
        <v>9.7518904638892995E-6</v>
      </c>
      <c r="BG52" s="5">
        <f t="shared" si="160"/>
        <v>9.3517266827849054E-6</v>
      </c>
      <c r="BH52" s="5">
        <f t="shared" si="161"/>
        <v>6.72598756159265E-6</v>
      </c>
      <c r="BI52" s="5">
        <f t="shared" si="162"/>
        <v>3.8699940845770788E-6</v>
      </c>
      <c r="BJ52" s="8">
        <f t="shared" si="163"/>
        <v>0.805250588585949</v>
      </c>
      <c r="BK52" s="8">
        <f t="shared" si="164"/>
        <v>0.12840755402587217</v>
      </c>
      <c r="BL52" s="8">
        <f t="shared" si="165"/>
        <v>5.223468579590243E-2</v>
      </c>
      <c r="BM52" s="8">
        <f t="shared" si="166"/>
        <v>0.65059736942677271</v>
      </c>
      <c r="BN52" s="8">
        <f t="shared" si="167"/>
        <v>0.32171929884581368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1.2700296735904999</v>
      </c>
      <c r="F53">
        <f>VLOOKUP(B53,home!$B$2:$E$405,3,FALSE)</f>
        <v>0.56000000000000005</v>
      </c>
      <c r="G53">
        <f>VLOOKUP(C53,away!$B$2:$E$405,4,FALSE)</f>
        <v>0.74</v>
      </c>
      <c r="H53">
        <f>VLOOKUP(A53,away!$A$2:$E$405,3,FALSE)</f>
        <v>1.07418397626113</v>
      </c>
      <c r="I53">
        <f>VLOOKUP(C53,away!$B$2:$E$405,3,FALSE)</f>
        <v>0.83</v>
      </c>
      <c r="J53">
        <f>VLOOKUP(B53,home!$B$2:$E$405,4,FALSE)</f>
        <v>1.04</v>
      </c>
      <c r="K53" s="3">
        <f t="shared" si="112"/>
        <v>0.52630029673590317</v>
      </c>
      <c r="L53" s="3">
        <f t="shared" si="113"/>
        <v>0.92723560830860741</v>
      </c>
      <c r="M53" s="5">
        <f t="shared" si="114"/>
        <v>0.23374233447415724</v>
      </c>
      <c r="N53" s="5">
        <f t="shared" si="115"/>
        <v>0.12301865999349167</v>
      </c>
      <c r="O53" s="5">
        <f t="shared" si="116"/>
        <v>0.21673421569361917</v>
      </c>
      <c r="P53" s="5">
        <f t="shared" si="117"/>
        <v>0.11406728203237498</v>
      </c>
      <c r="Q53" s="5">
        <f t="shared" si="118"/>
        <v>3.2372378629313928E-2</v>
      </c>
      <c r="R53" s="5">
        <f t="shared" si="119"/>
        <v>0.10048184116498095</v>
      </c>
      <c r="S53" s="5">
        <f t="shared" si="120"/>
        <v>1.3916333191764977E-2</v>
      </c>
      <c r="T53" s="5">
        <f t="shared" si="121"/>
        <v>3.0016822190748457E-2</v>
      </c>
      <c r="U53" s="5">
        <f t="shared" si="122"/>
        <v>5.2883622821699353E-2</v>
      </c>
      <c r="V53" s="5">
        <f t="shared" si="123"/>
        <v>7.5458127695879655E-4</v>
      </c>
      <c r="W53" s="5">
        <f t="shared" si="124"/>
        <v>5.6791974928849772E-3</v>
      </c>
      <c r="X53" s="5">
        <f t="shared" si="125"/>
        <v>5.2659541420199199E-3</v>
      </c>
      <c r="Y53" s="5">
        <f t="shared" si="126"/>
        <v>2.4413900961005358E-3</v>
      </c>
      <c r="Z53" s="5">
        <f t="shared" si="127"/>
        <v>3.1056780372193324E-2</v>
      </c>
      <c r="AA53" s="5">
        <f t="shared" si="128"/>
        <v>1.6345192725547117E-2</v>
      </c>
      <c r="AB53" s="5">
        <f t="shared" si="129"/>
        <v>4.3012398908304867E-3</v>
      </c>
      <c r="AC53" s="5">
        <f t="shared" si="130"/>
        <v>2.3014935315644813E-5</v>
      </c>
      <c r="AD53" s="5">
        <f t="shared" si="131"/>
        <v>7.472408314317901E-4</v>
      </c>
      <c r="AE53" s="5">
        <f t="shared" si="132"/>
        <v>6.928683068856854E-4</v>
      </c>
      <c r="AF53" s="5">
        <f t="shared" si="133"/>
        <v>3.2122608300645173E-4</v>
      </c>
      <c r="AG53" s="5">
        <f t="shared" si="134"/>
        <v>9.9284087493692813E-5</v>
      </c>
      <c r="AH53" s="5">
        <f t="shared" si="135"/>
        <v>7.1992381601293735E-3</v>
      </c>
      <c r="AI53" s="5">
        <f t="shared" si="136"/>
        <v>3.7889611799485261E-3</v>
      </c>
      <c r="AJ53" s="5">
        <f t="shared" si="137"/>
        <v>9.9706569666386364E-4</v>
      </c>
      <c r="AK53" s="5">
        <f t="shared" si="138"/>
        <v>1.7491865733979385E-4</v>
      </c>
      <c r="AL53" s="5">
        <f t="shared" si="139"/>
        <v>4.4925556570870579E-7</v>
      </c>
      <c r="AM53" s="5">
        <f t="shared" si="140"/>
        <v>7.865461426314684E-5</v>
      </c>
      <c r="AN53" s="5">
        <f t="shared" si="141"/>
        <v>7.2931359102567815E-5</v>
      </c>
      <c r="AO53" s="5">
        <f t="shared" si="142"/>
        <v>3.3812276561121485E-5</v>
      </c>
      <c r="AP53" s="5">
        <f t="shared" si="143"/>
        <v>1.0450648941816782E-5</v>
      </c>
      <c r="AQ53" s="5">
        <f t="shared" si="144"/>
        <v>2.4225534571962969E-6</v>
      </c>
      <c r="AR53" s="5">
        <f t="shared" si="145"/>
        <v>1.3350779949532203E-3</v>
      </c>
      <c r="AS53" s="5">
        <f t="shared" si="146"/>
        <v>7.0265194490945428E-4</v>
      </c>
      <c r="AT53" s="5">
        <f t="shared" si="147"/>
        <v>1.8490296355395266E-4</v>
      </c>
      <c r="AU53" s="5">
        <f t="shared" si="148"/>
        <v>3.2438161528597732E-5</v>
      </c>
      <c r="AV53" s="5">
        <f t="shared" si="149"/>
        <v>4.2680535095170353E-6</v>
      </c>
      <c r="AW53" s="5">
        <f t="shared" si="150"/>
        <v>6.0899633865824218E-9</v>
      </c>
      <c r="AX53" s="5">
        <f t="shared" si="151"/>
        <v>6.8993244710570313E-6</v>
      </c>
      <c r="AY53" s="5">
        <f t="shared" si="152"/>
        <v>6.3972993228390272E-6</v>
      </c>
      <c r="AZ53" s="5">
        <f t="shared" si="153"/>
        <v>2.9659018645724438E-6</v>
      </c>
      <c r="BA53" s="5">
        <f t="shared" si="154"/>
        <v>9.1669660652682084E-7</v>
      </c>
      <c r="BB53" s="5">
        <f t="shared" si="155"/>
        <v>2.1249843389683323E-7</v>
      </c>
      <c r="BC53" s="5">
        <f t="shared" si="156"/>
        <v>3.9407222923791319E-8</v>
      </c>
      <c r="BD53" s="5">
        <f t="shared" si="157"/>
        <v>2.0632197613164741E-4</v>
      </c>
      <c r="BE53" s="5">
        <f t="shared" si="158"/>
        <v>1.0858731726122395E-4</v>
      </c>
      <c r="BF53" s="5">
        <f t="shared" si="159"/>
        <v>2.8574768648168915E-5</v>
      </c>
      <c r="BG53" s="5">
        <f t="shared" si="160"/>
        <v>5.0129697395636951E-6</v>
      </c>
      <c r="BH53" s="5">
        <f t="shared" si="161"/>
        <v>6.5958186536511892E-7</v>
      </c>
      <c r="BI53" s="5">
        <f t="shared" si="162"/>
        <v>6.9427626292656525E-8</v>
      </c>
      <c r="BJ53" s="8">
        <f t="shared" si="163"/>
        <v>0.2008707244336248</v>
      </c>
      <c r="BK53" s="8">
        <f t="shared" si="164"/>
        <v>0.36251039246546019</v>
      </c>
      <c r="BL53" s="8">
        <f t="shared" si="165"/>
        <v>0.40551486115048546</v>
      </c>
      <c r="BM53" s="8">
        <f t="shared" si="166"/>
        <v>0.17952965522446657</v>
      </c>
      <c r="BN53" s="8">
        <f t="shared" si="167"/>
        <v>0.82041671198793786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1.2700296735904999</v>
      </c>
      <c r="F54">
        <f>VLOOKUP(B54,home!$B$2:$E$405,3,FALSE)</f>
        <v>0.65</v>
      </c>
      <c r="G54">
        <f>VLOOKUP(C54,away!$B$2:$E$405,4,FALSE)</f>
        <v>1.53</v>
      </c>
      <c r="H54">
        <f>VLOOKUP(A54,away!$A$2:$E$405,3,FALSE)</f>
        <v>1.07418397626113</v>
      </c>
      <c r="I54">
        <f>VLOOKUP(C54,away!$B$2:$E$405,3,FALSE)</f>
        <v>1.08</v>
      </c>
      <c r="J54">
        <f>VLOOKUP(B54,home!$B$2:$E$405,4,FALSE)</f>
        <v>1.04</v>
      </c>
      <c r="K54" s="3">
        <f t="shared" si="112"/>
        <v>1.2630445103857522</v>
      </c>
      <c r="L54" s="3">
        <f t="shared" si="113"/>
        <v>1.2065234421365014</v>
      </c>
      <c r="M54" s="5">
        <f t="shared" si="114"/>
        <v>8.4621411572206248E-2</v>
      </c>
      <c r="N54" s="5">
        <f t="shared" si="115"/>
        <v>0.10688060934736844</v>
      </c>
      <c r="O54" s="5">
        <f t="shared" si="116"/>
        <v>0.10209771676854786</v>
      </c>
      <c r="P54" s="5">
        <f t="shared" si="117"/>
        <v>0.1289539606874337</v>
      </c>
      <c r="Q54" s="5">
        <f t="shared" si="118"/>
        <v>6.7497483451438939E-2</v>
      </c>
      <c r="R54" s="5">
        <f t="shared" si="119"/>
        <v>6.1591644334933006E-2</v>
      </c>
      <c r="S54" s="5">
        <f t="shared" si="120"/>
        <v>4.9128003385959879E-2</v>
      </c>
      <c r="T54" s="5">
        <f t="shared" si="121"/>
        <v>8.1437296069381646E-2</v>
      </c>
      <c r="U54" s="5">
        <f t="shared" si="122"/>
        <v>7.7792988262868831E-2</v>
      </c>
      <c r="V54" s="5">
        <f t="shared" si="123"/>
        <v>8.3184234601577974E-3</v>
      </c>
      <c r="W54" s="5">
        <f t="shared" si="124"/>
        <v>2.8417441979397703E-2</v>
      </c>
      <c r="X54" s="5">
        <f t="shared" si="125"/>
        <v>3.428630991369723E-2</v>
      </c>
      <c r="Y54" s="5">
        <f t="shared" si="126"/>
        <v>2.0683618327616428E-2</v>
      </c>
      <c r="Z54" s="5">
        <f t="shared" si="127"/>
        <v>2.4770587576610169E-2</v>
      </c>
      <c r="AA54" s="5">
        <f t="shared" si="128"/>
        <v>3.1286354657666986E-2</v>
      </c>
      <c r="AB54" s="5">
        <f t="shared" si="129"/>
        <v>1.9758029250174003E-2</v>
      </c>
      <c r="AC54" s="5">
        <f t="shared" si="130"/>
        <v>7.9227410646779762E-4</v>
      </c>
      <c r="AD54" s="5">
        <f t="shared" si="131"/>
        <v>8.9731235228209718E-3</v>
      </c>
      <c r="AE54" s="5">
        <f t="shared" si="132"/>
        <v>1.0826283879469968E-2</v>
      </c>
      <c r="AF54" s="5">
        <f t="shared" si="133"/>
        <v>6.5310826459025135E-3</v>
      </c>
      <c r="AG54" s="5">
        <f t="shared" si="134"/>
        <v>2.6266347716040897E-3</v>
      </c>
      <c r="AH54" s="5">
        <f t="shared" si="135"/>
        <v>7.4715736466688422E-3</v>
      </c>
      <c r="AI54" s="5">
        <f t="shared" si="136"/>
        <v>9.436930078367935E-3</v>
      </c>
      <c r="AJ54" s="5">
        <f t="shared" si="137"/>
        <v>5.9596313651884046E-3</v>
      </c>
      <c r="AK54" s="5">
        <f t="shared" si="138"/>
        <v>2.509093226574654E-3</v>
      </c>
      <c r="AL54" s="5">
        <f t="shared" si="139"/>
        <v>4.8293632583494491E-5</v>
      </c>
      <c r="AM54" s="5">
        <f t="shared" si="140"/>
        <v>2.2666908813024581E-3</v>
      </c>
      <c r="AN54" s="5">
        <f t="shared" si="141"/>
        <v>2.7348156843684619E-3</v>
      </c>
      <c r="AO54" s="5">
        <f t="shared" si="142"/>
        <v>1.6498096165565648E-3</v>
      </c>
      <c r="AP54" s="5">
        <f t="shared" si="143"/>
        <v>6.6351132581257601E-4</v>
      </c>
      <c r="AQ54" s="5">
        <f t="shared" si="144"/>
        <v>2.0013549217898577E-4</v>
      </c>
      <c r="AR54" s="5">
        <f t="shared" si="145"/>
        <v>1.8029257508710506E-3</v>
      </c>
      <c r="AS54" s="5">
        <f t="shared" si="146"/>
        <v>2.2771754722707904E-3</v>
      </c>
      <c r="AT54" s="5">
        <f t="shared" si="147"/>
        <v>1.4380869897183525E-3</v>
      </c>
      <c r="AU54" s="5">
        <f t="shared" si="148"/>
        <v>6.0545595927364562E-4</v>
      </c>
      <c r="AV54" s="5">
        <f t="shared" si="149"/>
        <v>1.9117945641022939E-4</v>
      </c>
      <c r="AW54" s="5">
        <f t="shared" si="150"/>
        <v>2.0442866520685295E-6</v>
      </c>
      <c r="AX54" s="5">
        <f t="shared" si="151"/>
        <v>4.7715524572841835E-4</v>
      </c>
      <c r="AY54" s="5">
        <f t="shared" si="152"/>
        <v>5.7569898950973948E-4</v>
      </c>
      <c r="AZ54" s="5">
        <f t="shared" si="153"/>
        <v>3.4729716322889838E-4</v>
      </c>
      <c r="BA54" s="5">
        <f t="shared" si="154"/>
        <v>1.3967405627439094E-4</v>
      </c>
      <c r="BB54" s="5">
        <f t="shared" si="155"/>
        <v>4.2130005788336402E-5</v>
      </c>
      <c r="BC54" s="5">
        <f t="shared" si="156"/>
        <v>1.016616792019486E-5</v>
      </c>
      <c r="BD54" s="5">
        <f t="shared" si="157"/>
        <v>3.6254536380957928E-4</v>
      </c>
      <c r="BE54" s="5">
        <f t="shared" si="158"/>
        <v>4.5791093152549439E-4</v>
      </c>
      <c r="BF54" s="5">
        <f t="shared" si="159"/>
        <v>2.8918094415445096E-4</v>
      </c>
      <c r="BG54" s="5">
        <f t="shared" si="160"/>
        <v>1.2174946800748271E-4</v>
      </c>
      <c r="BH54" s="5">
        <f t="shared" si="161"/>
        <v>3.8443749302309189E-5</v>
      </c>
      <c r="BI54" s="5">
        <f t="shared" si="162"/>
        <v>9.7112333029855433E-6</v>
      </c>
      <c r="BJ54" s="8">
        <f t="shared" si="163"/>
        <v>0.37726696853736713</v>
      </c>
      <c r="BK54" s="8">
        <f t="shared" si="164"/>
        <v>0.27243806583431879</v>
      </c>
      <c r="BL54" s="8">
        <f t="shared" si="165"/>
        <v>0.32549832690963693</v>
      </c>
      <c r="BM54" s="8">
        <f t="shared" si="166"/>
        <v>0.44775746799314697</v>
      </c>
      <c r="BN54" s="8">
        <f t="shared" si="167"/>
        <v>0.55164282616192817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1.2700296735904999</v>
      </c>
      <c r="F55">
        <f>VLOOKUP(B55,home!$B$2:$E$405,3,FALSE)</f>
        <v>1.34</v>
      </c>
      <c r="G55">
        <f>VLOOKUP(C55,away!$B$2:$E$405,4,FALSE)</f>
        <v>0.97</v>
      </c>
      <c r="H55">
        <f>VLOOKUP(A55,away!$A$2:$E$405,3,FALSE)</f>
        <v>1.07418397626113</v>
      </c>
      <c r="I55">
        <f>VLOOKUP(C55,away!$B$2:$E$405,3,FALSE)</f>
        <v>0.65</v>
      </c>
      <c r="J55">
        <f>VLOOKUP(B55,home!$B$2:$E$405,4,FALSE)</f>
        <v>1.26</v>
      </c>
      <c r="K55" s="3">
        <f t="shared" si="112"/>
        <v>1.650784569732932</v>
      </c>
      <c r="L55" s="3">
        <f t="shared" si="113"/>
        <v>0.87975667655786549</v>
      </c>
      <c r="M55" s="5">
        <f t="shared" si="114"/>
        <v>7.9615916802492234E-2</v>
      </c>
      <c r="N55" s="5">
        <f t="shared" si="115"/>
        <v>0.13142872696269506</v>
      </c>
      <c r="O55" s="5">
        <f t="shared" si="116"/>
        <v>7.0042634367268097E-2</v>
      </c>
      <c r="P55" s="5">
        <f t="shared" si="117"/>
        <v>0.11562530003693174</v>
      </c>
      <c r="Q55" s="5">
        <f t="shared" si="118"/>
        <v>0.10848025724482979</v>
      </c>
      <c r="R55" s="5">
        <f t="shared" si="119"/>
        <v>3.0810237614152754E-2</v>
      </c>
      <c r="S55" s="5">
        <f t="shared" si="120"/>
        <v>4.1980330521710414E-2</v>
      </c>
      <c r="T55" s="5">
        <f t="shared" si="121"/>
        <v>9.5436230585853765E-2</v>
      </c>
      <c r="U55" s="5">
        <f t="shared" si="122"/>
        <v>5.0861064843248552E-2</v>
      </c>
      <c r="V55" s="5">
        <f t="shared" si="123"/>
        <v>6.774173511426387E-3</v>
      </c>
      <c r="W55" s="5">
        <f t="shared" si="124"/>
        <v>5.9692511593474717E-2</v>
      </c>
      <c r="X55" s="5">
        <f t="shared" si="125"/>
        <v>5.2514885614867168E-2</v>
      </c>
      <c r="Y55" s="5">
        <f t="shared" si="126"/>
        <v>2.3100160619176E-2</v>
      </c>
      <c r="Z55" s="5">
        <f t="shared" si="127"/>
        <v>9.0351707491283881E-3</v>
      </c>
      <c r="AA55" s="5">
        <f t="shared" si="128"/>
        <v>1.4915120457563479E-2</v>
      </c>
      <c r="AB55" s="5">
        <f t="shared" si="129"/>
        <v>1.2310825353526891E-2</v>
      </c>
      <c r="AC55" s="5">
        <f t="shared" si="130"/>
        <v>6.148784974617605E-4</v>
      </c>
      <c r="AD55" s="5">
        <f t="shared" si="131"/>
        <v>2.4634869266778055E-2</v>
      </c>
      <c r="AE55" s="5">
        <f t="shared" si="132"/>
        <v>2.1672690713578163E-2</v>
      </c>
      <c r="AF55" s="5">
        <f t="shared" si="133"/>
        <v>9.5333471771220195E-3</v>
      </c>
      <c r="AG55" s="5">
        <f t="shared" si="134"/>
        <v>2.7956752763390585E-3</v>
      </c>
      <c r="AH55" s="5">
        <f t="shared" si="135"/>
        <v>1.9871879475965074E-3</v>
      </c>
      <c r="AI55" s="5">
        <f t="shared" si="136"/>
        <v>3.2804192010515683E-3</v>
      </c>
      <c r="AJ55" s="5">
        <f t="shared" si="137"/>
        <v>2.7076326996757815E-3</v>
      </c>
      <c r="AK55" s="5">
        <f t="shared" si="138"/>
        <v>1.4899060937097006E-3</v>
      </c>
      <c r="AL55" s="5">
        <f t="shared" si="139"/>
        <v>3.5719244900059103E-5</v>
      </c>
      <c r="AM55" s="5">
        <f t="shared" si="140"/>
        <v>8.133372412597038E-3</v>
      </c>
      <c r="AN55" s="5">
        <f t="shared" si="141"/>
        <v>7.1553886829137988E-3</v>
      </c>
      <c r="AO55" s="5">
        <f t="shared" si="142"/>
        <v>3.147500483580003E-3</v>
      </c>
      <c r="AP55" s="5">
        <f t="shared" si="143"/>
        <v>9.230115216328727E-4</v>
      </c>
      <c r="AQ55" s="5">
        <f t="shared" si="144"/>
        <v>2.0300638717408857E-4</v>
      </c>
      <c r="AR55" s="5">
        <f t="shared" si="145"/>
        <v>3.4964837289466993E-4</v>
      </c>
      <c r="AS55" s="5">
        <f t="shared" si="146"/>
        <v>5.7719413880674751E-4</v>
      </c>
      <c r="AT55" s="5">
        <f t="shared" si="147"/>
        <v>4.7641158904123348E-4</v>
      </c>
      <c r="AU55" s="5">
        <f t="shared" si="148"/>
        <v>2.6215096667707173E-4</v>
      </c>
      <c r="AV55" s="5">
        <f t="shared" si="149"/>
        <v>1.0818869268277051E-4</v>
      </c>
      <c r="AW55" s="5">
        <f t="shared" si="150"/>
        <v>1.4409627058855407E-6</v>
      </c>
      <c r="AX55" s="5">
        <f t="shared" si="151"/>
        <v>2.237740946434454E-3</v>
      </c>
      <c r="AY55" s="5">
        <f t="shared" si="152"/>
        <v>1.9686675380326279E-3</v>
      </c>
      <c r="AZ55" s="5">
        <f t="shared" si="153"/>
        <v>8.6597420525346997E-4</v>
      </c>
      <c r="BA55" s="5">
        <f t="shared" si="154"/>
        <v>2.5394886293287722E-4</v>
      </c>
      <c r="BB55" s="5">
        <f t="shared" si="155"/>
        <v>5.5853301917369227E-5</v>
      </c>
      <c r="BC55" s="5">
        <f t="shared" si="156"/>
        <v>9.827463053921566E-6</v>
      </c>
      <c r="BD55" s="5">
        <f t="shared" si="157"/>
        <v>5.1267581750279997E-5</v>
      </c>
      <c r="BE55" s="5">
        <f t="shared" si="158"/>
        <v>8.4631732880883879E-5</v>
      </c>
      <c r="BF55" s="5">
        <f t="shared" si="159"/>
        <v>6.9854379374761178E-5</v>
      </c>
      <c r="BG55" s="5">
        <f t="shared" si="160"/>
        <v>3.8438177200042048E-5</v>
      </c>
      <c r="BH55" s="5">
        <f t="shared" si="161"/>
        <v>1.5863287452622402E-5</v>
      </c>
      <c r="BI55" s="5">
        <f t="shared" si="162"/>
        <v>5.2373740304054121E-6</v>
      </c>
      <c r="BJ55" s="8">
        <f t="shared" si="163"/>
        <v>0.55424364686023631</v>
      </c>
      <c r="BK55" s="8">
        <f t="shared" si="164"/>
        <v>0.24661498615295521</v>
      </c>
      <c r="BL55" s="8">
        <f t="shared" si="165"/>
        <v>0.19044391487058482</v>
      </c>
      <c r="BM55" s="8">
        <f t="shared" si="166"/>
        <v>0.46236741902920842</v>
      </c>
      <c r="BN55" s="8">
        <f t="shared" si="167"/>
        <v>0.53600307302836969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1.2700296735904999</v>
      </c>
      <c r="F56">
        <f>VLOOKUP(B56,home!$B$2:$E$405,3,FALSE)</f>
        <v>1.1599999999999999</v>
      </c>
      <c r="G56">
        <f>VLOOKUP(C56,away!$B$2:$E$405,4,FALSE)</f>
        <v>0.88</v>
      </c>
      <c r="H56">
        <f>VLOOKUP(A56,away!$A$2:$E$405,3,FALSE)</f>
        <v>1.07418397626113</v>
      </c>
      <c r="I56">
        <f>VLOOKUP(C56,away!$B$2:$E$405,3,FALSE)</f>
        <v>0.6</v>
      </c>
      <c r="J56">
        <f>VLOOKUP(B56,home!$B$2:$E$405,4,FALSE)</f>
        <v>0.71</v>
      </c>
      <c r="K56" s="3">
        <f t="shared" si="112"/>
        <v>1.2964462908011822</v>
      </c>
      <c r="L56" s="3">
        <f t="shared" si="113"/>
        <v>0.45760237388724134</v>
      </c>
      <c r="M56" s="5">
        <f t="shared" si="114"/>
        <v>0.17307181332564178</v>
      </c>
      <c r="N56" s="5">
        <f t="shared" si="115"/>
        <v>0.22437831042826292</v>
      </c>
      <c r="O56" s="5">
        <f t="shared" si="116"/>
        <v>7.919807263078317E-2</v>
      </c>
      <c r="P56" s="5">
        <f t="shared" si="117"/>
        <v>0.10267604750078145</v>
      </c>
      <c r="Q56" s="5">
        <f t="shared" si="118"/>
        <v>0.14544721414547887</v>
      </c>
      <c r="R56" s="5">
        <f t="shared" si="119"/>
        <v>1.8120613021570264E-2</v>
      </c>
      <c r="S56" s="5">
        <f t="shared" si="120"/>
        <v>1.5228318418532463E-2</v>
      </c>
      <c r="T56" s="5">
        <f t="shared" si="121"/>
        <v>6.6556990468257068E-2</v>
      </c>
      <c r="U56" s="5">
        <f t="shared" si="122"/>
        <v>2.3492401538858371E-2</v>
      </c>
      <c r="V56" s="5">
        <f t="shared" si="123"/>
        <v>1.0038116646195732E-3</v>
      </c>
      <c r="W56" s="5">
        <f t="shared" si="124"/>
        <v>6.2854833762090431E-2</v>
      </c>
      <c r="X56" s="5">
        <f t="shared" si="125"/>
        <v>2.8762521139820505E-2</v>
      </c>
      <c r="Y56" s="5">
        <f t="shared" si="126"/>
        <v>6.580898976281912E-3</v>
      </c>
      <c r="Z56" s="5">
        <f t="shared" si="127"/>
        <v>2.7640118449875368E-3</v>
      </c>
      <c r="AA56" s="5">
        <f t="shared" si="128"/>
        <v>3.5833929041646242E-3</v>
      </c>
      <c r="AB56" s="5">
        <f t="shared" si="129"/>
        <v>2.3228382195437519E-3</v>
      </c>
      <c r="AC56" s="5">
        <f t="shared" si="130"/>
        <v>3.7219887289067168E-5</v>
      </c>
      <c r="AD56" s="5">
        <f t="shared" si="131"/>
        <v>2.0371979022446758E-2</v>
      </c>
      <c r="AE56" s="5">
        <f t="shared" si="132"/>
        <v>9.3222659614527192E-3</v>
      </c>
      <c r="AF56" s="5">
        <f t="shared" si="133"/>
        <v>2.132945516984495E-3</v>
      </c>
      <c r="AG56" s="5">
        <f t="shared" si="134"/>
        <v>3.2534697731475138E-4</v>
      </c>
      <c r="AH56" s="5">
        <f t="shared" si="135"/>
        <v>3.1620459542968759E-4</v>
      </c>
      <c r="AI56" s="5">
        <f t="shared" si="136"/>
        <v>4.0994227487910694E-4</v>
      </c>
      <c r="AJ56" s="5">
        <f t="shared" si="137"/>
        <v>2.6573407085480846E-4</v>
      </c>
      <c r="AK56" s="5">
        <f t="shared" si="138"/>
        <v>1.1483665016640499E-4</v>
      </c>
      <c r="AL56" s="5">
        <f t="shared" si="139"/>
        <v>8.8323819848712456E-7</v>
      </c>
      <c r="AM56" s="5">
        <f t="shared" si="140"/>
        <v>5.2822353279861189E-3</v>
      </c>
      <c r="AN56" s="5">
        <f t="shared" si="141"/>
        <v>2.4171634255174984E-3</v>
      </c>
      <c r="AO56" s="5">
        <f t="shared" si="142"/>
        <v>5.5304986079511163E-4</v>
      </c>
      <c r="AP56" s="5">
        <f t="shared" si="143"/>
        <v>8.4358976392617156E-5</v>
      </c>
      <c r="AQ56" s="5">
        <f t="shared" si="144"/>
        <v>9.650716963989838E-6</v>
      </c>
      <c r="AR56" s="5">
        <f t="shared" si="145"/>
        <v>2.8939194700535972E-5</v>
      </c>
      <c r="AS56" s="5">
        <f t="shared" si="146"/>
        <v>3.751811162828309E-5</v>
      </c>
      <c r="AT56" s="5">
        <f t="shared" si="147"/>
        <v>2.4320108329176159E-5</v>
      </c>
      <c r="AU56" s="5">
        <f t="shared" si="148"/>
        <v>1.0509904745081123E-5</v>
      </c>
      <c r="AV56" s="5">
        <f t="shared" si="149"/>
        <v>3.4063817558585408E-6</v>
      </c>
      <c r="AW56" s="5">
        <f t="shared" si="150"/>
        <v>1.4555198773621287E-8</v>
      </c>
      <c r="AX56" s="5">
        <f t="shared" si="151"/>
        <v>1.1413557330177612E-3</v>
      </c>
      <c r="AY56" s="5">
        <f t="shared" si="152"/>
        <v>5.2228709287873993E-4</v>
      </c>
      <c r="AZ56" s="5">
        <f t="shared" si="153"/>
        <v>1.1949990677598873E-4</v>
      </c>
      <c r="BA56" s="5">
        <f t="shared" si="154"/>
        <v>1.8227813673332159E-5</v>
      </c>
      <c r="BB56" s="5">
        <f t="shared" si="155"/>
        <v>2.0852727019227777E-6</v>
      </c>
      <c r="BC56" s="5">
        <f t="shared" si="156"/>
        <v>1.908451477204251E-7</v>
      </c>
      <c r="BD56" s="5">
        <f t="shared" si="157"/>
        <v>2.2071073655583882E-6</v>
      </c>
      <c r="BE56" s="5">
        <f t="shared" si="158"/>
        <v>2.861396157478141E-6</v>
      </c>
      <c r="BF56" s="5">
        <f t="shared" si="159"/>
        <v>1.8548232174376459E-6</v>
      </c>
      <c r="BG56" s="5">
        <f t="shared" si="160"/>
        <v>8.0155956011298353E-7</v>
      </c>
      <c r="BH56" s="5">
        <f t="shared" si="161"/>
        <v>2.5979472964117612E-7</v>
      </c>
      <c r="BI56" s="5">
        <f t="shared" si="162"/>
        <v>6.7361982722599736E-8</v>
      </c>
      <c r="BJ56" s="8">
        <f t="shared" si="163"/>
        <v>0.57688341137024113</v>
      </c>
      <c r="BK56" s="8">
        <f t="shared" si="164"/>
        <v>0.29254038112794145</v>
      </c>
      <c r="BL56" s="8">
        <f t="shared" si="165"/>
        <v>0.12793678165042208</v>
      </c>
      <c r="BM56" s="8">
        <f t="shared" si="166"/>
        <v>0.25671024240339407</v>
      </c>
      <c r="BN56" s="8">
        <f t="shared" si="167"/>
        <v>0.74289207105251853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1.2700296735904999</v>
      </c>
      <c r="F57">
        <f>VLOOKUP(B57,home!$B$2:$E$405,3,FALSE)</f>
        <v>1.07</v>
      </c>
      <c r="G57">
        <f>VLOOKUP(C57,away!$B$2:$E$405,4,FALSE)</f>
        <v>1.1599999999999999</v>
      </c>
      <c r="H57">
        <f>VLOOKUP(A57,away!$A$2:$E$405,3,FALSE)</f>
        <v>1.07418397626113</v>
      </c>
      <c r="I57">
        <f>VLOOKUP(C57,away!$B$2:$E$405,3,FALSE)</f>
        <v>0.51</v>
      </c>
      <c r="J57">
        <f>VLOOKUP(B57,home!$B$2:$E$405,4,FALSE)</f>
        <v>0.71</v>
      </c>
      <c r="K57" s="3">
        <f t="shared" si="112"/>
        <v>1.5763608308605286</v>
      </c>
      <c r="L57" s="3">
        <f t="shared" si="113"/>
        <v>0.38896201780415518</v>
      </c>
      <c r="M57" s="5">
        <f t="shared" si="114"/>
        <v>0.14011064477850024</v>
      </c>
      <c r="N57" s="5">
        <f t="shared" si="115"/>
        <v>0.22086493241544103</v>
      </c>
      <c r="O57" s="5">
        <f t="shared" si="116"/>
        <v>5.4497719108886664E-2</v>
      </c>
      <c r="P57" s="5">
        <f t="shared" si="117"/>
        <v>8.5908069774488297E-2</v>
      </c>
      <c r="Q57" s="5">
        <f t="shared" si="118"/>
        <v>0.17408141418517958</v>
      </c>
      <c r="R57" s="5">
        <f t="shared" si="119"/>
        <v>1.059877139515831E-2</v>
      </c>
      <c r="S57" s="5">
        <f t="shared" si="120"/>
        <v>1.3168514897718232E-2</v>
      </c>
      <c r="T57" s="5">
        <f t="shared" si="121"/>
        <v>6.771105812366833E-2</v>
      </c>
      <c r="U57" s="5">
        <f t="shared" si="122"/>
        <v>1.6707488082572559E-2</v>
      </c>
      <c r="V57" s="5">
        <f t="shared" si="123"/>
        <v>8.9713359391231293E-4</v>
      </c>
      <c r="W57" s="5">
        <f t="shared" si="124"/>
        <v>9.1471707567441801E-2</v>
      </c>
      <c r="X57" s="5">
        <f t="shared" si="125"/>
        <v>3.5579019947423775E-2</v>
      </c>
      <c r="Y57" s="5">
        <f t="shared" si="126"/>
        <v>6.9194436951221187E-3</v>
      </c>
      <c r="Z57" s="5">
        <f t="shared" si="127"/>
        <v>1.3741731693685791E-3</v>
      </c>
      <c r="AA57" s="5">
        <f t="shared" si="128"/>
        <v>2.1661927590120996E-3</v>
      </c>
      <c r="AB57" s="5">
        <f t="shared" si="129"/>
        <v>1.7073507087001871E-3</v>
      </c>
      <c r="AC57" s="5">
        <f t="shared" si="130"/>
        <v>3.4379532469096725E-5</v>
      </c>
      <c r="AD57" s="5">
        <f t="shared" si="131"/>
        <v>3.604810423531097E-2</v>
      </c>
      <c r="AE57" s="5">
        <f t="shared" si="132"/>
        <v>1.4021343361381068E-2</v>
      </c>
      <c r="AF57" s="5">
        <f t="shared" si="133"/>
        <v>2.7268850030838375E-3</v>
      </c>
      <c r="AG57" s="5">
        <f t="shared" si="134"/>
        <v>3.5355156437312643E-4</v>
      </c>
      <c r="AH57" s="5">
        <f t="shared" si="135"/>
        <v>1.3362529219248338E-4</v>
      </c>
      <c r="AI57" s="5">
        <f t="shared" si="136"/>
        <v>2.1064167662452403E-4</v>
      </c>
      <c r="AJ57" s="5">
        <f t="shared" si="137"/>
        <v>1.6602364418884477E-4</v>
      </c>
      <c r="AK57" s="5">
        <f t="shared" si="138"/>
        <v>8.7237723232006678E-5</v>
      </c>
      <c r="AL57" s="5">
        <f t="shared" si="139"/>
        <v>8.431848354815814E-7</v>
      </c>
      <c r="AM57" s="5">
        <f t="shared" si="140"/>
        <v>1.1364963908664353E-2</v>
      </c>
      <c r="AN57" s="5">
        <f t="shared" si="141"/>
        <v>4.4205392941854852E-3</v>
      </c>
      <c r="AO57" s="5">
        <f t="shared" si="142"/>
        <v>8.5971094182447092E-4</v>
      </c>
      <c r="AP57" s="5">
        <f t="shared" si="143"/>
        <v>1.114649675534523E-4</v>
      </c>
      <c r="AQ57" s="5">
        <f t="shared" si="144"/>
        <v>1.0838909673516371E-5</v>
      </c>
      <c r="AR57" s="5">
        <f t="shared" si="145"/>
        <v>1.0395032656171637E-5</v>
      </c>
      <c r="AS57" s="5">
        <f t="shared" si="146"/>
        <v>1.6386322314705052E-5</v>
      </c>
      <c r="AT57" s="5">
        <f t="shared" si="147"/>
        <v>1.291537832937844E-5</v>
      </c>
      <c r="AU57" s="5">
        <f t="shared" si="148"/>
        <v>6.7864321713923523E-6</v>
      </c>
      <c r="AV57" s="5">
        <f t="shared" si="149"/>
        <v>2.674466464068668E-6</v>
      </c>
      <c r="AW57" s="5">
        <f t="shared" si="150"/>
        <v>1.4360948209866586E-8</v>
      </c>
      <c r="AX57" s="5">
        <f t="shared" si="151"/>
        <v>2.9858806582936746E-3</v>
      </c>
      <c r="AY57" s="5">
        <f t="shared" si="152"/>
        <v>1.1613941657723067E-3</v>
      </c>
      <c r="AZ57" s="5">
        <f t="shared" si="153"/>
        <v>2.2586910909238493E-4</v>
      </c>
      <c r="BA57" s="5">
        <f t="shared" si="154"/>
        <v>2.9284834810733632E-5</v>
      </c>
      <c r="BB57" s="5">
        <f t="shared" si="155"/>
        <v>2.8476721097610792E-6</v>
      </c>
      <c r="BC57" s="5">
        <f t="shared" si="156"/>
        <v>2.2152725797145714E-7</v>
      </c>
      <c r="BD57" s="5">
        <f t="shared" si="157"/>
        <v>6.7387881284743394E-7</v>
      </c>
      <c r="BE57" s="5">
        <f t="shared" si="158"/>
        <v>1.0622761653194877E-6</v>
      </c>
      <c r="BF57" s="5">
        <f t="shared" si="159"/>
        <v>8.3726526928318209E-7</v>
      </c>
      <c r="BG57" s="5">
        <f t="shared" si="160"/>
        <v>4.3994405851263356E-7</v>
      </c>
      <c r="BH57" s="5">
        <f t="shared" si="161"/>
        <v>1.7337764540228203E-7</v>
      </c>
      <c r="BI57" s="5">
        <f t="shared" si="162"/>
        <v>5.4661145831796709E-8</v>
      </c>
      <c r="BJ57" s="8">
        <f t="shared" si="163"/>
        <v>0.67095047608766378</v>
      </c>
      <c r="BK57" s="8">
        <f t="shared" si="164"/>
        <v>0.24128097992769595</v>
      </c>
      <c r="BL57" s="8">
        <f t="shared" si="165"/>
        <v>8.6327449425600597E-2</v>
      </c>
      <c r="BM57" s="8">
        <f t="shared" si="166"/>
        <v>0.31271014714785067</v>
      </c>
      <c r="BN57" s="8">
        <f t="shared" si="167"/>
        <v>0.68606155165765403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1.2700296735904999</v>
      </c>
      <c r="F58">
        <f>VLOOKUP(B58,home!$B$2:$E$405,3,FALSE)</f>
        <v>1.53</v>
      </c>
      <c r="G58">
        <f>VLOOKUP(C58,away!$B$2:$E$405,4,FALSE)</f>
        <v>1.18</v>
      </c>
      <c r="H58">
        <f>VLOOKUP(A58,away!$A$2:$E$405,3,FALSE)</f>
        <v>1.07418397626113</v>
      </c>
      <c r="I58">
        <f>VLOOKUP(C58,away!$B$2:$E$405,3,FALSE)</f>
        <v>0.49</v>
      </c>
      <c r="J58">
        <f>VLOOKUP(B58,home!$B$2:$E$405,4,FALSE)</f>
        <v>1.26</v>
      </c>
      <c r="K58" s="3">
        <f t="shared" si="112"/>
        <v>2.2929115727002887</v>
      </c>
      <c r="L58" s="3">
        <f t="shared" si="113"/>
        <v>0.66320118694362162</v>
      </c>
      <c r="M58" s="5">
        <f t="shared" si="114"/>
        <v>5.2020741774996451E-2</v>
      </c>
      <c r="N58" s="5">
        <f t="shared" si="115"/>
        <v>0.11927896083634271</v>
      </c>
      <c r="O58" s="5">
        <f t="shared" si="116"/>
        <v>3.4500217690865288E-2</v>
      </c>
      <c r="P58" s="5">
        <f t="shared" si="117"/>
        <v>7.910594840406425E-2</v>
      </c>
      <c r="Q58" s="5">
        <f t="shared" si="118"/>
        <v>0.13674805484065738</v>
      </c>
      <c r="R58" s="5">
        <f t="shared" si="119"/>
        <v>1.1440292661197594E-2</v>
      </c>
      <c r="S58" s="5">
        <f t="shared" si="120"/>
        <v>3.0073346031727659E-2</v>
      </c>
      <c r="T58" s="5">
        <f t="shared" si="121"/>
        <v>9.0691472282555433E-2</v>
      </c>
      <c r="U58" s="5">
        <f t="shared" si="122"/>
        <v>2.6231579437938145E-2</v>
      </c>
      <c r="V58" s="5">
        <f t="shared" si="123"/>
        <v>5.0812649774138654E-3</v>
      </c>
      <c r="W58" s="5">
        <f t="shared" si="124"/>
        <v>0.10451706582946567</v>
      </c>
      <c r="X58" s="5">
        <f t="shared" si="125"/>
        <v>6.9315842113966269E-2</v>
      </c>
      <c r="Y58" s="5">
        <f t="shared" si="126"/>
        <v>2.2985174381989552E-2</v>
      </c>
      <c r="Z58" s="5">
        <f t="shared" si="127"/>
        <v>2.5290718906295496E-3</v>
      </c>
      <c r="AA58" s="5">
        <f t="shared" si="128"/>
        <v>5.7989382062154935E-3</v>
      </c>
      <c r="AB58" s="5">
        <f t="shared" si="129"/>
        <v>6.6482262612026794E-3</v>
      </c>
      <c r="AC58" s="5">
        <f t="shared" si="130"/>
        <v>4.8293030747866938E-4</v>
      </c>
      <c r="AD58" s="5">
        <f t="shared" si="131"/>
        <v>5.9912097446264946E-2</v>
      </c>
      <c r="AE58" s="5">
        <f t="shared" si="132"/>
        <v>3.9733774138644838E-2</v>
      </c>
      <c r="AF58" s="5">
        <f t="shared" si="133"/>
        <v>1.3175743085249514E-2</v>
      </c>
      <c r="AG58" s="5">
        <f t="shared" si="134"/>
        <v>2.9127228176672312E-3</v>
      </c>
      <c r="AH58" s="5">
        <f t="shared" si="135"/>
        <v>4.1932086993281658E-4</v>
      </c>
      <c r="AI58" s="5">
        <f t="shared" si="136"/>
        <v>9.614656753437076E-4</v>
      </c>
      <c r="AJ58" s="5">
        <f t="shared" si="137"/>
        <v>1.1022778868748431E-3</v>
      </c>
      <c r="AK58" s="5">
        <f t="shared" si="138"/>
        <v>8.424752410489824E-4</v>
      </c>
      <c r="AL58" s="5">
        <f t="shared" si="139"/>
        <v>2.9374944441510018E-5</v>
      </c>
      <c r="AM58" s="5">
        <f t="shared" si="140"/>
        <v>2.747462831585765E-2</v>
      </c>
      <c r="AN58" s="5">
        <f t="shared" si="141"/>
        <v>1.8221206109911629E-2</v>
      </c>
      <c r="AO58" s="5">
        <f t="shared" si="142"/>
        <v>6.0421627598188808E-3</v>
      </c>
      <c r="AP58" s="5">
        <f t="shared" si="143"/>
        <v>1.3357231713394769E-3</v>
      </c>
      <c r="AQ58" s="5">
        <f t="shared" si="144"/>
        <v>2.2146329816510985E-4</v>
      </c>
      <c r="AR58" s="5">
        <f t="shared" si="145"/>
        <v>5.5618819729935212E-5</v>
      </c>
      <c r="AS58" s="5">
        <f t="shared" si="146"/>
        <v>1.2752903541869958E-4</v>
      </c>
      <c r="AT58" s="5">
        <f t="shared" si="147"/>
        <v>1.4620640058342067E-4</v>
      </c>
      <c r="AU58" s="5">
        <f t="shared" si="148"/>
        <v>1.1174611596685982E-4</v>
      </c>
      <c r="AV58" s="5">
        <f t="shared" si="149"/>
        <v>6.4055990626180366E-5</v>
      </c>
      <c r="AW58" s="5">
        <f t="shared" si="150"/>
        <v>1.2408153406562263E-6</v>
      </c>
      <c r="AX58" s="5">
        <f t="shared" si="151"/>
        <v>1.0499482203511509E-2</v>
      </c>
      <c r="AY58" s="5">
        <f t="shared" si="152"/>
        <v>6.9632690596622649E-3</v>
      </c>
      <c r="AZ58" s="5">
        <f t="shared" si="153"/>
        <v>2.3090241526879047E-3</v>
      </c>
      <c r="BA58" s="5">
        <f t="shared" si="154"/>
        <v>5.1044918624803626E-4</v>
      </c>
      <c r="BB58" s="5">
        <f t="shared" si="155"/>
        <v>8.4632626548525843E-5</v>
      </c>
      <c r="BC58" s="5">
        <f t="shared" si="156"/>
        <v>1.1225691676227725E-5</v>
      </c>
      <c r="BD58" s="5">
        <f t="shared" si="157"/>
        <v>6.1477445435493897E-6</v>
      </c>
      <c r="BE58" s="5">
        <f t="shared" si="158"/>
        <v>1.4096234609909449E-5</v>
      </c>
      <c r="BF58" s="5">
        <f t="shared" si="159"/>
        <v>1.6160709734279859E-5</v>
      </c>
      <c r="BG58" s="5">
        <f t="shared" si="160"/>
        <v>1.2351692790926832E-5</v>
      </c>
      <c r="BH58" s="5">
        <f t="shared" si="161"/>
        <v>7.0803348356887166E-6</v>
      </c>
      <c r="BI58" s="5">
        <f t="shared" si="162"/>
        <v>3.2469163366687293E-6</v>
      </c>
      <c r="BJ58" s="8">
        <f t="shared" si="163"/>
        <v>0.73294417434823056</v>
      </c>
      <c r="BK58" s="8">
        <f t="shared" si="164"/>
        <v>0.17375687549978469</v>
      </c>
      <c r="BL58" s="8">
        <f t="shared" si="165"/>
        <v>8.8509033925795691E-2</v>
      </c>
      <c r="BM58" s="8">
        <f t="shared" si="166"/>
        <v>0.5576829112119952</v>
      </c>
      <c r="BN58" s="8">
        <f t="shared" si="167"/>
        <v>0.43309421620812366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1.2700296735904999</v>
      </c>
      <c r="F59">
        <f>VLOOKUP(B59,home!$B$2:$E$405,3,FALSE)</f>
        <v>0.83</v>
      </c>
      <c r="G59">
        <f>VLOOKUP(C59,away!$B$2:$E$405,4,FALSE)</f>
        <v>0.74</v>
      </c>
      <c r="H59">
        <f>VLOOKUP(A59,away!$A$2:$E$405,3,FALSE)</f>
        <v>1.07418397626113</v>
      </c>
      <c r="I59">
        <f>VLOOKUP(C59,away!$B$2:$E$405,3,FALSE)</f>
        <v>1.39</v>
      </c>
      <c r="J59">
        <f>VLOOKUP(B59,home!$B$2:$E$405,4,FALSE)</f>
        <v>0.88</v>
      </c>
      <c r="K59" s="3">
        <f t="shared" si="112"/>
        <v>0.7800522255192851</v>
      </c>
      <c r="L59" s="3">
        <f t="shared" si="113"/>
        <v>1.3139418397626141</v>
      </c>
      <c r="M59" s="5">
        <f t="shared" si="114"/>
        <v>0.12319410657338506</v>
      </c>
      <c r="N59" s="5">
        <f t="shared" si="115"/>
        <v>9.6097837003428985E-2</v>
      </c>
      <c r="O59" s="5">
        <f t="shared" si="116"/>
        <v>0.16186989103894511</v>
      </c>
      <c r="P59" s="5">
        <f t="shared" si="117"/>
        <v>0.12626696874949331</v>
      </c>
      <c r="Q59" s="5">
        <f t="shared" si="118"/>
        <v>3.7480665811057141E-2</v>
      </c>
      <c r="R59" s="5">
        <f t="shared" si="119"/>
        <v>0.10634381121694274</v>
      </c>
      <c r="S59" s="5">
        <f t="shared" si="120"/>
        <v>3.2354119528616186E-2</v>
      </c>
      <c r="T59" s="5">
        <f t="shared" si="121"/>
        <v>4.9247414991308129E-2</v>
      </c>
      <c r="U59" s="5">
        <f t="shared" si="122"/>
        <v>8.2953726609978892E-2</v>
      </c>
      <c r="V59" s="5">
        <f t="shared" si="123"/>
        <v>3.6845707360771262E-3</v>
      </c>
      <c r="W59" s="5">
        <f t="shared" si="124"/>
        <v>9.74562559328657E-3</v>
      </c>
      <c r="X59" s="5">
        <f t="shared" si="125"/>
        <v>1.2805185221680572E-2</v>
      </c>
      <c r="Y59" s="5">
        <f t="shared" si="126"/>
        <v>8.4126343143380057E-3</v>
      </c>
      <c r="Z59" s="5">
        <f t="shared" si="127"/>
        <v>4.6576527652585957E-2</v>
      </c>
      <c r="AA59" s="5">
        <f t="shared" si="128"/>
        <v>3.6332124052360193E-2</v>
      </c>
      <c r="AB59" s="5">
        <f t="shared" si="129"/>
        <v>1.4170477112443156E-2</v>
      </c>
      <c r="AC59" s="5">
        <f t="shared" si="130"/>
        <v>2.3602974552115199E-4</v>
      </c>
      <c r="AD59" s="5">
        <f t="shared" si="131"/>
        <v>1.9005242332802226E-3</v>
      </c>
      <c r="AE59" s="5">
        <f t="shared" si="132"/>
        <v>2.4971783075896474E-3</v>
      </c>
      <c r="AF59" s="5">
        <f t="shared" si="133"/>
        <v>1.6405735298448167E-3</v>
      </c>
      <c r="AG59" s="5">
        <f t="shared" si="134"/>
        <v>7.1853940069004812E-4</v>
      </c>
      <c r="AH59" s="5">
        <f t="shared" si="135"/>
        <v>1.5299712108398264E-2</v>
      </c>
      <c r="AI59" s="5">
        <f t="shared" si="136"/>
        <v>1.1934574479960419E-2</v>
      </c>
      <c r="AJ59" s="5">
        <f t="shared" si="137"/>
        <v>4.6547956918593942E-3</v>
      </c>
      <c r="AK59" s="5">
        <f t="shared" si="138"/>
        <v>1.210327912924167E-3</v>
      </c>
      <c r="AL59" s="5">
        <f t="shared" si="139"/>
        <v>9.6766838384162693E-6</v>
      </c>
      <c r="AM59" s="5">
        <f t="shared" si="140"/>
        <v>2.9650163156471428E-4</v>
      </c>
      <c r="AN59" s="5">
        <f t="shared" si="141"/>
        <v>3.8958589927075743E-4</v>
      </c>
      <c r="AO59" s="5">
        <f t="shared" si="142"/>
        <v>2.5594660661669579E-4</v>
      </c>
      <c r="AP59" s="5">
        <f t="shared" si="143"/>
        <v>1.1209965172631312E-4</v>
      </c>
      <c r="AQ59" s="5">
        <f t="shared" si="144"/>
        <v>3.6823105656505039E-5</v>
      </c>
      <c r="AR59" s="5">
        <f t="shared" si="145"/>
        <v>4.0205863751094318E-3</v>
      </c>
      <c r="AS59" s="5">
        <f t="shared" si="146"/>
        <v>3.1362673497966269E-3</v>
      </c>
      <c r="AT59" s="5">
        <f t="shared" si="147"/>
        <v>1.2232261630161644E-3</v>
      </c>
      <c r="AU59" s="5">
        <f t="shared" si="148"/>
        <v>3.1806009692472497E-4</v>
      </c>
      <c r="AV59" s="5">
        <f t="shared" si="149"/>
        <v>6.2025871613752802E-5</v>
      </c>
      <c r="AW59" s="5">
        <f t="shared" si="150"/>
        <v>2.7550144010072517E-7</v>
      </c>
      <c r="AX59" s="5">
        <f t="shared" si="151"/>
        <v>3.8547792928692394E-5</v>
      </c>
      <c r="AY59" s="5">
        <f t="shared" si="152"/>
        <v>5.0649557959514368E-5</v>
      </c>
      <c r="AZ59" s="5">
        <f t="shared" si="153"/>
        <v>3.3275286684243743E-5</v>
      </c>
      <c r="BA59" s="5">
        <f t="shared" si="154"/>
        <v>1.4573930468174546E-5</v>
      </c>
      <c r="BB59" s="5">
        <f t="shared" si="155"/>
        <v>4.7873242529814192E-6</v>
      </c>
      <c r="BC59" s="5">
        <f t="shared" si="156"/>
        <v>1.2580531273005177E-6</v>
      </c>
      <c r="BD59" s="5">
        <f t="shared" si="157"/>
        <v>8.8046944310596375E-4</v>
      </c>
      <c r="BE59" s="5">
        <f t="shared" si="158"/>
        <v>6.8681214859653251E-4</v>
      </c>
      <c r="BF59" s="5">
        <f t="shared" si="159"/>
        <v>2.6787467251320352E-4</v>
      </c>
      <c r="BG59" s="5">
        <f t="shared" si="160"/>
        <v>6.9652078151391368E-5</v>
      </c>
      <c r="BH59" s="5">
        <f t="shared" si="161"/>
        <v>1.3583064643509001E-5</v>
      </c>
      <c r="BI59" s="5">
        <f t="shared" si="162"/>
        <v>2.1190999609083031E-6</v>
      </c>
      <c r="BJ59" s="8">
        <f t="shared" si="163"/>
        <v>0.22178022724676005</v>
      </c>
      <c r="BK59" s="8">
        <f t="shared" si="164"/>
        <v>0.28579612157489076</v>
      </c>
      <c r="BL59" s="8">
        <f t="shared" si="165"/>
        <v>0.44545011658724459</v>
      </c>
      <c r="BM59" s="8">
        <f t="shared" si="166"/>
        <v>0.34829933861170947</v>
      </c>
      <c r="BN59" s="8">
        <f t="shared" si="167"/>
        <v>0.65125328039325225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1.2700296735904999</v>
      </c>
      <c r="F60">
        <f>VLOOKUP(B60,home!$B$2:$E$405,3,FALSE)</f>
        <v>1.07</v>
      </c>
      <c r="G60">
        <f>VLOOKUP(C60,away!$B$2:$E$405,4,FALSE)</f>
        <v>0.88</v>
      </c>
      <c r="H60">
        <f>VLOOKUP(A60,away!$A$2:$E$405,3,FALSE)</f>
        <v>1.07418397626113</v>
      </c>
      <c r="I60">
        <f>VLOOKUP(C60,away!$B$2:$E$405,3,FALSE)</f>
        <v>0.74</v>
      </c>
      <c r="J60">
        <f>VLOOKUP(B60,home!$B$2:$E$405,4,FALSE)</f>
        <v>0.55000000000000004</v>
      </c>
      <c r="K60" s="3">
        <f t="shared" si="112"/>
        <v>1.1958599406528148</v>
      </c>
      <c r="L60" s="3">
        <f t="shared" si="113"/>
        <v>0.43719287833827997</v>
      </c>
      <c r="M60" s="5">
        <f t="shared" si="114"/>
        <v>0.19533234867652638</v>
      </c>
      <c r="N60" s="5">
        <f t="shared" si="115"/>
        <v>0.23359013089588573</v>
      </c>
      <c r="O60" s="5">
        <f t="shared" si="116"/>
        <v>8.5397911750467084E-2</v>
      </c>
      <c r="P60" s="5">
        <f t="shared" si="117"/>
        <v>0.10212394167778786</v>
      </c>
      <c r="Q60" s="5">
        <f t="shared" si="118"/>
        <v>0.13967054003511858</v>
      </c>
      <c r="R60" s="5">
        <f t="shared" si="119"/>
        <v>1.8667679421132559E-2</v>
      </c>
      <c r="S60" s="5">
        <f t="shared" si="120"/>
        <v>1.3348146805267918E-2</v>
      </c>
      <c r="T60" s="5">
        <f t="shared" si="121"/>
        <v>6.1062965417015468E-2</v>
      </c>
      <c r="U60" s="5">
        <f t="shared" si="122"/>
        <v>2.2323930004681351E-2</v>
      </c>
      <c r="V60" s="5">
        <f t="shared" si="123"/>
        <v>7.7541082904988129E-4</v>
      </c>
      <c r="W60" s="5">
        <f t="shared" si="124"/>
        <v>5.5675467905781179E-2</v>
      </c>
      <c r="X60" s="5">
        <f t="shared" si="125"/>
        <v>2.4340918066559001E-2</v>
      </c>
      <c r="Y60" s="5">
        <f t="shared" si="126"/>
        <v>5.3208380154575845E-3</v>
      </c>
      <c r="Z60" s="5">
        <f t="shared" si="127"/>
        <v>2.720458832673741E-3</v>
      </c>
      <c r="AA60" s="5">
        <f t="shared" si="128"/>
        <v>3.2532877381896454E-3</v>
      </c>
      <c r="AB60" s="5">
        <f t="shared" si="129"/>
        <v>1.9452382407589999E-3</v>
      </c>
      <c r="AC60" s="5">
        <f t="shared" si="130"/>
        <v>2.5337588352221629E-5</v>
      </c>
      <c r="AD60" s="5">
        <f t="shared" si="131"/>
        <v>1.6645015436406289E-2</v>
      </c>
      <c r="AE60" s="5">
        <f t="shared" si="132"/>
        <v>7.2770822086275673E-3</v>
      </c>
      <c r="AF60" s="5">
        <f t="shared" si="133"/>
        <v>1.5907442583470866E-3</v>
      </c>
      <c r="AG60" s="5">
        <f t="shared" si="134"/>
        <v>2.3182068700228518E-4</v>
      </c>
      <c r="AH60" s="5">
        <f t="shared" si="135"/>
        <v>2.973413068643574E-4</v>
      </c>
      <c r="AI60" s="5">
        <f t="shared" si="136"/>
        <v>3.5557855758044081E-4</v>
      </c>
      <c r="AJ60" s="5">
        <f t="shared" si="137"/>
        <v>2.1261107638277974E-4</v>
      </c>
      <c r="AK60" s="5">
        <f t="shared" si="138"/>
        <v>8.4751023061747365E-5</v>
      </c>
      <c r="AL60" s="5">
        <f t="shared" si="139"/>
        <v>5.2988138680974849E-7</v>
      </c>
      <c r="AM60" s="5">
        <f t="shared" si="140"/>
        <v>3.9810214343892012E-3</v>
      </c>
      <c r="AN60" s="5">
        <f t="shared" si="141"/>
        <v>1.7404742196270031E-3</v>
      </c>
      <c r="AO60" s="5">
        <f t="shared" si="142"/>
        <v>3.8046146687615049E-4</v>
      </c>
      <c r="AP60" s="5">
        <f t="shared" si="143"/>
        <v>5.5445014600129491E-5</v>
      </c>
      <c r="AQ60" s="5">
        <f t="shared" si="144"/>
        <v>6.0600413806346405E-6</v>
      </c>
      <c r="AR60" s="5">
        <f t="shared" si="145"/>
        <v>2.5999100359378837E-5</v>
      </c>
      <c r="AS60" s="5">
        <f t="shared" si="146"/>
        <v>3.1091282612793347E-5</v>
      </c>
      <c r="AT60" s="5">
        <f t="shared" si="147"/>
        <v>1.8590409690077477E-5</v>
      </c>
      <c r="AU60" s="5">
        <f t="shared" si="148"/>
        <v>7.4105087428958553E-6</v>
      </c>
      <c r="AV60" s="5">
        <f t="shared" si="149"/>
        <v>2.21548263637165E-6</v>
      </c>
      <c r="AW60" s="5">
        <f t="shared" si="150"/>
        <v>7.6953709649434946E-9</v>
      </c>
      <c r="AX60" s="5">
        <f t="shared" si="151"/>
        <v>7.9345734271104272E-4</v>
      </c>
      <c r="AY60" s="5">
        <f t="shared" si="152"/>
        <v>3.4689389949848386E-4</v>
      </c>
      <c r="AZ60" s="5">
        <f t="shared" si="153"/>
        <v>7.5829771199866075E-5</v>
      </c>
      <c r="BA60" s="5">
        <f t="shared" si="154"/>
        <v>1.1050745311534222E-5</v>
      </c>
      <c r="BB60" s="5">
        <f t="shared" si="155"/>
        <v>1.2078267876332244E-6</v>
      </c>
      <c r="BC60" s="5">
        <f t="shared" si="156"/>
        <v>1.0561065396388956E-7</v>
      </c>
      <c r="BD60" s="5">
        <f t="shared" si="157"/>
        <v>1.8944369200537742E-6</v>
      </c>
      <c r="BE60" s="5">
        <f t="shared" si="158"/>
        <v>2.2654812227860076E-6</v>
      </c>
      <c r="BF60" s="5">
        <f t="shared" si="159"/>
        <v>1.3545991203154708E-6</v>
      </c>
      <c r="BG60" s="5">
        <f t="shared" si="160"/>
        <v>5.3997027454293803E-7</v>
      </c>
      <c r="BH60" s="5">
        <f t="shared" si="161"/>
        <v>1.6143220511730047E-7</v>
      </c>
      <c r="BI60" s="5">
        <f t="shared" si="162"/>
        <v>3.8610061446205584E-8</v>
      </c>
      <c r="BJ60" s="8">
        <f t="shared" si="163"/>
        <v>0.55279753029923639</v>
      </c>
      <c r="BK60" s="8">
        <f t="shared" si="164"/>
        <v>0.31195260935786956</v>
      </c>
      <c r="BL60" s="8">
        <f t="shared" si="165"/>
        <v>0.13262989043296478</v>
      </c>
      <c r="BM60" s="8">
        <f t="shared" si="166"/>
        <v>0.22497105026169875</v>
      </c>
      <c r="BN60" s="8">
        <f t="shared" si="167"/>
        <v>0.77478255245691818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1.2700296735904999</v>
      </c>
      <c r="F61">
        <f>VLOOKUP(B61,home!$B$2:$E$405,3,FALSE)</f>
        <v>0.93</v>
      </c>
      <c r="G61">
        <f>VLOOKUP(C61,away!$B$2:$E$405,4,FALSE)</f>
        <v>0.93</v>
      </c>
      <c r="H61">
        <f>VLOOKUP(A61,away!$A$2:$E$405,3,FALSE)</f>
        <v>1.07418397626113</v>
      </c>
      <c r="I61">
        <f>VLOOKUP(C61,away!$B$2:$E$405,3,FALSE)</f>
        <v>0.83</v>
      </c>
      <c r="J61">
        <f>VLOOKUP(B61,home!$B$2:$E$405,4,FALSE)</f>
        <v>1.1000000000000001</v>
      </c>
      <c r="K61" s="3">
        <f t="shared" si="112"/>
        <v>1.0984486646884235</v>
      </c>
      <c r="L61" s="3">
        <f t="shared" si="113"/>
        <v>0.98072997032641174</v>
      </c>
      <c r="M61" s="5">
        <f t="shared" si="114"/>
        <v>0.12503286765349836</v>
      </c>
      <c r="N61" s="5">
        <f t="shared" si="115"/>
        <v>0.13734218651614963</v>
      </c>
      <c r="O61" s="5">
        <f t="shared" si="116"/>
        <v>0.1226234805836416</v>
      </c>
      <c r="P61" s="5">
        <f t="shared" si="117"/>
        <v>0.13469559850654794</v>
      </c>
      <c r="Q61" s="5">
        <f t="shared" si="118"/>
        <v>7.543167069202647E-2</v>
      </c>
      <c r="R61" s="5">
        <f t="shared" si="119"/>
        <v>6.0130261237058072E-2</v>
      </c>
      <c r="S61" s="5">
        <f t="shared" si="120"/>
        <v>3.6276269987097126E-2</v>
      </c>
      <c r="T61" s="5">
        <f t="shared" si="121"/>
        <v>7.3978100159462795E-2</v>
      </c>
      <c r="U61" s="5">
        <f t="shared" si="122"/>
        <v>6.6050005163212508E-2</v>
      </c>
      <c r="V61" s="5">
        <f t="shared" si="123"/>
        <v>4.3421950556751659E-3</v>
      </c>
      <c r="W61" s="5">
        <f t="shared" si="124"/>
        <v>2.7619272648957797E-2</v>
      </c>
      <c r="X61" s="5">
        <f t="shared" si="125"/>
        <v>2.7087048445449458E-2</v>
      </c>
      <c r="Y61" s="5">
        <f t="shared" si="126"/>
        <v>1.328254010906786E-2</v>
      </c>
      <c r="Z61" s="5">
        <f t="shared" si="127"/>
        <v>1.9657183106246454E-2</v>
      </c>
      <c r="AA61" s="5">
        <f t="shared" si="128"/>
        <v>2.1592406534592254E-2</v>
      </c>
      <c r="AB61" s="5">
        <f t="shared" si="129"/>
        <v>1.1859075062666223E-2</v>
      </c>
      <c r="AC61" s="5">
        <f t="shared" si="130"/>
        <v>2.923604073236534E-4</v>
      </c>
      <c r="AD61" s="5">
        <f t="shared" si="131"/>
        <v>7.584588290228296E-3</v>
      </c>
      <c r="AE61" s="5">
        <f t="shared" si="132"/>
        <v>7.4384330488136471E-3</v>
      </c>
      <c r="AF61" s="5">
        <f t="shared" si="133"/>
        <v>3.6475471116190037E-3</v>
      </c>
      <c r="AG61" s="5">
        <f t="shared" si="134"/>
        <v>1.1924195901807651E-3</v>
      </c>
      <c r="AH61" s="5">
        <f t="shared" si="135"/>
        <v>4.819597151122481E-3</v>
      </c>
      <c r="AI61" s="5">
        <f t="shared" si="136"/>
        <v>5.294080054986619E-3</v>
      </c>
      <c r="AJ61" s="5">
        <f t="shared" si="137"/>
        <v>2.9076375835768334E-3</v>
      </c>
      <c r="AK61" s="5">
        <f t="shared" si="138"/>
        <v>1.0646302070259491E-3</v>
      </c>
      <c r="AL61" s="5">
        <f t="shared" si="139"/>
        <v>1.2598178633544548E-5</v>
      </c>
      <c r="AM61" s="5">
        <f t="shared" si="140"/>
        <v>1.6662561759225455E-3</v>
      </c>
      <c r="AN61" s="5">
        <f t="shared" si="141"/>
        <v>1.6341473699687183E-3</v>
      </c>
      <c r="AO61" s="5">
        <f t="shared" si="142"/>
        <v>8.013286508292024E-4</v>
      </c>
      <c r="AP61" s="5">
        <f t="shared" si="143"/>
        <v>2.6196234131647576E-4</v>
      </c>
      <c r="AQ61" s="5">
        <f t="shared" si="144"/>
        <v>6.4228579806486144E-5</v>
      </c>
      <c r="AR61" s="5">
        <f t="shared" si="145"/>
        <v>9.4534467420112199E-4</v>
      </c>
      <c r="AS61" s="5">
        <f t="shared" si="146"/>
        <v>1.0384125950465351E-3</v>
      </c>
      <c r="AT61" s="5">
        <f t="shared" si="147"/>
        <v>5.7032146421225353E-4</v>
      </c>
      <c r="AU61" s="5">
        <f t="shared" si="148"/>
        <v>2.0882295026903216E-4</v>
      </c>
      <c r="AV61" s="5">
        <f t="shared" si="149"/>
        <v>5.7345322719828854E-5</v>
      </c>
      <c r="AW61" s="5">
        <f t="shared" si="150"/>
        <v>3.7699403075720595E-7</v>
      </c>
      <c r="AX61" s="5">
        <f t="shared" si="151"/>
        <v>3.0504947857849302E-4</v>
      </c>
      <c r="AY61" s="5">
        <f t="shared" si="152"/>
        <v>2.9917116607437288E-4</v>
      </c>
      <c r="AZ61" s="5">
        <f t="shared" si="153"/>
        <v>1.4670306441331884E-4</v>
      </c>
      <c r="BA61" s="5">
        <f t="shared" si="154"/>
        <v>4.7958697336289289E-5</v>
      </c>
      <c r="BB61" s="5">
        <f t="shared" si="155"/>
        <v>1.1758632953878089E-5</v>
      </c>
      <c r="BC61" s="5">
        <f t="shared" si="156"/>
        <v>2.3064087495872051E-6</v>
      </c>
      <c r="BD61" s="5">
        <f t="shared" si="157"/>
        <v>1.545213090462496E-4</v>
      </c>
      <c r="BE61" s="5">
        <f t="shared" si="158"/>
        <v>1.6973372558776008E-4</v>
      </c>
      <c r="BF61" s="5">
        <f t="shared" si="159"/>
        <v>9.3221892112233161E-5</v>
      </c>
      <c r="BG61" s="5">
        <f t="shared" si="160"/>
        <v>3.413315430347027E-5</v>
      </c>
      <c r="BH61" s="5">
        <f t="shared" si="161"/>
        <v>9.373379441562707E-6</v>
      </c>
      <c r="BI61" s="5">
        <f t="shared" si="162"/>
        <v>2.0592352262404962E-6</v>
      </c>
      <c r="BJ61" s="8">
        <f t="shared" si="163"/>
        <v>0.37984467717790515</v>
      </c>
      <c r="BK61" s="8">
        <f t="shared" si="164"/>
        <v>0.30095106095485014</v>
      </c>
      <c r="BL61" s="8">
        <f t="shared" si="165"/>
        <v>0.29962446328004877</v>
      </c>
      <c r="BM61" s="8">
        <f t="shared" si="166"/>
        <v>0.34452252515808485</v>
      </c>
      <c r="BN61" s="8">
        <f t="shared" si="167"/>
        <v>0.6552560651889221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1.5680000000000001</v>
      </c>
      <c r="F62">
        <f>VLOOKUP(B62,home!$B$2:$E$405,3,FALSE)</f>
        <v>1.22</v>
      </c>
      <c r="G62">
        <f>VLOOKUP(C62,away!$B$2:$E$405,4,FALSE)</f>
        <v>0.74</v>
      </c>
      <c r="H62">
        <f>VLOOKUP(A62,away!$A$2:$E$405,3,FALSE)</f>
        <v>1.264</v>
      </c>
      <c r="I62">
        <f>VLOOKUP(C62,away!$B$2:$E$405,3,FALSE)</f>
        <v>0.98</v>
      </c>
      <c r="J62">
        <f>VLOOKUP(B62,home!$B$2:$E$405,4,FALSE)</f>
        <v>1.05</v>
      </c>
      <c r="K62" s="3">
        <f t="shared" si="112"/>
        <v>1.4155903999999999</v>
      </c>
      <c r="L62" s="3">
        <f t="shared" si="113"/>
        <v>1.300656</v>
      </c>
      <c r="M62" s="5">
        <f t="shared" si="114"/>
        <v>6.6122486557412694E-2</v>
      </c>
      <c r="N62" s="5">
        <f t="shared" si="115"/>
        <v>9.3602357194802463E-2</v>
      </c>
      <c r="O62" s="5">
        <f t="shared" si="116"/>
        <v>8.6002608875818176E-2</v>
      </c>
      <c r="P62" s="5">
        <f t="shared" si="117"/>
        <v>0.121744467499563</v>
      </c>
      <c r="Q62" s="5">
        <f t="shared" si="118"/>
        <v>6.6251299131166647E-2</v>
      </c>
      <c r="R62" s="5">
        <f t="shared" si="119"/>
        <v>5.5929904624993088E-2</v>
      </c>
      <c r="S62" s="5">
        <f t="shared" si="120"/>
        <v>5.6038861128894411E-2</v>
      </c>
      <c r="T62" s="5">
        <f t="shared" si="121"/>
        <v>8.6170149722746697E-2</v>
      </c>
      <c r="U62" s="5">
        <f t="shared" si="122"/>
        <v>7.9173836060055805E-2</v>
      </c>
      <c r="V62" s="5">
        <f t="shared" si="123"/>
        <v>1.1464281689970523E-2</v>
      </c>
      <c r="W62" s="5">
        <f t="shared" si="124"/>
        <v>3.1261567679202636E-2</v>
      </c>
      <c r="X62" s="5">
        <f t="shared" si="125"/>
        <v>4.0660545571360986E-2</v>
      </c>
      <c r="Y62" s="5">
        <f t="shared" si="126"/>
        <v>2.6442691280332047E-2</v>
      </c>
      <c r="Z62" s="5">
        <f t="shared" si="127"/>
        <v>2.4248522009975012E-2</v>
      </c>
      <c r="AA62" s="5">
        <f t="shared" si="128"/>
        <v>3.4325974971509327E-2</v>
      </c>
      <c r="AB62" s="5">
        <f t="shared" si="129"/>
        <v>2.4295760320154441E-2</v>
      </c>
      <c r="AC62" s="5">
        <f t="shared" si="130"/>
        <v>1.3192494549476976E-3</v>
      </c>
      <c r="AD62" s="5">
        <f t="shared" si="131"/>
        <v>1.1063393773907372E-2</v>
      </c>
      <c r="AE62" s="5">
        <f t="shared" si="132"/>
        <v>1.4389669492395268E-2</v>
      </c>
      <c r="AF62" s="5">
        <f t="shared" si="133"/>
        <v>9.358004981650429E-3</v>
      </c>
      <c r="AG62" s="5">
        <f t="shared" si="134"/>
        <v>4.0571817758045083E-3</v>
      </c>
      <c r="AH62" s="5">
        <f t="shared" si="135"/>
        <v>7.8847464108515158E-3</v>
      </c>
      <c r="AI62" s="5">
        <f t="shared" si="136"/>
        <v>1.1161571325635861E-2</v>
      </c>
      <c r="AJ62" s="5">
        <f t="shared" si="137"/>
        <v>7.9001066087427008E-3</v>
      </c>
      <c r="AK62" s="5">
        <f t="shared" si="138"/>
        <v>3.7277716914375764E-3</v>
      </c>
      <c r="AL62" s="5">
        <f t="shared" si="139"/>
        <v>9.7159880551219487E-5</v>
      </c>
      <c r="AM62" s="5">
        <f t="shared" si="140"/>
        <v>3.1322468035526077E-3</v>
      </c>
      <c r="AN62" s="5">
        <f t="shared" si="141"/>
        <v>4.0739755985215211E-3</v>
      </c>
      <c r="AO62" s="5">
        <f t="shared" si="142"/>
        <v>2.6494204030353039E-3</v>
      </c>
      <c r="AP62" s="5">
        <f t="shared" si="143"/>
        <v>1.1486615145767625E-3</v>
      </c>
      <c r="AQ62" s="5">
        <f t="shared" si="144"/>
        <v>3.7350337272583849E-4</v>
      </c>
      <c r="AR62" s="5">
        <f t="shared" si="145"/>
        <v>2.051068545550495E-3</v>
      </c>
      <c r="AS62" s="5">
        <f t="shared" si="146"/>
        <v>2.9034729428232429E-3</v>
      </c>
      <c r="AT62" s="5">
        <f t="shared" si="147"/>
        <v>2.0550642122601662E-3</v>
      </c>
      <c r="AU62" s="5">
        <f t="shared" si="148"/>
        <v>9.6970972341968496E-4</v>
      </c>
      <c r="AV62" s="5">
        <f t="shared" si="149"/>
        <v>3.4317794381488997E-4</v>
      </c>
      <c r="AW62" s="5">
        <f t="shared" si="150"/>
        <v>4.9691777150907456E-6</v>
      </c>
      <c r="AX62" s="5">
        <f t="shared" si="151"/>
        <v>7.3899641758995991E-4</v>
      </c>
      <c r="AY62" s="5">
        <f t="shared" si="152"/>
        <v>9.6118012451688688E-4</v>
      </c>
      <c r="AZ62" s="5">
        <f t="shared" si="153"/>
        <v>6.2508234801681806E-4</v>
      </c>
      <c r="BA62" s="5">
        <f t="shared" si="154"/>
        <v>2.7100570214738759E-4</v>
      </c>
      <c r="BB62" s="5">
        <f t="shared" si="155"/>
        <v>8.8121298133053162E-5</v>
      </c>
      <c r="BC62" s="5">
        <f t="shared" si="156"/>
        <v>2.2923099028908843E-5</v>
      </c>
      <c r="BD62" s="5">
        <f t="shared" si="157"/>
        <v>4.4462243503025432E-4</v>
      </c>
      <c r="BE62" s="5">
        <f t="shared" si="158"/>
        <v>6.2940325065345161E-4</v>
      </c>
      <c r="BF62" s="5">
        <f t="shared" si="159"/>
        <v>4.4548859967690998E-4</v>
      </c>
      <c r="BG62" s="5">
        <f t="shared" si="160"/>
        <v>2.1020979500402574E-4</v>
      </c>
      <c r="BH62" s="5">
        <f t="shared" si="161"/>
        <v>7.439274194841662E-5</v>
      </c>
      <c r="BI62" s="5">
        <f t="shared" si="162"/>
        <v>2.1061930266371165E-5</v>
      </c>
      <c r="BJ62" s="8">
        <f t="shared" si="163"/>
        <v>0.39734197728521414</v>
      </c>
      <c r="BK62" s="8">
        <f t="shared" si="164"/>
        <v>0.25774768633585643</v>
      </c>
      <c r="BL62" s="8">
        <f t="shared" si="165"/>
        <v>0.32054995300964634</v>
      </c>
      <c r="BM62" s="8">
        <f t="shared" si="166"/>
        <v>0.50927880381013424</v>
      </c>
      <c r="BN62" s="8">
        <f t="shared" si="167"/>
        <v>0.48965312388375609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1.4777777777777801</v>
      </c>
      <c r="F63">
        <f>VLOOKUP(B63,home!$B$2:$E$405,3,FALSE)</f>
        <v>1.23</v>
      </c>
      <c r="G63">
        <f>VLOOKUP(C63,away!$B$2:$E$405,4,FALSE)</f>
        <v>1.23</v>
      </c>
      <c r="H63">
        <f>VLOOKUP(A63,away!$A$2:$E$405,3,FALSE)</f>
        <v>1.18055555555556</v>
      </c>
      <c r="I63">
        <f>VLOOKUP(C63,away!$B$2:$E$405,3,FALSE)</f>
        <v>0.56000000000000005</v>
      </c>
      <c r="J63">
        <f>VLOOKUP(B63,home!$B$2:$E$405,4,FALSE)</f>
        <v>0.75</v>
      </c>
      <c r="K63" s="3">
        <f t="shared" si="112"/>
        <v>2.2357300000000033</v>
      </c>
      <c r="L63" s="3">
        <f t="shared" si="113"/>
        <v>0.49583333333333524</v>
      </c>
      <c r="M63" s="5">
        <f t="shared" si="114"/>
        <v>6.5117409835431531E-2</v>
      </c>
      <c r="N63" s="5">
        <f t="shared" si="115"/>
        <v>0.14558494669136951</v>
      </c>
      <c r="O63" s="5">
        <f t="shared" si="116"/>
        <v>3.2287382376734917E-2</v>
      </c>
      <c r="P63" s="5">
        <f t="shared" si="117"/>
        <v>7.2185869401137651E-2</v>
      </c>
      <c r="Q63" s="5">
        <f t="shared" si="118"/>
        <v>0.1627443164331481</v>
      </c>
      <c r="R63" s="5">
        <f t="shared" si="119"/>
        <v>8.0045802142322299E-3</v>
      </c>
      <c r="S63" s="5">
        <f t="shared" si="120"/>
        <v>2.0005401605988085E-2</v>
      </c>
      <c r="T63" s="5">
        <f t="shared" si="121"/>
        <v>8.0694056898102898E-2</v>
      </c>
      <c r="U63" s="5">
        <f t="shared" si="122"/>
        <v>1.7896080122365446E-2</v>
      </c>
      <c r="V63" s="5">
        <f t="shared" si="123"/>
        <v>2.4641085682287787E-3</v>
      </c>
      <c r="W63" s="5">
        <f t="shared" si="124"/>
        <v>0.12128411685969423</v>
      </c>
      <c r="X63" s="5">
        <f t="shared" si="125"/>
        <v>6.0136707942931945E-2</v>
      </c>
      <c r="Y63" s="5">
        <f t="shared" si="126"/>
        <v>1.4908892177518602E-2</v>
      </c>
      <c r="Z63" s="5">
        <f t="shared" si="127"/>
        <v>1.3229792298522765E-3</v>
      </c>
      <c r="AA63" s="5">
        <f t="shared" si="128"/>
        <v>2.9578243535576341E-3</v>
      </c>
      <c r="AB63" s="5">
        <f t="shared" si="129"/>
        <v>3.306448320989711E-3</v>
      </c>
      <c r="AC63" s="5">
        <f t="shared" si="130"/>
        <v>1.7072413866153459E-4</v>
      </c>
      <c r="AD63" s="5">
        <f t="shared" si="131"/>
        <v>6.7789634646681168E-2</v>
      </c>
      <c r="AE63" s="5">
        <f t="shared" si="132"/>
        <v>3.3612360512312874E-2</v>
      </c>
      <c r="AF63" s="5">
        <f t="shared" si="133"/>
        <v>8.3330643770109306E-3</v>
      </c>
      <c r="AG63" s="5">
        <f t="shared" si="134"/>
        <v>1.3772703623115344E-3</v>
      </c>
      <c r="AH63" s="5">
        <f t="shared" si="135"/>
        <v>1.6399430036710572E-4</v>
      </c>
      <c r="AI63" s="5">
        <f t="shared" si="136"/>
        <v>3.6664697715974975E-4</v>
      </c>
      <c r="AJ63" s="5">
        <f t="shared" si="137"/>
        <v>4.0986182312268446E-4</v>
      </c>
      <c r="AK63" s="5">
        <f t="shared" si="138"/>
        <v>3.0544679127002684E-4</v>
      </c>
      <c r="AL63" s="5">
        <f t="shared" si="139"/>
        <v>7.5702460575068023E-6</v>
      </c>
      <c r="AM63" s="5">
        <f t="shared" si="140"/>
        <v>3.0311863973724935E-2</v>
      </c>
      <c r="AN63" s="5">
        <f t="shared" si="141"/>
        <v>1.5029632553638671E-2</v>
      </c>
      <c r="AO63" s="5">
        <f t="shared" si="142"/>
        <v>3.7260964039229345E-3</v>
      </c>
      <c r="AP63" s="5">
        <f t="shared" si="143"/>
        <v>6.1584093342615417E-4</v>
      </c>
      <c r="AQ63" s="5">
        <f t="shared" si="144"/>
        <v>7.6338615705950634E-5</v>
      </c>
      <c r="AR63" s="5">
        <f t="shared" si="145"/>
        <v>1.626276811973805E-5</v>
      </c>
      <c r="AS63" s="5">
        <f t="shared" si="146"/>
        <v>3.6359158568341998E-5</v>
      </c>
      <c r="AT63" s="5">
        <f t="shared" si="147"/>
        <v>4.0644630792999708E-5</v>
      </c>
      <c r="AU63" s="5">
        <f t="shared" si="148"/>
        <v>3.0290140134277784E-5</v>
      </c>
      <c r="AV63" s="5">
        <f t="shared" si="149"/>
        <v>1.6930143750602248E-5</v>
      </c>
      <c r="AW63" s="5">
        <f t="shared" si="150"/>
        <v>2.3311089351386843E-7</v>
      </c>
      <c r="AX63" s="5">
        <f t="shared" si="151"/>
        <v>1.1294857273662697E-2</v>
      </c>
      <c r="AY63" s="5">
        <f t="shared" si="152"/>
        <v>5.6003667315244416E-3</v>
      </c>
      <c r="AZ63" s="5">
        <f t="shared" si="153"/>
        <v>1.3884242521904396E-3</v>
      </c>
      <c r="BA63" s="5">
        <f t="shared" si="154"/>
        <v>2.2947567501480971E-4</v>
      </c>
      <c r="BB63" s="5">
        <f t="shared" si="155"/>
        <v>2.8445422215377558E-5</v>
      </c>
      <c r="BC63" s="5">
        <f t="shared" si="156"/>
        <v>2.8208377030249526E-6</v>
      </c>
      <c r="BD63" s="5">
        <f t="shared" si="157"/>
        <v>1.343937087672802E-6</v>
      </c>
      <c r="BE63" s="5">
        <f t="shared" si="158"/>
        <v>3.0046804650227174E-6</v>
      </c>
      <c r="BF63" s="5">
        <f t="shared" si="159"/>
        <v>3.3588271280326265E-6</v>
      </c>
      <c r="BG63" s="5">
        <f t="shared" si="160"/>
        <v>2.5031435249854645E-6</v>
      </c>
      <c r="BH63" s="5">
        <f t="shared" si="161"/>
        <v>1.3990882682789407E-6</v>
      </c>
      <c r="BI63" s="5">
        <f t="shared" si="162"/>
        <v>6.2559672280785604E-7</v>
      </c>
      <c r="BJ63" s="8">
        <f t="shared" si="163"/>
        <v>0.76476952957381128</v>
      </c>
      <c r="BK63" s="8">
        <f t="shared" si="164"/>
        <v>0.16555145052702958</v>
      </c>
      <c r="BL63" s="8">
        <f t="shared" si="165"/>
        <v>6.5850987394362265E-2</v>
      </c>
      <c r="BM63" s="8">
        <f t="shared" si="166"/>
        <v>0.50597030815237032</v>
      </c>
      <c r="BN63" s="8">
        <f t="shared" si="167"/>
        <v>0.48592450495205397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1.4777777777777801</v>
      </c>
      <c r="F64">
        <f>VLOOKUP(B64,home!$B$2:$E$405,3,FALSE)</f>
        <v>0.88</v>
      </c>
      <c r="G64">
        <f>VLOOKUP(C64,away!$B$2:$E$405,4,FALSE)</f>
        <v>0.96</v>
      </c>
      <c r="H64">
        <f>VLOOKUP(A64,away!$A$2:$E$405,3,FALSE)</f>
        <v>1.18055555555556</v>
      </c>
      <c r="I64">
        <f>VLOOKUP(C64,away!$B$2:$E$405,3,FALSE)</f>
        <v>1.35</v>
      </c>
      <c r="J64">
        <f>VLOOKUP(B64,home!$B$2:$E$405,4,FALSE)</f>
        <v>0.95</v>
      </c>
      <c r="K64" s="3">
        <f t="shared" si="112"/>
        <v>1.2484266666666686</v>
      </c>
      <c r="L64" s="3">
        <f t="shared" si="113"/>
        <v>1.5140625000000059</v>
      </c>
      <c r="M64" s="5">
        <f t="shared" si="114"/>
        <v>6.3134420513315387E-2</v>
      </c>
      <c r="N64" s="5">
        <f t="shared" si="115"/>
        <v>7.8818694153370061E-2</v>
      </c>
      <c r="O64" s="5">
        <f t="shared" si="116"/>
        <v>9.5589458558441948E-2</v>
      </c>
      <c r="P64" s="5">
        <f t="shared" si="117"/>
        <v>0.11933642911658733</v>
      </c>
      <c r="Q64" s="5">
        <f t="shared" si="118"/>
        <v>4.9199679806455718E-2</v>
      </c>
      <c r="R64" s="5">
        <f t="shared" si="119"/>
        <v>7.2364207299320804E-2</v>
      </c>
      <c r="S64" s="5">
        <f t="shared" si="120"/>
        <v>5.6392310242614541E-2</v>
      </c>
      <c r="T64" s="5">
        <f t="shared" si="121"/>
        <v>7.4491390206962146E-2</v>
      </c>
      <c r="U64" s="5">
        <f t="shared" si="122"/>
        <v>9.0341406104666858E-2</v>
      </c>
      <c r="V64" s="5">
        <f t="shared" si="123"/>
        <v>1.1843613250149961E-2</v>
      </c>
      <c r="W64" s="5">
        <f t="shared" si="124"/>
        <v>2.0474064087280312E-2</v>
      </c>
      <c r="X64" s="5">
        <f t="shared" si="125"/>
        <v>3.0999012657147967E-2</v>
      </c>
      <c r="Y64" s="5">
        <f t="shared" si="126"/>
        <v>2.3467221300606644E-2</v>
      </c>
      <c r="Z64" s="5">
        <f t="shared" si="127"/>
        <v>3.6521310871376104E-2</v>
      </c>
      <c r="AA64" s="5">
        <f t="shared" si="128"/>
        <v>4.5594178393449238E-2</v>
      </c>
      <c r="AB64" s="5">
        <f t="shared" si="129"/>
        <v>2.8460494075569637E-2</v>
      </c>
      <c r="AC64" s="5">
        <f t="shared" si="130"/>
        <v>1.3991718994362846E-3</v>
      </c>
      <c r="AD64" s="5">
        <f t="shared" si="131"/>
        <v>6.3900918954007723E-3</v>
      </c>
      <c r="AE64" s="5">
        <f t="shared" si="132"/>
        <v>9.6749985103802682E-3</v>
      </c>
      <c r="AF64" s="5">
        <f t="shared" si="133"/>
        <v>7.3242762160613427E-3</v>
      </c>
      <c r="AG64" s="5">
        <f t="shared" si="134"/>
        <v>3.6964706527934732E-3</v>
      </c>
      <c r="AH64" s="5">
        <f t="shared" si="135"/>
        <v>1.3823886810298273E-2</v>
      </c>
      <c r="AI64" s="5">
        <f t="shared" si="136"/>
        <v>1.7258108930957996E-2</v>
      </c>
      <c r="AJ64" s="5">
        <f t="shared" si="137"/>
        <v>1.0772741702823078E-2</v>
      </c>
      <c r="AK64" s="5">
        <f t="shared" si="138"/>
        <v>4.4829926716388104E-3</v>
      </c>
      <c r="AL64" s="5">
        <f t="shared" si="139"/>
        <v>1.0578836510507523E-4</v>
      </c>
      <c r="AM64" s="5">
        <f t="shared" si="140"/>
        <v>1.5955122249337764E-3</v>
      </c>
      <c r="AN64" s="5">
        <f t="shared" si="141"/>
        <v>2.415705228063805E-3</v>
      </c>
      <c r="AO64" s="5">
        <f t="shared" si="142"/>
        <v>1.8287643484326849E-3</v>
      </c>
      <c r="AP64" s="5">
        <f t="shared" si="143"/>
        <v>9.2295450709962425E-4</v>
      </c>
      <c r="AQ64" s="5">
        <f t="shared" si="144"/>
        <v>3.493527021013825E-4</v>
      </c>
      <c r="AR64" s="5">
        <f t="shared" si="145"/>
        <v>4.186045724743459E-3</v>
      </c>
      <c r="AS64" s="5">
        <f t="shared" si="146"/>
        <v>5.2259711106557348E-3</v>
      </c>
      <c r="AT64" s="5">
        <f t="shared" si="147"/>
        <v>3.262120846886124E-3</v>
      </c>
      <c r="AU64" s="5">
        <f t="shared" si="148"/>
        <v>1.3575062183806316E-3</v>
      </c>
      <c r="AV64" s="5">
        <f t="shared" si="149"/>
        <v>4.2368674079805132E-4</v>
      </c>
      <c r="AW64" s="5">
        <f t="shared" si="150"/>
        <v>5.5544651268931656E-6</v>
      </c>
      <c r="AX64" s="5">
        <f t="shared" si="151"/>
        <v>3.3198000143333251E-4</v>
      </c>
      <c r="AY64" s="5">
        <f t="shared" si="152"/>
        <v>5.0263847092015695E-4</v>
      </c>
      <c r="AZ64" s="5">
        <f t="shared" si="153"/>
        <v>3.8051302993877658E-4</v>
      </c>
      <c r="BA64" s="5">
        <f t="shared" si="154"/>
        <v>1.9204016979722704E-4</v>
      </c>
      <c r="BB64" s="5">
        <f t="shared" si="155"/>
        <v>7.2690204895903789E-5</v>
      </c>
      <c r="BC64" s="5">
        <f t="shared" si="156"/>
        <v>2.2011502670040937E-5</v>
      </c>
      <c r="BD64" s="5">
        <f t="shared" si="157"/>
        <v>1.0563224758532368E-3</v>
      </c>
      <c r="BE64" s="5">
        <f t="shared" si="158"/>
        <v>1.3187411474545386E-3</v>
      </c>
      <c r="BF64" s="5">
        <f t="shared" si="159"/>
        <v>8.2317580745642366E-4</v>
      </c>
      <c r="BG64" s="5">
        <f t="shared" si="160"/>
        <v>3.4255820979448893E-4</v>
      </c>
      <c r="BH64" s="5">
        <f t="shared" si="161"/>
        <v>1.0691470099825871E-4</v>
      </c>
      <c r="BI64" s="5">
        <f t="shared" si="162"/>
        <v>2.6695032756983938E-5</v>
      </c>
      <c r="BJ64" s="8">
        <f t="shared" si="163"/>
        <v>0.31315006187674554</v>
      </c>
      <c r="BK64" s="8">
        <f t="shared" si="164"/>
        <v>0.25271437185812873</v>
      </c>
      <c r="BL64" s="8">
        <f t="shared" si="165"/>
        <v>0.39681721256294472</v>
      </c>
      <c r="BM64" s="8">
        <f t="shared" si="166"/>
        <v>0.52026298371591007</v>
      </c>
      <c r="BN64" s="8">
        <f t="shared" si="167"/>
        <v>0.47844288944749125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1.346875</v>
      </c>
      <c r="F65">
        <f>VLOOKUP(B65,home!$B$2:$E$405,3,FALSE)</f>
        <v>0.6</v>
      </c>
      <c r="G65">
        <f>VLOOKUP(C65,away!$B$2:$E$405,4,FALSE)</f>
        <v>0.74</v>
      </c>
      <c r="H65">
        <f>VLOOKUP(A65,away!$A$2:$E$405,3,FALSE)</f>
        <v>1.3218749999999999</v>
      </c>
      <c r="I65">
        <f>VLOOKUP(C65,away!$B$2:$E$405,3,FALSE)</f>
        <v>1.39</v>
      </c>
      <c r="J65">
        <f>VLOOKUP(B65,home!$B$2:$E$405,4,FALSE)</f>
        <v>0.85</v>
      </c>
      <c r="K65" s="3">
        <f t="shared" si="112"/>
        <v>0.59801249999999995</v>
      </c>
      <c r="L65" s="3">
        <f t="shared" si="113"/>
        <v>1.5617953124999997</v>
      </c>
      <c r="M65" s="5">
        <f t="shared" si="114"/>
        <v>0.11534728721472487</v>
      </c>
      <c r="N65" s="5">
        <f t="shared" si="115"/>
        <v>6.8979119595495658E-2</v>
      </c>
      <c r="O65" s="5">
        <f t="shared" si="116"/>
        <v>0.18014885248154844</v>
      </c>
      <c r="P65" s="5">
        <f t="shared" si="117"/>
        <v>0.10773126564462199</v>
      </c>
      <c r="Q65" s="5">
        <f t="shared" si="118"/>
        <v>2.0625187878550666E-2</v>
      </c>
      <c r="R65" s="5">
        <f t="shared" si="119"/>
        <v>0.1406778166789682</v>
      </c>
      <c r="S65" s="5">
        <f t="shared" si="120"/>
        <v>2.5154526555502994E-2</v>
      </c>
      <c r="T65" s="5">
        <f t="shared" si="121"/>
        <v>3.2212321748152244E-2</v>
      </c>
      <c r="U65" s="5">
        <f t="shared" si="122"/>
        <v>8.4127092846731463E-2</v>
      </c>
      <c r="V65" s="5">
        <f t="shared" si="123"/>
        <v>2.6104057368856108E-3</v>
      </c>
      <c r="W65" s="5">
        <f t="shared" si="124"/>
        <v>4.1113733887405933E-3</v>
      </c>
      <c r="X65" s="5">
        <f t="shared" si="125"/>
        <v>6.4211236864722982E-3</v>
      </c>
      <c r="Y65" s="5">
        <f t="shared" si="126"/>
        <v>5.0142404372575788E-3</v>
      </c>
      <c r="Z65" s="5">
        <f t="shared" si="127"/>
        <v>7.3236651553982249E-2</v>
      </c>
      <c r="AA65" s="5">
        <f t="shared" si="128"/>
        <v>4.3796433087425805E-2</v>
      </c>
      <c r="AB65" s="5">
        <f t="shared" si="129"/>
        <v>1.309540722084711E-2</v>
      </c>
      <c r="AC65" s="5">
        <f t="shared" si="130"/>
        <v>1.5237804929753106E-4</v>
      </c>
      <c r="AD65" s="5">
        <f t="shared" si="131"/>
        <v>6.1466316965855846E-4</v>
      </c>
      <c r="AE65" s="5">
        <f t="shared" si="132"/>
        <v>9.5997805713912861E-4</v>
      </c>
      <c r="AF65" s="5">
        <f t="shared" si="133"/>
        <v>7.4964461487137424E-4</v>
      </c>
      <c r="AG65" s="5">
        <f t="shared" si="134"/>
        <v>3.9026381518232649E-4</v>
      </c>
      <c r="AH65" s="5">
        <f t="shared" si="135"/>
        <v>2.8595164775051345E-2</v>
      </c>
      <c r="AI65" s="5">
        <f t="shared" si="136"/>
        <v>1.7100265975040392E-2</v>
      </c>
      <c r="AJ65" s="5">
        <f t="shared" si="137"/>
        <v>5.1130864031994202E-3</v>
      </c>
      <c r="AK65" s="5">
        <f t="shared" si="138"/>
        <v>1.0192298608977645E-3</v>
      </c>
      <c r="AL65" s="5">
        <f t="shared" si="139"/>
        <v>5.6926800807105644E-6</v>
      </c>
      <c r="AM65" s="5">
        <f t="shared" si="140"/>
        <v>7.3515251749087766E-5</v>
      </c>
      <c r="AN65" s="5">
        <f t="shared" si="141"/>
        <v>1.1481577557898267E-4</v>
      </c>
      <c r="AO65" s="5">
        <f t="shared" si="142"/>
        <v>8.9659370050153568E-5</v>
      </c>
      <c r="AP65" s="5">
        <f t="shared" si="143"/>
        <v>4.6676527955344222E-5</v>
      </c>
      <c r="AQ65" s="5">
        <f t="shared" si="144"/>
        <v>1.8224795641107964E-5</v>
      </c>
      <c r="AR65" s="5">
        <f t="shared" si="145"/>
        <v>8.9319588611680538E-3</v>
      </c>
      <c r="AS65" s="5">
        <f t="shared" si="146"/>
        <v>5.34142304846426E-3</v>
      </c>
      <c r="AT65" s="5">
        <f t="shared" si="147"/>
        <v>1.5971188753848662E-3</v>
      </c>
      <c r="AU65" s="5">
        <f t="shared" si="148"/>
        <v>3.1836568382203083E-4</v>
      </c>
      <c r="AV65" s="5">
        <f t="shared" si="149"/>
        <v>4.7596664624155539E-5</v>
      </c>
      <c r="AW65" s="5">
        <f t="shared" si="150"/>
        <v>1.4768917145143389E-7</v>
      </c>
      <c r="AX65" s="5">
        <f t="shared" si="151"/>
        <v>7.327173247766885E-6</v>
      </c>
      <c r="AY65" s="5">
        <f t="shared" si="152"/>
        <v>1.144354483223772E-5</v>
      </c>
      <c r="AZ65" s="5">
        <f t="shared" si="153"/>
        <v>8.9362373386862362E-6</v>
      </c>
      <c r="BA65" s="5">
        <f t="shared" si="154"/>
        <v>4.6521911956492106E-6</v>
      </c>
      <c r="BB65" s="5">
        <f t="shared" si="155"/>
        <v>1.8164426005546779E-6</v>
      </c>
      <c r="BC65" s="5">
        <f t="shared" si="156"/>
        <v>5.6738230779432065E-7</v>
      </c>
      <c r="BD65" s="5">
        <f t="shared" si="157"/>
        <v>2.3249819134691868E-3</v>
      </c>
      <c r="BE65" s="5">
        <f t="shared" si="158"/>
        <v>1.3903682465284922E-3</v>
      </c>
      <c r="BF65" s="5">
        <f t="shared" si="159"/>
        <v>4.1572879551355984E-4</v>
      </c>
      <c r="BG65" s="5">
        <f t="shared" si="160"/>
        <v>8.2870338775684234E-5</v>
      </c>
      <c r="BH65" s="5">
        <f t="shared" si="161"/>
        <v>1.2389374616773465E-5</v>
      </c>
      <c r="BI65" s="5">
        <f t="shared" si="162"/>
        <v>1.481800177602649E-6</v>
      </c>
      <c r="BJ65" s="8">
        <f t="shared" si="163"/>
        <v>0.1404555510840178</v>
      </c>
      <c r="BK65" s="8">
        <f t="shared" si="164"/>
        <v>0.2510129994259459</v>
      </c>
      <c r="BL65" s="8">
        <f t="shared" si="165"/>
        <v>0.53413763293225458</v>
      </c>
      <c r="BM65" s="8">
        <f t="shared" si="166"/>
        <v>0.36532200964663009</v>
      </c>
      <c r="BN65" s="8">
        <f t="shared" si="167"/>
        <v>0.63350952949390982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1.346875</v>
      </c>
      <c r="F66">
        <f>VLOOKUP(B66,home!$B$2:$E$405,3,FALSE)</f>
        <v>0.46</v>
      </c>
      <c r="G66">
        <f>VLOOKUP(C66,away!$B$2:$E$405,4,FALSE)</f>
        <v>0.65</v>
      </c>
      <c r="H66">
        <f>VLOOKUP(A66,away!$A$2:$E$405,3,FALSE)</f>
        <v>1.3218749999999999</v>
      </c>
      <c r="I66">
        <f>VLOOKUP(C66,away!$B$2:$E$405,3,FALSE)</f>
        <v>0.93</v>
      </c>
      <c r="J66">
        <f>VLOOKUP(B66,home!$B$2:$E$405,4,FALSE)</f>
        <v>1.18</v>
      </c>
      <c r="K66" s="3">
        <f t="shared" si="112"/>
        <v>0.40271562500000002</v>
      </c>
      <c r="L66" s="3">
        <f t="shared" si="113"/>
        <v>1.4506256249999998</v>
      </c>
      <c r="M66" s="5">
        <f t="shared" si="114"/>
        <v>0.15671267434902075</v>
      </c>
      <c r="N66" s="5">
        <f t="shared" si="115"/>
        <v>6.3110642595887362E-2</v>
      </c>
      <c r="O66" s="5">
        <f t="shared" si="116"/>
        <v>0.22733142117296964</v>
      </c>
      <c r="P66" s="5">
        <f t="shared" si="117"/>
        <v>9.1549915359810705E-2</v>
      </c>
      <c r="Q66" s="5">
        <f t="shared" si="118"/>
        <v>1.2707820938577202E-2</v>
      </c>
      <c r="R66" s="5">
        <f t="shared" si="119"/>
        <v>0.16488639246058867</v>
      </c>
      <c r="S66" s="5">
        <f t="shared" si="120"/>
        <v>1.3370627227830344E-2</v>
      </c>
      <c r="T66" s="5">
        <f t="shared" si="121"/>
        <v>1.8434290691411635E-2</v>
      </c>
      <c r="U66" s="5">
        <f t="shared" si="122"/>
        <v>6.640232659376126E-2</v>
      </c>
      <c r="V66" s="5">
        <f t="shared" si="123"/>
        <v>8.6788682685277039E-4</v>
      </c>
      <c r="W66" s="5">
        <f t="shared" si="124"/>
        <v>1.705879350555735E-3</v>
      </c>
      <c r="X66" s="5">
        <f t="shared" si="125"/>
        <v>2.4745922990745068E-3</v>
      </c>
      <c r="Y66" s="5">
        <f t="shared" si="126"/>
        <v>1.7948535002325721E-3</v>
      </c>
      <c r="Z66" s="5">
        <f t="shared" si="127"/>
        <v>7.9729475372378886E-2</v>
      </c>
      <c r="AA66" s="5">
        <f t="shared" si="128"/>
        <v>3.2108305505509672E-2</v>
      </c>
      <c r="AB66" s="5">
        <f t="shared" si="129"/>
        <v>6.4652581596711346E-3</v>
      </c>
      <c r="AC66" s="5">
        <f t="shared" si="130"/>
        <v>3.1688153921786773E-5</v>
      </c>
      <c r="AD66" s="5">
        <f t="shared" si="131"/>
        <v>1.7174606720841171E-4</v>
      </c>
      <c r="AE66" s="5">
        <f t="shared" si="132"/>
        <v>2.4913924608549421E-4</v>
      </c>
      <c r="AF66" s="5">
        <f t="shared" si="133"/>
        <v>1.8070388728239943E-4</v>
      </c>
      <c r="AG66" s="5">
        <f t="shared" si="134"/>
        <v>8.7377896476320031E-5</v>
      </c>
      <c r="AH66" s="5">
        <f t="shared" si="135"/>
        <v>2.8914405010744815E-2</v>
      </c>
      <c r="AI66" s="5">
        <f t="shared" si="136"/>
        <v>1.1644282685405231E-2</v>
      </c>
      <c r="AJ66" s="5">
        <f t="shared" si="137"/>
        <v>2.3446672896648233E-3</v>
      </c>
      <c r="AK66" s="5">
        <f t="shared" si="138"/>
        <v>3.1474471765814184E-4</v>
      </c>
      <c r="AL66" s="5">
        <f t="shared" si="139"/>
        <v>7.4047560517975729E-7</v>
      </c>
      <c r="AM66" s="5">
        <f t="shared" si="140"/>
        <v>1.3832964959425518E-5</v>
      </c>
      <c r="AN66" s="5">
        <f t="shared" si="141"/>
        <v>2.0066453439869735E-5</v>
      </c>
      <c r="AO66" s="5">
        <f t="shared" si="142"/>
        <v>1.455445578137222E-5</v>
      </c>
      <c r="AP66" s="5">
        <f t="shared" si="143"/>
        <v>7.0376888381293105E-6</v>
      </c>
      <c r="AQ66" s="5">
        <f t="shared" si="144"/>
        <v>2.5522629423417148E-6</v>
      </c>
      <c r="AR66" s="5">
        <f t="shared" si="145"/>
        <v>8.3887953680429617E-3</v>
      </c>
      <c r="AS66" s="5">
        <f t="shared" si="146"/>
        <v>3.3782989696385267E-3</v>
      </c>
      <c r="AT66" s="5">
        <f t="shared" si="147"/>
        <v>6.8024689049741758E-4</v>
      </c>
      <c r="AU66" s="5">
        <f t="shared" si="148"/>
        <v>9.1315350553658058E-5</v>
      </c>
      <c r="AV66" s="5">
        <f t="shared" si="149"/>
        <v>9.1935296175776226E-6</v>
      </c>
      <c r="AW66" s="5">
        <f t="shared" si="150"/>
        <v>1.2016059762770506E-8</v>
      </c>
      <c r="AX66" s="5">
        <f t="shared" si="151"/>
        <v>9.284585215396904E-7</v>
      </c>
      <c r="AY66" s="5">
        <f t="shared" si="152"/>
        <v>1.3468457230950891E-6</v>
      </c>
      <c r="AZ66" s="5">
        <f t="shared" si="153"/>
        <v>9.7688445942169532E-7</v>
      </c>
      <c r="BA66" s="5">
        <f t="shared" si="154"/>
        <v>4.723645431671278E-7</v>
      </c>
      <c r="BB66" s="5">
        <f t="shared" si="155"/>
        <v>1.7130602766491364E-7</v>
      </c>
      <c r="BC66" s="5">
        <f t="shared" si="156"/>
        <v>4.9700182689536495E-8</v>
      </c>
      <c r="BD66" s="5">
        <f t="shared" si="157"/>
        <v>2.0281669206274034E-3</v>
      </c>
      <c r="BE66" s="5">
        <f t="shared" si="158"/>
        <v>8.167745090447903E-4</v>
      </c>
      <c r="BF66" s="5">
        <f t="shared" si="159"/>
        <v>1.6446392844702044E-4</v>
      </c>
      <c r="BG66" s="5">
        <f t="shared" si="160"/>
        <v>2.2077397911499044E-5</v>
      </c>
      <c r="BH66" s="5">
        <f t="shared" si="161"/>
        <v>2.2227282745757577E-6</v>
      </c>
      <c r="BI66" s="5">
        <f t="shared" si="162"/>
        <v>1.7902548126018973E-7</v>
      </c>
      <c r="BJ66" s="8">
        <f t="shared" si="163"/>
        <v>0.10097903585821036</v>
      </c>
      <c r="BK66" s="8">
        <f t="shared" si="164"/>
        <v>0.26253487923876467</v>
      </c>
      <c r="BL66" s="8">
        <f t="shared" si="165"/>
        <v>0.55599353821410991</v>
      </c>
      <c r="BM66" s="8">
        <f t="shared" si="166"/>
        <v>0.28293672697694633</v>
      </c>
      <c r="BN66" s="8">
        <f t="shared" si="167"/>
        <v>0.7162988668768544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1.346875</v>
      </c>
      <c r="F67">
        <f>VLOOKUP(B67,home!$B$2:$E$405,3,FALSE)</f>
        <v>0.74</v>
      </c>
      <c r="G67">
        <f>VLOOKUP(C67,away!$B$2:$E$405,4,FALSE)</f>
        <v>0.65</v>
      </c>
      <c r="H67">
        <f>VLOOKUP(A67,away!$A$2:$E$405,3,FALSE)</f>
        <v>1.3218749999999999</v>
      </c>
      <c r="I67">
        <f>VLOOKUP(C67,away!$B$2:$E$405,3,FALSE)</f>
        <v>1.39</v>
      </c>
      <c r="J67">
        <f>VLOOKUP(B67,home!$B$2:$E$405,4,FALSE)</f>
        <v>1.18</v>
      </c>
      <c r="K67" s="3">
        <f t="shared" si="112"/>
        <v>0.64784687500000004</v>
      </c>
      <c r="L67" s="3">
        <f t="shared" si="113"/>
        <v>2.1681393749999995</v>
      </c>
      <c r="M67" s="5">
        <f t="shared" si="114"/>
        <v>5.9845666836011564E-2</v>
      </c>
      <c r="N67" s="5">
        <f t="shared" si="115"/>
        <v>3.8770828242001232E-2</v>
      </c>
      <c r="O67" s="5">
        <f t="shared" si="116"/>
        <v>0.12975374669028833</v>
      </c>
      <c r="P67" s="5">
        <f t="shared" si="117"/>
        <v>8.4060559312844896E-2</v>
      </c>
      <c r="Q67" s="5">
        <f t="shared" si="118"/>
        <v>1.255877995887112E-2</v>
      </c>
      <c r="R67" s="5">
        <f t="shared" si="119"/>
        <v>0.14066210362649503</v>
      </c>
      <c r="S67" s="5">
        <f t="shared" si="120"/>
        <v>2.9518334432428402E-2</v>
      </c>
      <c r="T67" s="5">
        <f t="shared" si="121"/>
        <v>2.7229185330789354E-2</v>
      </c>
      <c r="U67" s="5">
        <f t="shared" si="122"/>
        <v>9.1127504265350989E-2</v>
      </c>
      <c r="V67" s="5">
        <f t="shared" si="123"/>
        <v>4.6069012614895384E-3</v>
      </c>
      <c r="W67" s="5">
        <f t="shared" si="124"/>
        <v>2.7120554500557619E-3</v>
      </c>
      <c r="X67" s="5">
        <f t="shared" si="125"/>
        <v>5.8801142084492419E-3</v>
      </c>
      <c r="Y67" s="5">
        <f t="shared" si="126"/>
        <v>6.37445357241788E-3</v>
      </c>
      <c r="Z67" s="5">
        <f t="shared" si="127"/>
        <v>0.10165834848097802</v>
      </c>
      <c r="AA67" s="5">
        <f t="shared" si="128"/>
        <v>6.5859043381062618E-2</v>
      </c>
      <c r="AB67" s="5">
        <f t="shared" si="129"/>
        <v>2.1333287722455425E-2</v>
      </c>
      <c r="AC67" s="5">
        <f t="shared" si="130"/>
        <v>4.044347707339271E-4</v>
      </c>
      <c r="AD67" s="5">
        <f t="shared" si="131"/>
        <v>4.3924916203633586E-4</v>
      </c>
      <c r="AE67" s="5">
        <f t="shared" si="132"/>
        <v>9.5235340364673493E-4</v>
      </c>
      <c r="AF67" s="5">
        <f t="shared" si="133"/>
        <v>1.0324174566808772E-3</v>
      </c>
      <c r="AG67" s="5">
        <f t="shared" si="134"/>
        <v>7.4614164642238868E-4</v>
      </c>
      <c r="AH67" s="5">
        <f t="shared" si="135"/>
        <v>5.5102367034769957E-2</v>
      </c>
      <c r="AI67" s="5">
        <f t="shared" si="136"/>
        <v>3.5697896288578737E-2</v>
      </c>
      <c r="AJ67" s="5">
        <f t="shared" si="137"/>
        <v>1.1563385277314916E-2</v>
      </c>
      <c r="AK67" s="5">
        <f t="shared" si="138"/>
        <v>2.4971010054431592E-3</v>
      </c>
      <c r="AL67" s="5">
        <f t="shared" si="139"/>
        <v>2.2723124216571507E-5</v>
      </c>
      <c r="AM67" s="5">
        <f t="shared" si="140"/>
        <v>5.6913239394321798E-5</v>
      </c>
      <c r="AN67" s="5">
        <f t="shared" si="141"/>
        <v>1.2339583528963024E-4</v>
      </c>
      <c r="AO67" s="5">
        <f t="shared" si="142"/>
        <v>1.3376968460123093E-4</v>
      </c>
      <c r="AP67" s="5">
        <f t="shared" si="143"/>
        <v>9.6677106788419941E-5</v>
      </c>
      <c r="AQ67" s="5">
        <f t="shared" si="144"/>
        <v>5.2402360472263263E-5</v>
      </c>
      <c r="AR67" s="5">
        <f t="shared" si="145"/>
        <v>2.3893922324757344E-2</v>
      </c>
      <c r="AS67" s="5">
        <f t="shared" si="146"/>
        <v>1.5479602909586781E-2</v>
      </c>
      <c r="AT67" s="5">
        <f t="shared" si="147"/>
        <v>5.0142061856083518E-3</v>
      </c>
      <c r="AU67" s="5">
        <f t="shared" si="148"/>
        <v>1.0828126026506803E-3</v>
      </c>
      <c r="AV67" s="5">
        <f t="shared" si="149"/>
        <v>1.7537419020946496E-4</v>
      </c>
      <c r="AW67" s="5">
        <f t="shared" si="150"/>
        <v>8.8659465067330615E-7</v>
      </c>
      <c r="AX67" s="5">
        <f t="shared" si="151"/>
        <v>6.1451773812897099E-6</v>
      </c>
      <c r="AY67" s="5">
        <f t="shared" si="152"/>
        <v>1.3323601046733606E-5</v>
      </c>
      <c r="AZ67" s="5">
        <f t="shared" si="153"/>
        <v>1.4443712023107174E-5</v>
      </c>
      <c r="BA67" s="5">
        <f t="shared" si="154"/>
        <v>1.0438660252819854E-5</v>
      </c>
      <c r="BB67" s="5">
        <f t="shared" si="155"/>
        <v>5.6581175790965444E-6</v>
      </c>
      <c r="BC67" s="5">
        <f t="shared" si="156"/>
        <v>2.4535175023237784E-6</v>
      </c>
      <c r="BD67" s="5">
        <f t="shared" si="157"/>
        <v>8.6342256359163202E-3</v>
      </c>
      <c r="BE67" s="5">
        <f t="shared" si="158"/>
        <v>5.5936560962732765E-3</v>
      </c>
      <c r="BF67" s="5">
        <f t="shared" si="159"/>
        <v>1.8119163108976707E-3</v>
      </c>
      <c r="BG67" s="5">
        <f t="shared" si="160"/>
        <v>3.9128143992552819E-4</v>
      </c>
      <c r="BH67" s="5">
        <f t="shared" si="161"/>
        <v>6.337261452531341E-5</v>
      </c>
      <c r="BI67" s="5">
        <f t="shared" si="162"/>
        <v>8.211150056160785E-6</v>
      </c>
      <c r="BJ67" s="8">
        <f t="shared" si="163"/>
        <v>9.7211199443702143E-2</v>
      </c>
      <c r="BK67" s="8">
        <f t="shared" si="164"/>
        <v>0.17847194333877164</v>
      </c>
      <c r="BL67" s="8">
        <f t="shared" si="165"/>
        <v>0.61574501675216609</v>
      </c>
      <c r="BM67" s="8">
        <f t="shared" si="166"/>
        <v>0.52742238634270955</v>
      </c>
      <c r="BN67" s="8">
        <f t="shared" si="167"/>
        <v>0.46565168466651219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1.21984435797665</v>
      </c>
      <c r="F68">
        <f>VLOOKUP(B68,home!$B$2:$E$405,3,FALSE)</f>
        <v>1.3</v>
      </c>
      <c r="G68">
        <f>VLOOKUP(C68,away!$B$2:$E$405,4,FALSE)</f>
        <v>0.82</v>
      </c>
      <c r="H68">
        <f>VLOOKUP(A68,away!$A$2:$E$405,3,FALSE)</f>
        <v>1.0350194552529199</v>
      </c>
      <c r="I68">
        <f>VLOOKUP(C68,away!$B$2:$E$405,3,FALSE)</f>
        <v>1.41</v>
      </c>
      <c r="J68">
        <f>VLOOKUP(B68,home!$B$2:$E$405,4,FALSE)</f>
        <v>0.61</v>
      </c>
      <c r="K68" s="3">
        <f t="shared" si="112"/>
        <v>1.3003540856031088</v>
      </c>
      <c r="L68" s="3">
        <f t="shared" si="113"/>
        <v>0.89022023346303636</v>
      </c>
      <c r="M68" s="5">
        <f t="shared" si="114"/>
        <v>0.11185249114868788</v>
      </c>
      <c r="N68" s="5">
        <f t="shared" si="115"/>
        <v>0.14544784385008186</v>
      </c>
      <c r="O68" s="5">
        <f t="shared" si="116"/>
        <v>9.9573350783807135E-2</v>
      </c>
      <c r="P68" s="5">
        <f t="shared" si="117"/>
        <v>0.12948061350891513</v>
      </c>
      <c r="Q68" s="5">
        <f t="shared" si="118"/>
        <v>9.4566848996308503E-2</v>
      </c>
      <c r="R68" s="5">
        <f t="shared" si="119"/>
        <v>4.4321105790728801E-2</v>
      </c>
      <c r="S68" s="5">
        <f t="shared" si="120"/>
        <v>3.7471738676697612E-2</v>
      </c>
      <c r="T68" s="5">
        <f t="shared" si="121"/>
        <v>8.4185322391357453E-2</v>
      </c>
      <c r="U68" s="5">
        <f t="shared" si="122"/>
        <v>5.7633130993421801E-2</v>
      </c>
      <c r="V68" s="5">
        <f t="shared" si="123"/>
        <v>4.8197046179874184E-3</v>
      </c>
      <c r="W68" s="5">
        <f t="shared" si="124"/>
        <v>4.0990129484987335E-2</v>
      </c>
      <c r="X68" s="5">
        <f t="shared" si="125"/>
        <v>3.6490242639805513E-2</v>
      </c>
      <c r="Y68" s="5">
        <f t="shared" si="126"/>
        <v>1.6242176160965256E-2</v>
      </c>
      <c r="Z68" s="5">
        <f t="shared" si="127"/>
        <v>1.3151848381454176E-2</v>
      </c>
      <c r="AA68" s="5">
        <f t="shared" si="128"/>
        <v>1.7102059776056572E-2</v>
      </c>
      <c r="AB68" s="5">
        <f t="shared" si="129"/>
        <v>1.111936665101188E-2</v>
      </c>
      <c r="AC68" s="5">
        <f t="shared" si="130"/>
        <v>3.4870608628152311E-4</v>
      </c>
      <c r="AD68" s="5">
        <f t="shared" si="131"/>
        <v>1.3325420586300939E-2</v>
      </c>
      <c r="AE68" s="5">
        <f t="shared" si="132"/>
        <v>1.1862559025329972E-2</v>
      </c>
      <c r="AF68" s="5">
        <f t="shared" si="133"/>
        <v>5.2801450324991483E-3</v>
      </c>
      <c r="AG68" s="5">
        <f t="shared" si="134"/>
        <v>1.5668306478500281E-3</v>
      </c>
      <c r="AH68" s="5">
        <f t="shared" si="135"/>
        <v>2.9270103841521483E-3</v>
      </c>
      <c r="AI68" s="5">
        <f t="shared" si="136"/>
        <v>3.8061499116349711E-3</v>
      </c>
      <c r="AJ68" s="5">
        <f t="shared" si="137"/>
        <v>2.4746712940062238E-3</v>
      </c>
      <c r="AK68" s="5">
        <f t="shared" si="138"/>
        <v>1.0726496425619084E-3</v>
      </c>
      <c r="AL68" s="5">
        <f t="shared" si="139"/>
        <v>1.6146507788013238E-5</v>
      </c>
      <c r="AM68" s="5">
        <f t="shared" si="140"/>
        <v>3.4655530203552367E-3</v>
      </c>
      <c r="AN68" s="5">
        <f t="shared" si="141"/>
        <v>3.0851054188591694E-3</v>
      </c>
      <c r="AO68" s="5">
        <f t="shared" si="142"/>
        <v>1.3732116331174442E-3</v>
      </c>
      <c r="AP68" s="5">
        <f t="shared" si="143"/>
        <v>4.0748692687598957E-4</v>
      </c>
      <c r="AQ68" s="5">
        <f t="shared" si="144"/>
        <v>9.0688276794169667E-5</v>
      </c>
      <c r="AR68" s="5">
        <f t="shared" si="145"/>
        <v>5.2113677350573142E-4</v>
      </c>
      <c r="AS68" s="5">
        <f t="shared" si="146"/>
        <v>6.7766233258619989E-4</v>
      </c>
      <c r="AT68" s="5">
        <f t="shared" si="147"/>
        <v>4.4060049141889898E-4</v>
      </c>
      <c r="AU68" s="5">
        <f t="shared" si="148"/>
        <v>1.9097888304510092E-4</v>
      </c>
      <c r="AV68" s="5">
        <f t="shared" si="149"/>
        <v>6.2085042707903836E-5</v>
      </c>
      <c r="AW68" s="5">
        <f t="shared" si="150"/>
        <v>5.1920060890216709E-7</v>
      </c>
      <c r="AX68" s="5">
        <f t="shared" si="151"/>
        <v>7.5107433814885377E-4</v>
      </c>
      <c r="AY68" s="5">
        <f t="shared" si="152"/>
        <v>6.6862157265496804E-4</v>
      </c>
      <c r="AZ68" s="5">
        <f t="shared" si="153"/>
        <v>2.976102262536641E-4</v>
      </c>
      <c r="BA68" s="5">
        <f t="shared" si="154"/>
        <v>8.8312881698841329E-5</v>
      </c>
      <c r="BB68" s="5">
        <f t="shared" si="155"/>
        <v>1.9654478540934006E-5</v>
      </c>
      <c r="BC68" s="5">
        <f t="shared" si="156"/>
        <v>3.4993628950609022E-6</v>
      </c>
      <c r="BD68" s="5">
        <f t="shared" si="157"/>
        <v>7.7321083362740946E-5</v>
      </c>
      <c r="BE68" s="5">
        <f t="shared" si="158"/>
        <v>1.0054478665399875E-4</v>
      </c>
      <c r="BF68" s="5">
        <f t="shared" si="159"/>
        <v>6.5371912055810116E-5</v>
      </c>
      <c r="BG68" s="5">
        <f t="shared" si="160"/>
        <v>2.8335544308486605E-5</v>
      </c>
      <c r="BH68" s="5">
        <f t="shared" si="161"/>
        <v>9.2115602023321211E-6</v>
      </c>
      <c r="BI68" s="5">
        <f t="shared" si="162"/>
        <v>2.3956579887763123E-6</v>
      </c>
      <c r="BJ68" s="8">
        <f t="shared" si="163"/>
        <v>0.46020833695168017</v>
      </c>
      <c r="BK68" s="8">
        <f t="shared" si="164"/>
        <v>0.28465802211901253</v>
      </c>
      <c r="BL68" s="8">
        <f t="shared" si="165"/>
        <v>0.24220513929521739</v>
      </c>
      <c r="BM68" s="8">
        <f t="shared" si="166"/>
        <v>0.37431299029678894</v>
      </c>
      <c r="BN68" s="8">
        <f t="shared" si="167"/>
        <v>0.62524225407852929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1.21984435797665</v>
      </c>
      <c r="F69">
        <f>VLOOKUP(B69,home!$B$2:$E$405,3,FALSE)</f>
        <v>1.0900000000000001</v>
      </c>
      <c r="G69">
        <f>VLOOKUP(C69,away!$B$2:$E$405,4,FALSE)</f>
        <v>0.97</v>
      </c>
      <c r="H69">
        <f>VLOOKUP(A69,away!$A$2:$E$405,3,FALSE)</f>
        <v>1.0350194552529199</v>
      </c>
      <c r="I69">
        <f>VLOOKUP(C69,away!$B$2:$E$405,3,FALSE)</f>
        <v>1.04</v>
      </c>
      <c r="J69">
        <f>VLOOKUP(B69,home!$B$2:$E$405,4,FALSE)</f>
        <v>1.06</v>
      </c>
      <c r="K69" s="3">
        <f t="shared" si="112"/>
        <v>1.2897414396887121</v>
      </c>
      <c r="L69" s="3">
        <f t="shared" si="113"/>
        <v>1.1410054474708191</v>
      </c>
      <c r="M69" s="5">
        <f t="shared" si="114"/>
        <v>8.7971103551691021E-2</v>
      </c>
      <c r="N69" s="5">
        <f t="shared" si="115"/>
        <v>0.11345997774576276</v>
      </c>
      <c r="O69" s="5">
        <f t="shared" si="116"/>
        <v>0.10037550837249898</v>
      </c>
      <c r="P69" s="5">
        <f t="shared" si="117"/>
        <v>0.12945845267783321</v>
      </c>
      <c r="Q69" s="5">
        <f t="shared" si="118"/>
        <v>7.316701752243468E-2</v>
      </c>
      <c r="R69" s="5">
        <f t="shared" si="119"/>
        <v>5.726450092283708E-2</v>
      </c>
      <c r="S69" s="5">
        <f t="shared" si="120"/>
        <v>4.7627829744943076E-2</v>
      </c>
      <c r="T69" s="5">
        <f t="shared" si="121"/>
        <v>8.3483965568290838E-2</v>
      </c>
      <c r="U69" s="5">
        <f t="shared" si="122"/>
        <v>7.3856399863275482E-2</v>
      </c>
      <c r="V69" s="5">
        <f t="shared" si="123"/>
        <v>7.7876899904228579E-3</v>
      </c>
      <c r="W69" s="5">
        <f t="shared" si="124"/>
        <v>3.1455511505704713E-2</v>
      </c>
      <c r="X69" s="5">
        <f t="shared" si="125"/>
        <v>3.5890909980990107E-2</v>
      </c>
      <c r="Y69" s="5">
        <f t="shared" si="126"/>
        <v>2.0475861901497253E-2</v>
      </c>
      <c r="Z69" s="5">
        <f t="shared" si="127"/>
        <v>2.1779702499884954E-2</v>
      </c>
      <c r="AA69" s="5">
        <f t="shared" si="128"/>
        <v>2.8090184858193465E-2</v>
      </c>
      <c r="AB69" s="5">
        <f t="shared" si="129"/>
        <v>1.8114537730064256E-2</v>
      </c>
      <c r="AC69" s="5">
        <f t="shared" si="130"/>
        <v>7.162737644742579E-4</v>
      </c>
      <c r="AD69" s="5">
        <f t="shared" si="131"/>
        <v>1.0142369173878106E-2</v>
      </c>
      <c r="AE69" s="5">
        <f t="shared" si="132"/>
        <v>1.1572498477655031E-2</v>
      </c>
      <c r="AF69" s="5">
        <f t="shared" si="133"/>
        <v>6.602141901926077E-3</v>
      </c>
      <c r="AG69" s="5">
        <f t="shared" si="134"/>
        <v>2.5110266250243365E-3</v>
      </c>
      <c r="AH69" s="5">
        <f t="shared" si="135"/>
        <v>6.2126897991656334E-3</v>
      </c>
      <c r="AI69" s="5">
        <f t="shared" si="136"/>
        <v>8.0127634859152603E-3</v>
      </c>
      <c r="AJ69" s="5">
        <f t="shared" si="137"/>
        <v>5.1671965571047475E-3</v>
      </c>
      <c r="AK69" s="5">
        <f t="shared" si="138"/>
        <v>2.2214491755716114E-3</v>
      </c>
      <c r="AL69" s="5">
        <f t="shared" si="139"/>
        <v>4.216279641783881E-5</v>
      </c>
      <c r="AM69" s="5">
        <f t="shared" si="140"/>
        <v>2.6162067640343916E-3</v>
      </c>
      <c r="AN69" s="5">
        <f t="shared" si="141"/>
        <v>2.9851061694732449E-3</v>
      </c>
      <c r="AO69" s="5">
        <f t="shared" si="142"/>
        <v>1.7030112003238614E-3</v>
      </c>
      <c r="AP69" s="5">
        <f t="shared" si="143"/>
        <v>6.4771501889111479E-4</v>
      </c>
      <c r="AQ69" s="5">
        <f t="shared" si="144"/>
        <v>1.8476159124085651E-4</v>
      </c>
      <c r="AR69" s="5">
        <f t="shared" si="145"/>
        <v>1.4177425808588754E-3</v>
      </c>
      <c r="AS69" s="5">
        <f t="shared" si="146"/>
        <v>1.8285213573449163E-3</v>
      </c>
      <c r="AT69" s="5">
        <f t="shared" si="147"/>
        <v>1.1791598839617956E-3</v>
      </c>
      <c r="AU69" s="5">
        <f t="shared" si="148"/>
        <v>5.0693712212135378E-4</v>
      </c>
      <c r="AV69" s="5">
        <f t="shared" si="149"/>
        <v>1.6345445342911175E-4</v>
      </c>
      <c r="AW69" s="5">
        <f t="shared" si="150"/>
        <v>1.7235237748068014E-6</v>
      </c>
      <c r="AX69" s="5">
        <f t="shared" si="151"/>
        <v>5.6237171306150978E-4</v>
      </c>
      <c r="AY69" s="5">
        <f t="shared" si="152"/>
        <v>6.4166918810667898E-4</v>
      </c>
      <c r="AZ69" s="5">
        <f t="shared" si="153"/>
        <v>3.6607401955194928E-4</v>
      </c>
      <c r="BA69" s="5">
        <f t="shared" si="154"/>
        <v>1.3923081682877111E-4</v>
      </c>
      <c r="BB69" s="5">
        <f t="shared" si="155"/>
        <v>3.9715780114359879E-5</v>
      </c>
      <c r="BC69" s="5">
        <f t="shared" si="156"/>
        <v>9.0631842922075723E-6</v>
      </c>
      <c r="BD69" s="5">
        <f t="shared" si="157"/>
        <v>2.6960866797855274E-4</v>
      </c>
      <c r="BE69" s="5">
        <f t="shared" si="158"/>
        <v>3.477254715912146E-4</v>
      </c>
      <c r="BF69" s="5">
        <f t="shared" si="159"/>
        <v>2.2423797517324482E-4</v>
      </c>
      <c r="BG69" s="5">
        <f t="shared" si="160"/>
        <v>9.6403002977607505E-5</v>
      </c>
      <c r="BH69" s="5">
        <f t="shared" si="161"/>
        <v>3.1083736962663665E-5</v>
      </c>
      <c r="BI69" s="5">
        <f t="shared" si="162"/>
        <v>8.0179967322262109E-6</v>
      </c>
      <c r="BJ69" s="8">
        <f t="shared" si="163"/>
        <v>0.39865620584908279</v>
      </c>
      <c r="BK69" s="8">
        <f t="shared" si="164"/>
        <v>0.2742451817138889</v>
      </c>
      <c r="BL69" s="8">
        <f t="shared" si="165"/>
        <v>0.30538812301375801</v>
      </c>
      <c r="BM69" s="8">
        <f t="shared" si="166"/>
        <v>0.43773270661922514</v>
      </c>
      <c r="BN69" s="8">
        <f t="shared" si="167"/>
        <v>0.56169656079305774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1.21984435797665</v>
      </c>
      <c r="F70">
        <f>VLOOKUP(B70,home!$B$2:$E$405,3,FALSE)</f>
        <v>1.6</v>
      </c>
      <c r="G70">
        <f>VLOOKUP(C70,away!$B$2:$E$405,4,FALSE)</f>
        <v>1.52</v>
      </c>
      <c r="H70">
        <f>VLOOKUP(A70,away!$A$2:$E$405,3,FALSE)</f>
        <v>1.0350194552529199</v>
      </c>
      <c r="I70">
        <f>VLOOKUP(C70,away!$B$2:$E$405,3,FALSE)</f>
        <v>0.7</v>
      </c>
      <c r="J70">
        <f>VLOOKUP(B70,home!$B$2:$E$405,4,FALSE)</f>
        <v>0.55000000000000004</v>
      </c>
      <c r="K70" s="3">
        <f t="shared" si="112"/>
        <v>2.9666614785992129</v>
      </c>
      <c r="L70" s="3">
        <f t="shared" si="113"/>
        <v>0.39848249027237415</v>
      </c>
      <c r="M70" s="5">
        <f t="shared" si="114"/>
        <v>3.4557040621710715E-2</v>
      </c>
      <c r="N70" s="5">
        <f t="shared" si="115"/>
        <v>0.10251904122681738</v>
      </c>
      <c r="O70" s="5">
        <f t="shared" si="116"/>
        <v>1.3770375603382876E-2</v>
      </c>
      <c r="P70" s="5">
        <f t="shared" si="117"/>
        <v>4.0852042848398377E-2</v>
      </c>
      <c r="Q70" s="5">
        <f t="shared" si="118"/>
        <v>0.15206964521526187</v>
      </c>
      <c r="R70" s="5">
        <f t="shared" si="119"/>
        <v>2.7436267812109773E-3</v>
      </c>
      <c r="S70" s="5">
        <f t="shared" si="120"/>
        <v>1.2073439846574167E-2</v>
      </c>
      <c r="T70" s="5">
        <f t="shared" si="121"/>
        <v>6.0597090920213974E-2</v>
      </c>
      <c r="U70" s="5">
        <f t="shared" si="122"/>
        <v>8.1394118834717585E-3</v>
      </c>
      <c r="V70" s="5">
        <f t="shared" si="123"/>
        <v>1.585863298818657E-3</v>
      </c>
      <c r="W70" s="5">
        <f t="shared" si="124"/>
        <v>0.15037971950812218</v>
      </c>
      <c r="X70" s="5">
        <f t="shared" si="125"/>
        <v>5.9923685116057647E-2</v>
      </c>
      <c r="Y70" s="5">
        <f t="shared" si="126"/>
        <v>1.1939269635672123E-2</v>
      </c>
      <c r="Z70" s="5">
        <f t="shared" si="127"/>
        <v>3.6442907738497624E-4</v>
      </c>
      <c r="AA70" s="5">
        <f t="shared" si="128"/>
        <v>1.0811377055594607E-3</v>
      </c>
      <c r="AB70" s="5">
        <f t="shared" si="129"/>
        <v>1.6036847920721953E-3</v>
      </c>
      <c r="AC70" s="5">
        <f t="shared" si="130"/>
        <v>1.1717177286721277E-4</v>
      </c>
      <c r="AD70" s="5">
        <f t="shared" si="131"/>
        <v>0.11153143025682515</v>
      </c>
      <c r="AE70" s="5">
        <f t="shared" si="132"/>
        <v>4.4443322072379297E-2</v>
      </c>
      <c r="AF70" s="5">
        <f t="shared" si="133"/>
        <v>8.8549428276894354E-3</v>
      </c>
      <c r="AG70" s="5">
        <f t="shared" si="134"/>
        <v>1.1761798897323953E-3</v>
      </c>
      <c r="AH70" s="5">
        <f t="shared" si="135"/>
        <v>3.6304651571007255E-5</v>
      </c>
      <c r="AI70" s="5">
        <f t="shared" si="136"/>
        <v>1.0770361130967363E-4</v>
      </c>
      <c r="AJ70" s="5">
        <f t="shared" si="137"/>
        <v>1.5976007738921564E-4</v>
      </c>
      <c r="AK70" s="5">
        <f t="shared" si="138"/>
        <v>1.5798468913620506E-4</v>
      </c>
      <c r="AL70" s="5">
        <f t="shared" si="139"/>
        <v>5.5406437584668563E-6</v>
      </c>
      <c r="AM70" s="5">
        <f t="shared" si="140"/>
        <v>6.6175199559199538E-2</v>
      </c>
      <c r="AN70" s="5">
        <f t="shared" si="141"/>
        <v>2.6369658314621149E-2</v>
      </c>
      <c r="AO70" s="5">
        <f t="shared" si="142"/>
        <v>5.2539235564209256E-3</v>
      </c>
      <c r="AP70" s="5">
        <f t="shared" si="143"/>
        <v>6.978655141544331E-4</v>
      </c>
      <c r="AQ70" s="5">
        <f t="shared" si="144"/>
        <v>6.9521796988867291E-5</v>
      </c>
      <c r="AR70" s="5">
        <f t="shared" si="145"/>
        <v>2.8933535932971665E-6</v>
      </c>
      <c r="AS70" s="5">
        <f t="shared" si="146"/>
        <v>8.5836006492013181E-6</v>
      </c>
      <c r="AT70" s="5">
        <f t="shared" si="147"/>
        <v>1.2732318696832375E-5</v>
      </c>
      <c r="AU70" s="5">
        <f t="shared" si="148"/>
        <v>1.259082647038038E-5</v>
      </c>
      <c r="AV70" s="5">
        <f t="shared" si="149"/>
        <v>9.33817996835119E-6</v>
      </c>
      <c r="AW70" s="5">
        <f t="shared" si="150"/>
        <v>1.8194283692220648E-7</v>
      </c>
      <c r="AX70" s="5">
        <f t="shared" si="151"/>
        <v>3.2719902561815492E-2</v>
      </c>
      <c r="AY70" s="5">
        <f t="shared" si="152"/>
        <v>1.3038308254301672E-2</v>
      </c>
      <c r="AZ70" s="5">
        <f t="shared" si="153"/>
        <v>2.5977687710564902E-3</v>
      </c>
      <c r="BA70" s="5">
        <f t="shared" si="154"/>
        <v>3.4505512301413185E-4</v>
      </c>
      <c r="BB70" s="5">
        <f t="shared" si="155"/>
        <v>3.4374606174977902E-5</v>
      </c>
      <c r="BC70" s="5">
        <f t="shared" si="156"/>
        <v>2.7395357341474651E-6</v>
      </c>
      <c r="BD70" s="5">
        <f t="shared" si="157"/>
        <v>1.9215845751592955E-7</v>
      </c>
      <c r="BE70" s="5">
        <f t="shared" si="158"/>
        <v>5.7006909369955166E-7</v>
      </c>
      <c r="BF70" s="5">
        <f t="shared" si="159"/>
        <v>8.4560101020921265E-7</v>
      </c>
      <c r="BG70" s="5">
        <f t="shared" si="160"/>
        <v>8.3620398108408366E-7</v>
      </c>
      <c r="BH70" s="5">
        <f t="shared" si="161"/>
        <v>6.2018353473336387E-7</v>
      </c>
      <c r="BI70" s="5">
        <f t="shared" si="162"/>
        <v>3.6797492043099338E-7</v>
      </c>
      <c r="BJ70" s="8">
        <f t="shared" si="163"/>
        <v>0.85073864426225299</v>
      </c>
      <c r="BK70" s="8">
        <f t="shared" si="164"/>
        <v>0.10222940728642926</v>
      </c>
      <c r="BL70" s="8">
        <f t="shared" si="165"/>
        <v>2.7849560265479096E-2</v>
      </c>
      <c r="BM70" s="8">
        <f t="shared" si="166"/>
        <v>0.62163214228329922</v>
      </c>
      <c r="BN70" s="8">
        <f t="shared" si="167"/>
        <v>0.34651177229678221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1.21984435797665</v>
      </c>
      <c r="F71">
        <f>VLOOKUP(B71,home!$B$2:$E$405,3,FALSE)</f>
        <v>0.59</v>
      </c>
      <c r="G71">
        <f>VLOOKUP(C71,away!$B$2:$E$405,4,FALSE)</f>
        <v>0.78</v>
      </c>
      <c r="H71">
        <f>VLOOKUP(A71,away!$A$2:$E$405,3,FALSE)</f>
        <v>1.0350194552529199</v>
      </c>
      <c r="I71">
        <f>VLOOKUP(C71,away!$B$2:$E$405,3,FALSE)</f>
        <v>1.23</v>
      </c>
      <c r="J71">
        <f>VLOOKUP(B71,home!$B$2:$E$405,4,FALSE)</f>
        <v>1.1000000000000001</v>
      </c>
      <c r="K71" s="3">
        <f t="shared" si="112"/>
        <v>0.56137237354085434</v>
      </c>
      <c r="L71" s="3">
        <f t="shared" si="113"/>
        <v>1.4003813229572009</v>
      </c>
      <c r="M71" s="5">
        <f t="shared" si="114"/>
        <v>0.14061161447660628</v>
      </c>
      <c r="N71" s="5">
        <f t="shared" si="115"/>
        <v>7.8935475766144014E-2</v>
      </c>
      <c r="O71" s="5">
        <f t="shared" si="116"/>
        <v>0.19690987870389776</v>
      </c>
      <c r="P71" s="5">
        <f t="shared" si="117"/>
        <v>0.1105397659816488</v>
      </c>
      <c r="Q71" s="5">
        <f t="shared" si="118"/>
        <v>2.2156097693708427E-2</v>
      </c>
      <c r="R71" s="5">
        <f t="shared" si="119"/>
        <v>0.13787445822135319</v>
      </c>
      <c r="S71" s="5">
        <f t="shared" si="120"/>
        <v>2.1724805430831932E-2</v>
      </c>
      <c r="T71" s="5">
        <f t="shared" si="121"/>
        <v>3.1026985399884386E-2</v>
      </c>
      <c r="U71" s="5">
        <f t="shared" si="122"/>
        <v>7.739891186238039E-2</v>
      </c>
      <c r="V71" s="5">
        <f t="shared" si="123"/>
        <v>1.8976264808564026E-3</v>
      </c>
      <c r="W71" s="5">
        <f t="shared" si="124"/>
        <v>4.145940383573383E-3</v>
      </c>
      <c r="X71" s="5">
        <f t="shared" si="125"/>
        <v>5.8058974792501777E-3</v>
      </c>
      <c r="Y71" s="5">
        <f t="shared" si="126"/>
        <v>4.065235196473122E-3</v>
      </c>
      <c r="Z71" s="5">
        <f t="shared" si="127"/>
        <v>6.4358938735341972E-2</v>
      </c>
      <c r="AA71" s="5">
        <f t="shared" si="128"/>
        <v>3.6129330196429346E-2</v>
      </c>
      <c r="AB71" s="5">
        <f t="shared" si="129"/>
        <v>1.0141003923405402E-2</v>
      </c>
      <c r="AC71" s="5">
        <f t="shared" si="130"/>
        <v>9.3236958009852491E-5</v>
      </c>
      <c r="AD71" s="5">
        <f t="shared" si="131"/>
        <v>5.8185409842136733E-4</v>
      </c>
      <c r="AE71" s="5">
        <f t="shared" si="132"/>
        <v>8.1481761211538357E-4</v>
      </c>
      <c r="AF71" s="5">
        <f t="shared" si="133"/>
        <v>5.7052768281148426E-4</v>
      </c>
      <c r="AG71" s="5">
        <f t="shared" si="134"/>
        <v>2.6631877041308422E-4</v>
      </c>
      <c r="AH71" s="5">
        <f t="shared" si="135"/>
        <v>2.2531763942579906E-2</v>
      </c>
      <c r="AI71" s="5">
        <f t="shared" si="136"/>
        <v>1.264870980450832E-2</v>
      </c>
      <c r="AJ71" s="5">
        <f t="shared" si="137"/>
        <v>3.5503181225931555E-3</v>
      </c>
      <c r="AK71" s="5">
        <f t="shared" si="138"/>
        <v>6.6435017043507661E-4</v>
      </c>
      <c r="AL71" s="5">
        <f t="shared" si="139"/>
        <v>2.9318748831988146E-6</v>
      </c>
      <c r="AM71" s="5">
        <f t="shared" si="140"/>
        <v>6.5327363257055397E-5</v>
      </c>
      <c r="AN71" s="5">
        <f t="shared" si="141"/>
        <v>9.148321938322085E-5</v>
      </c>
      <c r="AO71" s="5">
        <f t="shared" si="142"/>
        <v>6.4055695894129345E-5</v>
      </c>
      <c r="AP71" s="5">
        <f t="shared" si="143"/>
        <v>2.9900800053055E-5</v>
      </c>
      <c r="AQ71" s="5">
        <f t="shared" si="144"/>
        <v>1.0468130483943976E-5</v>
      </c>
      <c r="AR71" s="5">
        <f t="shared" si="145"/>
        <v>6.3106122796938828E-3</v>
      </c>
      <c r="AS71" s="5">
        <f t="shared" si="146"/>
        <v>3.5426033939478167E-3</v>
      </c>
      <c r="AT71" s="5">
        <f t="shared" si="147"/>
        <v>9.9435983788718606E-4</v>
      </c>
      <c r="AU71" s="5">
        <f t="shared" si="148"/>
        <v>1.8606871411614296E-4</v>
      </c>
      <c r="AV71" s="5">
        <f t="shared" si="149"/>
        <v>2.6113458921268451E-5</v>
      </c>
      <c r="AW71" s="5">
        <f t="shared" si="150"/>
        <v>6.4023627675624E-8</v>
      </c>
      <c r="AX71" s="5">
        <f t="shared" si="151"/>
        <v>6.1121628281297959E-6</v>
      </c>
      <c r="AY71" s="5">
        <f t="shared" si="152"/>
        <v>8.5593586673862274E-6</v>
      </c>
      <c r="AZ71" s="5">
        <f t="shared" si="153"/>
        <v>5.9931830071497566E-6</v>
      </c>
      <c r="BA71" s="5">
        <f t="shared" si="154"/>
        <v>2.797580516092331E-6</v>
      </c>
      <c r="BB71" s="5">
        <f t="shared" si="155"/>
        <v>9.7941987605116671E-7</v>
      </c>
      <c r="BC71" s="5">
        <f t="shared" si="156"/>
        <v>2.7431226035102222E-7</v>
      </c>
      <c r="BD71" s="5">
        <f t="shared" si="157"/>
        <v>1.4728772621512775E-3</v>
      </c>
      <c r="BE71" s="5">
        <f t="shared" si="158"/>
        <v>8.2683260458821771E-4</v>
      </c>
      <c r="BF71" s="5">
        <f t="shared" si="159"/>
        <v>2.3208049087932722E-4</v>
      </c>
      <c r="BG71" s="5">
        <f t="shared" si="160"/>
        <v>4.3427858672484844E-5</v>
      </c>
      <c r="BH71" s="5">
        <f t="shared" si="161"/>
        <v>6.094800025192396E-6</v>
      </c>
      <c r="BI71" s="5">
        <f t="shared" si="162"/>
        <v>6.8429047127982317E-7</v>
      </c>
      <c r="BJ71" s="8">
        <f t="shared" si="163"/>
        <v>0.1486551013090214</v>
      </c>
      <c r="BK71" s="8">
        <f t="shared" si="164"/>
        <v>0.27487854056150385</v>
      </c>
      <c r="BL71" s="8">
        <f t="shared" si="165"/>
        <v>0.51149047993893682</v>
      </c>
      <c r="BM71" s="8">
        <f t="shared" si="166"/>
        <v>0.31234727436640558</v>
      </c>
      <c r="BN71" s="8">
        <f t="shared" si="167"/>
        <v>0.68702729084335856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1.21984435797665</v>
      </c>
      <c r="F72">
        <f>VLOOKUP(B72,home!$B$2:$E$405,3,FALSE)</f>
        <v>0.82</v>
      </c>
      <c r="G72">
        <f>VLOOKUP(C72,away!$B$2:$E$405,4,FALSE)</f>
        <v>0.95</v>
      </c>
      <c r="H72">
        <f>VLOOKUP(A72,away!$A$2:$E$405,3,FALSE)</f>
        <v>1.0350194552529199</v>
      </c>
      <c r="I72">
        <f>VLOOKUP(C72,away!$B$2:$E$405,3,FALSE)</f>
        <v>0.73</v>
      </c>
      <c r="J72">
        <f>VLOOKUP(B72,home!$B$2:$E$405,4,FALSE)</f>
        <v>0.75</v>
      </c>
      <c r="K72" s="3">
        <f t="shared" si="112"/>
        <v>0.95025875486381028</v>
      </c>
      <c r="L72" s="3">
        <f t="shared" si="113"/>
        <v>0.56667315175097366</v>
      </c>
      <c r="M72" s="5">
        <f t="shared" si="114"/>
        <v>0.21938394588844415</v>
      </c>
      <c r="N72" s="5">
        <f t="shared" si="115"/>
        <v>0.20847151525706245</v>
      </c>
      <c r="O72" s="5">
        <f t="shared" si="116"/>
        <v>0.12431899206016971</v>
      </c>
      <c r="P72" s="5">
        <f t="shared" si="117"/>
        <v>0.11813521060102078</v>
      </c>
      <c r="Q72" s="5">
        <f t="shared" si="118"/>
        <v>9.9050941256373995E-2</v>
      </c>
      <c r="R72" s="5">
        <f t="shared" si="119"/>
        <v>3.5224117526620316E-2</v>
      </c>
      <c r="S72" s="5">
        <f t="shared" si="120"/>
        <v>1.5903542904233365E-2</v>
      </c>
      <c r="T72" s="5">
        <f t="shared" si="121"/>
        <v>5.612950906565E-2</v>
      </c>
      <c r="U72" s="5">
        <f t="shared" si="122"/>
        <v>3.3472026062022736E-2</v>
      </c>
      <c r="V72" s="5">
        <f t="shared" si="123"/>
        <v>9.515374633299159E-4</v>
      </c>
      <c r="W72" s="5">
        <f t="shared" si="124"/>
        <v>3.1374674702123462E-2</v>
      </c>
      <c r="X72" s="5">
        <f t="shared" si="125"/>
        <v>1.7779185798613845E-2</v>
      </c>
      <c r="Y72" s="5">
        <f t="shared" si="126"/>
        <v>5.037493626033329E-3</v>
      </c>
      <c r="Z72" s="5">
        <f t="shared" si="127"/>
        <v>6.6535205654855503E-3</v>
      </c>
      <c r="AA72" s="5">
        <f t="shared" si="128"/>
        <v>6.3225661680190535E-3</v>
      </c>
      <c r="AB72" s="5">
        <f t="shared" si="129"/>
        <v>3.0040369271829188E-3</v>
      </c>
      <c r="AC72" s="5">
        <f t="shared" si="130"/>
        <v>3.2024357505403086E-5</v>
      </c>
      <c r="AD72" s="5">
        <f t="shared" si="131"/>
        <v>7.4535148291742315E-3</v>
      </c>
      <c r="AE72" s="5">
        <f t="shared" si="132"/>
        <v>4.2237067398707816E-3</v>
      </c>
      <c r="AF72" s="5">
        <f t="shared" si="133"/>
        <v>1.1967306051772029E-3</v>
      </c>
      <c r="AG72" s="5">
        <f t="shared" si="134"/>
        <v>2.260517012775386E-4</v>
      </c>
      <c r="AH72" s="5">
        <f t="shared" si="135"/>
        <v>9.4259286727090398E-4</v>
      </c>
      <c r="AI72" s="5">
        <f t="shared" si="136"/>
        <v>8.9570712439635794E-4</v>
      </c>
      <c r="AJ72" s="5">
        <f t="shared" si="137"/>
        <v>4.2557676837576356E-4</v>
      </c>
      <c r="AK72" s="5">
        <f t="shared" si="138"/>
        <v>1.3480268333857244E-4</v>
      </c>
      <c r="AL72" s="5">
        <f t="shared" si="139"/>
        <v>6.8978688535156887E-7</v>
      </c>
      <c r="AM72" s="5">
        <f t="shared" si="140"/>
        <v>1.4165535441860104E-3</v>
      </c>
      <c r="AN72" s="5">
        <f t="shared" si="141"/>
        <v>8.0272286150789862E-4</v>
      </c>
      <c r="AO72" s="5">
        <f t="shared" si="142"/>
        <v>2.2744074695662061E-4</v>
      </c>
      <c r="AP72" s="5">
        <f t="shared" si="143"/>
        <v>4.2961521638167968E-5</v>
      </c>
      <c r="AQ72" s="5">
        <f t="shared" si="144"/>
        <v>6.0862852176795717E-6</v>
      </c>
      <c r="AR72" s="5">
        <f t="shared" si="145"/>
        <v>1.0682841418287809E-4</v>
      </c>
      <c r="AS72" s="5">
        <f t="shared" si="146"/>
        <v>1.0151463584549715E-4</v>
      </c>
      <c r="AT72" s="5">
        <f t="shared" si="147"/>
        <v>4.8232585729497614E-5</v>
      </c>
      <c r="AU72" s="5">
        <f t="shared" si="148"/>
        <v>1.5277812286391466E-5</v>
      </c>
      <c r="AV72" s="5">
        <f t="shared" si="149"/>
        <v>3.629468720077344E-6</v>
      </c>
      <c r="AW72" s="5">
        <f t="shared" si="150"/>
        <v>1.0317796277818051E-8</v>
      </c>
      <c r="AX72" s="5">
        <f t="shared" si="151"/>
        <v>2.2434873451601922E-4</v>
      </c>
      <c r="AY72" s="5">
        <f t="shared" si="152"/>
        <v>1.2713240447953506E-4</v>
      </c>
      <c r="AZ72" s="5">
        <f t="shared" si="153"/>
        <v>3.6021260168048861E-5</v>
      </c>
      <c r="BA72" s="5">
        <f t="shared" si="154"/>
        <v>6.8040936764900206E-6</v>
      </c>
      <c r="BB72" s="5">
        <f t="shared" si="155"/>
        <v>9.6392430211636714E-7</v>
      </c>
      <c r="BC72" s="5">
        <f t="shared" si="156"/>
        <v>1.0924600446592792E-7</v>
      </c>
      <c r="BD72" s="5">
        <f t="shared" si="157"/>
        <v>1.008946569359499E-5</v>
      </c>
      <c r="BE72" s="5">
        <f t="shared" si="158"/>
        <v>9.5876031072367049E-6</v>
      </c>
      <c r="BF72" s="5">
        <f t="shared" si="159"/>
        <v>4.5553518954055748E-6</v>
      </c>
      <c r="BG72" s="5">
        <f t="shared" si="160"/>
        <v>1.4429210066982001E-6</v>
      </c>
      <c r="BH72" s="5">
        <f t="shared" si="161"/>
        <v>3.4278707979796677E-7</v>
      </c>
      <c r="BI72" s="5">
        <f t="shared" si="162"/>
        <v>6.5147284726443506E-8</v>
      </c>
      <c r="BJ72" s="8">
        <f t="shared" si="163"/>
        <v>0.43383446820400995</v>
      </c>
      <c r="BK72" s="8">
        <f t="shared" si="164"/>
        <v>0.35453408340589848</v>
      </c>
      <c r="BL72" s="8">
        <f t="shared" si="165"/>
        <v>0.20504198438022814</v>
      </c>
      <c r="BM72" s="8">
        <f t="shared" si="166"/>
        <v>0.19535221187924742</v>
      </c>
      <c r="BN72" s="8">
        <f t="shared" si="167"/>
        <v>0.80458472258969138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1.21984435797665</v>
      </c>
      <c r="F73">
        <f>VLOOKUP(B73,home!$B$2:$E$405,3,FALSE)</f>
        <v>1.08</v>
      </c>
      <c r="G73">
        <f>VLOOKUP(C73,away!$B$2:$E$405,4,FALSE)</f>
        <v>0.74</v>
      </c>
      <c r="H73">
        <f>VLOOKUP(A73,away!$A$2:$E$405,3,FALSE)</f>
        <v>1.0350194552529199</v>
      </c>
      <c r="I73">
        <f>VLOOKUP(C73,away!$B$2:$E$405,3,FALSE)</f>
        <v>1.05</v>
      </c>
      <c r="J73">
        <f>VLOOKUP(B73,home!$B$2:$E$405,4,FALSE)</f>
        <v>1.1399999999999999</v>
      </c>
      <c r="K73" s="3">
        <f t="shared" si="112"/>
        <v>0.97489961089493882</v>
      </c>
      <c r="L73" s="3">
        <f t="shared" si="113"/>
        <v>1.2389182879377449</v>
      </c>
      <c r="M73" s="5">
        <f t="shared" si="114"/>
        <v>0.10928262103868344</v>
      </c>
      <c r="N73" s="5">
        <f t="shared" si="115"/>
        <v>0.10653958472819156</v>
      </c>
      <c r="O73" s="5">
        <f t="shared" si="116"/>
        <v>0.13539223775859507</v>
      </c>
      <c r="P73" s="5">
        <f t="shared" si="117"/>
        <v>0.13199383990904939</v>
      </c>
      <c r="Q73" s="5">
        <f t="shared" si="118"/>
        <v>5.1932699848211146E-2</v>
      </c>
      <c r="R73" s="5">
        <f t="shared" si="119"/>
        <v>8.3869959701969393E-2</v>
      </c>
      <c r="S73" s="5">
        <f t="shared" si="120"/>
        <v>3.9856231504020796E-2</v>
      </c>
      <c r="T73" s="5">
        <f t="shared" si="121"/>
        <v>6.4340371583930536E-2</v>
      </c>
      <c r="U73" s="5">
        <f t="shared" si="122"/>
        <v>8.1764791079224158E-2</v>
      </c>
      <c r="V73" s="5">
        <f t="shared" si="123"/>
        <v>5.3487990745853383E-3</v>
      </c>
      <c r="W73" s="5">
        <f t="shared" si="124"/>
        <v>1.68763896249149E-2</v>
      </c>
      <c r="X73" s="5">
        <f t="shared" si="125"/>
        <v>2.090846774066989E-2</v>
      </c>
      <c r="Y73" s="5">
        <f t="shared" si="126"/>
        <v>1.2951941528336161E-2</v>
      </c>
      <c r="Z73" s="5">
        <f t="shared" si="127"/>
        <v>3.4636008961123857E-2</v>
      </c>
      <c r="AA73" s="5">
        <f t="shared" si="128"/>
        <v>3.3766631659153265E-2</v>
      </c>
      <c r="AB73" s="5">
        <f t="shared" si="129"/>
        <v>1.6459538032870619E-2</v>
      </c>
      <c r="AC73" s="5">
        <f t="shared" si="130"/>
        <v>4.0377447601353889E-4</v>
      </c>
      <c r="AD73" s="5">
        <f t="shared" si="131"/>
        <v>4.1131964196602288E-3</v>
      </c>
      <c r="AE73" s="5">
        <f t="shared" si="132"/>
        <v>5.095914266197113E-3</v>
      </c>
      <c r="AF73" s="5">
        <f t="shared" si="133"/>
        <v>3.1567106890772298E-3</v>
      </c>
      <c r="AG73" s="5">
        <f t="shared" si="134"/>
        <v>1.3036355341421134E-3</v>
      </c>
      <c r="AH73" s="5">
        <f t="shared" si="135"/>
        <v>1.0727796230777995E-2</v>
      </c>
      <c r="AI73" s="5">
        <f t="shared" si="136"/>
        <v>1.045852437114566E-2</v>
      </c>
      <c r="AJ73" s="5">
        <f t="shared" si="137"/>
        <v>5.0980056699825686E-3</v>
      </c>
      <c r="AK73" s="5">
        <f t="shared" si="138"/>
        <v>1.6566812480020661E-3</v>
      </c>
      <c r="AL73" s="5">
        <f t="shared" si="139"/>
        <v>1.9507490958667961E-5</v>
      </c>
      <c r="AM73" s="5">
        <f t="shared" si="140"/>
        <v>8.0199071781224284E-4</v>
      </c>
      <c r="AN73" s="5">
        <f t="shared" si="141"/>
        <v>9.9360096705390687E-4</v>
      </c>
      <c r="AO73" s="5">
        <f t="shared" si="142"/>
        <v>6.1549520449785732E-4</v>
      </c>
      <c r="AP73" s="5">
        <f t="shared" si="143"/>
        <v>2.541827549967925E-4</v>
      </c>
      <c r="AQ73" s="5">
        <f t="shared" si="144"/>
        <v>7.8727915910981411E-5</v>
      </c>
      <c r="AR73" s="5">
        <f t="shared" si="145"/>
        <v>2.6581725879160929E-3</v>
      </c>
      <c r="AS73" s="5">
        <f t="shared" si="146"/>
        <v>2.5914514216509917E-3</v>
      </c>
      <c r="AT73" s="5">
        <f t="shared" si="147"/>
        <v>1.2632024913103437E-3</v>
      </c>
      <c r="AU73" s="5">
        <f t="shared" si="148"/>
        <v>4.1049853908665723E-4</v>
      </c>
      <c r="AV73" s="5">
        <f t="shared" si="149"/>
        <v>1.0004871650713071E-4</v>
      </c>
      <c r="AW73" s="5">
        <f t="shared" si="150"/>
        <v>6.5448767764633381E-7</v>
      </c>
      <c r="AX73" s="5">
        <f t="shared" si="151"/>
        <v>1.3031007312275131E-4</v>
      </c>
      <c r="AY73" s="5">
        <f t="shared" si="152"/>
        <v>1.6144353269428139E-4</v>
      </c>
      <c r="AZ73" s="5">
        <f t="shared" si="153"/>
        <v>1.0000767256211027E-4</v>
      </c>
      <c r="BA73" s="5">
        <f t="shared" si="154"/>
        <v>4.1300444823762745E-5</v>
      </c>
      <c r="BB73" s="5">
        <f t="shared" si="155"/>
        <v>1.2791969098030866E-5</v>
      </c>
      <c r="BC73" s="5">
        <f t="shared" si="156"/>
        <v>3.1696408908569873E-6</v>
      </c>
      <c r="BD73" s="5">
        <f t="shared" si="157"/>
        <v>5.4887643861067448E-4</v>
      </c>
      <c r="BE73" s="5">
        <f t="shared" si="158"/>
        <v>5.3509942643094636E-4</v>
      </c>
      <c r="BF73" s="5">
        <f t="shared" si="159"/>
        <v>2.6083411130881724E-4</v>
      </c>
      <c r="BG73" s="5">
        <f t="shared" si="160"/>
        <v>8.4762357874364379E-5</v>
      </c>
      <c r="BH73" s="5">
        <f t="shared" si="161"/>
        <v>2.0658697427563842E-5</v>
      </c>
      <c r="BI73" s="5">
        <f t="shared" si="162"/>
        <v>4.0280312167456541E-6</v>
      </c>
      <c r="BJ73" s="8">
        <f t="shared" si="163"/>
        <v>0.29041193285679445</v>
      </c>
      <c r="BK73" s="8">
        <f t="shared" si="164"/>
        <v>0.28706621702600549</v>
      </c>
      <c r="BL73" s="8">
        <f t="shared" si="165"/>
        <v>0.38767179857106115</v>
      </c>
      <c r="BM73" s="8">
        <f t="shared" si="166"/>
        <v>0.38061422538526835</v>
      </c>
      <c r="BN73" s="8">
        <f t="shared" si="167"/>
        <v>0.61901094298470005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1.37575757575758</v>
      </c>
      <c r="F74">
        <f>VLOOKUP(B74,home!$B$2:$E$405,3,FALSE)</f>
        <v>1.33</v>
      </c>
      <c r="G74">
        <f>VLOOKUP(C74,away!$B$2:$E$405,4,FALSE)</f>
        <v>1.54</v>
      </c>
      <c r="H74">
        <f>VLOOKUP(A74,away!$A$2:$E$405,3,FALSE)</f>
        <v>1.3303030303030301</v>
      </c>
      <c r="I74">
        <f>VLOOKUP(C74,away!$B$2:$E$405,3,FALSE)</f>
        <v>0.68</v>
      </c>
      <c r="J74">
        <f>VLOOKUP(B74,home!$B$2:$E$405,4,FALSE)</f>
        <v>1.19</v>
      </c>
      <c r="K74" s="3">
        <f t="shared" si="112"/>
        <v>2.8178266666666754</v>
      </c>
      <c r="L74" s="3">
        <f t="shared" si="113"/>
        <v>1.076481212121212</v>
      </c>
      <c r="M74" s="5">
        <f t="shared" si="114"/>
        <v>2.0357459403828538E-2</v>
      </c>
      <c r="N74" s="5">
        <f t="shared" si="115"/>
        <v>5.7363791973692325E-2</v>
      </c>
      <c r="O74" s="5">
        <f t="shared" si="116"/>
        <v>2.1914422574741705E-2</v>
      </c>
      <c r="P74" s="5">
        <f t="shared" si="117"/>
        <v>6.1751044315709359E-2</v>
      </c>
      <c r="Q74" s="5">
        <f t="shared" si="118"/>
        <v>8.0820611362295042E-2</v>
      </c>
      <c r="R74" s="5">
        <f t="shared" si="119"/>
        <v>1.1795232088097199E-2</v>
      </c>
      <c r="S74" s="5">
        <f t="shared" si="120"/>
        <v>4.6827939066939418E-2</v>
      </c>
      <c r="T74" s="5">
        <f t="shared" si="121"/>
        <v>8.7001869683660749E-2</v>
      </c>
      <c r="U74" s="5">
        <f t="shared" si="122"/>
        <v>3.323691951736274E-2</v>
      </c>
      <c r="V74" s="5">
        <f t="shared" si="123"/>
        <v>1.5782771334707305E-2</v>
      </c>
      <c r="W74" s="5">
        <f t="shared" si="124"/>
        <v>7.591282463765954E-2</v>
      </c>
      <c r="X74" s="5">
        <f t="shared" si="125"/>
        <v>8.1718729481492738E-2</v>
      </c>
      <c r="Y74" s="5">
        <f t="shared" si="126"/>
        <v>4.3984338482621357E-2</v>
      </c>
      <c r="Z74" s="5">
        <f t="shared" si="127"/>
        <v>4.2324485784819635E-3</v>
      </c>
      <c r="AA74" s="5">
        <f t="shared" si="128"/>
        <v>1.1926306469741939E-2</v>
      </c>
      <c r="AB74" s="5">
        <f t="shared" si="129"/>
        <v>1.6803132202639071E-2</v>
      </c>
      <c r="AC74" s="5">
        <f t="shared" si="130"/>
        <v>2.9921544751150557E-3</v>
      </c>
      <c r="AD74" s="5">
        <f t="shared" si="131"/>
        <v>5.3477295401497017E-2</v>
      </c>
      <c r="AE74" s="5">
        <f t="shared" si="132"/>
        <v>5.7567303774767611E-2</v>
      </c>
      <c r="AF74" s="5">
        <f t="shared" si="133"/>
        <v>3.0985060473005928E-2</v>
      </c>
      <c r="AG74" s="5">
        <f t="shared" si="134"/>
        <v>1.1118278485210161E-2</v>
      </c>
      <c r="AH74" s="5">
        <f t="shared" si="135"/>
        <v>1.1390378440012407E-3</v>
      </c>
      <c r="AI74" s="5">
        <f t="shared" si="136"/>
        <v>3.209611211169213E-3</v>
      </c>
      <c r="AJ74" s="5">
        <f t="shared" si="137"/>
        <v>4.5220640302324677E-3</v>
      </c>
      <c r="AK74" s="5">
        <f t="shared" si="138"/>
        <v>4.2474642042544088E-3</v>
      </c>
      <c r="AL74" s="5">
        <f t="shared" si="139"/>
        <v>3.6304857089884077E-4</v>
      </c>
      <c r="AM74" s="5">
        <f t="shared" si="140"/>
        <v>3.0137949808709884E-2</v>
      </c>
      <c r="AN74" s="5">
        <f t="shared" si="141"/>
        <v>3.2442936740928262E-2</v>
      </c>
      <c r="AO74" s="5">
        <f t="shared" si="142"/>
        <v>1.7462105933823125E-2</v>
      </c>
      <c r="AP74" s="5">
        <f t="shared" si="143"/>
        <v>6.2658763206103101E-3</v>
      </c>
      <c r="AQ74" s="5">
        <f t="shared" si="144"/>
        <v>1.6862745341530462E-3</v>
      </c>
      <c r="AR74" s="5">
        <f t="shared" si="145"/>
        <v>2.4523056779247762E-4</v>
      </c>
      <c r="AS74" s="5">
        <f t="shared" si="146"/>
        <v>6.9101723340745335E-4</v>
      </c>
      <c r="AT74" s="5">
        <f t="shared" si="147"/>
        <v>9.7358339371087638E-4</v>
      </c>
      <c r="AU74" s="5">
        <f t="shared" si="148"/>
        <v>9.1446308300744924E-4</v>
      </c>
      <c r="AV74" s="5">
        <f t="shared" si="149"/>
        <v>6.4419961524515303E-4</v>
      </c>
      <c r="AW74" s="5">
        <f t="shared" si="150"/>
        <v>3.0590245332481405E-5</v>
      </c>
      <c r="AX74" s="5">
        <f t="shared" si="151"/>
        <v>1.4153919774940743E-2</v>
      </c>
      <c r="AY74" s="5">
        <f t="shared" si="152"/>
        <v>1.5236428715594599E-2</v>
      </c>
      <c r="AZ74" s="5">
        <f t="shared" si="153"/>
        <v>8.200864626080856E-3</v>
      </c>
      <c r="BA74" s="5">
        <f t="shared" si="154"/>
        <v>2.9426922310418309E-3</v>
      </c>
      <c r="BB74" s="5">
        <f t="shared" si="155"/>
        <v>7.9193822494289564E-4</v>
      </c>
      <c r="BC74" s="5">
        <f t="shared" si="156"/>
        <v>1.7050132406232993E-4</v>
      </c>
      <c r="BD74" s="5">
        <f t="shared" si="157"/>
        <v>4.3997683144403214E-5</v>
      </c>
      <c r="BE74" s="5">
        <f t="shared" si="158"/>
        <v>1.2397784483585028E-4</v>
      </c>
      <c r="BF74" s="5">
        <f t="shared" si="159"/>
        <v>1.7467403862716116E-4</v>
      </c>
      <c r="BG74" s="5">
        <f t="shared" si="160"/>
        <v>1.6406705467265987E-4</v>
      </c>
      <c r="BH74" s="5">
        <f t="shared" si="161"/>
        <v>1.1557813044452009E-4</v>
      </c>
      <c r="BI74" s="5">
        <f t="shared" si="162"/>
        <v>6.5135827610009623E-5</v>
      </c>
      <c r="BJ74" s="8">
        <f t="shared" si="163"/>
        <v>0.70944159199079038</v>
      </c>
      <c r="BK74" s="8">
        <f t="shared" si="164"/>
        <v>0.1633108458827931</v>
      </c>
      <c r="BL74" s="8">
        <f t="shared" si="165"/>
        <v>0.11295011461473799</v>
      </c>
      <c r="BM74" s="8">
        <f t="shared" si="166"/>
        <v>0.72072660087817741</v>
      </c>
      <c r="BN74" s="8">
        <f t="shared" si="167"/>
        <v>0.25400256171836416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1.37575757575758</v>
      </c>
      <c r="F75">
        <f>VLOOKUP(B75,home!$B$2:$E$405,3,FALSE)</f>
        <v>1.54</v>
      </c>
      <c r="G75">
        <f>VLOOKUP(C75,away!$B$2:$E$405,4,FALSE)</f>
        <v>0.68</v>
      </c>
      <c r="H75">
        <f>VLOOKUP(A75,away!$A$2:$E$405,3,FALSE)</f>
        <v>1.3303030303030301</v>
      </c>
      <c r="I75">
        <f>VLOOKUP(C75,away!$B$2:$E$405,3,FALSE)</f>
        <v>1.07</v>
      </c>
      <c r="J75">
        <f>VLOOKUP(B75,home!$B$2:$E$405,4,FALSE)</f>
        <v>0.75</v>
      </c>
      <c r="K75" s="3">
        <f t="shared" si="112"/>
        <v>1.4406933333333378</v>
      </c>
      <c r="L75" s="3">
        <f t="shared" si="113"/>
        <v>1.0675681818181817</v>
      </c>
      <c r="M75" s="5">
        <f t="shared" si="114"/>
        <v>8.1409645724374424E-2</v>
      </c>
      <c r="N75" s="5">
        <f t="shared" si="115"/>
        <v>0.11728633386413509</v>
      </c>
      <c r="O75" s="5">
        <f t="shared" si="116"/>
        <v>8.6910347468432722E-2</v>
      </c>
      <c r="P75" s="5">
        <f t="shared" si="117"/>
        <v>0.12521115819545495</v>
      </c>
      <c r="Q75" s="5">
        <f t="shared" si="118"/>
        <v>8.4486819644583794E-2</v>
      </c>
      <c r="R75" s="5">
        <f t="shared" si="119"/>
        <v>4.6391360814030558E-2</v>
      </c>
      <c r="S75" s="5">
        <f t="shared" si="120"/>
        <v>4.8144891177045228E-2</v>
      </c>
      <c r="T75" s="5">
        <f t="shared" si="121"/>
        <v>9.0195440435568972E-2</v>
      </c>
      <c r="U75" s="5">
        <f t="shared" si="122"/>
        <v>6.6835724249035264E-2</v>
      </c>
      <c r="V75" s="5">
        <f t="shared" si="123"/>
        <v>8.227632176115135E-3</v>
      </c>
      <c r="W75" s="5">
        <f t="shared" si="124"/>
        <v>4.0573199272162651E-2</v>
      </c>
      <c r="X75" s="5">
        <f t="shared" si="125"/>
        <v>4.3314656577529455E-2</v>
      </c>
      <c r="Y75" s="5">
        <f t="shared" si="126"/>
        <v>2.3120674584276031E-2</v>
      </c>
      <c r="Z75" s="5">
        <f t="shared" si="127"/>
        <v>1.6508646905435281E-2</v>
      </c>
      <c r="AA75" s="5">
        <f t="shared" si="128"/>
        <v>2.3783897539014644E-2</v>
      </c>
      <c r="AB75" s="5">
        <f t="shared" si="129"/>
        <v>1.7132651312570798E-2</v>
      </c>
      <c r="AC75" s="5">
        <f t="shared" si="130"/>
        <v>7.9090086992382263E-4</v>
      </c>
      <c r="AD75" s="5">
        <f t="shared" si="131"/>
        <v>1.4613384425852438E-2</v>
      </c>
      <c r="AE75" s="5">
        <f t="shared" si="132"/>
        <v>1.5600784241717422E-2</v>
      </c>
      <c r="AF75" s="5">
        <f t="shared" si="133"/>
        <v>8.3274504339340034E-3</v>
      </c>
      <c r="AG75" s="5">
        <f t="shared" si="134"/>
        <v>2.9633737063119838E-3</v>
      </c>
      <c r="AH75" s="5">
        <f t="shared" si="135"/>
        <v>4.4060265402784734E-3</v>
      </c>
      <c r="AI75" s="5">
        <f t="shared" si="136"/>
        <v>6.3477330630689471E-3</v>
      </c>
      <c r="AJ75" s="5">
        <f t="shared" si="137"/>
        <v>4.5725683528715219E-3</v>
      </c>
      <c r="AK75" s="5">
        <f t="shared" si="138"/>
        <v>2.195889580731001E-3</v>
      </c>
      <c r="AL75" s="5">
        <f t="shared" si="139"/>
        <v>4.8657435152701936E-5</v>
      </c>
      <c r="AM75" s="5">
        <f t="shared" si="140"/>
        <v>4.2106811039525653E-3</v>
      </c>
      <c r="AN75" s="5">
        <f t="shared" si="141"/>
        <v>4.4951891703628143E-3</v>
      </c>
      <c r="AO75" s="5">
        <f t="shared" si="142"/>
        <v>2.3994604647665048E-3</v>
      </c>
      <c r="AP75" s="5">
        <f t="shared" si="143"/>
        <v>8.5386254857179556E-4</v>
      </c>
      <c r="AQ75" s="5">
        <f t="shared" si="144"/>
        <v>2.2788912212535765E-4</v>
      </c>
      <c r="AR75" s="5">
        <f t="shared" si="145"/>
        <v>9.4074674852954879E-4</v>
      </c>
      <c r="AS75" s="5">
        <f t="shared" si="146"/>
        <v>1.3553275689615349E-3</v>
      </c>
      <c r="AT75" s="5">
        <f t="shared" si="147"/>
        <v>9.7630569654288187E-4</v>
      </c>
      <c r="AU75" s="5">
        <f t="shared" si="148"/>
        <v>4.6885236943489686E-4</v>
      </c>
      <c r="AV75" s="5">
        <f t="shared" si="149"/>
        <v>1.6886812074059875E-4</v>
      </c>
      <c r="AW75" s="5">
        <f t="shared" si="150"/>
        <v>2.0788056078340441E-6</v>
      </c>
      <c r="AX75" s="5">
        <f t="shared" si="151"/>
        <v>1.0110500325428524E-3</v>
      </c>
      <c r="AY75" s="5">
        <f t="shared" si="152"/>
        <v>1.0793648449689865E-3</v>
      </c>
      <c r="AZ75" s="5">
        <f t="shared" si="153"/>
        <v>5.7614778253100207E-4</v>
      </c>
      <c r="BA75" s="5">
        <f t="shared" si="154"/>
        <v>2.0502568021839968E-4</v>
      </c>
      <c r="BB75" s="5">
        <f t="shared" si="155"/>
        <v>5.4719723164198218E-5</v>
      </c>
      <c r="BC75" s="5">
        <f t="shared" si="156"/>
        <v>1.1683407073599468E-5</v>
      </c>
      <c r="BD75" s="5">
        <f t="shared" si="157"/>
        <v>1.6738521597984275E-4</v>
      </c>
      <c r="BE75" s="5">
        <f t="shared" si="158"/>
        <v>2.4115076476072028E-4</v>
      </c>
      <c r="BF75" s="5">
        <f t="shared" si="159"/>
        <v>1.7371214955950293E-4</v>
      </c>
      <c r="BG75" s="5">
        <f t="shared" si="160"/>
        <v>8.3421978596459861E-5</v>
      </c>
      <c r="BH75" s="5">
        <f t="shared" si="161"/>
        <v>3.0046372104349025E-5</v>
      </c>
      <c r="BI75" s="5">
        <f t="shared" si="162"/>
        <v>8.6575215963176785E-6</v>
      </c>
      <c r="BJ75" s="8">
        <f t="shared" si="163"/>
        <v>0.45560719106634989</v>
      </c>
      <c r="BK75" s="8">
        <f t="shared" si="164"/>
        <v>0.26491225042303529</v>
      </c>
      <c r="BL75" s="8">
        <f t="shared" si="165"/>
        <v>0.26319067342684072</v>
      </c>
      <c r="BM75" s="8">
        <f t="shared" si="166"/>
        <v>0.45744581007128848</v>
      </c>
      <c r="BN75" s="8">
        <f t="shared" si="167"/>
        <v>0.54169566571101146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1.37575757575758</v>
      </c>
      <c r="F76">
        <f>VLOOKUP(B76,home!$B$2:$E$405,3,FALSE)</f>
        <v>0.77</v>
      </c>
      <c r="G76">
        <f>VLOOKUP(C76,away!$B$2:$E$405,4,FALSE)</f>
        <v>1.1100000000000001</v>
      </c>
      <c r="H76">
        <f>VLOOKUP(A76,away!$A$2:$E$405,3,FALSE)</f>
        <v>1.3303030303030301</v>
      </c>
      <c r="I76">
        <f>VLOOKUP(C76,away!$B$2:$E$405,3,FALSE)</f>
        <v>0.77</v>
      </c>
      <c r="J76">
        <f>VLOOKUP(B76,home!$B$2:$E$405,4,FALSE)</f>
        <v>0.89</v>
      </c>
      <c r="K76" s="3">
        <f t="shared" si="112"/>
        <v>1.1758600000000037</v>
      </c>
      <c r="L76" s="3">
        <f t="shared" si="113"/>
        <v>0.91165666666666645</v>
      </c>
      <c r="M76" s="5">
        <f t="shared" si="114"/>
        <v>0.12399467390648078</v>
      </c>
      <c r="N76" s="5">
        <f t="shared" si="115"/>
        <v>0.14580037725967493</v>
      </c>
      <c r="O76" s="5">
        <f t="shared" si="116"/>
        <v>0.11304057109800254</v>
      </c>
      <c r="P76" s="5">
        <f t="shared" si="117"/>
        <v>0.13291988593129767</v>
      </c>
      <c r="Q76" s="5">
        <f t="shared" si="118"/>
        <v>8.5720415802280972E-2</v>
      </c>
      <c r="R76" s="5">
        <f t="shared" si="119"/>
        <v>5.1527095122650655E-2</v>
      </c>
      <c r="S76" s="5">
        <f t="shared" si="120"/>
        <v>3.5621885036196226E-2</v>
      </c>
      <c r="T76" s="5">
        <f t="shared" si="121"/>
        <v>7.8147588535588106E-2</v>
      </c>
      <c r="U76" s="5">
        <f t="shared" si="122"/>
        <v>6.058865007092018E-2</v>
      </c>
      <c r="V76" s="5">
        <f t="shared" si="123"/>
        <v>4.242885553509183E-3</v>
      </c>
      <c r="W76" s="5">
        <f t="shared" si="124"/>
        <v>3.3598402708423479E-2</v>
      </c>
      <c r="X76" s="5">
        <f t="shared" si="125"/>
        <v>3.0630207818485647E-2</v>
      </c>
      <c r="Y76" s="5">
        <f t="shared" si="126"/>
        <v>1.3962116579553943E-2</v>
      </c>
      <c r="Z76" s="5">
        <f t="shared" si="127"/>
        <v>1.5658339927510648E-2</v>
      </c>
      <c r="AA76" s="5">
        <f t="shared" si="128"/>
        <v>1.8412015587162728E-2</v>
      </c>
      <c r="AB76" s="5">
        <f t="shared" si="129"/>
        <v>1.082497632416062E-2</v>
      </c>
      <c r="AC76" s="5">
        <f t="shared" si="130"/>
        <v>2.8426818972550382E-4</v>
      </c>
      <c r="AD76" s="5">
        <f t="shared" si="131"/>
        <v>9.876754452181738E-3</v>
      </c>
      <c r="AE76" s="5">
        <f t="shared" si="132"/>
        <v>9.0042090413611602E-3</v>
      </c>
      <c r="AF76" s="5">
        <f t="shared" si="133"/>
        <v>4.1043736003085873E-3</v>
      </c>
      <c r="AG76" s="5">
        <f t="shared" si="134"/>
        <v>1.2472598517373307E-3</v>
      </c>
      <c r="AH76" s="5">
        <f t="shared" si="135"/>
        <v>3.5687574959619816E-3</v>
      </c>
      <c r="AI76" s="5">
        <f t="shared" si="136"/>
        <v>4.1963591892018688E-3</v>
      </c>
      <c r="AJ76" s="5">
        <f t="shared" si="137"/>
        <v>2.4671654581074629E-3</v>
      </c>
      <c r="AK76" s="5">
        <f t="shared" si="138"/>
        <v>9.6701372519008362E-4</v>
      </c>
      <c r="AL76" s="5">
        <f t="shared" si="139"/>
        <v>1.2189199475038272E-5</v>
      </c>
      <c r="AM76" s="5">
        <f t="shared" si="140"/>
        <v>2.3227360980284887E-3</v>
      </c>
      <c r="AN76" s="5">
        <f t="shared" si="141"/>
        <v>2.117537848674991E-3</v>
      </c>
      <c r="AO76" s="5">
        <f t="shared" si="142"/>
        <v>9.6523374833177309E-4</v>
      </c>
      <c r="AP76" s="5">
        <f t="shared" si="143"/>
        <v>2.9332059385277215E-4</v>
      </c>
      <c r="AQ76" s="5">
        <f t="shared" si="144"/>
        <v>6.6851918714126327E-5</v>
      </c>
      <c r="AR76" s="5">
        <f t="shared" si="145"/>
        <v>6.5069631258207609E-4</v>
      </c>
      <c r="AS76" s="5">
        <f t="shared" si="146"/>
        <v>7.6512776611276242E-4</v>
      </c>
      <c r="AT76" s="5">
        <f t="shared" si="147"/>
        <v>4.4984156753067792E-4</v>
      </c>
      <c r="AU76" s="5">
        <f t="shared" si="148"/>
        <v>1.7631690186554157E-4</v>
      </c>
      <c r="AV76" s="5">
        <f t="shared" si="149"/>
        <v>5.183099805690408E-5</v>
      </c>
      <c r="AW76" s="5">
        <f t="shared" si="150"/>
        <v>3.6296070736381842E-7</v>
      </c>
      <c r="AX76" s="5">
        <f t="shared" si="151"/>
        <v>4.5520207803796485E-4</v>
      </c>
      <c r="AY76" s="5">
        <f t="shared" si="152"/>
        <v>4.1498800912383079E-4</v>
      </c>
      <c r="AZ76" s="5">
        <f t="shared" si="153"/>
        <v>1.8916329255223385E-4</v>
      </c>
      <c r="BA76" s="5">
        <f t="shared" si="154"/>
        <v>5.7483992247953668E-5</v>
      </c>
      <c r="BB76" s="5">
        <f t="shared" si="155"/>
        <v>1.3101416189865481E-5</v>
      </c>
      <c r="BC76" s="5">
        <f t="shared" si="156"/>
        <v>2.3887986824530932E-6</v>
      </c>
      <c r="BD76" s="5">
        <f t="shared" si="157"/>
        <v>9.8868605223477755E-5</v>
      </c>
      <c r="BE76" s="5">
        <f t="shared" si="158"/>
        <v>1.1625563813807891E-4</v>
      </c>
      <c r="BF76" s="5">
        <f t="shared" si="159"/>
        <v>6.8350177330520962E-5</v>
      </c>
      <c r="BG76" s="5">
        <f t="shared" si="160"/>
        <v>2.6790079838622217E-5</v>
      </c>
      <c r="BH76" s="5">
        <f t="shared" si="161"/>
        <v>7.8753458197606043E-6</v>
      </c>
      <c r="BI76" s="5">
        <f t="shared" si="162"/>
        <v>1.8520608271247446E-6</v>
      </c>
      <c r="BJ76" s="8">
        <f t="shared" si="163"/>
        <v>0.41898971344403235</v>
      </c>
      <c r="BK76" s="8">
        <f t="shared" si="164"/>
        <v>0.29749077582580818</v>
      </c>
      <c r="BL76" s="8">
        <f t="shared" si="165"/>
        <v>0.26800640952468369</v>
      </c>
      <c r="BM76" s="8">
        <f t="shared" si="166"/>
        <v>0.34672759455323093</v>
      </c>
      <c r="BN76" s="8">
        <f t="shared" si="167"/>
        <v>0.6530030191203875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1.37575757575758</v>
      </c>
      <c r="F77">
        <f>VLOOKUP(B77,home!$B$2:$E$405,3,FALSE)</f>
        <v>0.86</v>
      </c>
      <c r="G77">
        <f>VLOOKUP(C77,away!$B$2:$E$405,4,FALSE)</f>
        <v>1.27</v>
      </c>
      <c r="H77">
        <f>VLOOKUP(A77,away!$A$2:$E$405,3,FALSE)</f>
        <v>1.3303030303030301</v>
      </c>
      <c r="I77">
        <f>VLOOKUP(C77,away!$B$2:$E$405,3,FALSE)</f>
        <v>0.64</v>
      </c>
      <c r="J77">
        <f>VLOOKUP(B77,home!$B$2:$E$405,4,FALSE)</f>
        <v>1.17</v>
      </c>
      <c r="K77" s="3">
        <f t="shared" si="112"/>
        <v>1.502602424242429</v>
      </c>
      <c r="L77" s="3">
        <f t="shared" si="113"/>
        <v>0.99613090909090884</v>
      </c>
      <c r="M77" s="5">
        <f t="shared" si="114"/>
        <v>8.2189038833711023E-2</v>
      </c>
      <c r="N77" s="5">
        <f t="shared" si="115"/>
        <v>0.12349744899768929</v>
      </c>
      <c r="O77" s="5">
        <f t="shared" si="116"/>
        <v>8.1871041970732555E-2</v>
      </c>
      <c r="P77" s="5">
        <f t="shared" si="117"/>
        <v>0.12301962614047637</v>
      </c>
      <c r="Q77" s="5">
        <f t="shared" si="118"/>
        <v>9.2783783125841873E-2</v>
      </c>
      <c r="R77" s="5">
        <f t="shared" si="119"/>
        <v>4.0777137733262886E-2</v>
      </c>
      <c r="S77" s="5">
        <f t="shared" si="120"/>
        <v>4.6033597151446524E-2</v>
      </c>
      <c r="T77" s="5">
        <f t="shared" si="121"/>
        <v>9.2424794234038585E-2</v>
      </c>
      <c r="U77" s="5">
        <f t="shared" si="122"/>
        <v>6.127182601166823E-2</v>
      </c>
      <c r="V77" s="5">
        <f t="shared" si="123"/>
        <v>7.6558409894400574E-3</v>
      </c>
      <c r="W77" s="5">
        <f t="shared" si="124"/>
        <v>4.6472379151757899E-2</v>
      </c>
      <c r="X77" s="5">
        <f t="shared" si="125"/>
        <v>4.6292573292057992E-2</v>
      </c>
      <c r="Y77" s="5">
        <f t="shared" si="126"/>
        <v>2.3056731558787628E-2</v>
      </c>
      <c r="Z77" s="5">
        <f t="shared" si="127"/>
        <v>1.3539789093453457E-2</v>
      </c>
      <c r="AA77" s="5">
        <f t="shared" si="128"/>
        <v>2.0344919915554361E-2</v>
      </c>
      <c r="AB77" s="5">
        <f t="shared" si="129"/>
        <v>1.5285162993065034E-2</v>
      </c>
      <c r="AC77" s="5">
        <f t="shared" si="130"/>
        <v>7.1619852665008772E-4</v>
      </c>
      <c r="AD77" s="5">
        <f t="shared" si="131"/>
        <v>1.7457377393436189E-2</v>
      </c>
      <c r="AE77" s="5">
        <f t="shared" si="132"/>
        <v>1.7389833213266669E-2</v>
      </c>
      <c r="AF77" s="5">
        <f t="shared" si="133"/>
        <v>8.6612751838353041E-3</v>
      </c>
      <c r="AG77" s="5">
        <f t="shared" si="134"/>
        <v>2.8759213075867972E-3</v>
      </c>
      <c r="AH77" s="5">
        <f t="shared" si="135"/>
        <v>3.3718506046402402E-3</v>
      </c>
      <c r="AI77" s="5">
        <f t="shared" si="136"/>
        <v>5.0665508927157247E-3</v>
      </c>
      <c r="AJ77" s="5">
        <f t="shared" si="137"/>
        <v>3.8065058269711469E-3</v>
      </c>
      <c r="AK77" s="5">
        <f t="shared" si="138"/>
        <v>1.9065549611665914E-3</v>
      </c>
      <c r="AL77" s="5">
        <f t="shared" si="139"/>
        <v>4.2879915006240814E-5</v>
      </c>
      <c r="AM77" s="5">
        <f t="shared" si="140"/>
        <v>5.2462995184584379E-3</v>
      </c>
      <c r="AN77" s="5">
        <f t="shared" si="141"/>
        <v>5.2260011086852007E-3</v>
      </c>
      <c r="AO77" s="5">
        <f t="shared" si="142"/>
        <v>2.6028906176523434E-3</v>
      </c>
      <c r="AP77" s="5">
        <f t="shared" si="143"/>
        <v>8.6427326574207552E-4</v>
      </c>
      <c r="AQ77" s="5">
        <f t="shared" si="144"/>
        <v>2.1523232847665553E-4</v>
      </c>
      <c r="AR77" s="5">
        <f t="shared" si="145"/>
        <v>6.7176092162380286E-4</v>
      </c>
      <c r="AS77" s="5">
        <f t="shared" si="146"/>
        <v>1.0093895893432544E-3</v>
      </c>
      <c r="AT77" s="5">
        <f t="shared" si="147"/>
        <v>7.5835562197612235E-4</v>
      </c>
      <c r="AU77" s="5">
        <f t="shared" si="148"/>
        <v>3.7983566533973196E-4</v>
      </c>
      <c r="AV77" s="5">
        <f t="shared" si="149"/>
        <v>1.4268549788830432E-4</v>
      </c>
      <c r="AW77" s="5">
        <f t="shared" si="150"/>
        <v>1.7828381401982618E-6</v>
      </c>
      <c r="AX77" s="5">
        <f t="shared" si="151"/>
        <v>1.3138503957895878E-3</v>
      </c>
      <c r="AY77" s="5">
        <f t="shared" si="152"/>
        <v>1.3087669891673325E-3</v>
      </c>
      <c r="AZ77" s="5">
        <f t="shared" si="153"/>
        <v>6.5185162535371332E-4</v>
      </c>
      <c r="BA77" s="5">
        <f t="shared" si="154"/>
        <v>2.1644318405199367E-4</v>
      </c>
      <c r="BB77" s="5">
        <f t="shared" si="155"/>
        <v>5.3901436424060828E-5</v>
      </c>
      <c r="BC77" s="5">
        <f t="shared" si="156"/>
        <v>1.0738577373281112E-5</v>
      </c>
      <c r="BD77" s="5">
        <f t="shared" si="157"/>
        <v>1.1152696959147752E-4</v>
      </c>
      <c r="BE77" s="5">
        <f t="shared" si="158"/>
        <v>1.6758069487656576E-4</v>
      </c>
      <c r="BF77" s="5">
        <f t="shared" si="159"/>
        <v>1.259035791888793E-4</v>
      </c>
      <c r="BG77" s="5">
        <f t="shared" si="160"/>
        <v>6.306100777000286E-5</v>
      </c>
      <c r="BH77" s="5">
        <f t="shared" si="161"/>
        <v>2.3688905787594243E-5</v>
      </c>
      <c r="BI77" s="5">
        <f t="shared" si="162"/>
        <v>7.1190014528179227E-6</v>
      </c>
      <c r="BJ77" s="8">
        <f t="shared" si="163"/>
        <v>0.48862236650547286</v>
      </c>
      <c r="BK77" s="8">
        <f t="shared" si="164"/>
        <v>0.26096594854589761</v>
      </c>
      <c r="BL77" s="8">
        <f t="shared" si="165"/>
        <v>0.23716245836461539</v>
      </c>
      <c r="BM77" s="8">
        <f t="shared" si="166"/>
        <v>0.45484550155669817</v>
      </c>
      <c r="BN77" s="8">
        <f t="shared" si="167"/>
        <v>0.544138076801714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1.37575757575758</v>
      </c>
      <c r="F78">
        <f>VLOOKUP(B78,home!$B$2:$E$405,3,FALSE)</f>
        <v>0.82</v>
      </c>
      <c r="G78">
        <f>VLOOKUP(C78,away!$B$2:$E$405,4,FALSE)</f>
        <v>0.98</v>
      </c>
      <c r="H78">
        <f>VLOOKUP(A78,away!$A$2:$E$405,3,FALSE)</f>
        <v>1.3303030303030301</v>
      </c>
      <c r="I78">
        <f>VLOOKUP(C78,away!$B$2:$E$405,3,FALSE)</f>
        <v>1.1100000000000001</v>
      </c>
      <c r="J78">
        <f>VLOOKUP(B78,home!$B$2:$E$405,4,FALSE)</f>
        <v>1.22</v>
      </c>
      <c r="K78" s="3">
        <f t="shared" si="112"/>
        <v>1.1055587878787911</v>
      </c>
      <c r="L78" s="3">
        <f t="shared" si="113"/>
        <v>1.8014963636363635</v>
      </c>
      <c r="M78" s="5">
        <f t="shared" si="114"/>
        <v>5.4636389082171152E-2</v>
      </c>
      <c r="N78" s="5">
        <f t="shared" si="115"/>
        <v>6.0403740087759152E-2</v>
      </c>
      <c r="O78" s="5">
        <f t="shared" si="116"/>
        <v>9.8427256253752829E-2</v>
      </c>
      <c r="P78" s="5">
        <f t="shared" si="117"/>
        <v>0.10881711811813415</v>
      </c>
      <c r="Q78" s="5">
        <f t="shared" si="118"/>
        <v>3.3389942837384279E-2</v>
      </c>
      <c r="R78" s="5">
        <f t="shared" si="119"/>
        <v>8.8658172111920133E-2</v>
      </c>
      <c r="S78" s="5">
        <f t="shared" si="120"/>
        <v>5.4181679071649835E-2</v>
      </c>
      <c r="T78" s="5">
        <f t="shared" si="121"/>
        <v>6.0151860603573817E-2</v>
      </c>
      <c r="U78" s="5">
        <f t="shared" si="122"/>
        <v>9.8016821295603657E-2</v>
      </c>
      <c r="V78" s="5">
        <f t="shared" si="123"/>
        <v>1.1990165590741175E-2</v>
      </c>
      <c r="W78" s="5">
        <f t="shared" si="124"/>
        <v>1.2304848243546896E-2</v>
      </c>
      <c r="X78" s="5">
        <f t="shared" si="125"/>
        <v>2.2167139365847025E-2</v>
      </c>
      <c r="Y78" s="5">
        <f t="shared" si="126"/>
        <v>1.9967010479896952E-2</v>
      </c>
      <c r="Z78" s="5">
        <f t="shared" si="127"/>
        <v>5.323912488875699E-2</v>
      </c>
      <c r="AA78" s="5">
        <f t="shared" si="128"/>
        <v>5.8858982379741756E-2</v>
      </c>
      <c r="AB78" s="5">
        <f t="shared" si="129"/>
        <v>3.2536032607763214E-2</v>
      </c>
      <c r="AC78" s="5">
        <f t="shared" si="130"/>
        <v>1.4925209270571906E-3</v>
      </c>
      <c r="AD78" s="5">
        <f t="shared" si="131"/>
        <v>3.400933277292047E-3</v>
      </c>
      <c r="AE78" s="5">
        <f t="shared" si="132"/>
        <v>6.126768932011523E-3</v>
      </c>
      <c r="AF78" s="5">
        <f t="shared" si="133"/>
        <v>5.5186759759295028E-3</v>
      </c>
      <c r="AG78" s="5">
        <f t="shared" si="134"/>
        <v>3.3139582342414532E-3</v>
      </c>
      <c r="AH78" s="5">
        <f t="shared" si="135"/>
        <v>2.3977522472569485E-2</v>
      </c>
      <c r="AI78" s="5">
        <f t="shared" si="136"/>
        <v>2.6508560681110391E-2</v>
      </c>
      <c r="AJ78" s="5">
        <f t="shared" si="137"/>
        <v>1.4653386107509894E-2</v>
      </c>
      <c r="AK78" s="5">
        <f t="shared" si="138"/>
        <v>5.4000599277795186E-3</v>
      </c>
      <c r="AL78" s="5">
        <f t="shared" si="139"/>
        <v>1.1890377731156988E-4</v>
      </c>
      <c r="AM78" s="5">
        <f t="shared" si="140"/>
        <v>7.5198633433992787E-4</v>
      </c>
      <c r="AN78" s="5">
        <f t="shared" si="141"/>
        <v>1.3547006468176187E-3</v>
      </c>
      <c r="AO78" s="5">
        <f t="shared" si="142"/>
        <v>1.2202441445288848E-3</v>
      </c>
      <c r="AP78" s="5">
        <f t="shared" si="143"/>
        <v>7.3275512970578385E-4</v>
      </c>
      <c r="AQ78" s="5">
        <f t="shared" si="144"/>
        <v>3.3001392540021537E-4</v>
      </c>
      <c r="AR78" s="5">
        <f t="shared" si="145"/>
        <v>8.6390839086686131E-3</v>
      </c>
      <c r="AS78" s="5">
        <f t="shared" si="146"/>
        <v>9.5510151344508406E-3</v>
      </c>
      <c r="AT78" s="5">
        <f t="shared" si="147"/>
        <v>5.2796043575277308E-3</v>
      </c>
      <c r="AU78" s="5">
        <f t="shared" si="148"/>
        <v>1.9456376646626472E-3</v>
      </c>
      <c r="AV78" s="5">
        <f t="shared" si="149"/>
        <v>5.3775420454893995E-4</v>
      </c>
      <c r="AW78" s="5">
        <f t="shared" si="150"/>
        <v>6.5782198141415232E-6</v>
      </c>
      <c r="AX78" s="5">
        <f t="shared" si="151"/>
        <v>1.3856085004904418E-4</v>
      </c>
      <c r="AY78" s="5">
        <f t="shared" si="152"/>
        <v>2.4961686750571654E-4</v>
      </c>
      <c r="AZ78" s="5">
        <f t="shared" si="153"/>
        <v>2.2484193955692414E-4</v>
      </c>
      <c r="BA78" s="5">
        <f t="shared" si="154"/>
        <v>1.3501731216824863E-4</v>
      </c>
      <c r="BB78" s="5">
        <f t="shared" si="155"/>
        <v>6.0808299224763915E-5</v>
      </c>
      <c r="BC78" s="5">
        <f t="shared" si="156"/>
        <v>2.1909185986464795E-5</v>
      </c>
      <c r="BD78" s="5">
        <f t="shared" si="157"/>
        <v>2.5938797077693239E-3</v>
      </c>
      <c r="BE78" s="5">
        <f t="shared" si="158"/>
        <v>2.8676865056248466E-3</v>
      </c>
      <c r="BF78" s="5">
        <f t="shared" si="159"/>
        <v>1.5851980085874859E-3</v>
      </c>
      <c r="BG78" s="5">
        <f t="shared" si="160"/>
        <v>5.8417652964061809E-4</v>
      </c>
      <c r="BH78" s="5">
        <f t="shared" si="161"/>
        <v>1.6146037400418024E-4</v>
      </c>
      <c r="BI78" s="5">
        <f t="shared" si="162"/>
        <v>3.570078707490355E-5</v>
      </c>
      <c r="BJ78" s="8">
        <f t="shared" si="163"/>
        <v>0.23196533267276626</v>
      </c>
      <c r="BK78" s="8">
        <f t="shared" si="164"/>
        <v>0.23148639343457078</v>
      </c>
      <c r="BL78" s="8">
        <f t="shared" si="165"/>
        <v>0.48081799102031098</v>
      </c>
      <c r="BM78" s="8">
        <f t="shared" si="166"/>
        <v>0.55293318487759191</v>
      </c>
      <c r="BN78" s="8">
        <f t="shared" si="167"/>
        <v>0.44433261849112171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1.37575757575758</v>
      </c>
      <c r="F79">
        <f>VLOOKUP(B79,home!$B$2:$E$405,3,FALSE)</f>
        <v>0.64</v>
      </c>
      <c r="G79">
        <f>VLOOKUP(C79,away!$B$2:$E$405,4,FALSE)</f>
        <v>0.55000000000000004</v>
      </c>
      <c r="H79">
        <f>VLOOKUP(A79,away!$A$2:$E$405,3,FALSE)</f>
        <v>1.3303030303030301</v>
      </c>
      <c r="I79">
        <f>VLOOKUP(C79,away!$B$2:$E$405,3,FALSE)</f>
        <v>1.64</v>
      </c>
      <c r="J79">
        <f>VLOOKUP(B79,home!$B$2:$E$405,4,FALSE)</f>
        <v>0.93</v>
      </c>
      <c r="K79" s="3">
        <f t="shared" si="112"/>
        <v>0.48426666666666818</v>
      </c>
      <c r="L79" s="3">
        <f t="shared" si="113"/>
        <v>2.0289781818181813</v>
      </c>
      <c r="M79" s="5">
        <f t="shared" si="114"/>
        <v>8.1004963493882295E-2</v>
      </c>
      <c r="N79" s="5">
        <f t="shared" si="115"/>
        <v>3.9228003654637522E-2</v>
      </c>
      <c r="O79" s="5">
        <f t="shared" si="116"/>
        <v>0.16435730354806544</v>
      </c>
      <c r="P79" s="5">
        <f t="shared" si="117"/>
        <v>7.9592763531543417E-2</v>
      </c>
      <c r="Q79" s="5">
        <f t="shared" si="118"/>
        <v>9.4984072849095946E-3</v>
      </c>
      <c r="R79" s="5">
        <f t="shared" si="119"/>
        <v>0.16673869146074641</v>
      </c>
      <c r="S79" s="5">
        <f t="shared" si="120"/>
        <v>1.9551295789012432E-2</v>
      </c>
      <c r="T79" s="5">
        <f t="shared" si="121"/>
        <v>1.9272061143104435E-2</v>
      </c>
      <c r="U79" s="5">
        <f t="shared" si="122"/>
        <v>8.0745990318057709E-2</v>
      </c>
      <c r="V79" s="5">
        <f t="shared" si="123"/>
        <v>2.1344942544959688E-3</v>
      </c>
      <c r="W79" s="5">
        <f t="shared" si="124"/>
        <v>1.5332540115018558E-3</v>
      </c>
      <c r="X79" s="5">
        <f t="shared" si="125"/>
        <v>3.1109389365224682E-3</v>
      </c>
      <c r="Y79" s="5">
        <f t="shared" si="126"/>
        <v>3.1560136135863723E-3</v>
      </c>
      <c r="Z79" s="5">
        <f t="shared" si="127"/>
        <v>0.11276972234625599</v>
      </c>
      <c r="AA79" s="5">
        <f t="shared" si="128"/>
        <v>5.4610617541547071E-2</v>
      </c>
      <c r="AB79" s="5">
        <f t="shared" si="129"/>
        <v>1.3223050860726638E-2</v>
      </c>
      <c r="AC79" s="5">
        <f t="shared" si="130"/>
        <v>1.310801594200816E-4</v>
      </c>
      <c r="AD79" s="5">
        <f t="shared" si="131"/>
        <v>1.8562595232582524E-4</v>
      </c>
      <c r="AE79" s="5">
        <f t="shared" si="132"/>
        <v>3.7663100724832129E-4</v>
      </c>
      <c r="AF79" s="5">
        <f t="shared" si="133"/>
        <v>3.8208804815152464E-4</v>
      </c>
      <c r="AG79" s="5">
        <f t="shared" si="134"/>
        <v>2.584161044109794E-4</v>
      </c>
      <c r="AH79" s="5">
        <f t="shared" si="135"/>
        <v>5.7201826552561917E-2</v>
      </c>
      <c r="AI79" s="5">
        <f t="shared" si="136"/>
        <v>2.770093787185407E-2</v>
      </c>
      <c r="AJ79" s="5">
        <f t="shared" si="137"/>
        <v>6.7073204233716191E-3</v>
      </c>
      <c r="AK79" s="5">
        <f t="shared" si="138"/>
        <v>1.0827105678971466E-3</v>
      </c>
      <c r="AL79" s="5">
        <f t="shared" si="139"/>
        <v>5.1517989428820587E-6</v>
      </c>
      <c r="AM79" s="5">
        <f t="shared" si="140"/>
        <v>1.7978492235930655E-5</v>
      </c>
      <c r="AN79" s="5">
        <f t="shared" si="141"/>
        <v>3.6477968488690866E-5</v>
      </c>
      <c r="AO79" s="5">
        <f t="shared" si="142"/>
        <v>3.7006501090302462E-5</v>
      </c>
      <c r="AP79" s="5">
        <f t="shared" si="143"/>
        <v>2.5028461099218142E-5</v>
      </c>
      <c r="AQ79" s="5">
        <f t="shared" si="144"/>
        <v>1.269555037369968E-5</v>
      </c>
      <c r="AR79" s="5">
        <f t="shared" si="145"/>
        <v>2.3212251607059194E-2</v>
      </c>
      <c r="AS79" s="5">
        <f t="shared" si="146"/>
        <v>1.1240919711578569E-2</v>
      </c>
      <c r="AT79" s="5">
        <f t="shared" si="147"/>
        <v>2.7218013594968987E-3</v>
      </c>
      <c r="AU79" s="5">
        <f t="shared" si="148"/>
        <v>4.3935922389745635E-4</v>
      </c>
      <c r="AV79" s="5">
        <f t="shared" si="149"/>
        <v>5.3191756706518876E-5</v>
      </c>
      <c r="AW79" s="5">
        <f t="shared" si="150"/>
        <v>1.4061069612173787E-7</v>
      </c>
      <c r="AX79" s="5">
        <f t="shared" si="151"/>
        <v>1.4510640844644516E-6</v>
      </c>
      <c r="AY79" s="5">
        <f t="shared" si="152"/>
        <v>2.9441773677983466E-6</v>
      </c>
      <c r="AZ79" s="5">
        <f t="shared" si="153"/>
        <v>2.9868358213328646E-6</v>
      </c>
      <c r="BA79" s="5">
        <f t="shared" si="154"/>
        <v>2.0200749047191233E-6</v>
      </c>
      <c r="BB79" s="5">
        <f t="shared" si="155"/>
        <v>1.024671976828386E-6</v>
      </c>
      <c r="BC79" s="5">
        <f t="shared" si="156"/>
        <v>4.1580741690105979E-7</v>
      </c>
      <c r="BD79" s="5">
        <f t="shared" si="157"/>
        <v>7.8495253435995251E-3</v>
      </c>
      <c r="BE79" s="5">
        <f t="shared" si="158"/>
        <v>3.8012634730604749E-3</v>
      </c>
      <c r="BF79" s="5">
        <f t="shared" si="159"/>
        <v>9.2041259561037906E-4</v>
      </c>
      <c r="BG79" s="5">
        <f t="shared" si="160"/>
        <v>1.4857504654475144E-4</v>
      </c>
      <c r="BH79" s="5">
        <f t="shared" si="161"/>
        <v>1.7987485635017964E-5</v>
      </c>
      <c r="BI79" s="5">
        <f t="shared" si="162"/>
        <v>1.7421479420369457E-6</v>
      </c>
      <c r="BJ79" s="8">
        <f t="shared" si="163"/>
        <v>7.7141469361258763E-2</v>
      </c>
      <c r="BK79" s="8">
        <f t="shared" si="164"/>
        <v>0.18242269320466489</v>
      </c>
      <c r="BL79" s="8">
        <f t="shared" si="165"/>
        <v>0.62277547889595852</v>
      </c>
      <c r="BM79" s="8">
        <f t="shared" si="166"/>
        <v>0.45468642726768216</v>
      </c>
      <c r="BN79" s="8">
        <f t="shared" si="167"/>
        <v>0.54042013297378466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1.37575757575758</v>
      </c>
      <c r="F80">
        <f>VLOOKUP(B80,home!$B$2:$E$405,3,FALSE)</f>
        <v>1.1100000000000001</v>
      </c>
      <c r="G80">
        <f>VLOOKUP(C80,away!$B$2:$E$405,4,FALSE)</f>
        <v>0.95</v>
      </c>
      <c r="H80">
        <f>VLOOKUP(A80,away!$A$2:$E$405,3,FALSE)</f>
        <v>1.3303030303030301</v>
      </c>
      <c r="I80">
        <f>VLOOKUP(C80,away!$B$2:$E$405,3,FALSE)</f>
        <v>0.82</v>
      </c>
      <c r="J80">
        <f>VLOOKUP(B80,home!$B$2:$E$405,4,FALSE)</f>
        <v>0.49</v>
      </c>
      <c r="K80" s="3">
        <f t="shared" si="112"/>
        <v>1.4507363636363682</v>
      </c>
      <c r="L80" s="3">
        <f t="shared" si="113"/>
        <v>0.53451575757575742</v>
      </c>
      <c r="M80" s="5">
        <f t="shared" si="114"/>
        <v>0.13734598191594022</v>
      </c>
      <c r="N80" s="5">
        <f t="shared" si="115"/>
        <v>0.19925281036479753</v>
      </c>
      <c r="O80" s="5">
        <f t="shared" si="116"/>
        <v>7.3413591573785061E-2</v>
      </c>
      <c r="P80" s="5">
        <f t="shared" si="117"/>
        <v>0.10650376688123848</v>
      </c>
      <c r="Q80" s="5">
        <f t="shared" si="118"/>
        <v>0.14453164877647662</v>
      </c>
      <c r="R80" s="5">
        <f t="shared" si="119"/>
        <v>1.9620360758209481E-2</v>
      </c>
      <c r="S80" s="5">
        <f t="shared" si="120"/>
        <v>2.0646858760738025E-2</v>
      </c>
      <c r="T80" s="5">
        <f t="shared" si="121"/>
        <v>7.7254443739431689E-2</v>
      </c>
      <c r="U80" s="5">
        <f t="shared" si="122"/>
        <v>2.8463970819598519E-2</v>
      </c>
      <c r="V80" s="5">
        <f t="shared" si="123"/>
        <v>1.7789366691236196E-3</v>
      </c>
      <c r="W80" s="5">
        <f t="shared" si="124"/>
        <v>6.9892439525451502E-2</v>
      </c>
      <c r="X80" s="5">
        <f t="shared" si="125"/>
        <v>3.7358610261764527E-2</v>
      </c>
      <c r="Y80" s="5">
        <f t="shared" si="126"/>
        <v>9.9843829330222636E-3</v>
      </c>
      <c r="Z80" s="5">
        <f t="shared" si="127"/>
        <v>3.4957973315280014E-3</v>
      </c>
      <c r="AA80" s="5">
        <f t="shared" si="128"/>
        <v>5.0714803087506533E-3</v>
      </c>
      <c r="AB80" s="5">
        <f t="shared" si="129"/>
        <v>3.6786904506851841E-3</v>
      </c>
      <c r="AC80" s="5">
        <f t="shared" si="130"/>
        <v>8.6216326490709525E-5</v>
      </c>
      <c r="AD80" s="5">
        <f t="shared" si="131"/>
        <v>2.5348875890707053E-2</v>
      </c>
      <c r="AE80" s="5">
        <f t="shared" si="132"/>
        <v>1.3549373600415133E-2</v>
      </c>
      <c r="AF80" s="5">
        <f t="shared" si="133"/>
        <v>3.6211768473514306E-3</v>
      </c>
      <c r="AG80" s="5">
        <f t="shared" si="134"/>
        <v>6.451920286259478E-4</v>
      </c>
      <c r="AH80" s="5">
        <f t="shared" si="135"/>
        <v>4.6713968974825009E-4</v>
      </c>
      <c r="AI80" s="5">
        <f t="shared" si="136"/>
        <v>6.7769653481559761E-4</v>
      </c>
      <c r="AJ80" s="5">
        <f t="shared" si="137"/>
        <v>4.9157950328367376E-4</v>
      </c>
      <c r="AK80" s="5">
        <f t="shared" si="138"/>
        <v>2.3771742034397645E-4</v>
      </c>
      <c r="AL80" s="5">
        <f t="shared" si="139"/>
        <v>2.6742285168686321E-6</v>
      </c>
      <c r="AM80" s="5">
        <f t="shared" si="140"/>
        <v>7.3549072063907863E-3</v>
      </c>
      <c r="AN80" s="5">
        <f t="shared" si="141"/>
        <v>3.9313137973233693E-3</v>
      </c>
      <c r="AO80" s="5">
        <f t="shared" si="142"/>
        <v>1.0506745863221639E-3</v>
      </c>
      <c r="AP80" s="5">
        <f t="shared" si="143"/>
        <v>1.872007074911957E-4</v>
      </c>
      <c r="AQ80" s="5">
        <f t="shared" si="144"/>
        <v>2.501543199584355E-5</v>
      </c>
      <c r="AR80" s="5">
        <f t="shared" si="145"/>
        <v>4.9938705031898052E-5</v>
      </c>
      <c r="AS80" s="5">
        <f t="shared" si="146"/>
        <v>7.2447895342684981E-5</v>
      </c>
      <c r="AT80" s="5">
        <f t="shared" si="147"/>
        <v>5.2551398121277501E-5</v>
      </c>
      <c r="AU80" s="5">
        <f t="shared" si="148"/>
        <v>2.5412741404823073E-5</v>
      </c>
      <c r="AV80" s="5">
        <f t="shared" si="149"/>
        <v>9.216797013916092E-6</v>
      </c>
      <c r="AW80" s="5">
        <f t="shared" si="150"/>
        <v>5.7602989701756847E-8</v>
      </c>
      <c r="AX80" s="5">
        <f t="shared" si="151"/>
        <v>1.7783385559137165E-3</v>
      </c>
      <c r="AY80" s="5">
        <f t="shared" si="152"/>
        <v>9.5054998044039865E-4</v>
      </c>
      <c r="AZ80" s="5">
        <f t="shared" si="153"/>
        <v>2.5404197145436047E-4</v>
      </c>
      <c r="BA80" s="5">
        <f t="shared" si="154"/>
        <v>4.5263145609322156E-5</v>
      </c>
      <c r="BB80" s="5">
        <f t="shared" si="155"/>
        <v>6.0484661414071608E-6</v>
      </c>
      <c r="BC80" s="5">
        <f t="shared" si="156"/>
        <v>6.4660009234911352E-7</v>
      </c>
      <c r="BD80" s="5">
        <f t="shared" si="157"/>
        <v>4.4488374587462121E-6</v>
      </c>
      <c r="BE80" s="5">
        <f t="shared" si="158"/>
        <v>6.4540902773107416E-6</v>
      </c>
      <c r="BF80" s="5">
        <f t="shared" si="159"/>
        <v>4.6815917297433122E-6</v>
      </c>
      <c r="BG80" s="5">
        <f t="shared" si="160"/>
        <v>2.2639184540126372E-6</v>
      </c>
      <c r="BH80" s="5">
        <f t="shared" si="161"/>
        <v>8.2108720638588971E-7</v>
      </c>
      <c r="BI80" s="5">
        <f t="shared" si="162"/>
        <v>2.3823621360412184E-7</v>
      </c>
      <c r="BJ80" s="8">
        <f t="shared" si="163"/>
        <v>0.59702295441721853</v>
      </c>
      <c r="BK80" s="8">
        <f t="shared" si="164"/>
        <v>0.26731498476248827</v>
      </c>
      <c r="BL80" s="8">
        <f t="shared" si="165"/>
        <v>0.13235070235747487</v>
      </c>
      <c r="BM80" s="8">
        <f t="shared" si="166"/>
        <v>0.31856578622081155</v>
      </c>
      <c r="BN80" s="8">
        <f t="shared" si="167"/>
        <v>0.68066816027044741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1.37575757575758</v>
      </c>
      <c r="F81">
        <f>VLOOKUP(B81,home!$B$2:$E$405,3,FALSE)</f>
        <v>1.41</v>
      </c>
      <c r="G81">
        <f>VLOOKUP(C81,away!$B$2:$E$405,4,FALSE)</f>
        <v>1.45</v>
      </c>
      <c r="H81">
        <f>VLOOKUP(A81,away!$A$2:$E$405,3,FALSE)</f>
        <v>1.3303030303030301</v>
      </c>
      <c r="I81">
        <f>VLOOKUP(C81,away!$B$2:$E$405,3,FALSE)</f>
        <v>0.73</v>
      </c>
      <c r="J81">
        <f>VLOOKUP(B81,home!$B$2:$E$405,4,FALSE)</f>
        <v>1.46</v>
      </c>
      <c r="K81" s="3">
        <f t="shared" si="112"/>
        <v>2.8127363636363718</v>
      </c>
      <c r="L81" s="3">
        <f t="shared" si="113"/>
        <v>1.4178369696969695</v>
      </c>
      <c r="M81" s="5">
        <f t="shared" si="114"/>
        <v>1.4544049569144129E-2</v>
      </c>
      <c r="N81" s="5">
        <f t="shared" si="115"/>
        <v>4.0908577097661596E-2</v>
      </c>
      <c r="O81" s="5">
        <f t="shared" si="116"/>
        <v>2.0621091168237824E-2</v>
      </c>
      <c r="P81" s="5">
        <f t="shared" si="117"/>
        <v>5.8001692986763366E-2</v>
      </c>
      <c r="Q81" s="5">
        <f t="shared" si="118"/>
        <v>5.7532521193607432E-2</v>
      </c>
      <c r="R81" s="5">
        <f t="shared" si="119"/>
        <v>1.4618672706909631E-2</v>
      </c>
      <c r="S81" s="5">
        <f t="shared" si="120"/>
        <v>5.7827711142913955E-2</v>
      </c>
      <c r="T81" s="5">
        <f t="shared" si="121"/>
        <v>8.1571735508171025E-2</v>
      </c>
      <c r="U81" s="5">
        <f t="shared" si="122"/>
        <v>4.1118472310823273E-2</v>
      </c>
      <c r="V81" s="5">
        <f t="shared" si="123"/>
        <v>2.5624111633288895E-2</v>
      </c>
      <c r="W81" s="5">
        <f t="shared" si="124"/>
        <v>5.3941271484313283E-2</v>
      </c>
      <c r="X81" s="5">
        <f t="shared" si="125"/>
        <v>7.6479928902920283E-2</v>
      </c>
      <c r="Y81" s="5">
        <f t="shared" si="126"/>
        <v>5.4218035319178091E-2</v>
      </c>
      <c r="Z81" s="5">
        <f t="shared" si="127"/>
        <v>6.9089648705855109E-3</v>
      </c>
      <c r="AA81" s="5">
        <f t="shared" si="128"/>
        <v>1.9433096726582128E-2</v>
      </c>
      <c r="AB81" s="5">
        <f t="shared" si="129"/>
        <v>2.7330088910460251E-2</v>
      </c>
      <c r="AC81" s="5">
        <f t="shared" si="130"/>
        <v>6.3868123908114704E-3</v>
      </c>
      <c r="AD81" s="5">
        <f t="shared" si="131"/>
        <v>3.7930643951177422E-2</v>
      </c>
      <c r="AE81" s="5">
        <f t="shared" si="132"/>
        <v>5.3779469278392077E-2</v>
      </c>
      <c r="AF81" s="5">
        <f t="shared" si="133"/>
        <v>3.8125259876793348E-2</v>
      </c>
      <c r="AG81" s="5">
        <f t="shared" si="134"/>
        <v>1.8018467644207368E-2</v>
      </c>
      <c r="AH81" s="5">
        <f t="shared" si="135"/>
        <v>2.448946453963445E-3</v>
      </c>
      <c r="AI81" s="5">
        <f t="shared" si="136"/>
        <v>6.8882407436613282E-3</v>
      </c>
      <c r="AJ81" s="5">
        <f t="shared" si="137"/>
        <v>9.6874026105889331E-3</v>
      </c>
      <c r="AK81" s="5">
        <f t="shared" si="138"/>
        <v>9.0827031973298028E-3</v>
      </c>
      <c r="AL81" s="5">
        <f t="shared" si="139"/>
        <v>1.0188247219449008E-3</v>
      </c>
      <c r="AM81" s="5">
        <f t="shared" si="140"/>
        <v>2.1337780307524149E-2</v>
      </c>
      <c r="AN81" s="5">
        <f t="shared" si="141"/>
        <v>3.0253493771279706E-2</v>
      </c>
      <c r="AO81" s="5">
        <f t="shared" si="142"/>
        <v>2.1447260965708682E-2</v>
      </c>
      <c r="AP81" s="5">
        <f t="shared" si="143"/>
        <v>1.0136239831973494E-2</v>
      </c>
      <c r="AQ81" s="5">
        <f t="shared" si="144"/>
        <v>3.592883891871756E-3</v>
      </c>
      <c r="AR81" s="5">
        <f t="shared" si="145"/>
        <v>6.9444136384753388E-4</v>
      </c>
      <c r="AS81" s="5">
        <f t="shared" si="146"/>
        <v>1.9532804765071952E-3</v>
      </c>
      <c r="AT81" s="5">
        <f t="shared" si="147"/>
        <v>2.747031512326384E-3</v>
      </c>
      <c r="AU81" s="5">
        <f t="shared" si="148"/>
        <v>2.575558475591812E-3</v>
      </c>
      <c r="AV81" s="5">
        <f t="shared" si="149"/>
        <v>1.8110917452422381E-3</v>
      </c>
      <c r="AW81" s="5">
        <f t="shared" si="150"/>
        <v>1.1286318399042181E-4</v>
      </c>
      <c r="AX81" s="5">
        <f t="shared" si="151"/>
        <v>1.0002925098376209E-2</v>
      </c>
      <c r="AY81" s="5">
        <f t="shared" si="152"/>
        <v>1.4182517009587484E-2</v>
      </c>
      <c r="AZ81" s="5">
        <f t="shared" si="153"/>
        <v>1.0054248469774622E-2</v>
      </c>
      <c r="BA81" s="5">
        <f t="shared" si="154"/>
        <v>4.7517617276552123E-3</v>
      </c>
      <c r="BB81" s="5">
        <f t="shared" si="155"/>
        <v>1.6843058621651764E-3</v>
      </c>
      <c r="BC81" s="5">
        <f t="shared" si="156"/>
        <v>4.7761422393102293E-4</v>
      </c>
      <c r="BD81" s="5">
        <f t="shared" si="157"/>
        <v>1.641007731583029E-4</v>
      </c>
      <c r="BE81" s="5">
        <f t="shared" si="158"/>
        <v>4.6157221196320203E-4</v>
      </c>
      <c r="BF81" s="5">
        <f t="shared" si="159"/>
        <v>6.4914047251648686E-4</v>
      </c>
      <c r="BG81" s="5">
        <f t="shared" si="160"/>
        <v>6.0862033738507304E-4</v>
      </c>
      <c r="BH81" s="5">
        <f t="shared" si="161"/>
        <v>4.279721386529081E-4</v>
      </c>
      <c r="BI81" s="5">
        <f t="shared" si="162"/>
        <v>2.4075455940245243E-4</v>
      </c>
      <c r="BJ81" s="8">
        <f t="shared" si="163"/>
        <v>0.64042694141626944</v>
      </c>
      <c r="BK81" s="8">
        <f t="shared" si="164"/>
        <v>0.17758571945445417</v>
      </c>
      <c r="BL81" s="8">
        <f t="shared" si="165"/>
        <v>0.16356227889515021</v>
      </c>
      <c r="BM81" s="8">
        <f t="shared" si="166"/>
        <v>0.76818764608853829</v>
      </c>
      <c r="BN81" s="8">
        <f t="shared" si="167"/>
        <v>0.20622660472232399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1.37575757575758</v>
      </c>
      <c r="F82">
        <f>VLOOKUP(B82,home!$B$2:$E$405,3,FALSE)</f>
        <v>0.73</v>
      </c>
      <c r="G82">
        <f>VLOOKUP(C82,away!$B$2:$E$405,4,FALSE)</f>
        <v>0.98</v>
      </c>
      <c r="H82">
        <f>VLOOKUP(A82,away!$A$2:$E$405,3,FALSE)</f>
        <v>1.3303030303030301</v>
      </c>
      <c r="I82">
        <f>VLOOKUP(C82,away!$B$2:$E$405,3,FALSE)</f>
        <v>1.03</v>
      </c>
      <c r="J82">
        <f>VLOOKUP(B82,home!$B$2:$E$405,4,FALSE)</f>
        <v>1.19</v>
      </c>
      <c r="K82" s="3">
        <f t="shared" ref="K82:K100" si="168">E82*F82*G82</f>
        <v>0.9842169696969727</v>
      </c>
      <c r="L82" s="3">
        <f t="shared" ref="L82:L100" si="169">H82*I82*J82</f>
        <v>1.6305524242424239</v>
      </c>
      <c r="M82" s="5">
        <f t="shared" si="114"/>
        <v>7.3184663577146619E-2</v>
      </c>
      <c r="N82" s="5">
        <f t="shared" si="115"/>
        <v>7.2029587814191665E-2</v>
      </c>
      <c r="O82" s="5">
        <f t="shared" si="116"/>
        <v>0.11933143061308266</v>
      </c>
      <c r="P82" s="5">
        <f t="shared" si="117"/>
        <v>0.11744801902761277</v>
      </c>
      <c r="Q82" s="5">
        <f t="shared" si="118"/>
        <v>3.5446371323502847E-2</v>
      </c>
      <c r="R82" s="5">
        <f t="shared" si="119"/>
        <v>9.7288076737239271E-2</v>
      </c>
      <c r="S82" s="5">
        <f t="shared" si="120"/>
        <v>4.7120655132101869E-2</v>
      </c>
      <c r="T82" s="5">
        <f t="shared" si="121"/>
        <v>5.7797166692134708E-2</v>
      </c>
      <c r="U82" s="5">
        <f t="shared" si="122"/>
        <v>9.5752576073972195E-2</v>
      </c>
      <c r="V82" s="5">
        <f t="shared" si="123"/>
        <v>8.402227294391244E-3</v>
      </c>
      <c r="W82" s="5">
        <f t="shared" si="124"/>
        <v>1.1628973390257216E-2</v>
      </c>
      <c r="X82" s="5">
        <f t="shared" si="125"/>
        <v>1.8961650752934545E-2</v>
      </c>
      <c r="Y82" s="5">
        <f t="shared" si="126"/>
        <v>1.5458982801417805E-2</v>
      </c>
      <c r="Z82" s="5">
        <f t="shared" si="127"/>
        <v>5.287776979126281E-2</v>
      </c>
      <c r="AA82" s="5">
        <f t="shared" si="128"/>
        <v>5.2043198348290812E-2</v>
      </c>
      <c r="AB82" s="5">
        <f t="shared" si="129"/>
        <v>2.5610899485846637E-2</v>
      </c>
      <c r="AC82" s="5">
        <f t="shared" si="130"/>
        <v>8.4275251715284398E-4</v>
      </c>
      <c r="AD82" s="5">
        <f t="shared" si="131"/>
        <v>2.8613582377114218E-3</v>
      </c>
      <c r="AE82" s="5">
        <f t="shared" si="132"/>
        <v>4.6655946111263885E-3</v>
      </c>
      <c r="AF82" s="5">
        <f t="shared" si="133"/>
        <v>3.8037483018522615E-3</v>
      </c>
      <c r="AG82" s="5">
        <f t="shared" si="134"/>
        <v>2.0674036715977355E-3</v>
      </c>
      <c r="AH82" s="5">
        <f t="shared" si="135"/>
        <v>2.1554993930419097E-2</v>
      </c>
      <c r="AI82" s="5">
        <f t="shared" si="136"/>
        <v>2.1214790808033724E-2</v>
      </c>
      <c r="AJ82" s="5">
        <f t="shared" si="137"/>
        <v>1.0439978560919069E-2</v>
      </c>
      <c r="AK82" s="5">
        <f t="shared" si="138"/>
        <v>3.4250680209763763E-3</v>
      </c>
      <c r="AL82" s="5">
        <f t="shared" si="139"/>
        <v>5.4098554987984723E-5</v>
      </c>
      <c r="AM82" s="5">
        <f t="shared" si="140"/>
        <v>5.6323946678756129E-4</v>
      </c>
      <c r="AN82" s="5">
        <f t="shared" si="141"/>
        <v>9.183914779994683E-4</v>
      </c>
      <c r="AO82" s="5">
        <f t="shared" si="142"/>
        <v>7.4874272542780793E-4</v>
      </c>
      <c r="AP82" s="5">
        <f t="shared" si="143"/>
        <v>4.0695475536006389E-4</v>
      </c>
      <c r="AQ82" s="5">
        <f t="shared" si="144"/>
        <v>1.6589026572733366E-4</v>
      </c>
      <c r="AR82" s="5">
        <f t="shared" si="145"/>
        <v>7.0293095215551134E-3</v>
      </c>
      <c r="AS82" s="5">
        <f t="shared" si="146"/>
        <v>6.9183657163670509E-3</v>
      </c>
      <c r="AT82" s="5">
        <f t="shared" si="147"/>
        <v>3.4045864703091018E-3</v>
      </c>
      <c r="AU82" s="5">
        <f t="shared" si="148"/>
        <v>1.1169505929596456E-3</v>
      </c>
      <c r="AV82" s="5">
        <f t="shared" si="149"/>
        <v>2.7483043197599474E-4</v>
      </c>
      <c r="AW82" s="5">
        <f t="shared" si="150"/>
        <v>2.4116194587747853E-6</v>
      </c>
      <c r="AX82" s="5">
        <f t="shared" si="151"/>
        <v>9.2391640202565349E-5</v>
      </c>
      <c r="AY82" s="5">
        <f t="shared" si="152"/>
        <v>1.5064941291202671E-4</v>
      </c>
      <c r="AZ82" s="5">
        <f t="shared" si="153"/>
        <v>1.2282088271720157E-4</v>
      </c>
      <c r="BA82" s="5">
        <f t="shared" si="154"/>
        <v>6.6755296020709132E-5</v>
      </c>
      <c r="BB82" s="5">
        <f t="shared" si="155"/>
        <v>2.7212002439396974E-5</v>
      </c>
      <c r="BC82" s="5">
        <f t="shared" si="156"/>
        <v>8.874119309209893E-6</v>
      </c>
      <c r="BD82" s="5">
        <f t="shared" si="157"/>
        <v>1.9102762801870095E-3</v>
      </c>
      <c r="BE82" s="5">
        <f t="shared" si="158"/>
        <v>1.8801263317696636E-3</v>
      </c>
      <c r="BF82" s="5">
        <f t="shared" si="159"/>
        <v>9.2522612045091164E-4</v>
      </c>
      <c r="BG82" s="5">
        <f t="shared" si="160"/>
        <v>3.0354108285156084E-4</v>
      </c>
      <c r="BH82" s="5">
        <f t="shared" si="161"/>
        <v>7.4687571185675226E-5</v>
      </c>
      <c r="BI82" s="5">
        <f t="shared" si="162"/>
        <v>1.4701754997278445E-5</v>
      </c>
      <c r="BJ82" s="8">
        <f t="shared" si="163"/>
        <v>0.22799275964162996</v>
      </c>
      <c r="BK82" s="8">
        <f t="shared" si="164"/>
        <v>0.24720306551630539</v>
      </c>
      <c r="BL82" s="8">
        <f t="shared" si="165"/>
        <v>0.47051361445338891</v>
      </c>
      <c r="BM82" s="8">
        <f t="shared" si="166"/>
        <v>0.483710822516358</v>
      </c>
      <c r="BN82" s="8">
        <f t="shared" si="167"/>
        <v>0.51472814909277587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1.37575757575758</v>
      </c>
      <c r="F83">
        <f>VLOOKUP(B83,home!$B$2:$E$405,3,FALSE)</f>
        <v>0.77</v>
      </c>
      <c r="G83">
        <f>VLOOKUP(C83,away!$B$2:$E$405,4,FALSE)</f>
        <v>0.95</v>
      </c>
      <c r="H83">
        <f>VLOOKUP(A83,away!$A$2:$E$405,3,FALSE)</f>
        <v>1.3303030303030301</v>
      </c>
      <c r="I83">
        <f>VLOOKUP(C83,away!$B$2:$E$405,3,FALSE)</f>
        <v>1.41</v>
      </c>
      <c r="J83">
        <f>VLOOKUP(B83,home!$B$2:$E$405,4,FALSE)</f>
        <v>1.08</v>
      </c>
      <c r="K83" s="3">
        <f t="shared" si="168"/>
        <v>1.0063666666666697</v>
      </c>
      <c r="L83" s="3">
        <f t="shared" si="169"/>
        <v>2.0257854545454541</v>
      </c>
      <c r="M83" s="5">
        <f t="shared" si="114"/>
        <v>4.8211768826131519E-2</v>
      </c>
      <c r="N83" s="5">
        <f t="shared" si="115"/>
        <v>4.851871708765803E-2</v>
      </c>
      <c r="O83" s="5">
        <f t="shared" si="116"/>
        <v>9.7666700025885178E-2</v>
      </c>
      <c r="P83" s="5">
        <f t="shared" si="117"/>
        <v>9.82885113493836E-2</v>
      </c>
      <c r="Q83" s="5">
        <f t="shared" si="118"/>
        <v>2.44138097932248E-2</v>
      </c>
      <c r="R83" s="5">
        <f t="shared" si="119"/>
        <v>9.89258901529462E-2</v>
      </c>
      <c r="S83" s="5">
        <f t="shared" si="120"/>
        <v>5.0094778196779752E-2</v>
      </c>
      <c r="T83" s="5">
        <f t="shared" si="121"/>
        <v>4.9457140769154154E-2</v>
      </c>
      <c r="U83" s="5">
        <f t="shared" si="122"/>
        <v>9.9555718320253575E-2</v>
      </c>
      <c r="V83" s="5">
        <f t="shared" si="123"/>
        <v>1.1347485606438112E-2</v>
      </c>
      <c r="W83" s="5">
        <f t="shared" si="124"/>
        <v>8.1897481274139147E-3</v>
      </c>
      <c r="X83" s="5">
        <f t="shared" si="125"/>
        <v>1.6590672632905975E-2</v>
      </c>
      <c r="Y83" s="5">
        <f t="shared" si="126"/>
        <v>1.6804571650433135E-2</v>
      </c>
      <c r="Z83" s="5">
        <f t="shared" si="127"/>
        <v>6.6800876449933252E-2</v>
      </c>
      <c r="AA83" s="5">
        <f t="shared" si="128"/>
        <v>6.722617536333135E-2</v>
      </c>
      <c r="AB83" s="5">
        <f t="shared" si="129"/>
        <v>3.3827091006572385E-2</v>
      </c>
      <c r="AC83" s="5">
        <f t="shared" si="130"/>
        <v>1.4458703431905035E-3</v>
      </c>
      <c r="AD83" s="5">
        <f t="shared" si="131"/>
        <v>2.0604723809562846E-3</v>
      </c>
      <c r="AE83" s="5">
        <f t="shared" si="132"/>
        <v>4.174074978833881E-3</v>
      </c>
      <c r="AF83" s="5">
        <f t="shared" si="133"/>
        <v>4.2278901891519014E-3</v>
      </c>
      <c r="AG83" s="5">
        <f t="shared" si="134"/>
        <v>2.8549328161997832E-3</v>
      </c>
      <c r="AH83" s="5">
        <f t="shared" si="135"/>
        <v>3.38310609657907E-2</v>
      </c>
      <c r="AI83" s="5">
        <f t="shared" si="136"/>
        <v>3.404645205393967E-2</v>
      </c>
      <c r="AJ83" s="5">
        <f t="shared" si="137"/>
        <v>1.7131607232674928E-2</v>
      </c>
      <c r="AK83" s="5">
        <f t="shared" si="138"/>
        <v>5.7468928217965596E-3</v>
      </c>
      <c r="AL83" s="5">
        <f t="shared" si="139"/>
        <v>1.1790684896787261E-4</v>
      </c>
      <c r="AM83" s="5">
        <f t="shared" si="140"/>
        <v>4.1471814435634264E-4</v>
      </c>
      <c r="AN83" s="5">
        <f t="shared" si="141"/>
        <v>8.4012998457316075E-4</v>
      </c>
      <c r="AO83" s="5">
        <f t="shared" si="142"/>
        <v>8.5096155133790319E-4</v>
      </c>
      <c r="AP83" s="5">
        <f t="shared" si="143"/>
        <v>5.7462184435925297E-4</v>
      </c>
      <c r="AQ83" s="5">
        <f t="shared" si="144"/>
        <v>2.9101514354176424E-4</v>
      </c>
      <c r="AR83" s="5">
        <f t="shared" si="145"/>
        <v>1.3706894243267848E-2</v>
      </c>
      <c r="AS83" s="5">
        <f t="shared" si="146"/>
        <v>1.3794161469950028E-2</v>
      </c>
      <c r="AT83" s="5">
        <f t="shared" si="147"/>
        <v>6.9409921489877093E-3</v>
      </c>
      <c r="AU83" s="5">
        <f t="shared" si="148"/>
        <v>2.3283943774454288E-3</v>
      </c>
      <c r="AV83" s="5">
        <f t="shared" si="149"/>
        <v>5.8580462207879277E-4</v>
      </c>
      <c r="AW83" s="5">
        <f t="shared" si="150"/>
        <v>6.6770745361310639E-6</v>
      </c>
      <c r="AX83" s="5">
        <f t="shared" si="151"/>
        <v>6.9559752757013206E-5</v>
      </c>
      <c r="AY83" s="5">
        <f t="shared" si="152"/>
        <v>1.4091313535693537E-4</v>
      </c>
      <c r="AZ83" s="5">
        <f t="shared" si="153"/>
        <v>1.4272988998023729E-4</v>
      </c>
      <c r="BA83" s="5">
        <f t="shared" si="154"/>
        <v>9.6380045016945868E-5</v>
      </c>
      <c r="BB83" s="5">
        <f t="shared" si="155"/>
        <v>4.8811323325941267E-5</v>
      </c>
      <c r="BC83" s="5">
        <f t="shared" si="156"/>
        <v>1.9776253762161402E-5</v>
      </c>
      <c r="BD83" s="5">
        <f t="shared" si="157"/>
        <v>4.6278711641674717E-3</v>
      </c>
      <c r="BE83" s="5">
        <f t="shared" si="158"/>
        <v>4.6573352772460181E-3</v>
      </c>
      <c r="BF83" s="5">
        <f t="shared" si="159"/>
        <v>2.3434934892555825E-3</v>
      </c>
      <c r="BG83" s="5">
        <f t="shared" si="160"/>
        <v>7.8613791037906132E-4</v>
      </c>
      <c r="BH83" s="5">
        <f t="shared" si="161"/>
        <v>1.9778574710211923E-4</v>
      </c>
      <c r="BI83" s="5">
        <f t="shared" si="162"/>
        <v>3.9808996605067341E-5</v>
      </c>
      <c r="BJ83" s="8">
        <f t="shared" si="163"/>
        <v>0.18078164749429951</v>
      </c>
      <c r="BK83" s="8">
        <f t="shared" si="164"/>
        <v>0.20964723430624826</v>
      </c>
      <c r="BL83" s="8">
        <f t="shared" si="165"/>
        <v>0.53796626738967579</v>
      </c>
      <c r="BM83" s="8">
        <f t="shared" si="166"/>
        <v>0.57903639234410675</v>
      </c>
      <c r="BN83" s="8">
        <f t="shared" si="167"/>
        <v>0.41602539723522935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1.61442006269593</v>
      </c>
      <c r="F84">
        <f>VLOOKUP(B84,home!$B$2:$E$405,3,FALSE)</f>
        <v>1.07</v>
      </c>
      <c r="G84">
        <f>VLOOKUP(C84,away!$B$2:$E$405,4,FALSE)</f>
        <v>0.77</v>
      </c>
      <c r="H84">
        <f>VLOOKUP(A84,away!$A$2:$E$405,3,FALSE)</f>
        <v>1.41379310344828</v>
      </c>
      <c r="I84">
        <f>VLOOKUP(C84,away!$B$2:$E$405,3,FALSE)</f>
        <v>1.08</v>
      </c>
      <c r="J84">
        <f>VLOOKUP(B84,home!$B$2:$E$405,4,FALSE)</f>
        <v>1.08</v>
      </c>
      <c r="K84" s="3">
        <f t="shared" si="168"/>
        <v>1.3301206896551767</v>
      </c>
      <c r="L84" s="3">
        <f t="shared" si="169"/>
        <v>1.6490482758620741</v>
      </c>
      <c r="M84" s="5">
        <f t="shared" ref="M84:M100" si="170">_xlfn.POISSON.DIST(0,K84,FALSE) * _xlfn.POISSON.DIST(0,L84,FALSE)</f>
        <v>5.0835062005406939E-2</v>
      </c>
      <c r="N84" s="5">
        <f t="shared" ref="N84:N100" si="171">_xlfn.POISSON.DIST(1,K84,FALSE) * _xlfn.POISSON.DIST(0,L84,FALSE)</f>
        <v>6.7616767733295544E-2</v>
      </c>
      <c r="O84" s="5">
        <f t="shared" ref="O84:O100" si="172">_xlfn.POISSON.DIST(0,K84,FALSE) * _xlfn.POISSON.DIST(1,L84,FALSE)</f>
        <v>8.3829471353357957E-2</v>
      </c>
      <c r="P84" s="5">
        <f t="shared" ref="P84:P100" si="173">_xlfn.POISSON.DIST(1,K84,FALSE) * _xlfn.POISSON.DIST(1,L84,FALSE)</f>
        <v>0.11150331424995735</v>
      </c>
      <c r="Q84" s="5">
        <f t="shared" ref="Q84:Q100" si="174">_xlfn.POISSON.DIST(2,K84,FALSE) * _xlfn.POISSON.DIST(0,L84,FALSE)</f>
        <v>4.4969230864832496E-2</v>
      </c>
      <c r="R84" s="5">
        <f t="shared" ref="R84:R100" si="175">_xlfn.POISSON.DIST(0,K84,FALSE) * _xlfn.POISSON.DIST(2,L84,FALSE)</f>
        <v>6.9119422600842043E-2</v>
      </c>
      <c r="S84" s="5">
        <f t="shared" ref="S84:S100" si="176">_xlfn.POISSON.DIST(2,K84,FALSE) * _xlfn.POISSON.DIST(2,L84,FALSE)</f>
        <v>6.114376868175328E-2</v>
      </c>
      <c r="T84" s="5">
        <f t="shared" ref="T84:T100" si="177">_xlfn.POISSON.DIST(2,K84,FALSE) * _xlfn.POISSON.DIST(1,L84,FALSE)</f>
        <v>7.4156432624495616E-2</v>
      </c>
      <c r="U84" s="5">
        <f t="shared" ref="U84:U100" si="178">_xlfn.POISSON.DIST(1,K84,FALSE) * _xlfn.POISSON.DIST(2,L84,FALSE)</f>
        <v>9.1937174058399615E-2</v>
      </c>
      <c r="V84" s="5">
        <f t="shared" ref="V84:V100" si="179">_xlfn.POISSON.DIST(3,K84,FALSE) * _xlfn.POISSON.DIST(3,L84,FALSE)</f>
        <v>1.4901641559090075E-2</v>
      </c>
      <c r="W84" s="5">
        <f t="shared" ref="W84:W100" si="180">_xlfn.POISSON.DIST(3,K84,FALSE) * _xlfn.POISSON.DIST(0,L84,FALSE)</f>
        <v>1.9938168123731285E-2</v>
      </c>
      <c r="X84" s="5">
        <f t="shared" ref="X84:X100" si="181">_xlfn.POISSON.DIST(3,K84,FALSE) * _xlfn.POISSON.DIST(1,L84,FALSE)</f>
        <v>3.2879001768287251E-2</v>
      </c>
      <c r="Y84" s="5">
        <f t="shared" ref="Y84:Y100" si="182">_xlfn.POISSON.DIST(3,K84,FALSE) * _xlfn.POISSON.DIST(2,L84,FALSE)</f>
        <v>2.7109530589030088E-2</v>
      </c>
      <c r="Z84" s="5">
        <f t="shared" ref="Z84:Z100" si="183">_xlfn.POISSON.DIST(0,K84,FALSE) * _xlfn.POISSON.DIST(3,L84,FALSE)</f>
        <v>3.7993754889500214E-2</v>
      </c>
      <c r="AA84" s="5">
        <f t="shared" ref="AA84:AA100" si="184">_xlfn.POISSON.DIST(1,K84,FALSE) * _xlfn.POISSON.DIST(3,L84,FALSE)</f>
        <v>5.0536279456211766E-2</v>
      </c>
      <c r="AB84" s="5">
        <f t="shared" ref="AB84:AB100" si="185">_xlfn.POISSON.DIST(2,K84,FALSE) * _xlfn.POISSON.DIST(3,L84,FALSE)</f>
        <v>3.3609675441451575E-2</v>
      </c>
      <c r="AC84" s="5">
        <f t="shared" ref="AC84:AC100" si="186">_xlfn.POISSON.DIST(4,K84,FALSE) * _xlfn.POISSON.DIST(4,L84,FALSE)</f>
        <v>2.0428597360453641E-3</v>
      </c>
      <c r="AD84" s="5">
        <f t="shared" ref="AD84:AD100" si="187">_xlfn.POISSON.DIST(4,K84,FALSE) * _xlfn.POISSON.DIST(0,L84,FALSE)</f>
        <v>6.6300424837995812E-3</v>
      </c>
      <c r="AE84" s="5">
        <f t="shared" ref="AE84:AE100" si="188">_xlfn.POISSON.DIST(4,K84,FALSE) * _xlfn.POISSON.DIST(1,L84,FALSE)</f>
        <v>1.0933260126802005E-2</v>
      </c>
      <c r="AF84" s="5">
        <f t="shared" ref="AF84:AF100" si="189">_xlfn.POISSON.DIST(4,K84,FALSE) * _xlfn.POISSON.DIST(2,L84,FALSE)</f>
        <v>9.0147368808272052E-3</v>
      </c>
      <c r="AG84" s="5">
        <f t="shared" ref="AG84:AG100" si="190">_xlfn.POISSON.DIST(4,K84,FALSE) * _xlfn.POISSON.DIST(3,L84,FALSE)</f>
        <v>4.9552454368927846E-3</v>
      </c>
      <c r="AH84" s="5">
        <f t="shared" ref="AH84:AH100" si="191">_xlfn.POISSON.DIST(0,K84,FALSE) * _xlfn.POISSON.DIST(4,L84,FALSE)</f>
        <v>1.5663383998514146E-2</v>
      </c>
      <c r="AI84" s="5">
        <f t="shared" ref="AI84:AI100" si="192">_xlfn.POISSON.DIST(1,K84,FALSE) * _xlfn.POISSON.DIST(4,L84,FALSE)</f>
        <v>2.0834191126437491E-2</v>
      </c>
      <c r="AJ84" s="5">
        <f t="shared" ref="AJ84:AJ100" si="193">_xlfn.POISSON.DIST(2,K84,FALSE) * _xlfn.POISSON.DIST(4,L84,FALSE)</f>
        <v>1.3855994334752403E-2</v>
      </c>
      <c r="AK84" s="5">
        <f t="shared" ref="AK84:AK100" si="194">_xlfn.POISSON.DIST(3,K84,FALSE) * _xlfn.POISSON.DIST(4,L84,FALSE)</f>
        <v>6.1433815801330291E-3</v>
      </c>
      <c r="AL84" s="5">
        <f t="shared" ref="AL84:AL100" si="195">_xlfn.POISSON.DIST(5,K84,FALSE) * _xlfn.POISSON.DIST(5,L84,FALSE)</f>
        <v>1.7923505716792347E-4</v>
      </c>
      <c r="AM84" s="5">
        <f t="shared" ref="AM84:AM100" si="196">_xlfn.POISSON.DIST(5,K84,FALSE) * _xlfn.POISSON.DIST(0,L84,FALSE)</f>
        <v>1.7637513361989231E-3</v>
      </c>
      <c r="AN84" s="5">
        <f t="shared" ref="AN84:AN100" si="197">_xlfn.POISSON.DIST(5,K84,FALSE) * _xlfn.POISSON.DIST(1,L84,FALSE)</f>
        <v>2.9085111000082642E-3</v>
      </c>
      <c r="AO84" s="5">
        <f t="shared" ref="AO84:AO100" si="198">_xlfn.POISSON.DIST(5,K84,FALSE) * _xlfn.POISSON.DIST(2,L84,FALSE)</f>
        <v>2.3981376073971667E-3</v>
      </c>
      <c r="AP84" s="5">
        <f t="shared" ref="AP84:AP100" si="199">_xlfn.POISSON.DIST(5,K84,FALSE) * _xlfn.POISSON.DIST(3,L84,FALSE)</f>
        <v>1.318214895586099E-3</v>
      </c>
      <c r="AQ84" s="5">
        <f t="shared" ref="AQ84:AQ100" si="200">_xlfn.POISSON.DIST(5,K84,FALSE) * _xlfn.POISSON.DIST(4,L84,FALSE)</f>
        <v>5.4345000019549012E-4</v>
      </c>
      <c r="AR84" s="5">
        <f t="shared" ref="AR84:AR100" si="201">_xlfn.POISSON.DIST(0,K84,FALSE) * _xlfn.POISSON.DIST(5,L84,FALSE)</f>
        <v>5.1659352753830731E-3</v>
      </c>
      <c r="AS84" s="5">
        <f t="shared" ref="AS84:AS100" si="202">_xlfn.POISSON.DIST(1,K84,FALSE) * _xlfn.POISSON.DIST(5,L84,FALSE)</f>
        <v>6.8713173912065377E-3</v>
      </c>
      <c r="AT84" s="5">
        <f t="shared" ref="AT84:AT100" si="203">_xlfn.POISSON.DIST(2,K84,FALSE) * _xlfn.POISSON.DIST(5,L84,FALSE)</f>
        <v>4.5698407136156262E-3</v>
      </c>
      <c r="AU84" s="5">
        <f t="shared" ref="AU84:AU100" si="204">_xlfn.POISSON.DIST(3,K84,FALSE) * _xlfn.POISSON.DIST(5,L84,FALSE)</f>
        <v>2.0261465605362406E-3</v>
      </c>
      <c r="AV84" s="5">
        <f t="shared" ref="AV84:AV100" si="205">_xlfn.POISSON.DIST(4,K84,FALSE) * _xlfn.POISSON.DIST(5,L84,FALSE)</f>
        <v>6.7375486511073222E-4</v>
      </c>
      <c r="AW84" s="5">
        <f t="shared" ref="AW84:AW100" si="206">_xlfn.POISSON.DIST(6,K84,FALSE) * _xlfn.POISSON.DIST(6,L84,FALSE)</f>
        <v>1.092055917685227E-5</v>
      </c>
      <c r="AX84" s="5">
        <f t="shared" ref="AX84:AX100" si="207">_xlfn.POISSON.DIST(6,K84,FALSE) * _xlfn.POISSON.DIST(0,L84,FALSE)</f>
        <v>3.9100035728085834E-4</v>
      </c>
      <c r="AY84" s="5">
        <f t="shared" ref="AY84:AY100" si="208">_xlfn.POISSON.DIST(6,K84,FALSE) * _xlfn.POISSON.DIST(1,L84,FALSE)</f>
        <v>6.4477846503545452E-4</v>
      </c>
      <c r="AZ84" s="5">
        <f t="shared" ref="AZ84:AZ100" si="209">_xlfn.POISSON.DIST(6,K84,FALSE) * _xlfn.POISSON.DIST(2,L84,FALSE)</f>
        <v>5.3163540803985551E-4</v>
      </c>
      <c r="BA84" s="5">
        <f t="shared" ref="BA84:BA100" si="210">_xlfn.POISSON.DIST(6,K84,FALSE) * _xlfn.POISSON.DIST(3,L84,FALSE)</f>
        <v>2.9223081767178465E-4</v>
      </c>
      <c r="BB84" s="5">
        <f t="shared" ref="BB84:BB100" si="211">_xlfn.POISSON.DIST(6,K84,FALSE) * _xlfn.POISSON.DIST(4,L84,FALSE)</f>
        <v>1.2047568150885516E-4</v>
      </c>
      <c r="BC84" s="5">
        <f t="shared" ref="BC84:BC100" si="212">_xlfn.POISSON.DIST(6,K84,FALSE) * _xlfn.POISSON.DIST(5,L84,FALSE)</f>
        <v>3.9734042975097218E-5</v>
      </c>
      <c r="BD84" s="5">
        <f t="shared" ref="BD84:BD100" si="213">_xlfn.POISSON.DIST(0,K84,FALSE) * _xlfn.POISSON.DIST(6,L84,FALSE)</f>
        <v>1.4198127765142541E-3</v>
      </c>
      <c r="BE84" s="5">
        <f t="shared" ref="BE84:BE100" si="214">_xlfn.POISSON.DIST(1,K84,FALSE) * _xlfn.POISSON.DIST(6,L84,FALSE)</f>
        <v>1.8885223494783708E-3</v>
      </c>
      <c r="BF84" s="5">
        <f t="shared" ref="BF84:BF100" si="215">_xlfn.POISSON.DIST(2,K84,FALSE) * _xlfn.POISSON.DIST(6,L84,FALSE)</f>
        <v>1.255981324958693E-3</v>
      </c>
      <c r="BG84" s="5">
        <f t="shared" ref="BG84:BG100" si="216">_xlfn.POISSON.DIST(3,K84,FALSE) * _xlfn.POISSON.DIST(6,L84,FALSE)</f>
        <v>5.5686891538269312E-4</v>
      </c>
      <c r="BH84" s="5">
        <f t="shared" ref="BH84:BH100" si="217">_xlfn.POISSON.DIST(4,K84,FALSE) * _xlfn.POISSON.DIST(6,L84,FALSE)</f>
        <v>1.8517571644408954E-4</v>
      </c>
      <c r="BI84" s="5">
        <f t="shared" ref="BI84:BI100" si="218">_xlfn.POISSON.DIST(5,K84,FALSE) * _xlfn.POISSON.DIST(6,L84,FALSE)</f>
        <v>4.9261210332800745E-5</v>
      </c>
      <c r="BJ84" s="8">
        <f t="shared" ref="BJ84:BJ100" si="219">SUM(N84,Q84,T84,W84,X84,Y84,AD84,AE84,AF84,AG84,AM84,AN84,AO84,AP84,AQ84,AX84,AY84,AZ84,BA84,BB84,BC84)</f>
        <v>0.30915433634389172</v>
      </c>
      <c r="BK84" s="8">
        <f t="shared" ref="BK84:BK100" si="220">SUM(M84,P84,S84,V84,AC84,AL84,AY84)</f>
        <v>0.24125065975445642</v>
      </c>
      <c r="BL84" s="8">
        <f t="shared" ref="BL84:BL100" si="221">SUM(O84,R84,U84,AA84,AB84,AH84,AI84,AJ84,AK84,AR84,AS84,AT84,AU84,AV84,BD84,BE84,BF84,BG84,BH84,BI84)</f>
        <v>0.41019159104906311</v>
      </c>
      <c r="BM84" s="8">
        <f t="shared" ref="BM84:BM100" si="222">SUM(S84:BI84)</f>
        <v>0.57008321532336037</v>
      </c>
      <c r="BN84" s="8">
        <f t="shared" ref="BN84:BN100" si="223">SUM(M84:R84)</f>
        <v>0.42787326880769233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1.61442006269593</v>
      </c>
      <c r="F85">
        <f>VLOOKUP(B85,home!$B$2:$E$405,3,FALSE)</f>
        <v>1.63</v>
      </c>
      <c r="G85">
        <f>VLOOKUP(C85,away!$B$2:$E$405,4,FALSE)</f>
        <v>1.86</v>
      </c>
      <c r="H85">
        <f>VLOOKUP(A85,away!$A$2:$E$405,3,FALSE)</f>
        <v>1.41379310344828</v>
      </c>
      <c r="I85">
        <f>VLOOKUP(C85,away!$B$2:$E$405,3,FALSE)</f>
        <v>0.66</v>
      </c>
      <c r="J85">
        <f>VLOOKUP(B85,home!$B$2:$E$405,4,FALSE)</f>
        <v>0.97</v>
      </c>
      <c r="K85" s="3">
        <f t="shared" si="168"/>
        <v>4.8945987460815203</v>
      </c>
      <c r="L85" s="3">
        <f t="shared" si="169"/>
        <v>0.9051103448275889</v>
      </c>
      <c r="M85" s="5">
        <f t="shared" si="170"/>
        <v>3.0284356166949394E-3</v>
      </c>
      <c r="N85" s="5">
        <f t="shared" si="171"/>
        <v>1.4822977172063666E-2</v>
      </c>
      <c r="O85" s="5">
        <f t="shared" si="172"/>
        <v>2.7410684053149077E-3</v>
      </c>
      <c r="P85" s="5">
        <f t="shared" si="173"/>
        <v>1.3416429979578022E-2</v>
      </c>
      <c r="Q85" s="5">
        <f t="shared" si="174"/>
        <v>3.6276262739788921E-2</v>
      </c>
      <c r="R85" s="5">
        <f t="shared" si="175"/>
        <v>1.2404846847652927E-3</v>
      </c>
      <c r="S85" s="5">
        <f t="shared" si="176"/>
        <v>1.4859205888728971E-2</v>
      </c>
      <c r="T85" s="5">
        <f t="shared" si="177"/>
        <v>3.2834020677466561E-2</v>
      </c>
      <c r="U85" s="5">
        <f t="shared" si="178"/>
        <v>6.0716747825855328E-3</v>
      </c>
      <c r="V85" s="5">
        <f t="shared" si="179"/>
        <v>7.3142822305594258E-3</v>
      </c>
      <c r="W85" s="5">
        <f t="shared" si="180"/>
        <v>5.9185916706231523E-2</v>
      </c>
      <c r="X85" s="5">
        <f t="shared" si="181"/>
        <v>5.356978547891416E-2</v>
      </c>
      <c r="Y85" s="5">
        <f t="shared" si="182"/>
        <v>2.4243283503579981E-2</v>
      </c>
      <c r="Z85" s="5">
        <f t="shared" si="183"/>
        <v>3.7425850692708574E-4</v>
      </c>
      <c r="AA85" s="5">
        <f t="shared" si="184"/>
        <v>1.831845218715656E-3</v>
      </c>
      <c r="AB85" s="5">
        <f t="shared" si="185"/>
        <v>4.4830736552705398E-3</v>
      </c>
      <c r="AC85" s="5">
        <f t="shared" si="186"/>
        <v>2.0252113594598112E-3</v>
      </c>
      <c r="AD85" s="5">
        <f t="shared" si="187"/>
        <v>7.2422828424001551E-2</v>
      </c>
      <c r="AE85" s="5">
        <f t="shared" si="188"/>
        <v>6.5550651208237332E-2</v>
      </c>
      <c r="AF85" s="5">
        <f t="shared" si="189"/>
        <v>2.9665286259380353E-2</v>
      </c>
      <c r="AG85" s="5">
        <f t="shared" si="190"/>
        <v>8.9501191585456292E-3</v>
      </c>
      <c r="AH85" s="5">
        <f t="shared" si="191"/>
        <v>8.4686311564858286E-5</v>
      </c>
      <c r="AI85" s="5">
        <f t="shared" si="192"/>
        <v>4.1450551439562437E-4</v>
      </c>
      <c r="AJ85" s="5">
        <f t="shared" si="193"/>
        <v>1.0144190855023495E-3</v>
      </c>
      <c r="AK85" s="5">
        <f t="shared" si="194"/>
        <v>1.6550581279669869E-3</v>
      </c>
      <c r="AL85" s="5">
        <f t="shared" si="195"/>
        <v>3.5887976284853699E-4</v>
      </c>
      <c r="AM85" s="5">
        <f t="shared" si="196"/>
        <v>7.0896137038359008E-2</v>
      </c>
      <c r="AN85" s="5">
        <f t="shared" si="197"/>
        <v>6.4168827041733101E-2</v>
      </c>
      <c r="AO85" s="5">
        <f t="shared" si="198"/>
        <v>2.903993458546248E-2</v>
      </c>
      <c r="AP85" s="5">
        <f t="shared" si="199"/>
        <v>8.7614484021395246E-3</v>
      </c>
      <c r="AQ85" s="5">
        <f t="shared" si="200"/>
        <v>1.9825193961124084E-3</v>
      </c>
      <c r="AR85" s="5">
        <f t="shared" si="201"/>
        <v>1.5330091332529102E-5</v>
      </c>
      <c r="AS85" s="5">
        <f t="shared" si="202"/>
        <v>7.5034645813512124E-5</v>
      </c>
      <c r="AT85" s="5">
        <f t="shared" si="203"/>
        <v>1.8363224165574376E-4</v>
      </c>
      <c r="AU85" s="5">
        <f t="shared" si="204"/>
        <v>2.9960204658278065E-4</v>
      </c>
      <c r="AV85" s="5">
        <f t="shared" si="205"/>
        <v>3.6660795038188394E-4</v>
      </c>
      <c r="AW85" s="5">
        <f t="shared" si="206"/>
        <v>4.4163663454948054E-5</v>
      </c>
      <c r="AX85" s="5">
        <f t="shared" si="207"/>
        <v>5.7834690574995934E-2</v>
      </c>
      <c r="AY85" s="5">
        <f t="shared" si="208"/>
        <v>5.2346776729331468E-2</v>
      </c>
      <c r="AZ85" s="5">
        <f t="shared" si="209"/>
        <v>2.3689804568049005E-2</v>
      </c>
      <c r="BA85" s="5">
        <f t="shared" si="210"/>
        <v>7.1472957271616769E-3</v>
      </c>
      <c r="BB85" s="5">
        <f t="shared" si="211"/>
        <v>1.6172728250490145E-3</v>
      </c>
      <c r="BC85" s="5">
        <f t="shared" si="212"/>
        <v>2.9276207287208045E-4</v>
      </c>
      <c r="BD85" s="5">
        <f t="shared" si="213"/>
        <v>2.3125707087039735E-6</v>
      </c>
      <c r="BE85" s="5">
        <f t="shared" si="214"/>
        <v>1.1319105691047322E-5</v>
      </c>
      <c r="BF85" s="5">
        <f t="shared" si="215"/>
        <v>2.7701240261082217E-5</v>
      </c>
      <c r="BG85" s="5">
        <f t="shared" si="216"/>
        <v>4.5195485282265304E-5</v>
      </c>
      <c r="BH85" s="5">
        <f t="shared" si="217"/>
        <v>5.5303441397780403E-5</v>
      </c>
      <c r="BI85" s="5">
        <f t="shared" si="218"/>
        <v>5.4137630983913753E-5</v>
      </c>
      <c r="BJ85" s="8">
        <f t="shared" si="219"/>
        <v>0.71529860028947534</v>
      </c>
      <c r="BK85" s="8">
        <f t="shared" si="220"/>
        <v>9.3349221567201157E-2</v>
      </c>
      <c r="BL85" s="8">
        <f t="shared" si="221"/>
        <v>2.0672992236172989E-2</v>
      </c>
      <c r="BM85" s="8">
        <f t="shared" si="222"/>
        <v>0.70586680093569454</v>
      </c>
      <c r="BN85" s="8">
        <f t="shared" si="223"/>
        <v>7.1525658598205741E-2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1.61442006269593</v>
      </c>
      <c r="F86">
        <f>VLOOKUP(B86,home!$B$2:$E$405,3,FALSE)</f>
        <v>0.57999999999999996</v>
      </c>
      <c r="G86">
        <f>VLOOKUP(C86,away!$B$2:$E$405,4,FALSE)</f>
        <v>0.81</v>
      </c>
      <c r="H86">
        <f>VLOOKUP(A86,away!$A$2:$E$405,3,FALSE)</f>
        <v>1.41379310344828</v>
      </c>
      <c r="I86">
        <f>VLOOKUP(C86,away!$B$2:$E$405,3,FALSE)</f>
        <v>0.81</v>
      </c>
      <c r="J86">
        <f>VLOOKUP(B86,home!$B$2:$E$405,4,FALSE)</f>
        <v>1.37</v>
      </c>
      <c r="K86" s="3">
        <f t="shared" si="168"/>
        <v>0.75845454545454782</v>
      </c>
      <c r="L86" s="3">
        <f t="shared" si="169"/>
        <v>1.5688862068965568</v>
      </c>
      <c r="M86" s="5">
        <f t="shared" si="170"/>
        <v>9.7554824899582268E-2</v>
      </c>
      <c r="N86" s="5">
        <f t="shared" si="171"/>
        <v>7.3990900376110683E-2</v>
      </c>
      <c r="O86" s="5">
        <f t="shared" si="172"/>
        <v>0.15305241920116339</v>
      </c>
      <c r="P86" s="5">
        <f t="shared" si="173"/>
        <v>0.11608330303593729</v>
      </c>
      <c r="Q86" s="5">
        <f t="shared" si="174"/>
        <v>2.8059367356267871E-2</v>
      </c>
      <c r="R86" s="5">
        <f t="shared" si="175"/>
        <v>0.12006091470842752</v>
      </c>
      <c r="S86" s="5">
        <f t="shared" si="176"/>
        <v>3.4532718544685093E-2</v>
      </c>
      <c r="T86" s="5">
        <f t="shared" si="177"/>
        <v>4.4021954419492165E-2</v>
      </c>
      <c r="U86" s="5">
        <f t="shared" si="178"/>
        <v>9.1060746492037631E-2</v>
      </c>
      <c r="V86" s="5">
        <f t="shared" si="179"/>
        <v>4.5657198806514131E-3</v>
      </c>
      <c r="W86" s="5">
        <f t="shared" si="180"/>
        <v>7.0939182379801107E-3</v>
      </c>
      <c r="X86" s="5">
        <f t="shared" si="181"/>
        <v>1.112955047641892E-2</v>
      </c>
      <c r="Y86" s="5">
        <f t="shared" si="182"/>
        <v>8.7304991157063257E-3</v>
      </c>
      <c r="Z86" s="5">
        <f t="shared" si="183"/>
        <v>6.2787304357811949E-2</v>
      </c>
      <c r="AA86" s="5">
        <f t="shared" si="184"/>
        <v>4.7621316387020614E-2</v>
      </c>
      <c r="AB86" s="5">
        <f t="shared" si="185"/>
        <v>1.8059301937132458E-2</v>
      </c>
      <c r="AC86" s="5">
        <f t="shared" si="186"/>
        <v>3.3955512004943048E-4</v>
      </c>
      <c r="AD86" s="5">
        <f t="shared" si="187"/>
        <v>1.3451036331697326E-3</v>
      </c>
      <c r="AE86" s="5">
        <f t="shared" si="188"/>
        <v>2.1103145369264389E-3</v>
      </c>
      <c r="AF86" s="5">
        <f t="shared" si="189"/>
        <v>1.6554216845985927E-3</v>
      </c>
      <c r="AG86" s="5">
        <f t="shared" si="190"/>
        <v>8.6572274918806464E-4</v>
      </c>
      <c r="AH86" s="5">
        <f t="shared" si="191"/>
        <v>2.4626533943796807E-2</v>
      </c>
      <c r="AI86" s="5">
        <f t="shared" si="192"/>
        <v>1.8678106608463401E-2</v>
      </c>
      <c r="AJ86" s="5">
        <f t="shared" si="193"/>
        <v>7.0832474288368454E-3</v>
      </c>
      <c r="AK86" s="5">
        <f t="shared" si="194"/>
        <v>1.7907737363268487E-3</v>
      </c>
      <c r="AL86" s="5">
        <f t="shared" si="195"/>
        <v>1.616185767897203E-5</v>
      </c>
      <c r="AM86" s="5">
        <f t="shared" si="196"/>
        <v>2.0403999293700211E-4</v>
      </c>
      <c r="AN86" s="5">
        <f t="shared" si="197"/>
        <v>3.2011553057413345E-4</v>
      </c>
      <c r="AO86" s="5">
        <f t="shared" si="198"/>
        <v>2.5111242026556557E-4</v>
      </c>
      <c r="AP86" s="5">
        <f t="shared" si="199"/>
        <v>1.3132227084501906E-4</v>
      </c>
      <c r="AQ86" s="5">
        <f t="shared" si="200"/>
        <v>5.1507424846771058E-5</v>
      </c>
      <c r="AR86" s="5">
        <f t="shared" si="201"/>
        <v>7.7272458856185401E-3</v>
      </c>
      <c r="AS86" s="5">
        <f t="shared" si="202"/>
        <v>5.860764765792335E-3</v>
      </c>
      <c r="AT86" s="5">
        <f t="shared" si="203"/>
        <v>2.222561838227527E-3</v>
      </c>
      <c r="AU86" s="5">
        <f t="shared" si="204"/>
        <v>5.6190404291916118E-4</v>
      </c>
      <c r="AV86" s="5">
        <f t="shared" si="205"/>
        <v>1.0654466886533126E-4</v>
      </c>
      <c r="AW86" s="5">
        <f t="shared" si="206"/>
        <v>5.3420725346063341E-7</v>
      </c>
      <c r="AX86" s="5">
        <f t="shared" si="207"/>
        <v>2.5792510016263834E-5</v>
      </c>
      <c r="AY86" s="5">
        <f t="shared" si="208"/>
        <v>4.0465513205757614E-5</v>
      </c>
      <c r="AZ86" s="5">
        <f t="shared" si="209"/>
        <v>3.1742892761751802E-5</v>
      </c>
      <c r="BA86" s="5">
        <f t="shared" si="210"/>
        <v>1.6600328873636315E-5</v>
      </c>
      <c r="BB86" s="5">
        <f t="shared" si="211"/>
        <v>6.5110067499486674E-6</v>
      </c>
      <c r="BC86" s="5">
        <f t="shared" si="212"/>
        <v>2.0430057366009697E-6</v>
      </c>
      <c r="BD86" s="5">
        <f t="shared" si="213"/>
        <v>2.0205282478741823E-3</v>
      </c>
      <c r="BE86" s="5">
        <f t="shared" si="214"/>
        <v>1.5324788338194869E-3</v>
      </c>
      <c r="BF86" s="5">
        <f t="shared" si="215"/>
        <v>5.8115776866163706E-4</v>
      </c>
      <c r="BG86" s="5">
        <f t="shared" si="216"/>
        <v>1.469272504225471E-4</v>
      </c>
      <c r="BH86" s="5">
        <f t="shared" si="217"/>
        <v>2.7859410233529864E-5</v>
      </c>
      <c r="BI86" s="5">
        <f t="shared" si="218"/>
        <v>4.2260192650607354E-6</v>
      </c>
      <c r="BJ86" s="8">
        <f t="shared" si="219"/>
        <v>0.18008400548267137</v>
      </c>
      <c r="BK86" s="8">
        <f t="shared" si="220"/>
        <v>0.25313274885179021</v>
      </c>
      <c r="BL86" s="8">
        <f t="shared" si="221"/>
        <v>0.5028255591749049</v>
      </c>
      <c r="BM86" s="8">
        <f t="shared" si="222"/>
        <v>0.40998795698373708</v>
      </c>
      <c r="BN86" s="8">
        <f t="shared" si="223"/>
        <v>0.588801729577489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1.61442006269593</v>
      </c>
      <c r="F87">
        <f>VLOOKUP(B87,home!$B$2:$E$405,3,FALSE)</f>
        <v>0.74</v>
      </c>
      <c r="G87">
        <f>VLOOKUP(C87,away!$B$2:$E$405,4,FALSE)</f>
        <v>0.93</v>
      </c>
      <c r="H87">
        <f>VLOOKUP(A87,away!$A$2:$E$405,3,FALSE)</f>
        <v>1.41379310344828</v>
      </c>
      <c r="I87">
        <f>VLOOKUP(C87,away!$B$2:$E$405,3,FALSE)</f>
        <v>0.57999999999999996</v>
      </c>
      <c r="J87">
        <f>VLOOKUP(B87,home!$B$2:$E$405,4,FALSE)</f>
        <v>1.28</v>
      </c>
      <c r="K87" s="3">
        <f t="shared" si="168"/>
        <v>1.1110438871473391</v>
      </c>
      <c r="L87" s="3">
        <f t="shared" si="169"/>
        <v>1.049600000000003</v>
      </c>
      <c r="M87" s="5">
        <f t="shared" si="170"/>
        <v>0.1152508885760892</v>
      </c>
      <c r="N87" s="5">
        <f t="shared" si="171"/>
        <v>0.12804879524076301</v>
      </c>
      <c r="O87" s="5">
        <f t="shared" si="172"/>
        <v>0.12096733264946356</v>
      </c>
      <c r="P87" s="5">
        <f t="shared" si="173"/>
        <v>0.13440001548470523</v>
      </c>
      <c r="Q87" s="5">
        <f t="shared" si="174"/>
        <v>7.1133915604415524E-2</v>
      </c>
      <c r="R87" s="5">
        <f t="shared" si="175"/>
        <v>6.3483656174438657E-2</v>
      </c>
      <c r="S87" s="5">
        <f t="shared" si="176"/>
        <v>3.9182700423093672E-2</v>
      </c>
      <c r="T87" s="5">
        <f t="shared" si="177"/>
        <v>7.4662157818394748E-2</v>
      </c>
      <c r="U87" s="5">
        <f t="shared" si="178"/>
        <v>7.0533128126373495E-2</v>
      </c>
      <c r="V87" s="5">
        <f t="shared" si="179"/>
        <v>5.0769968107154673E-3</v>
      </c>
      <c r="W87" s="5">
        <f t="shared" si="180"/>
        <v>2.6344300700380203E-2</v>
      </c>
      <c r="X87" s="5">
        <f t="shared" si="181"/>
        <v>2.7650978015119138E-2</v>
      </c>
      <c r="Y87" s="5">
        <f t="shared" si="182"/>
        <v>1.4511233262334564E-2</v>
      </c>
      <c r="Z87" s="5">
        <f t="shared" si="183"/>
        <v>2.2210815173563665E-2</v>
      </c>
      <c r="AA87" s="5">
        <f t="shared" si="184"/>
        <v>2.4677190427147278E-2</v>
      </c>
      <c r="AB87" s="5">
        <f t="shared" si="185"/>
        <v>1.3708720788026412E-2</v>
      </c>
      <c r="AC87" s="5">
        <f t="shared" si="186"/>
        <v>3.7003426741774522E-4</v>
      </c>
      <c r="AD87" s="5">
        <f t="shared" si="187"/>
        <v>7.3174185635821939E-3</v>
      </c>
      <c r="AE87" s="5">
        <f t="shared" si="188"/>
        <v>7.6803625243358929E-3</v>
      </c>
      <c r="AF87" s="5">
        <f t="shared" si="189"/>
        <v>4.0306542527714876E-3</v>
      </c>
      <c r="AG87" s="5">
        <f t="shared" si="190"/>
        <v>1.4101915679029884E-3</v>
      </c>
      <c r="AH87" s="5">
        <f t="shared" si="191"/>
        <v>5.828117901543123E-3</v>
      </c>
      <c r="AI87" s="5">
        <f t="shared" si="192"/>
        <v>6.4752947680834644E-3</v>
      </c>
      <c r="AJ87" s="5">
        <f t="shared" si="193"/>
        <v>3.597168334778141E-3</v>
      </c>
      <c r="AK87" s="5">
        <f t="shared" si="194"/>
        <v>1.3322039631317424E-3</v>
      </c>
      <c r="AL87" s="5">
        <f t="shared" si="195"/>
        <v>1.7260643066706724E-5</v>
      </c>
      <c r="AM87" s="5">
        <f t="shared" si="196"/>
        <v>1.6259946329532937E-3</v>
      </c>
      <c r="AN87" s="5">
        <f t="shared" si="197"/>
        <v>1.706643966747782E-3</v>
      </c>
      <c r="AO87" s="5">
        <f t="shared" si="198"/>
        <v>8.9564675374923842E-4</v>
      </c>
      <c r="AP87" s="5">
        <f t="shared" si="199"/>
        <v>3.1335694424506781E-4</v>
      </c>
      <c r="AQ87" s="5">
        <f t="shared" si="200"/>
        <v>8.2224862169906016E-5</v>
      </c>
      <c r="AR87" s="5">
        <f t="shared" si="201"/>
        <v>1.2234385098919361E-3</v>
      </c>
      <c r="AS87" s="5">
        <f t="shared" si="202"/>
        <v>1.3592938777160851E-3</v>
      </c>
      <c r="AT87" s="5">
        <f t="shared" si="203"/>
        <v>7.551175768366296E-4</v>
      </c>
      <c r="AU87" s="5">
        <f t="shared" si="204"/>
        <v>2.7965625594061623E-4</v>
      </c>
      <c r="AV87" s="5">
        <f t="shared" si="205"/>
        <v>7.767759341633332E-5</v>
      </c>
      <c r="AW87" s="5">
        <f t="shared" si="206"/>
        <v>5.5912576758567993E-7</v>
      </c>
      <c r="AX87" s="5">
        <f t="shared" si="207"/>
        <v>3.0109189957952287E-4</v>
      </c>
      <c r="AY87" s="5">
        <f t="shared" si="208"/>
        <v>3.1602605779866815E-4</v>
      </c>
      <c r="AZ87" s="5">
        <f t="shared" si="209"/>
        <v>1.6585047513274149E-4</v>
      </c>
      <c r="BA87" s="5">
        <f t="shared" si="210"/>
        <v>5.8025552899775322E-5</v>
      </c>
      <c r="BB87" s="5">
        <f t="shared" si="211"/>
        <v>1.5225905080901087E-5</v>
      </c>
      <c r="BC87" s="5">
        <f t="shared" si="212"/>
        <v>3.1962219945827662E-6</v>
      </c>
      <c r="BD87" s="5">
        <f t="shared" si="213"/>
        <v>2.1402017666376322E-4</v>
      </c>
      <c r="BE87" s="5">
        <f t="shared" si="214"/>
        <v>2.3778580900846776E-4</v>
      </c>
      <c r="BF87" s="5">
        <f t="shared" si="215"/>
        <v>1.3209523477462142E-4</v>
      </c>
      <c r="BG87" s="5">
        <f t="shared" si="216"/>
        <v>4.8921201039211924E-5</v>
      </c>
      <c r="BH87" s="5">
        <f t="shared" si="217"/>
        <v>1.3588400341630609E-5</v>
      </c>
      <c r="BI87" s="5">
        <f t="shared" si="218"/>
        <v>3.0194618271359041E-6</v>
      </c>
      <c r="BJ87" s="8">
        <f t="shared" si="219"/>
        <v>0.36827329082235127</v>
      </c>
      <c r="BK87" s="8">
        <f t="shared" si="220"/>
        <v>0.29461392226288668</v>
      </c>
      <c r="BL87" s="8">
        <f t="shared" si="221"/>
        <v>0.31494742723044228</v>
      </c>
      <c r="BM87" s="8">
        <f t="shared" si="222"/>
        <v>0.36644538482733774</v>
      </c>
      <c r="BN87" s="8">
        <f t="shared" si="223"/>
        <v>0.63328460372987516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1.61442006269593</v>
      </c>
      <c r="F88">
        <f>VLOOKUP(B88,home!$B$2:$E$405,3,FALSE)</f>
        <v>0.85</v>
      </c>
      <c r="G88">
        <f>VLOOKUP(C88,away!$B$2:$E$405,4,FALSE)</f>
        <v>1.1100000000000001</v>
      </c>
      <c r="H88">
        <f>VLOOKUP(A88,away!$A$2:$E$405,3,FALSE)</f>
        <v>1.41379310344828</v>
      </c>
      <c r="I88">
        <f>VLOOKUP(C88,away!$B$2:$E$405,3,FALSE)</f>
        <v>0.87</v>
      </c>
      <c r="J88">
        <f>VLOOKUP(B88,home!$B$2:$E$405,4,FALSE)</f>
        <v>0.97</v>
      </c>
      <c r="K88" s="3">
        <f t="shared" si="168"/>
        <v>1.5232053291536098</v>
      </c>
      <c r="L88" s="3">
        <f t="shared" si="169"/>
        <v>1.1931000000000034</v>
      </c>
      <c r="M88" s="5">
        <f t="shared" si="170"/>
        <v>6.6118590130052779E-2</v>
      </c>
      <c r="N88" s="5">
        <f t="shared" si="171"/>
        <v>0.10071218884221966</v>
      </c>
      <c r="O88" s="5">
        <f t="shared" si="172"/>
        <v>7.8886089884166191E-2</v>
      </c>
      <c r="P88" s="5">
        <f t="shared" si="173"/>
        <v>0.1201597125076526</v>
      </c>
      <c r="Q88" s="5">
        <f t="shared" si="174"/>
        <v>7.6702671377596884E-2</v>
      </c>
      <c r="R88" s="5">
        <f t="shared" si="175"/>
        <v>4.7059496920399499E-2</v>
      </c>
      <c r="S88" s="5">
        <f t="shared" si="176"/>
        <v>5.4592651179955723E-2</v>
      </c>
      <c r="T88" s="5">
        <f t="shared" si="177"/>
        <v>9.1513957220611078E-2</v>
      </c>
      <c r="U88" s="5">
        <f t="shared" si="178"/>
        <v>7.1681276496440405E-2</v>
      </c>
      <c r="V88" s="5">
        <f t="shared" si="179"/>
        <v>1.1023689501463438E-2</v>
      </c>
      <c r="W88" s="5">
        <f t="shared" si="180"/>
        <v>3.8944639267557882E-2</v>
      </c>
      <c r="X88" s="5">
        <f t="shared" si="181"/>
        <v>4.6464849110123434E-2</v>
      </c>
      <c r="Y88" s="5">
        <f t="shared" si="182"/>
        <v>2.7718605736644229E-2</v>
      </c>
      <c r="Z88" s="5">
        <f t="shared" si="183"/>
        <v>1.8715561925242929E-2</v>
      </c>
      <c r="AA88" s="5">
        <f t="shared" si="184"/>
        <v>2.8507643662634419E-2</v>
      </c>
      <c r="AB88" s="5">
        <f t="shared" si="185"/>
        <v>2.1711497374268446E-2</v>
      </c>
      <c r="AC88" s="5">
        <f t="shared" si="186"/>
        <v>1.2521094281729526E-3</v>
      </c>
      <c r="AD88" s="5">
        <f t="shared" si="187"/>
        <v>1.4830170518577268E-2</v>
      </c>
      <c r="AE88" s="5">
        <f t="shared" si="188"/>
        <v>1.7693876445714584E-2</v>
      </c>
      <c r="AF88" s="5">
        <f t="shared" si="189"/>
        <v>1.0555281993691072E-2</v>
      </c>
      <c r="AG88" s="5">
        <f t="shared" si="190"/>
        <v>4.1978356488909501E-3</v>
      </c>
      <c r="AH88" s="5">
        <f t="shared" si="191"/>
        <v>5.5823842332518546E-3</v>
      </c>
      <c r="AI88" s="5">
        <f t="shared" si="192"/>
        <v>8.5031174134723112E-3</v>
      </c>
      <c r="AJ88" s="5">
        <f t="shared" si="193"/>
        <v>6.4759968793099438E-3</v>
      </c>
      <c r="AK88" s="5">
        <f t="shared" si="194"/>
        <v>3.2880909860490185E-3</v>
      </c>
      <c r="AL88" s="5">
        <f t="shared" si="195"/>
        <v>9.1020155524458389E-5</v>
      </c>
      <c r="AM88" s="5">
        <f t="shared" si="196"/>
        <v>4.5178789532307273E-3</v>
      </c>
      <c r="AN88" s="5">
        <f t="shared" si="197"/>
        <v>5.3902813790995957E-3</v>
      </c>
      <c r="AO88" s="5">
        <f t="shared" si="198"/>
        <v>3.2155723567018745E-3</v>
      </c>
      <c r="AP88" s="5">
        <f t="shared" si="199"/>
        <v>1.2788331262603388E-3</v>
      </c>
      <c r="AQ88" s="5">
        <f t="shared" si="200"/>
        <v>3.8144395073530388E-4</v>
      </c>
      <c r="AR88" s="5">
        <f t="shared" si="201"/>
        <v>1.3320685257385602E-3</v>
      </c>
      <c r="AS88" s="5">
        <f t="shared" si="202"/>
        <v>2.0290138772027671E-3</v>
      </c>
      <c r="AT88" s="5">
        <f t="shared" si="203"/>
        <v>1.5453023753409418E-3</v>
      </c>
      <c r="AU88" s="5">
        <f t="shared" si="204"/>
        <v>7.8460427109101839E-4</v>
      </c>
      <c r="AV88" s="5">
        <f t="shared" si="205"/>
        <v>2.987783517506305E-4</v>
      </c>
      <c r="AW88" s="5">
        <f t="shared" si="206"/>
        <v>4.5948397412001078E-6</v>
      </c>
      <c r="AX88" s="5">
        <f t="shared" si="207"/>
        <v>1.1469428830053307E-3</v>
      </c>
      <c r="AY88" s="5">
        <f t="shared" si="208"/>
        <v>1.3684175537136637E-3</v>
      </c>
      <c r="AZ88" s="5">
        <f t="shared" si="209"/>
        <v>8.1632949166788888E-4</v>
      </c>
      <c r="BA88" s="5">
        <f t="shared" si="210"/>
        <v>3.246542388363202E-4</v>
      </c>
      <c r="BB88" s="5">
        <f t="shared" si="211"/>
        <v>9.6836243088903762E-5</v>
      </c>
      <c r="BC88" s="5">
        <f t="shared" si="212"/>
        <v>2.3107064325874262E-5</v>
      </c>
      <c r="BD88" s="5">
        <f t="shared" si="213"/>
        <v>2.6488182634311331E-4</v>
      </c>
      <c r="BE88" s="5">
        <f t="shared" si="214"/>
        <v>4.0346940948177119E-4</v>
      </c>
      <c r="BF88" s="5">
        <f t="shared" si="215"/>
        <v>3.0728337733654704E-4</v>
      </c>
      <c r="BG88" s="5">
        <f t="shared" si="216"/>
        <v>1.5601855930644936E-4</v>
      </c>
      <c r="BH88" s="5">
        <f t="shared" si="217"/>
        <v>5.9412075245613017E-5</v>
      </c>
      <c r="BI88" s="5">
        <f t="shared" si="218"/>
        <v>1.8099357926038594E-5</v>
      </c>
      <c r="BJ88" s="8">
        <f t="shared" si="219"/>
        <v>0.44789437340229282</v>
      </c>
      <c r="BK88" s="8">
        <f t="shared" si="220"/>
        <v>0.2546061904565356</v>
      </c>
      <c r="BL88" s="8">
        <f t="shared" si="221"/>
        <v>0.27889452585675556</v>
      </c>
      <c r="BM88" s="8">
        <f t="shared" si="222"/>
        <v>0.50910807926476687</v>
      </c>
      <c r="BN88" s="8">
        <f t="shared" si="223"/>
        <v>0.48963874966208765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1.61442006269593</v>
      </c>
      <c r="F89">
        <f>VLOOKUP(B89,home!$B$2:$E$405,3,FALSE)</f>
        <v>0.89</v>
      </c>
      <c r="G89">
        <f>VLOOKUP(C89,away!$B$2:$E$405,4,FALSE)</f>
        <v>0.85</v>
      </c>
      <c r="H89">
        <f>VLOOKUP(A89,away!$A$2:$E$405,3,FALSE)</f>
        <v>1.41379310344828</v>
      </c>
      <c r="I89">
        <f>VLOOKUP(C89,away!$B$2:$E$405,3,FALSE)</f>
        <v>0.7</v>
      </c>
      <c r="J89">
        <f>VLOOKUP(B89,home!$B$2:$E$405,4,FALSE)</f>
        <v>1.06</v>
      </c>
      <c r="K89" s="3">
        <f t="shared" si="168"/>
        <v>1.2213087774294709</v>
      </c>
      <c r="L89" s="3">
        <f t="shared" si="169"/>
        <v>1.0490344827586238</v>
      </c>
      <c r="M89" s="5">
        <f t="shared" si="170"/>
        <v>0.10327672321054691</v>
      </c>
      <c r="N89" s="5">
        <f t="shared" si="171"/>
        <v>0.12613276856119493</v>
      </c>
      <c r="O89" s="5">
        <f t="shared" si="172"/>
        <v>0.10834084391418163</v>
      </c>
      <c r="P89" s="5">
        <f t="shared" si="173"/>
        <v>0.13231762362650631</v>
      </c>
      <c r="Q89" s="5">
        <f t="shared" si="174"/>
        <v>7.7023528682633693E-2</v>
      </c>
      <c r="R89" s="5">
        <f t="shared" si="175"/>
        <v>5.6826640578573159E-2</v>
      </c>
      <c r="S89" s="5">
        <f t="shared" si="176"/>
        <v>4.2381170165693781E-2</v>
      </c>
      <c r="T89" s="5">
        <f t="shared" si="177"/>
        <v>8.0800337571830652E-2</v>
      </c>
      <c r="U89" s="5">
        <f t="shared" si="178"/>
        <v>6.9402874930441158E-2</v>
      </c>
      <c r="V89" s="5">
        <f t="shared" si="179"/>
        <v>6.033171580742994E-3</v>
      </c>
      <c r="W89" s="5">
        <f t="shared" si="180"/>
        <v>3.1356503882897048E-2</v>
      </c>
      <c r="X89" s="5">
        <f t="shared" si="181"/>
        <v>3.2894053831913676E-2</v>
      </c>
      <c r="Y89" s="5">
        <f t="shared" si="182"/>
        <v>1.7253498373697943E-2</v>
      </c>
      <c r="Z89" s="5">
        <f t="shared" si="183"/>
        <v>1.9871035168751241E-2</v>
      </c>
      <c r="AA89" s="5">
        <f t="shared" si="184"/>
        <v>2.4268669668205602E-2</v>
      </c>
      <c r="AB89" s="5">
        <f t="shared" si="185"/>
        <v>1.4819769641157934E-2</v>
      </c>
      <c r="AC89" s="5">
        <f t="shared" si="186"/>
        <v>4.8310433711393262E-4</v>
      </c>
      <c r="AD89" s="5">
        <f t="shared" si="187"/>
        <v>9.5739933554208675E-3</v>
      </c>
      <c r="AE89" s="5">
        <f t="shared" si="188"/>
        <v>1.0043449167538429E-2</v>
      </c>
      <c r="AF89" s="5">
        <f t="shared" si="189"/>
        <v>5.2679622512906031E-3</v>
      </c>
      <c r="AG89" s="5">
        <f t="shared" si="190"/>
        <v>1.8420913518248647E-3</v>
      </c>
      <c r="AH89" s="5">
        <f t="shared" si="191"/>
        <v>5.2113502750323433E-3</v>
      </c>
      <c r="AI89" s="5">
        <f t="shared" si="192"/>
        <v>6.3646678331564892E-3</v>
      </c>
      <c r="AJ89" s="5">
        <f t="shared" si="193"/>
        <v>3.886612345028516E-3</v>
      </c>
      <c r="AK89" s="5">
        <f t="shared" si="194"/>
        <v>1.5822512571496885E-3</v>
      </c>
      <c r="AL89" s="5">
        <f t="shared" si="195"/>
        <v>2.4758034865322356E-5</v>
      </c>
      <c r="AM89" s="5">
        <f t="shared" si="196"/>
        <v>2.3385604240053867E-3</v>
      </c>
      <c r="AN89" s="5">
        <f t="shared" si="197"/>
        <v>2.4532305247962787E-3</v>
      </c>
      <c r="AO89" s="5">
        <f t="shared" si="198"/>
        <v>1.2867617073336656E-3</v>
      </c>
      <c r="AP89" s="5">
        <f t="shared" si="199"/>
        <v>4.4995246736212528E-4</v>
      </c>
      <c r="AQ89" s="5">
        <f t="shared" si="200"/>
        <v>1.1800391346629837E-4</v>
      </c>
      <c r="AR89" s="5">
        <f t="shared" si="201"/>
        <v>1.0933772280485139E-3</v>
      </c>
      <c r="AS89" s="5">
        <f t="shared" si="202"/>
        <v>1.3353512056571545E-3</v>
      </c>
      <c r="AT89" s="5">
        <f t="shared" si="203"/>
        <v>8.1543807421005469E-4</v>
      </c>
      <c r="AU89" s="5">
        <f t="shared" si="204"/>
        <v>3.3196722582764132E-4</v>
      </c>
      <c r="AV89" s="5">
        <f t="shared" si="205"/>
        <v>1.0135862168055248E-4</v>
      </c>
      <c r="AW89" s="5">
        <f t="shared" si="206"/>
        <v>8.8110752818132806E-7</v>
      </c>
      <c r="AX89" s="5">
        <f t="shared" si="207"/>
        <v>4.760173953978268E-4</v>
      </c>
      <c r="AY89" s="5">
        <f t="shared" si="208"/>
        <v>4.9935866216526651E-4</v>
      </c>
      <c r="AZ89" s="5">
        <f t="shared" si="209"/>
        <v>2.6192222793778935E-4</v>
      </c>
      <c r="BA89" s="5">
        <f t="shared" si="210"/>
        <v>9.1588482969235071E-5</v>
      </c>
      <c r="BB89" s="5">
        <f t="shared" si="211"/>
        <v>2.4019869214569629E-5</v>
      </c>
      <c r="BC89" s="5">
        <f t="shared" si="212"/>
        <v>5.0395342154871709E-6</v>
      </c>
      <c r="BD89" s="5">
        <f t="shared" si="213"/>
        <v>1.91165069147655E-4</v>
      </c>
      <c r="BE89" s="5">
        <f t="shared" si="214"/>
        <v>2.3347157688794281E-4</v>
      </c>
      <c r="BF89" s="5">
        <f t="shared" si="215"/>
        <v>1.4257044306677209E-4</v>
      </c>
      <c r="BG89" s="5">
        <f t="shared" si="216"/>
        <v>5.8040844506485799E-5</v>
      </c>
      <c r="BH89" s="5">
        <f t="shared" si="217"/>
        <v>1.7721448211297557E-5</v>
      </c>
      <c r="BI89" s="5">
        <f t="shared" si="218"/>
        <v>4.3286720498439001E-6</v>
      </c>
      <c r="BJ89" s="8">
        <f t="shared" si="219"/>
        <v>0.40019264223910661</v>
      </c>
      <c r="BK89" s="8">
        <f t="shared" si="220"/>
        <v>0.28501590961763457</v>
      </c>
      <c r="BL89" s="8">
        <f t="shared" si="221"/>
        <v>0.29502847085222039</v>
      </c>
      <c r="BM89" s="8">
        <f t="shared" si="222"/>
        <v>0.39569145174943904</v>
      </c>
      <c r="BN89" s="8">
        <f t="shared" si="223"/>
        <v>0.60391812857363669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1.61442006269593</v>
      </c>
      <c r="F90">
        <f>VLOOKUP(B90,home!$B$2:$E$405,3,FALSE)</f>
        <v>1.06</v>
      </c>
      <c r="G90">
        <f>VLOOKUP(C90,away!$B$2:$E$405,4,FALSE)</f>
        <v>1.05</v>
      </c>
      <c r="H90">
        <f>VLOOKUP(A90,away!$A$2:$E$405,3,FALSE)</f>
        <v>1.41379310344828</v>
      </c>
      <c r="I90">
        <f>VLOOKUP(C90,away!$B$2:$E$405,3,FALSE)</f>
        <v>0.85</v>
      </c>
      <c r="J90">
        <f>VLOOKUP(B90,home!$B$2:$E$405,4,FALSE)</f>
        <v>1</v>
      </c>
      <c r="K90" s="3">
        <f t="shared" si="168"/>
        <v>1.7968495297805702</v>
      </c>
      <c r="L90" s="3">
        <f t="shared" si="169"/>
        <v>1.2017241379310379</v>
      </c>
      <c r="M90" s="5">
        <f t="shared" si="170"/>
        <v>4.9858131939106709E-2</v>
      </c>
      <c r="N90" s="5">
        <f t="shared" si="171"/>
        <v>8.9587560930521504E-2</v>
      </c>
      <c r="O90" s="5">
        <f t="shared" si="172"/>
        <v>5.9915720623374961E-2</v>
      </c>
      <c r="P90" s="5">
        <f t="shared" si="173"/>
        <v>0.1076595344285753</v>
      </c>
      <c r="Q90" s="5">
        <f t="shared" si="174"/>
        <v>8.0487683366097892E-2</v>
      </c>
      <c r="R90" s="5">
        <f t="shared" si="175"/>
        <v>3.6001083857321106E-2</v>
      </c>
      <c r="S90" s="5">
        <f t="shared" si="176"/>
        <v>5.8117777895958518E-2</v>
      </c>
      <c r="T90" s="5">
        <f t="shared" si="177"/>
        <v>9.6723991907190332E-2</v>
      </c>
      <c r="U90" s="5">
        <f t="shared" si="178"/>
        <v>6.4688530600618299E-2</v>
      </c>
      <c r="V90" s="5">
        <f t="shared" si="179"/>
        <v>1.394385912132543E-2</v>
      </c>
      <c r="W90" s="5">
        <f t="shared" si="180"/>
        <v>4.8208085336500138E-2</v>
      </c>
      <c r="X90" s="5">
        <f t="shared" si="181"/>
        <v>5.7932819792311546E-2</v>
      </c>
      <c r="Y90" s="5">
        <f t="shared" si="182"/>
        <v>3.4809633961414892E-2</v>
      </c>
      <c r="Z90" s="5">
        <f t="shared" si="183"/>
        <v>1.4421123821007402E-2</v>
      </c>
      <c r="AA90" s="5">
        <f t="shared" si="184"/>
        <v>2.5912589556684528E-2</v>
      </c>
      <c r="AB90" s="5">
        <f t="shared" si="185"/>
        <v>2.3280512180162759E-2</v>
      </c>
      <c r="AC90" s="5">
        <f t="shared" si="186"/>
        <v>1.8818261469525533E-3</v>
      </c>
      <c r="AD90" s="5">
        <f t="shared" si="187"/>
        <v>2.1655668867127966E-2</v>
      </c>
      <c r="AE90" s="5">
        <f t="shared" si="188"/>
        <v>2.6024140000669372E-2</v>
      </c>
      <c r="AF90" s="5">
        <f t="shared" si="189"/>
        <v>1.5636918603850528E-2</v>
      </c>
      <c r="AG90" s="5">
        <f t="shared" si="190"/>
        <v>6.2637541763700278E-3</v>
      </c>
      <c r="AH90" s="5">
        <f t="shared" si="191"/>
        <v>4.3325531479492209E-3</v>
      </c>
      <c r="AI90" s="5">
        <f t="shared" si="192"/>
        <v>7.7849460866418864E-3</v>
      </c>
      <c r="AJ90" s="5">
        <f t="shared" si="193"/>
        <v>6.9941883575747833E-3</v>
      </c>
      <c r="AK90" s="5">
        <f t="shared" si="194"/>
        <v>4.1891680205016629E-3</v>
      </c>
      <c r="AL90" s="5">
        <f t="shared" si="195"/>
        <v>1.6253840164237913E-4</v>
      </c>
      <c r="AM90" s="5">
        <f t="shared" si="196"/>
        <v>7.7823956841965242E-3</v>
      </c>
      <c r="AN90" s="5">
        <f t="shared" si="197"/>
        <v>9.3522927446292991E-3</v>
      </c>
      <c r="AO90" s="5">
        <f t="shared" si="198"/>
        <v>5.6194379681091741E-3</v>
      </c>
      <c r="AP90" s="5">
        <f t="shared" si="199"/>
        <v>2.2510047492943137E-3</v>
      </c>
      <c r="AQ90" s="5">
        <f t="shared" si="200"/>
        <v>6.7627168545609563E-4</v>
      </c>
      <c r="AR90" s="5">
        <f t="shared" si="201"/>
        <v>1.0413067393519354E-3</v>
      </c>
      <c r="AS90" s="5">
        <f t="shared" si="202"/>
        <v>1.8710715249618637E-3</v>
      </c>
      <c r="AT90" s="5">
        <f t="shared" si="203"/>
        <v>1.6810169949067701E-3</v>
      </c>
      <c r="AU90" s="5">
        <f t="shared" si="204"/>
        <v>1.0068448656171255E-3</v>
      </c>
      <c r="AV90" s="5">
        <f t="shared" si="205"/>
        <v>4.5228718083652832E-4</v>
      </c>
      <c r="AW90" s="5">
        <f t="shared" si="206"/>
        <v>9.7492224253826549E-6</v>
      </c>
      <c r="AX90" s="5">
        <f t="shared" si="207"/>
        <v>2.3306323376191445E-3</v>
      </c>
      <c r="AY90" s="5">
        <f t="shared" si="208"/>
        <v>2.8007771367595663E-3</v>
      </c>
      <c r="AZ90" s="5">
        <f t="shared" si="209"/>
        <v>1.682880745104676E-3</v>
      </c>
      <c r="BA90" s="5">
        <f t="shared" si="210"/>
        <v>6.741194708838864E-4</v>
      </c>
      <c r="BB90" s="5">
        <f t="shared" si="211"/>
        <v>2.0252641000261657E-4</v>
      </c>
      <c r="BC90" s="5">
        <f t="shared" si="212"/>
        <v>4.8676175093732413E-5</v>
      </c>
      <c r="BD90" s="5">
        <f t="shared" si="213"/>
        <v>2.085605739449144E-4</v>
      </c>
      <c r="BE90" s="5">
        <f t="shared" si="214"/>
        <v>3.7475196922368524E-4</v>
      </c>
      <c r="BF90" s="5">
        <f t="shared" si="215"/>
        <v>3.3668644984196082E-4</v>
      </c>
      <c r="BG90" s="5">
        <f t="shared" si="216"/>
        <v>2.0165829636067229E-4</v>
      </c>
      <c r="BH90" s="5">
        <f t="shared" si="217"/>
        <v>9.0587403748006211E-5</v>
      </c>
      <c r="BI90" s="5">
        <f t="shared" si="218"/>
        <v>3.2554386765729524E-5</v>
      </c>
      <c r="BJ90" s="8">
        <f t="shared" si="219"/>
        <v>0.51075127204920323</v>
      </c>
      <c r="BK90" s="8">
        <f t="shared" si="220"/>
        <v>0.23442444507032045</v>
      </c>
      <c r="BL90" s="8">
        <f t="shared" si="221"/>
        <v>0.24039661881638835</v>
      </c>
      <c r="BM90" s="8">
        <f t="shared" si="222"/>
        <v>0.57369271669758781</v>
      </c>
      <c r="BN90" s="8">
        <f t="shared" si="223"/>
        <v>0.42350971514499747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1.2619047619047601</v>
      </c>
      <c r="F91">
        <f>VLOOKUP(B91,home!$B$2:$E$405,3,FALSE)</f>
        <v>0.56999999999999995</v>
      </c>
      <c r="G91">
        <f>VLOOKUP(C91,away!$B$2:$E$405,4,FALSE)</f>
        <v>1.26</v>
      </c>
      <c r="H91">
        <f>VLOOKUP(A91,away!$A$2:$E$405,3,FALSE)</f>
        <v>1.14761904761905</v>
      </c>
      <c r="I91">
        <f>VLOOKUP(C91,away!$B$2:$E$405,3,FALSE)</f>
        <v>1.21</v>
      </c>
      <c r="J91">
        <f>VLOOKUP(B91,home!$B$2:$E$405,4,FALSE)</f>
        <v>1.31</v>
      </c>
      <c r="K91" s="3">
        <f t="shared" si="168"/>
        <v>0.90629999999999866</v>
      </c>
      <c r="L91" s="3">
        <f t="shared" si="169"/>
        <v>1.8190909523809562</v>
      </c>
      <c r="M91" s="5">
        <f t="shared" si="170"/>
        <v>6.552058228252064E-2</v>
      </c>
      <c r="N91" s="5">
        <f t="shared" si="171"/>
        <v>5.9381303722648361E-2</v>
      </c>
      <c r="O91" s="5">
        <f t="shared" si="172"/>
        <v>0.11918789842486527</v>
      </c>
      <c r="P91" s="5">
        <f t="shared" si="173"/>
        <v>0.10801999234245523</v>
      </c>
      <c r="Q91" s="5">
        <f t="shared" si="174"/>
        <v>2.6908637781918064E-2</v>
      </c>
      <c r="R91" s="5">
        <f t="shared" si="175"/>
        <v>0.10840681382898643</v>
      </c>
      <c r="S91" s="5">
        <f t="shared" si="176"/>
        <v>4.4521577568370156E-2</v>
      </c>
      <c r="T91" s="5">
        <f t="shared" si="177"/>
        <v>4.894925952998351E-2</v>
      </c>
      <c r="U91" s="5">
        <f t="shared" si="178"/>
        <v>9.8249095373210235E-2</v>
      </c>
      <c r="V91" s="5">
        <f t="shared" si="179"/>
        <v>8.1555720532931388E-3</v>
      </c>
      <c r="W91" s="5">
        <f t="shared" si="180"/>
        <v>8.1290994739174356E-3</v>
      </c>
      <c r="X91" s="5">
        <f t="shared" si="181"/>
        <v>1.4787571304007999E-2</v>
      </c>
      <c r="Y91" s="5">
        <f t="shared" si="182"/>
        <v>1.3449968583404606E-2</v>
      </c>
      <c r="Z91" s="5">
        <f t="shared" si="183"/>
        <v>6.5733951404251964E-2</v>
      </c>
      <c r="AA91" s="5">
        <f t="shared" si="184"/>
        <v>5.9574680157673456E-2</v>
      </c>
      <c r="AB91" s="5">
        <f t="shared" si="185"/>
        <v>2.6996266313449688E-2</v>
      </c>
      <c r="AC91" s="5">
        <f t="shared" si="186"/>
        <v>8.4035123015467291E-4</v>
      </c>
      <c r="AD91" s="5">
        <f t="shared" si="187"/>
        <v>1.8418507133028399E-3</v>
      </c>
      <c r="AE91" s="5">
        <f t="shared" si="188"/>
        <v>3.3504939682056064E-3</v>
      </c>
      <c r="AF91" s="5">
        <f t="shared" si="189"/>
        <v>3.0474266317848933E-3</v>
      </c>
      <c r="AG91" s="5">
        <f t="shared" si="190"/>
        <v>1.84784873797489E-3</v>
      </c>
      <c r="AH91" s="5">
        <f t="shared" si="191"/>
        <v>2.9894009065931058E-2</v>
      </c>
      <c r="AI91" s="5">
        <f t="shared" si="192"/>
        <v>2.7092940416453277E-2</v>
      </c>
      <c r="AJ91" s="5">
        <f t="shared" si="193"/>
        <v>1.2277165949715785E-2</v>
      </c>
      <c r="AK91" s="5">
        <f t="shared" si="194"/>
        <v>3.7089318334091333E-3</v>
      </c>
      <c r="AL91" s="5">
        <f t="shared" si="195"/>
        <v>5.5417537686014888E-5</v>
      </c>
      <c r="AM91" s="5">
        <f t="shared" si="196"/>
        <v>3.3385386029327233E-4</v>
      </c>
      <c r="AN91" s="5">
        <f t="shared" si="197"/>
        <v>6.0731053667694747E-4</v>
      </c>
      <c r="AO91" s="5">
        <f t="shared" si="198"/>
        <v>5.5237655127732906E-4</v>
      </c>
      <c r="AP91" s="5">
        <f t="shared" si="199"/>
        <v>3.3494106224532814E-4</v>
      </c>
      <c r="AQ91" s="5">
        <f t="shared" si="200"/>
        <v>1.5232206397783584E-4</v>
      </c>
      <c r="AR91" s="5">
        <f t="shared" si="201"/>
        <v>1.0875984284445897E-2</v>
      </c>
      <c r="AS91" s="5">
        <f t="shared" si="202"/>
        <v>9.8569045569933018E-3</v>
      </c>
      <c r="AT91" s="5">
        <f t="shared" si="203"/>
        <v>4.4666563000015083E-3</v>
      </c>
      <c r="AU91" s="5">
        <f t="shared" si="204"/>
        <v>1.3493768682304537E-3</v>
      </c>
      <c r="AV91" s="5">
        <f t="shared" si="205"/>
        <v>3.0573506391931452E-4</v>
      </c>
      <c r="AW91" s="5">
        <f t="shared" si="206"/>
        <v>2.5378802049428786E-6</v>
      </c>
      <c r="AX91" s="5">
        <f t="shared" si="207"/>
        <v>5.0428625597298702E-5</v>
      </c>
      <c r="AY91" s="5">
        <f t="shared" si="208"/>
        <v>9.1734256565052758E-5</v>
      </c>
      <c r="AZ91" s="5">
        <f t="shared" si="209"/>
        <v>8.3436478070440418E-5</v>
      </c>
      <c r="BA91" s="5">
        <f t="shared" si="210"/>
        <v>5.0592847452156727E-5</v>
      </c>
      <c r="BB91" s="5">
        <f t="shared" si="211"/>
        <v>2.3008247763852062E-5</v>
      </c>
      <c r="BC91" s="5">
        <f t="shared" si="212"/>
        <v>8.3708190674725336E-6</v>
      </c>
      <c r="BD91" s="5">
        <f t="shared" si="213"/>
        <v>3.2974007683454986E-3</v>
      </c>
      <c r="BE91" s="5">
        <f t="shared" si="214"/>
        <v>2.9884343163515208E-3</v>
      </c>
      <c r="BF91" s="5">
        <f t="shared" si="215"/>
        <v>1.3542090104546897E-3</v>
      </c>
      <c r="BG91" s="5">
        <f t="shared" si="216"/>
        <v>4.0910654205836121E-4</v>
      </c>
      <c r="BH91" s="5">
        <f t="shared" si="217"/>
        <v>9.2693314766873023E-5</v>
      </c>
      <c r="BI91" s="5">
        <f t="shared" si="218"/>
        <v>1.6801590234643384E-5</v>
      </c>
      <c r="BJ91" s="8">
        <f t="shared" si="219"/>
        <v>0.18398183579613517</v>
      </c>
      <c r="BK91" s="8">
        <f t="shared" si="220"/>
        <v>0.22720522727104489</v>
      </c>
      <c r="BL91" s="8">
        <f t="shared" si="221"/>
        <v>0.52040110397949657</v>
      </c>
      <c r="BM91" s="8">
        <f t="shared" si="222"/>
        <v>0.5098076936911744</v>
      </c>
      <c r="BN91" s="8">
        <f t="shared" si="223"/>
        <v>0.48742522838339397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1.2619047619047601</v>
      </c>
      <c r="F92">
        <f>VLOOKUP(B92,home!$B$2:$E$405,3,FALSE)</f>
        <v>0.89</v>
      </c>
      <c r="G92">
        <f>VLOOKUP(C92,away!$B$2:$E$405,4,FALSE)</f>
        <v>0.4</v>
      </c>
      <c r="H92">
        <f>VLOOKUP(A92,away!$A$2:$E$405,3,FALSE)</f>
        <v>1.14761904761905</v>
      </c>
      <c r="I92">
        <f>VLOOKUP(C92,away!$B$2:$E$405,3,FALSE)</f>
        <v>1.41</v>
      </c>
      <c r="J92">
        <f>VLOOKUP(B92,home!$B$2:$E$405,4,FALSE)</f>
        <v>1.03</v>
      </c>
      <c r="K92" s="3">
        <f t="shared" si="168"/>
        <v>0.44923809523809466</v>
      </c>
      <c r="L92" s="3">
        <f t="shared" si="169"/>
        <v>1.6666871428571464</v>
      </c>
      <c r="M92" s="5">
        <f t="shared" si="170"/>
        <v>0.12052172665718892</v>
      </c>
      <c r="N92" s="5">
        <f t="shared" si="171"/>
        <v>5.4142950918281835E-2</v>
      </c>
      <c r="O92" s="5">
        <f t="shared" si="172"/>
        <v>0.20087201225448018</v>
      </c>
      <c r="P92" s="5">
        <f t="shared" si="173"/>
        <v>9.0239360171845875E-2</v>
      </c>
      <c r="Q92" s="5">
        <f t="shared" si="174"/>
        <v>1.216153807054929E-2</v>
      </c>
      <c r="R92" s="5">
        <f t="shared" si="175"/>
        <v>0.16739540009219264</v>
      </c>
      <c r="S92" s="5">
        <f t="shared" si="176"/>
        <v>1.6891440137151402E-2</v>
      </c>
      <c r="T92" s="5">
        <f t="shared" si="177"/>
        <v>2.026947913955221E-2</v>
      </c>
      <c r="U92" s="5">
        <f t="shared" si="178"/>
        <v>7.520039068903539E-2</v>
      </c>
      <c r="V92" s="5">
        <f t="shared" si="179"/>
        <v>1.4052540037893468E-3</v>
      </c>
      <c r="W92" s="5">
        <f t="shared" si="180"/>
        <v>1.8211420659930457E-3</v>
      </c>
      <c r="X92" s="5">
        <f t="shared" si="181"/>
        <v>3.0352740667069101E-3</v>
      </c>
      <c r="Y92" s="5">
        <f t="shared" si="182"/>
        <v>2.5294261310140659E-3</v>
      </c>
      <c r="Z92" s="5">
        <f t="shared" si="183"/>
        <v>9.2998587035695163E-2</v>
      </c>
      <c r="AA92" s="5">
        <f t="shared" si="184"/>
        <v>4.1778508099749853E-2</v>
      </c>
      <c r="AB92" s="5">
        <f t="shared" si="185"/>
        <v>9.3842487003104654E-3</v>
      </c>
      <c r="AC92" s="5">
        <f t="shared" si="186"/>
        <v>6.576056123762779E-5</v>
      </c>
      <c r="AD92" s="5">
        <f t="shared" si="187"/>
        <v>2.0453159822117099E-4</v>
      </c>
      <c r="AE92" s="5">
        <f t="shared" si="188"/>
        <v>3.4089018506324928E-4</v>
      </c>
      <c r="AF92" s="5">
        <f t="shared" si="189"/>
        <v>2.8407864428555546E-4</v>
      </c>
      <c r="AG92" s="5">
        <f t="shared" si="190"/>
        <v>1.5782340799700803E-4</v>
      </c>
      <c r="AH92" s="5">
        <f t="shared" si="191"/>
        <v>3.874988732906863E-2</v>
      </c>
      <c r="AI92" s="5">
        <f t="shared" si="192"/>
        <v>1.7407925574401566E-2</v>
      </c>
      <c r="AJ92" s="5">
        <f t="shared" si="193"/>
        <v>3.9101516635453373E-3</v>
      </c>
      <c r="AK92" s="5">
        <f t="shared" si="194"/>
        <v>5.8552969514105832E-4</v>
      </c>
      <c r="AL92" s="5">
        <f t="shared" si="195"/>
        <v>1.9695008145723589E-6</v>
      </c>
      <c r="AM92" s="5">
        <f t="shared" si="196"/>
        <v>1.8376677120176432E-5</v>
      </c>
      <c r="AN92" s="5">
        <f t="shared" si="197"/>
        <v>3.0628171484635152E-5</v>
      </c>
      <c r="AO92" s="5">
        <f t="shared" si="198"/>
        <v>2.5523789811332644E-5</v>
      </c>
      <c r="AP92" s="5">
        <f t="shared" si="199"/>
        <v>1.4180057438512117E-5</v>
      </c>
      <c r="AQ92" s="5">
        <f t="shared" si="200"/>
        <v>5.9084298544359993E-6</v>
      </c>
      <c r="AR92" s="5">
        <f t="shared" si="201"/>
        <v>1.2916787799704336E-2</v>
      </c>
      <c r="AS92" s="5">
        <f t="shared" si="202"/>
        <v>5.8027131477338349E-3</v>
      </c>
      <c r="AT92" s="5">
        <f t="shared" si="203"/>
        <v>1.3033999008504982E-3</v>
      </c>
      <c r="AU92" s="5">
        <f t="shared" si="204"/>
        <v>1.9517896293053312E-4</v>
      </c>
      <c r="AV92" s="5">
        <f t="shared" si="205"/>
        <v>2.1920456384364836E-5</v>
      </c>
      <c r="AW92" s="5">
        <f t="shared" si="206"/>
        <v>4.0962299286976714E-8</v>
      </c>
      <c r="AX92" s="5">
        <f t="shared" si="207"/>
        <v>1.3759172377122562E-6</v>
      </c>
      <c r="AY92" s="5">
        <f t="shared" si="208"/>
        <v>2.2932235697305373E-6</v>
      </c>
      <c r="AZ92" s="5">
        <f t="shared" si="209"/>
        <v>1.9110431196834279E-6</v>
      </c>
      <c r="BA92" s="5">
        <f t="shared" si="210"/>
        <v>1.0617036656739934E-6</v>
      </c>
      <c r="BB92" s="5">
        <f t="shared" si="211"/>
        <v>4.4238196227578704E-7</v>
      </c>
      <c r="BC92" s="5">
        <f t="shared" si="212"/>
        <v>1.4746246575139376E-7</v>
      </c>
      <c r="BD92" s="5">
        <f t="shared" si="213"/>
        <v>3.5880406921302115E-3</v>
      </c>
      <c r="BE92" s="5">
        <f t="shared" si="214"/>
        <v>1.6118845661693508E-3</v>
      </c>
      <c r="BF92" s="5">
        <f t="shared" si="215"/>
        <v>3.6205997612480081E-4</v>
      </c>
      <c r="BG92" s="5">
        <f t="shared" si="216"/>
        <v>5.4217044678751861E-5</v>
      </c>
      <c r="BH92" s="5">
        <f t="shared" si="217"/>
        <v>6.0890904702302882E-6</v>
      </c>
      <c r="BI92" s="5">
        <f t="shared" si="218"/>
        <v>5.4709028091573793E-7</v>
      </c>
      <c r="BJ92" s="8">
        <f t="shared" si="219"/>
        <v>9.5048983085394265E-2</v>
      </c>
      <c r="BK92" s="8">
        <f t="shared" si="220"/>
        <v>0.22912780425559751</v>
      </c>
      <c r="BL92" s="8">
        <f t="shared" si="221"/>
        <v>0.58114689282538301</v>
      </c>
      <c r="BM92" s="8">
        <f t="shared" si="222"/>
        <v>0.35298702677626065</v>
      </c>
      <c r="BN92" s="8">
        <f t="shared" si="223"/>
        <v>0.64533298816453877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1.4777777777777801</v>
      </c>
      <c r="F93">
        <f>VLOOKUP(B93,home!$B$2:$E$405,3,FALSE)</f>
        <v>0.64</v>
      </c>
      <c r="G93">
        <f>VLOOKUP(C93,away!$B$2:$E$405,4,FALSE)</f>
        <v>0.96</v>
      </c>
      <c r="H93">
        <f>VLOOKUP(A93,away!$A$2:$E$405,3,FALSE)</f>
        <v>1.18055555555556</v>
      </c>
      <c r="I93">
        <f>VLOOKUP(C93,away!$B$2:$E$405,3,FALSE)</f>
        <v>0.76</v>
      </c>
      <c r="J93">
        <f>VLOOKUP(B93,home!$B$2:$E$405,4,FALSE)</f>
        <v>1.27</v>
      </c>
      <c r="K93" s="3">
        <f t="shared" si="168"/>
        <v>0.90794666666666801</v>
      </c>
      <c r="L93" s="3">
        <f t="shared" si="169"/>
        <v>1.1394722222222264</v>
      </c>
      <c r="M93" s="5">
        <f t="shared" si="170"/>
        <v>0.12906761187165364</v>
      </c>
      <c r="N93" s="5">
        <f t="shared" si="171"/>
        <v>0.11718650797349518</v>
      </c>
      <c r="O93" s="5">
        <f t="shared" si="172"/>
        <v>0.147068958516309</v>
      </c>
      <c r="P93" s="5">
        <f t="shared" si="173"/>
        <v>0.13353077065502122</v>
      </c>
      <c r="Q93" s="5">
        <f t="shared" si="174"/>
        <v>5.3199549646420916E-2</v>
      </c>
      <c r="R93" s="5">
        <f t="shared" si="175"/>
        <v>8.3790496490243532E-2</v>
      </c>
      <c r="S93" s="5">
        <f t="shared" si="176"/>
        <v>3.4537066373891506E-2</v>
      </c>
      <c r="T93" s="5">
        <f t="shared" si="177"/>
        <v>6.0619409056828909E-2</v>
      </c>
      <c r="U93" s="5">
        <f t="shared" si="178"/>
        <v>7.6077301986661766E-2</v>
      </c>
      <c r="V93" s="5">
        <f t="shared" si="179"/>
        <v>3.9701509259738839E-3</v>
      </c>
      <c r="W93" s="5">
        <f t="shared" si="180"/>
        <v>1.6100784589878601E-2</v>
      </c>
      <c r="X93" s="5">
        <f t="shared" si="181"/>
        <v>1.8346396796150348E-2</v>
      </c>
      <c r="Y93" s="5">
        <f t="shared" si="182"/>
        <v>1.0452604763540088E-2</v>
      </c>
      <c r="Z93" s="5">
        <f t="shared" si="183"/>
        <v>3.1825647745613812E-2</v>
      </c>
      <c r="AA93" s="5">
        <f t="shared" si="184"/>
        <v>2.8895990785137618E-2</v>
      </c>
      <c r="AB93" s="5">
        <f t="shared" si="185"/>
        <v>1.3118009256698223E-2</v>
      </c>
      <c r="AC93" s="5">
        <f t="shared" si="186"/>
        <v>2.5671492303255654E-4</v>
      </c>
      <c r="AD93" s="5">
        <f t="shared" si="187"/>
        <v>3.6546634247745821E-3</v>
      </c>
      <c r="AE93" s="5">
        <f t="shared" si="188"/>
        <v>4.1643874541021867E-3</v>
      </c>
      <c r="AF93" s="5">
        <f t="shared" si="189"/>
        <v>2.3726019132600893E-3</v>
      </c>
      <c r="AG93" s="5">
        <f t="shared" si="190"/>
        <v>9.011713248503932E-4</v>
      </c>
      <c r="AH93" s="5">
        <f t="shared" si="191"/>
        <v>9.0661103900890952E-3</v>
      </c>
      <c r="AI93" s="5">
        <f t="shared" si="192"/>
        <v>8.2315447083134395E-3</v>
      </c>
      <c r="AJ93" s="5">
        <f t="shared" si="193"/>
        <v>3.736901789715418E-3</v>
      </c>
      <c r="AK93" s="5">
        <f t="shared" si="194"/>
        <v>1.1309691745442735E-3</v>
      </c>
      <c r="AL93" s="5">
        <f t="shared" si="195"/>
        <v>1.0623685063691892E-5</v>
      </c>
      <c r="AM93" s="5">
        <f t="shared" si="196"/>
        <v>6.636478948625344E-4</v>
      </c>
      <c r="AN93" s="5">
        <f t="shared" si="197"/>
        <v>7.5620834153211462E-4</v>
      </c>
      <c r="AO93" s="5">
        <f t="shared" si="198"/>
        <v>4.3083919969429157E-4</v>
      </c>
      <c r="AP93" s="5">
        <f t="shared" si="199"/>
        <v>1.6364310009869996E-4</v>
      </c>
      <c r="AQ93" s="5">
        <f t="shared" si="200"/>
        <v>4.6616691730199998E-5</v>
      </c>
      <c r="AR93" s="5">
        <f t="shared" si="201"/>
        <v>2.066116190621367E-3</v>
      </c>
      <c r="AS93" s="5">
        <f t="shared" si="202"/>
        <v>1.875923308220704E-3</v>
      </c>
      <c r="AT93" s="5">
        <f t="shared" si="203"/>
        <v>8.516191573106482E-4</v>
      </c>
      <c r="AU93" s="5">
        <f t="shared" si="204"/>
        <v>2.5774159171656E-4</v>
      </c>
      <c r="AV93" s="5">
        <f t="shared" si="205"/>
        <v>5.8503904765102979E-5</v>
      </c>
      <c r="AW93" s="5">
        <f t="shared" si="206"/>
        <v>3.0530700433748811E-7</v>
      </c>
      <c r="AX93" s="5">
        <f t="shared" si="207"/>
        <v>1.0042614899679821E-4</v>
      </c>
      <c r="AY93" s="5">
        <f t="shared" si="208"/>
        <v>1.1443280716660209E-4</v>
      </c>
      <c r="AZ93" s="5">
        <f t="shared" si="209"/>
        <v>6.5196502538627808E-5</v>
      </c>
      <c r="BA93" s="5">
        <f t="shared" si="210"/>
        <v>2.4763201209602412E-5</v>
      </c>
      <c r="BB93" s="5">
        <f t="shared" si="211"/>
        <v>7.0542449779104513E-6</v>
      </c>
      <c r="BC93" s="5">
        <f t="shared" si="212"/>
        <v>1.6076232402159198E-6</v>
      </c>
      <c r="BD93" s="5">
        <f t="shared" si="213"/>
        <v>3.9238033451610802E-4</v>
      </c>
      <c r="BE93" s="5">
        <f t="shared" si="214"/>
        <v>3.5626041678945241E-4</v>
      </c>
      <c r="BF93" s="5">
        <f t="shared" si="215"/>
        <v>1.6173272894463056E-4</v>
      </c>
      <c r="BG93" s="5">
        <f t="shared" si="216"/>
        <v>4.8948230712060357E-5</v>
      </c>
      <c r="BH93" s="5">
        <f t="shared" si="217"/>
        <v>1.1110595728561555E-5</v>
      </c>
      <c r="BI93" s="5">
        <f t="shared" si="218"/>
        <v>2.0175656712856776E-6</v>
      </c>
      <c r="BJ93" s="8">
        <f t="shared" si="219"/>
        <v>0.28937251269934888</v>
      </c>
      <c r="BK93" s="8">
        <f t="shared" si="220"/>
        <v>0.30148737124180314</v>
      </c>
      <c r="BL93" s="8">
        <f t="shared" si="221"/>
        <v>0.37719863712270879</v>
      </c>
      <c r="BM93" s="8">
        <f t="shared" si="222"/>
        <v>0.33592614615616884</v>
      </c>
      <c r="BN93" s="8">
        <f t="shared" si="223"/>
        <v>0.66384389515314357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1.4777777777777801</v>
      </c>
      <c r="F94">
        <f>VLOOKUP(B94,home!$B$2:$E$405,3,FALSE)</f>
        <v>0.96</v>
      </c>
      <c r="G94">
        <f>VLOOKUP(C94,away!$B$2:$E$405,4,FALSE)</f>
        <v>1.1100000000000001</v>
      </c>
      <c r="H94">
        <f>VLOOKUP(A94,away!$A$2:$E$405,3,FALSE)</f>
        <v>1.18055555555556</v>
      </c>
      <c r="I94">
        <f>VLOOKUP(C94,away!$B$2:$E$405,3,FALSE)</f>
        <v>0.84</v>
      </c>
      <c r="J94">
        <f>VLOOKUP(B94,home!$B$2:$E$405,4,FALSE)</f>
        <v>1.35</v>
      </c>
      <c r="K94" s="3">
        <f t="shared" si="168"/>
        <v>1.5747200000000023</v>
      </c>
      <c r="L94" s="3">
        <f t="shared" si="169"/>
        <v>1.338750000000005</v>
      </c>
      <c r="M94" s="5">
        <f t="shared" si="170"/>
        <v>5.4287026675930009E-2</v>
      </c>
      <c r="N94" s="5">
        <f t="shared" si="171"/>
        <v>8.5486866647120616E-2</v>
      </c>
      <c r="O94" s="5">
        <f t="shared" si="172"/>
        <v>7.2676756962401556E-2</v>
      </c>
      <c r="P94" s="5">
        <f t="shared" si="173"/>
        <v>0.11444554272383314</v>
      </c>
      <c r="Q94" s="5">
        <f t="shared" si="174"/>
        <v>6.7308939323277001E-2</v>
      </c>
      <c r="R94" s="5">
        <f t="shared" si="175"/>
        <v>4.8648004191707735E-2</v>
      </c>
      <c r="S94" s="5">
        <f t="shared" si="176"/>
        <v>6.0317275836180906E-2</v>
      </c>
      <c r="T94" s="5">
        <f t="shared" si="177"/>
        <v>9.010984251903742E-2</v>
      </c>
      <c r="U94" s="5">
        <f t="shared" si="178"/>
        <v>7.6606985160766111E-2</v>
      </c>
      <c r="V94" s="5">
        <f t="shared" si="179"/>
        <v>1.412869456495675E-2</v>
      </c>
      <c r="W94" s="5">
        <f t="shared" si="180"/>
        <v>3.5330910977050302E-2</v>
      </c>
      <c r="X94" s="5">
        <f t="shared" si="181"/>
        <v>4.7299257070526263E-2</v>
      </c>
      <c r="Y94" s="5">
        <f t="shared" si="182"/>
        <v>3.1660940201583637E-2</v>
      </c>
      <c r="Z94" s="5">
        <f t="shared" si="183"/>
        <v>2.1709171870549656E-2</v>
      </c>
      <c r="AA94" s="5">
        <f t="shared" si="184"/>
        <v>3.4185867127992001E-2</v>
      </c>
      <c r="AB94" s="5">
        <f t="shared" si="185"/>
        <v>2.6916584341895828E-2</v>
      </c>
      <c r="AC94" s="5">
        <f t="shared" si="186"/>
        <v>1.8615936169224345E-3</v>
      </c>
      <c r="AD94" s="5">
        <f t="shared" si="187"/>
        <v>1.3909073033445182E-2</v>
      </c>
      <c r="AE94" s="5">
        <f t="shared" si="188"/>
        <v>1.8620771523524805E-2</v>
      </c>
      <c r="AF94" s="5">
        <f t="shared" si="189"/>
        <v>1.2464278938559465E-2</v>
      </c>
      <c r="AG94" s="5">
        <f t="shared" si="190"/>
        <v>5.5621844763321816E-3</v>
      </c>
      <c r="AH94" s="5">
        <f t="shared" si="191"/>
        <v>7.2657884604246182E-3</v>
      </c>
      <c r="AI94" s="5">
        <f t="shared" si="192"/>
        <v>1.144158240439987E-2</v>
      </c>
      <c r="AJ94" s="5">
        <f t="shared" si="193"/>
        <v>9.0086443219282962E-3</v>
      </c>
      <c r="AK94" s="5">
        <f t="shared" si="194"/>
        <v>4.7286974622089816E-3</v>
      </c>
      <c r="AL94" s="5">
        <f t="shared" si="195"/>
        <v>1.5698121990856778E-4</v>
      </c>
      <c r="AM94" s="5">
        <f t="shared" si="196"/>
        <v>4.3805790974453659E-3</v>
      </c>
      <c r="AN94" s="5">
        <f t="shared" si="197"/>
        <v>5.8645002667050052E-3</v>
      </c>
      <c r="AO94" s="5">
        <f t="shared" si="198"/>
        <v>3.9255498660256778E-3</v>
      </c>
      <c r="AP94" s="5">
        <f t="shared" si="199"/>
        <v>1.7517766277139653E-3</v>
      </c>
      <c r="AQ94" s="5">
        <f t="shared" si="200"/>
        <v>5.8629774008802011E-4</v>
      </c>
      <c r="AR94" s="5">
        <f t="shared" si="201"/>
        <v>1.9454148602786963E-3</v>
      </c>
      <c r="AS94" s="5">
        <f t="shared" si="202"/>
        <v>3.0634836887780729E-3</v>
      </c>
      <c r="AT94" s="5">
        <f t="shared" si="203"/>
        <v>2.4120645171963073E-3</v>
      </c>
      <c r="AU94" s="5">
        <f t="shared" si="204"/>
        <v>1.2661087455064582E-3</v>
      </c>
      <c r="AV94" s="5">
        <f t="shared" si="205"/>
        <v>4.9844169093098308E-4</v>
      </c>
      <c r="AW94" s="5">
        <f t="shared" si="206"/>
        <v>9.1928045397237938E-6</v>
      </c>
      <c r="AX94" s="5">
        <f t="shared" si="207"/>
        <v>1.1496975860548614E-3</v>
      </c>
      <c r="AY94" s="5">
        <f t="shared" si="208"/>
        <v>1.5391576433309512E-3</v>
      </c>
      <c r="AZ94" s="5">
        <f t="shared" si="209"/>
        <v>1.0302736475046594E-3</v>
      </c>
      <c r="BA94" s="5">
        <f t="shared" si="210"/>
        <v>4.5975961519895597E-4</v>
      </c>
      <c r="BB94" s="5">
        <f t="shared" si="211"/>
        <v>1.5387579621190122E-4</v>
      </c>
      <c r="BC94" s="5">
        <f t="shared" si="212"/>
        <v>4.1200244435736651E-5</v>
      </c>
      <c r="BD94" s="5">
        <f t="shared" si="213"/>
        <v>4.3407069069968657E-4</v>
      </c>
      <c r="BE94" s="5">
        <f t="shared" si="214"/>
        <v>6.8353979805861143E-4</v>
      </c>
      <c r="BF94" s="5">
        <f t="shared" si="215"/>
        <v>5.3819189539942923E-4</v>
      </c>
      <c r="BG94" s="5">
        <f t="shared" si="216"/>
        <v>2.8250051384113005E-4</v>
      </c>
      <c r="BH94" s="5">
        <f t="shared" si="217"/>
        <v>1.1121480228897624E-4</v>
      </c>
      <c r="BI94" s="5">
        <f t="shared" si="218"/>
        <v>3.5026434692099386E-5</v>
      </c>
      <c r="BJ94" s="8">
        <f t="shared" si="219"/>
        <v>0.4286357328411719</v>
      </c>
      <c r="BK94" s="8">
        <f t="shared" si="220"/>
        <v>0.24673627228106276</v>
      </c>
      <c r="BL94" s="8">
        <f t="shared" si="221"/>
        <v>0.30274896807139556</v>
      </c>
      <c r="BM94" s="8">
        <f t="shared" si="222"/>
        <v>0.5554470437011183</v>
      </c>
      <c r="BN94" s="8">
        <f t="shared" si="223"/>
        <v>0.44285313652427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1.4777777777777801</v>
      </c>
      <c r="F95">
        <f>VLOOKUP(B95,home!$B$2:$E$405,3,FALSE)</f>
        <v>0.64</v>
      </c>
      <c r="G95">
        <f>VLOOKUP(C95,away!$B$2:$E$405,4,FALSE)</f>
        <v>0.88</v>
      </c>
      <c r="H95">
        <f>VLOOKUP(A95,away!$A$2:$E$405,3,FALSE)</f>
        <v>1.18055555555556</v>
      </c>
      <c r="I95">
        <f>VLOOKUP(C95,away!$B$2:$E$405,3,FALSE)</f>
        <v>1.03</v>
      </c>
      <c r="J95">
        <f>VLOOKUP(B95,home!$B$2:$E$405,4,FALSE)</f>
        <v>0.7</v>
      </c>
      <c r="K95" s="3">
        <f t="shared" si="168"/>
        <v>0.83228444444444571</v>
      </c>
      <c r="L95" s="3">
        <f t="shared" si="169"/>
        <v>0.85118055555555883</v>
      </c>
      <c r="M95" s="5">
        <f t="shared" si="170"/>
        <v>0.18572930774525478</v>
      </c>
      <c r="N95" s="5">
        <f t="shared" si="171"/>
        <v>0.15457961371381085</v>
      </c>
      <c r="O95" s="5">
        <f t="shared" si="172"/>
        <v>0.1580891753495553</v>
      </c>
      <c r="P95" s="5">
        <f t="shared" si="173"/>
        <v>0.13157516147848519</v>
      </c>
      <c r="Q95" s="5">
        <f t="shared" si="174"/>
        <v>6.4327103961118043E-2</v>
      </c>
      <c r="R95" s="5">
        <f t="shared" si="175"/>
        <v>6.7281216050677314E-2</v>
      </c>
      <c r="S95" s="5">
        <f t="shared" si="176"/>
        <v>2.3302761594624747E-2</v>
      </c>
      <c r="T95" s="5">
        <f t="shared" si="177"/>
        <v>5.4753980086904637E-2</v>
      </c>
      <c r="U95" s="5">
        <f t="shared" si="178"/>
        <v>5.5997109522284691E-2</v>
      </c>
      <c r="V95" s="5">
        <f t="shared" si="179"/>
        <v>1.8342492672261573E-3</v>
      </c>
      <c r="W95" s="5">
        <f t="shared" si="180"/>
        <v>1.7846149327666417E-2</v>
      </c>
      <c r="X95" s="5">
        <f t="shared" si="181"/>
        <v>1.5190295299250561E-2</v>
      </c>
      <c r="Y95" s="5">
        <f t="shared" si="182"/>
        <v>6.464841995934543E-3</v>
      </c>
      <c r="Z95" s="5">
        <f t="shared" si="183"/>
        <v>1.9089487618823033E-2</v>
      </c>
      <c r="AA95" s="5">
        <f t="shared" si="184"/>
        <v>1.5887883597561252E-2</v>
      </c>
      <c r="AB95" s="5">
        <f t="shared" si="185"/>
        <v>6.6116191866971439E-3</v>
      </c>
      <c r="AC95" s="5">
        <f t="shared" si="186"/>
        <v>8.121417617692892E-5</v>
      </c>
      <c r="AD95" s="5">
        <f t="shared" si="187"/>
        <v>3.7132681196623643E-3</v>
      </c>
      <c r="AE95" s="5">
        <f t="shared" si="188"/>
        <v>3.1606616210209564E-3</v>
      </c>
      <c r="AF95" s="5">
        <f t="shared" si="189"/>
        <v>1.3451468572518754E-3</v>
      </c>
      <c r="AG95" s="5">
        <f t="shared" si="190"/>
        <v>3.8165428308648838E-4</v>
      </c>
      <c r="AH95" s="5">
        <f t="shared" si="191"/>
        <v>4.0621501691651875E-3</v>
      </c>
      <c r="AI95" s="5">
        <f t="shared" si="192"/>
        <v>3.3808643967935589E-3</v>
      </c>
      <c r="AJ95" s="5">
        <f t="shared" si="193"/>
        <v>1.4069204231136666E-3</v>
      </c>
      <c r="AK95" s="5">
        <f t="shared" si="194"/>
        <v>3.9031932757623429E-4</v>
      </c>
      <c r="AL95" s="5">
        <f t="shared" si="195"/>
        <v>2.3013639526354367E-6</v>
      </c>
      <c r="AM95" s="5">
        <f t="shared" si="196"/>
        <v>6.1809905880929271E-4</v>
      </c>
      <c r="AN95" s="5">
        <f t="shared" si="197"/>
        <v>5.2611390026566175E-4</v>
      </c>
      <c r="AO95" s="5">
        <f t="shared" si="198"/>
        <v>2.2390896095681392E-4</v>
      </c>
      <c r="AP95" s="5">
        <f t="shared" si="199"/>
        <v>6.3528984593696266E-5</v>
      </c>
      <c r="AQ95" s="5">
        <f t="shared" si="200"/>
        <v>1.3518659100085729E-5</v>
      </c>
      <c r="AR95" s="5">
        <f t="shared" si="201"/>
        <v>6.9152464754802638E-4</v>
      </c>
      <c r="AS95" s="5">
        <f t="shared" si="202"/>
        <v>5.7554520710415024E-4</v>
      </c>
      <c r="AT95" s="5">
        <f t="shared" si="203"/>
        <v>2.3950866147367055E-4</v>
      </c>
      <c r="AU95" s="5">
        <f t="shared" si="204"/>
        <v>6.6446444418082258E-5</v>
      </c>
      <c r="AV95" s="5">
        <f t="shared" si="205"/>
        <v>1.382558551945308E-5</v>
      </c>
      <c r="AW95" s="5">
        <f t="shared" si="206"/>
        <v>4.5287284155153121E-8</v>
      </c>
      <c r="AX95" s="5">
        <f t="shared" si="207"/>
        <v>8.5739038628787791E-5</v>
      </c>
      <c r="AY95" s="5">
        <f t="shared" si="208"/>
        <v>7.2979402532851107E-5</v>
      </c>
      <c r="AZ95" s="5">
        <f t="shared" si="209"/>
        <v>3.1059324196012479E-5</v>
      </c>
      <c r="BA95" s="5">
        <f t="shared" si="210"/>
        <v>8.8123642747807038E-6</v>
      </c>
      <c r="BB95" s="5">
        <f t="shared" si="211"/>
        <v>1.8752282797914494E-6</v>
      </c>
      <c r="BC95" s="5">
        <f t="shared" si="212"/>
        <v>3.1923156979727623E-7</v>
      </c>
      <c r="BD95" s="5">
        <f t="shared" si="213"/>
        <v>9.810205561338185E-5</v>
      </c>
      <c r="BE95" s="5">
        <f t="shared" si="214"/>
        <v>8.1648814855041625E-5</v>
      </c>
      <c r="BF95" s="5">
        <f t="shared" si="215"/>
        <v>3.3977519255587858E-5</v>
      </c>
      <c r="BG95" s="5">
        <f t="shared" si="216"/>
        <v>9.4263202457458027E-6</v>
      </c>
      <c r="BH95" s="5">
        <f t="shared" si="217"/>
        <v>1.9613449272214934E-6</v>
      </c>
      <c r="BI95" s="5">
        <f t="shared" si="218"/>
        <v>3.2647937462329465E-7</v>
      </c>
      <c r="BJ95" s="8">
        <f t="shared" si="219"/>
        <v>0.32340866941891444</v>
      </c>
      <c r="BK95" s="8">
        <f t="shared" si="220"/>
        <v>0.34259797502825329</v>
      </c>
      <c r="BL95" s="8">
        <f t="shared" si="221"/>
        <v>0.31491955110375947</v>
      </c>
      <c r="BM95" s="8">
        <f t="shared" si="222"/>
        <v>0.23836117075559982</v>
      </c>
      <c r="BN95" s="8">
        <f t="shared" si="223"/>
        <v>0.7615815782989015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1.4777777777777801</v>
      </c>
      <c r="F96">
        <f>VLOOKUP(B96,home!$B$2:$E$405,3,FALSE)</f>
        <v>1</v>
      </c>
      <c r="G96">
        <f>VLOOKUP(C96,away!$B$2:$E$405,4,FALSE)</f>
        <v>0.72</v>
      </c>
      <c r="H96">
        <f>VLOOKUP(A96,away!$A$2:$E$405,3,FALSE)</f>
        <v>1.18055555555556</v>
      </c>
      <c r="I96">
        <f>VLOOKUP(C96,away!$B$2:$E$405,3,FALSE)</f>
        <v>1.1100000000000001</v>
      </c>
      <c r="J96">
        <f>VLOOKUP(B96,home!$B$2:$E$405,4,FALSE)</f>
        <v>1.05</v>
      </c>
      <c r="K96" s="3">
        <f t="shared" si="168"/>
        <v>1.0640000000000016</v>
      </c>
      <c r="L96" s="3">
        <f t="shared" si="169"/>
        <v>1.3759375000000054</v>
      </c>
      <c r="M96" s="5">
        <f t="shared" si="170"/>
        <v>8.7166299185436655E-2</v>
      </c>
      <c r="N96" s="5">
        <f t="shared" si="171"/>
        <v>9.2744942333304728E-2</v>
      </c>
      <c r="O96" s="5">
        <f t="shared" si="172"/>
        <v>0.11993537978546222</v>
      </c>
      <c r="P96" s="5">
        <f t="shared" si="173"/>
        <v>0.127611244091732</v>
      </c>
      <c r="Q96" s="5">
        <f t="shared" si="174"/>
        <v>4.9340309321318186E-2</v>
      </c>
      <c r="R96" s="5">
        <f t="shared" si="175"/>
        <v>8.2511793311780032E-2</v>
      </c>
      <c r="S96" s="5">
        <f t="shared" si="176"/>
        <v>4.6705635580546592E-2</v>
      </c>
      <c r="T96" s="5">
        <f t="shared" si="177"/>
        <v>6.7889181856801512E-2</v>
      </c>
      <c r="U96" s="5">
        <f t="shared" si="178"/>
        <v>8.7792548083734087E-2</v>
      </c>
      <c r="V96" s="5">
        <f t="shared" si="179"/>
        <v>7.59743708064796E-3</v>
      </c>
      <c r="W96" s="5">
        <f t="shared" si="180"/>
        <v>1.7499363039294211E-2</v>
      </c>
      <c r="X96" s="5">
        <f t="shared" si="181"/>
        <v>2.4078029831878973E-2</v>
      </c>
      <c r="Y96" s="5">
        <f t="shared" si="182"/>
        <v>1.6564932085900552E-2</v>
      </c>
      <c r="Z96" s="5">
        <f t="shared" si="183"/>
        <v>3.7843690203309258E-2</v>
      </c>
      <c r="AA96" s="5">
        <f t="shared" si="184"/>
        <v>4.0265686376321108E-2</v>
      </c>
      <c r="AB96" s="5">
        <f t="shared" si="185"/>
        <v>2.1421345152202859E-2</v>
      </c>
      <c r="AC96" s="5">
        <f t="shared" si="186"/>
        <v>6.9516430577974849E-4</v>
      </c>
      <c r="AD96" s="5">
        <f t="shared" si="187"/>
        <v>4.6548305684522666E-3</v>
      </c>
      <c r="AE96" s="5">
        <f t="shared" si="188"/>
        <v>6.4047559352798152E-3</v>
      </c>
      <c r="AF96" s="5">
        <f t="shared" si="189"/>
        <v>4.4062719348495526E-3</v>
      </c>
      <c r="AG96" s="5">
        <f t="shared" si="190"/>
        <v>2.0209182634523602E-3</v>
      </c>
      <c r="AH96" s="5">
        <f t="shared" si="191"/>
        <v>1.3017638122279017E-2</v>
      </c>
      <c r="AI96" s="5">
        <f t="shared" si="192"/>
        <v>1.3850766962104894E-2</v>
      </c>
      <c r="AJ96" s="5">
        <f t="shared" si="193"/>
        <v>7.3686080238398134E-3</v>
      </c>
      <c r="AK96" s="5">
        <f t="shared" si="194"/>
        <v>2.6133996457885248E-3</v>
      </c>
      <c r="AL96" s="5">
        <f t="shared" si="195"/>
        <v>4.0708752230031686E-5</v>
      </c>
      <c r="AM96" s="5">
        <f t="shared" si="196"/>
        <v>9.9054794496664426E-4</v>
      </c>
      <c r="AN96" s="5">
        <f t="shared" si="197"/>
        <v>1.3629320630275472E-3</v>
      </c>
      <c r="AO96" s="5">
        <f t="shared" si="198"/>
        <v>9.3765466773598663E-4</v>
      </c>
      <c r="AP96" s="5">
        <f t="shared" si="199"/>
        <v>4.3005140646266304E-4</v>
      </c>
      <c r="AQ96" s="5">
        <f t="shared" si="200"/>
        <v>1.4793096426993075E-4</v>
      </c>
      <c r="AR96" s="5">
        <f t="shared" si="201"/>
        <v>3.5822912907746674E-3</v>
      </c>
      <c r="AS96" s="5">
        <f t="shared" si="202"/>
        <v>3.8115579333842515E-3</v>
      </c>
      <c r="AT96" s="5">
        <f t="shared" si="203"/>
        <v>2.0277488205604245E-3</v>
      </c>
      <c r="AU96" s="5">
        <f t="shared" si="204"/>
        <v>7.1917491502543178E-4</v>
      </c>
      <c r="AV96" s="5">
        <f t="shared" si="205"/>
        <v>1.9130052739676511E-4</v>
      </c>
      <c r="AW96" s="5">
        <f t="shared" si="206"/>
        <v>1.6554864303579464E-6</v>
      </c>
      <c r="AX96" s="5">
        <f t="shared" si="207"/>
        <v>1.7565716890741842E-4</v>
      </c>
      <c r="AY96" s="5">
        <f t="shared" si="208"/>
        <v>2.41693285843552E-4</v>
      </c>
      <c r="AZ96" s="5">
        <f t="shared" si="209"/>
        <v>1.6627742774518182E-4</v>
      </c>
      <c r="BA96" s="5">
        <f t="shared" si="210"/>
        <v>7.6262449412712336E-5</v>
      </c>
      <c r="BB96" s="5">
        <f t="shared" si="211"/>
        <v>2.6233090997201085E-5</v>
      </c>
      <c r="BC96" s="5">
        <f t="shared" si="212"/>
        <v>7.2190187287922943E-6</v>
      </c>
      <c r="BD96" s="5">
        <f t="shared" si="213"/>
        <v>8.2150148715004728E-4</v>
      </c>
      <c r="BE96" s="5">
        <f t="shared" si="214"/>
        <v>8.7407758232765161E-4</v>
      </c>
      <c r="BF96" s="5">
        <f t="shared" si="215"/>
        <v>4.6500927379831129E-4</v>
      </c>
      <c r="BG96" s="5">
        <f t="shared" si="216"/>
        <v>1.6492328910713467E-4</v>
      </c>
      <c r="BH96" s="5">
        <f t="shared" si="217"/>
        <v>4.3869594902497879E-5</v>
      </c>
      <c r="BI96" s="5">
        <f t="shared" si="218"/>
        <v>9.3354497952515662E-6</v>
      </c>
      <c r="BJ96" s="8">
        <f t="shared" si="219"/>
        <v>0.29016599465862986</v>
      </c>
      <c r="BK96" s="8">
        <f t="shared" si="220"/>
        <v>0.27005818228221656</v>
      </c>
      <c r="BL96" s="8">
        <f t="shared" si="221"/>
        <v>0.40148795562773498</v>
      </c>
      <c r="BM96" s="8">
        <f t="shared" si="222"/>
        <v>0.44000581694344365</v>
      </c>
      <c r="BN96" s="8">
        <f t="shared" si="223"/>
        <v>0.55930996802903377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1.4777777777777801</v>
      </c>
      <c r="F97">
        <f>VLOOKUP(B97,home!$B$2:$E$405,3,FALSE)</f>
        <v>0.52</v>
      </c>
      <c r="G97">
        <f>VLOOKUP(C97,away!$B$2:$E$405,4,FALSE)</f>
        <v>1.31</v>
      </c>
      <c r="H97">
        <f>VLOOKUP(A97,away!$A$2:$E$405,3,FALSE)</f>
        <v>1.18055555555556</v>
      </c>
      <c r="I97">
        <f>VLOOKUP(C97,away!$B$2:$E$405,3,FALSE)</f>
        <v>0.76</v>
      </c>
      <c r="J97">
        <f>VLOOKUP(B97,home!$B$2:$E$405,4,FALSE)</f>
        <v>1</v>
      </c>
      <c r="K97" s="3">
        <f t="shared" si="168"/>
        <v>1.0066622222222239</v>
      </c>
      <c r="L97" s="3">
        <f t="shared" si="169"/>
        <v>0.89722222222222558</v>
      </c>
      <c r="M97" s="5">
        <f t="shared" si="170"/>
        <v>0.14898875518457841</v>
      </c>
      <c r="N97" s="5">
        <f t="shared" si="171"/>
        <v>0.14998135138023058</v>
      </c>
      <c r="O97" s="5">
        <f t="shared" si="172"/>
        <v>0.13367602201283055</v>
      </c>
      <c r="P97" s="5">
        <f t="shared" si="173"/>
        <v>0.13456660137726292</v>
      </c>
      <c r="Q97" s="5">
        <f t="shared" si="174"/>
        <v>7.5490280236157545E-2</v>
      </c>
      <c r="R97" s="5">
        <f t="shared" si="175"/>
        <v>5.9968548764089483E-2</v>
      </c>
      <c r="S97" s="5">
        <f t="shared" si="176"/>
        <v>3.0385129038418741E-2</v>
      </c>
      <c r="T97" s="5">
        <f t="shared" si="177"/>
        <v>6.7731556989663821E-2</v>
      </c>
      <c r="U97" s="5">
        <f t="shared" si="178"/>
        <v>6.0368072562300111E-2</v>
      </c>
      <c r="V97" s="5">
        <f t="shared" si="179"/>
        <v>3.049315546624869E-3</v>
      </c>
      <c r="W97" s="5">
        <f t="shared" si="180"/>
        <v>2.5331071086236268E-2</v>
      </c>
      <c r="X97" s="5">
        <f t="shared" si="181"/>
        <v>2.2727599891262069E-2</v>
      </c>
      <c r="Y97" s="5">
        <f t="shared" si="182"/>
        <v>1.019585384010788E-2</v>
      </c>
      <c r="Z97" s="5">
        <f t="shared" si="183"/>
        <v>1.793503819518609E-2</v>
      </c>
      <c r="AA97" s="5">
        <f t="shared" si="184"/>
        <v>1.8054525405206492E-2</v>
      </c>
      <c r="AB97" s="5">
        <f t="shared" si="185"/>
        <v>9.0874043327863821E-3</v>
      </c>
      <c r="AC97" s="5">
        <f t="shared" si="186"/>
        <v>1.7213380849103523E-4</v>
      </c>
      <c r="AD97" s="5">
        <f t="shared" si="187"/>
        <v>6.3749580777349296E-3</v>
      </c>
      <c r="AE97" s="5">
        <f t="shared" si="188"/>
        <v>5.7197540530788604E-3</v>
      </c>
      <c r="AF97" s="5">
        <f t="shared" si="189"/>
        <v>2.565945221033998E-3</v>
      </c>
      <c r="AG97" s="5">
        <f t="shared" si="190"/>
        <v>7.6740769110554129E-4</v>
      </c>
      <c r="AH97" s="5">
        <f t="shared" si="191"/>
        <v>4.0229287062813392E-3</v>
      </c>
      <c r="AI97" s="5">
        <f t="shared" si="192"/>
        <v>4.049730351306749E-3</v>
      </c>
      <c r="AJ97" s="5">
        <f t="shared" si="193"/>
        <v>2.0383552774236192E-3</v>
      </c>
      <c r="AK97" s="5">
        <f t="shared" si="194"/>
        <v>6.8397841774988624E-4</v>
      </c>
      <c r="AL97" s="5">
        <f t="shared" si="195"/>
        <v>6.2188482780641116E-6</v>
      </c>
      <c r="AM97" s="5">
        <f t="shared" si="196"/>
        <v>1.2834858930212325E-3</v>
      </c>
      <c r="AN97" s="5">
        <f t="shared" si="197"/>
        <v>1.1515720651273879E-3</v>
      </c>
      <c r="AO97" s="5">
        <f t="shared" si="198"/>
        <v>5.1660802366131618E-4</v>
      </c>
      <c r="AP97" s="5">
        <f t="shared" si="199"/>
        <v>1.5450406633574608E-4</v>
      </c>
      <c r="AQ97" s="5">
        <f t="shared" si="200"/>
        <v>3.4656120435032059E-5</v>
      </c>
      <c r="AR97" s="5">
        <f t="shared" si="201"/>
        <v>7.2189220673826552E-4</v>
      </c>
      <c r="AS97" s="5">
        <f t="shared" si="202"/>
        <v>7.2670161304004739E-4</v>
      </c>
      <c r="AT97" s="5">
        <f t="shared" si="203"/>
        <v>3.6577153033768434E-4</v>
      </c>
      <c r="AU97" s="5">
        <f t="shared" si="204"/>
        <v>1.2273612718511899E-4</v>
      </c>
      <c r="AV97" s="5">
        <f t="shared" si="205"/>
        <v>3.0888455634780339E-5</v>
      </c>
      <c r="AW97" s="5">
        <f t="shared" si="206"/>
        <v>1.5602394441393677E-7</v>
      </c>
      <c r="AX97" s="5">
        <f t="shared" si="207"/>
        <v>2.1533946020993816E-4</v>
      </c>
      <c r="AY97" s="5">
        <f t="shared" si="208"/>
        <v>1.9320734902169521E-4</v>
      </c>
      <c r="AZ97" s="5">
        <f t="shared" si="209"/>
        <v>8.6674963519455252E-5</v>
      </c>
      <c r="BA97" s="5">
        <f t="shared" si="210"/>
        <v>2.5922234459985328E-5</v>
      </c>
      <c r="BB97" s="5">
        <f t="shared" si="211"/>
        <v>5.8145012017883967E-6</v>
      </c>
      <c r="BC97" s="5">
        <f t="shared" si="212"/>
        <v>1.0433799378764777E-6</v>
      </c>
      <c r="BD97" s="5">
        <f t="shared" si="213"/>
        <v>1.0794962165576877E-4</v>
      </c>
      <c r="BE97" s="5">
        <f t="shared" si="214"/>
        <v>1.0866880602404448E-4</v>
      </c>
      <c r="BF97" s="5">
        <f t="shared" si="215"/>
        <v>5.4696390879200195E-5</v>
      </c>
      <c r="BG97" s="5">
        <f t="shared" si="216"/>
        <v>1.8353596796663685E-5</v>
      </c>
      <c r="BH97" s="5">
        <f t="shared" si="217"/>
        <v>4.6189681342750383E-6</v>
      </c>
      <c r="BI97" s="5">
        <f t="shared" si="218"/>
        <v>9.2994814528459008E-7</v>
      </c>
      <c r="BJ97" s="8">
        <f t="shared" si="219"/>
        <v>0.37055460652354294</v>
      </c>
      <c r="BK97" s="8">
        <f t="shared" si="220"/>
        <v>0.31736136115267566</v>
      </c>
      <c r="BL97" s="8">
        <f t="shared" si="221"/>
        <v>0.29421277309454558</v>
      </c>
      <c r="BM97" s="8">
        <f t="shared" si="222"/>
        <v>0.2971991686857236</v>
      </c>
      <c r="BN97" s="8">
        <f t="shared" si="223"/>
        <v>0.70267155895514954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1.346875</v>
      </c>
      <c r="F98">
        <f>VLOOKUP(B98,home!$B$2:$E$405,3,FALSE)</f>
        <v>0.39</v>
      </c>
      <c r="G98">
        <f>VLOOKUP(C98,away!$B$2:$E$405,4,FALSE)</f>
        <v>0.87</v>
      </c>
      <c r="H98">
        <f>VLOOKUP(A98,away!$A$2:$E$405,3,FALSE)</f>
        <v>1.3218749999999999</v>
      </c>
      <c r="I98">
        <f>VLOOKUP(C98,away!$B$2:$E$405,3,FALSE)</f>
        <v>1.22</v>
      </c>
      <c r="J98">
        <f>VLOOKUP(B98,home!$B$2:$E$405,4,FALSE)</f>
        <v>1.07</v>
      </c>
      <c r="K98" s="3">
        <f t="shared" si="168"/>
        <v>0.45699468750000005</v>
      </c>
      <c r="L98" s="3">
        <f t="shared" si="169"/>
        <v>1.7255756249999998</v>
      </c>
      <c r="M98" s="5">
        <f t="shared" si="170"/>
        <v>0.1127513516663036</v>
      </c>
      <c r="N98" s="5">
        <f t="shared" si="171"/>
        <v>5.1526768719945021E-2</v>
      </c>
      <c r="O98" s="5">
        <f t="shared" si="172"/>
        <v>0.19456098412117659</v>
      </c>
      <c r="P98" s="5">
        <f t="shared" si="173"/>
        <v>8.8913336138149571E-2</v>
      </c>
      <c r="Q98" s="5">
        <f t="shared" si="174"/>
        <v>1.1773729784528021E-2</v>
      </c>
      <c r="R98" s="5">
        <f t="shared" si="175"/>
        <v>0.16786484588775721</v>
      </c>
      <c r="S98" s="5">
        <f t="shared" si="176"/>
        <v>1.7528795057403738E-2</v>
      </c>
      <c r="T98" s="5">
        <f t="shared" si="177"/>
        <v>2.0316461131518054E-2</v>
      </c>
      <c r="U98" s="5">
        <f t="shared" si="178"/>
        <v>7.6713342788711267E-2</v>
      </c>
      <c r="V98" s="5">
        <f t="shared" si="179"/>
        <v>1.5358708678704948E-3</v>
      </c>
      <c r="W98" s="5">
        <f t="shared" si="180"/>
        <v>1.7935106545299421E-3</v>
      </c>
      <c r="X98" s="5">
        <f t="shared" si="181"/>
        <v>3.0948382686346635E-3</v>
      </c>
      <c r="Y98" s="5">
        <f t="shared" si="182"/>
        <v>2.6701887398365891E-3</v>
      </c>
      <c r="Z98" s="5">
        <f t="shared" si="183"/>
        <v>9.6554495452765107E-2</v>
      </c>
      <c r="AA98" s="5">
        <f t="shared" si="184"/>
        <v>4.4124891476156565E-2</v>
      </c>
      <c r="AB98" s="5">
        <f t="shared" si="185"/>
        <v>1.0082420495558788E-2</v>
      </c>
      <c r="AC98" s="5">
        <f t="shared" si="186"/>
        <v>7.5697209346943701E-5</v>
      </c>
      <c r="AD98" s="5">
        <f t="shared" si="187"/>
        <v>2.0490621027370785E-4</v>
      </c>
      <c r="AE98" s="5">
        <f t="shared" si="188"/>
        <v>3.5358116185943477E-4</v>
      </c>
      <c r="AF98" s="5">
        <f t="shared" si="189"/>
        <v>3.0506551718191018E-4</v>
      </c>
      <c r="AG98" s="5">
        <f t="shared" si="190"/>
        <v>1.7547120682570764E-4</v>
      </c>
      <c r="AH98" s="5">
        <f t="shared" si="191"/>
        <v>4.1653020959366217E-2</v>
      </c>
      <c r="AI98" s="5">
        <f t="shared" si="192"/>
        <v>1.9035209296756516E-2</v>
      </c>
      <c r="AJ98" s="5">
        <f t="shared" si="193"/>
        <v>4.3494947620341682E-3</v>
      </c>
      <c r="AK98" s="5">
        <f t="shared" si="194"/>
        <v>6.6256533318623061E-4</v>
      </c>
      <c r="AL98" s="5">
        <f t="shared" si="195"/>
        <v>2.3877288635276293E-6</v>
      </c>
      <c r="AM98" s="5">
        <f t="shared" si="196"/>
        <v>1.8728209906168494E-5</v>
      </c>
      <c r="AN98" s="5">
        <f t="shared" si="197"/>
        <v>3.231694251396788E-5</v>
      </c>
      <c r="AO98" s="5">
        <f t="shared" si="198"/>
        <v>2.7882664138314603E-5</v>
      </c>
      <c r="AP98" s="5">
        <f t="shared" si="199"/>
        <v>1.6037881865712435E-5</v>
      </c>
      <c r="AQ98" s="5">
        <f t="shared" si="200"/>
        <v>6.9186445060257274E-6</v>
      </c>
      <c r="AR98" s="5">
        <f t="shared" si="201"/>
        <v>1.4375087535019274E-2</v>
      </c>
      <c r="AS98" s="5">
        <f t="shared" si="202"/>
        <v>6.5693386358512788E-3</v>
      </c>
      <c r="AT98" s="5">
        <f t="shared" si="203"/>
        <v>1.5010764284862654E-3</v>
      </c>
      <c r="AU98" s="5">
        <f t="shared" si="204"/>
        <v>2.2866131778323233E-4</v>
      </c>
      <c r="AV98" s="5">
        <f t="shared" si="205"/>
        <v>2.6124251865921615E-5</v>
      </c>
      <c r="AW98" s="5">
        <f t="shared" si="206"/>
        <v>5.2303127366370992E-8</v>
      </c>
      <c r="AX98" s="5">
        <f t="shared" si="207"/>
        <v>1.4264487389173113E-6</v>
      </c>
      <c r="AY98" s="5">
        <f t="shared" si="208"/>
        <v>2.4614451741877008E-6</v>
      </c>
      <c r="AZ98" s="5">
        <f t="shared" si="209"/>
        <v>2.123704897426088E-6</v>
      </c>
      <c r="BA98" s="5">
        <f t="shared" si="210"/>
        <v>1.2215378018971943E-6</v>
      </c>
      <c r="BB98" s="5">
        <f t="shared" si="211"/>
        <v>5.2696396399246949E-7</v>
      </c>
      <c r="BC98" s="5">
        <f t="shared" si="212"/>
        <v>1.8186323430375638E-7</v>
      </c>
      <c r="BD98" s="5">
        <f t="shared" si="213"/>
        <v>4.1342167762784335E-3</v>
      </c>
      <c r="BE98" s="5">
        <f t="shared" si="214"/>
        <v>1.8893151037326201E-3</v>
      </c>
      <c r="BF98" s="5">
        <f t="shared" si="215"/>
        <v>4.3170348270965927E-4</v>
      </c>
      <c r="BG98" s="5">
        <f t="shared" si="216"/>
        <v>6.5762066057854145E-5</v>
      </c>
      <c r="BH98" s="5">
        <f t="shared" si="217"/>
        <v>7.5132287068658532E-6</v>
      </c>
      <c r="BI98" s="5">
        <f t="shared" si="218"/>
        <v>6.8670112100203835E-7</v>
      </c>
      <c r="BJ98" s="8">
        <f t="shared" si="219"/>
        <v>9.2324347701873977E-2</v>
      </c>
      <c r="BK98" s="8">
        <f t="shared" si="220"/>
        <v>0.22080990011311205</v>
      </c>
      <c r="BL98" s="8">
        <f t="shared" si="221"/>
        <v>0.58827626064831595</v>
      </c>
      <c r="BM98" s="8">
        <f t="shared" si="222"/>
        <v>0.37057157845616034</v>
      </c>
      <c r="BN98" s="8">
        <f t="shared" si="223"/>
        <v>0.62739101631785998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1.346875</v>
      </c>
      <c r="F99">
        <f>VLOOKUP(B99,home!$B$2:$E$405,3,FALSE)</f>
        <v>0.56000000000000005</v>
      </c>
      <c r="G99">
        <f>VLOOKUP(C99,away!$B$2:$E$405,4,FALSE)</f>
        <v>0.74</v>
      </c>
      <c r="H99">
        <f>VLOOKUP(A99,away!$A$2:$E$405,3,FALSE)</f>
        <v>1.3218749999999999</v>
      </c>
      <c r="I99">
        <f>VLOOKUP(C99,away!$B$2:$E$405,3,FALSE)</f>
        <v>1.04</v>
      </c>
      <c r="J99">
        <f>VLOOKUP(B99,home!$B$2:$E$405,4,FALSE)</f>
        <v>1.56</v>
      </c>
      <c r="K99" s="3">
        <f t="shared" si="168"/>
        <v>0.558145</v>
      </c>
      <c r="L99" s="3">
        <f t="shared" si="169"/>
        <v>2.1446100000000001</v>
      </c>
      <c r="M99" s="5">
        <f t="shared" si="170"/>
        <v>6.7020616363856866E-2</v>
      </c>
      <c r="N99" s="5">
        <f t="shared" si="171"/>
        <v>3.7407221920404896E-2</v>
      </c>
      <c r="O99" s="5">
        <f t="shared" si="172"/>
        <v>0.14373308406009108</v>
      </c>
      <c r="P99" s="5">
        <f t="shared" si="173"/>
        <v>8.0223902202719535E-2</v>
      </c>
      <c r="Q99" s="5">
        <f t="shared" si="174"/>
        <v>1.0439326939382194E-2</v>
      </c>
      <c r="R99" s="5">
        <f t="shared" si="175"/>
        <v>0.154125704703056</v>
      </c>
      <c r="S99" s="5">
        <f t="shared" si="176"/>
        <v>2.4007069890595156E-2</v>
      </c>
      <c r="T99" s="5">
        <f t="shared" si="177"/>
        <v>2.2388284947468442E-2</v>
      </c>
      <c r="U99" s="5">
        <f t="shared" si="178"/>
        <v>8.6024491451487189E-2</v>
      </c>
      <c r="V99" s="5">
        <f t="shared" si="179"/>
        <v>3.1929492272795095E-3</v>
      </c>
      <c r="W99" s="5">
        <f t="shared" si="180"/>
        <v>1.9422193781938252E-3</v>
      </c>
      <c r="X99" s="5">
        <f t="shared" si="181"/>
        <v>4.1653031006682589E-3</v>
      </c>
      <c r="Y99" s="5">
        <f t="shared" si="182"/>
        <v>4.4664753413620785E-3</v>
      </c>
      <c r="Z99" s="5">
        <f t="shared" si="183"/>
        <v>0.11017984252107366</v>
      </c>
      <c r="AA99" s="5">
        <f t="shared" si="184"/>
        <v>6.1496328203924651E-2</v>
      </c>
      <c r="AB99" s="5">
        <f t="shared" si="185"/>
        <v>1.7161934052689759E-2</v>
      </c>
      <c r="AC99" s="5">
        <f t="shared" si="186"/>
        <v>2.3887318228027582E-4</v>
      </c>
      <c r="AD99" s="5">
        <f t="shared" si="187"/>
        <v>2.7101000871049811E-4</v>
      </c>
      <c r="AE99" s="5">
        <f t="shared" si="188"/>
        <v>5.8121077478062125E-4</v>
      </c>
      <c r="AF99" s="5">
        <f t="shared" si="189"/>
        <v>6.2323521985113424E-4</v>
      </c>
      <c r="AG99" s="5">
        <f t="shared" si="190"/>
        <v>4.4553216161498035E-4</v>
      </c>
      <c r="AH99" s="5">
        <f t="shared" si="191"/>
        <v>5.9073198017279956E-2</v>
      </c>
      <c r="AI99" s="5">
        <f t="shared" si="192"/>
        <v>3.2971410107354722E-2</v>
      </c>
      <c r="AJ99" s="5">
        <f t="shared" si="193"/>
        <v>9.2014138471847497E-3</v>
      </c>
      <c r="AK99" s="5">
        <f t="shared" si="194"/>
        <v>1.7119077105789777E-3</v>
      </c>
      <c r="AL99" s="5">
        <f t="shared" si="195"/>
        <v>1.1437279961775898E-5</v>
      </c>
      <c r="AM99" s="5">
        <f t="shared" si="196"/>
        <v>3.0252576262344196E-5</v>
      </c>
      <c r="AN99" s="5">
        <f t="shared" si="197"/>
        <v>6.4879977577985982E-5</v>
      </c>
      <c r="AO99" s="5">
        <f t="shared" si="198"/>
        <v>6.9571124356762276E-5</v>
      </c>
      <c r="AP99" s="5">
        <f t="shared" si="199"/>
        <v>4.9734309668918656E-5</v>
      </c>
      <c r="AQ99" s="5">
        <f t="shared" si="200"/>
        <v>2.6665174464764917E-5</v>
      </c>
      <c r="AR99" s="5">
        <f t="shared" si="201"/>
        <v>2.5337794239967754E-2</v>
      </c>
      <c r="AS99" s="5">
        <f t="shared" si="202"/>
        <v>1.4142163166066802E-2</v>
      </c>
      <c r="AT99" s="5">
        <f t="shared" si="203"/>
        <v>3.9466888301621771E-3</v>
      </c>
      <c r="AU99" s="5">
        <f t="shared" si="204"/>
        <v>7.3427487903695633E-4</v>
      </c>
      <c r="AV99" s="5">
        <f t="shared" si="205"/>
        <v>1.0245796309002048E-4</v>
      </c>
      <c r="AW99" s="5">
        <f t="shared" si="206"/>
        <v>3.802906225390505E-7</v>
      </c>
      <c r="AX99" s="5">
        <f t="shared" si="207"/>
        <v>2.8142206963243499E-6</v>
      </c>
      <c r="AY99" s="5">
        <f t="shared" si="208"/>
        <v>6.0354058475441632E-6</v>
      </c>
      <c r="AZ99" s="5">
        <f t="shared" si="209"/>
        <v>6.4717958673508461E-6</v>
      </c>
      <c r="BA99" s="5">
        <f t="shared" si="210"/>
        <v>4.6264927116930991E-6</v>
      </c>
      <c r="BB99" s="5">
        <f t="shared" si="211"/>
        <v>2.4805056336060349E-6</v>
      </c>
      <c r="BC99" s="5">
        <f t="shared" si="212"/>
        <v>1.0639434373775679E-6</v>
      </c>
      <c r="BD99" s="5">
        <f t="shared" si="213"/>
        <v>9.0566144841628636E-3</v>
      </c>
      <c r="BE99" s="5">
        <f t="shared" si="214"/>
        <v>5.0549040912630811E-3</v>
      </c>
      <c r="BF99" s="5">
        <f t="shared" si="215"/>
        <v>1.4106847220090161E-3</v>
      </c>
      <c r="BG99" s="5">
        <f t="shared" si="216"/>
        <v>2.6245554138857414E-4</v>
      </c>
      <c r="BH99" s="5">
        <f t="shared" si="217"/>
        <v>3.6622062037081421E-5</v>
      </c>
      <c r="BI99" s="5">
        <f t="shared" si="218"/>
        <v>4.0880841631373635E-6</v>
      </c>
      <c r="BJ99" s="8">
        <f t="shared" si="219"/>
        <v>8.2994415318961609E-2</v>
      </c>
      <c r="BK99" s="8">
        <f t="shared" si="220"/>
        <v>0.17470088355254063</v>
      </c>
      <c r="BL99" s="8">
        <f t="shared" si="221"/>
        <v>0.62558822021699445</v>
      </c>
      <c r="BM99" s="8">
        <f t="shared" si="222"/>
        <v>0.5005078503048348</v>
      </c>
      <c r="BN99" s="8">
        <f t="shared" si="223"/>
        <v>0.49294985618951059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1.346875</v>
      </c>
      <c r="F100" s="15">
        <f>VLOOKUP(B100,home!$B$2:$E$405,3,FALSE)</f>
        <v>1.1100000000000001</v>
      </c>
      <c r="G100" s="15">
        <f>VLOOKUP(C100,away!$B$2:$E$405,4,FALSE)</f>
        <v>0.7</v>
      </c>
      <c r="H100" s="15">
        <f>VLOOKUP(A100,away!$A$2:$E$405,3,FALSE)</f>
        <v>1.3218749999999999</v>
      </c>
      <c r="I100" s="15">
        <f>VLOOKUP(C100,away!$B$2:$E$405,3,FALSE)</f>
        <v>1.07</v>
      </c>
      <c r="J100" s="15">
        <f>VLOOKUP(B100,home!$B$2:$E$405,4,FALSE)</f>
        <v>0.9</v>
      </c>
      <c r="K100" s="17">
        <f t="shared" si="168"/>
        <v>1.046521875</v>
      </c>
      <c r="L100" s="17">
        <f t="shared" si="169"/>
        <v>1.2729656250000001</v>
      </c>
      <c r="M100" s="18">
        <f t="shared" si="170"/>
        <v>9.8323963725274563E-2</v>
      </c>
      <c r="N100" s="18">
        <f t="shared" si="171"/>
        <v>0.10289817887520633</v>
      </c>
      <c r="O100" s="18">
        <f t="shared" si="172"/>
        <v>0.12516302593602147</v>
      </c>
      <c r="P100" s="18">
        <f t="shared" si="173"/>
        <v>0.13098584458323881</v>
      </c>
      <c r="Q100" s="18">
        <f t="shared" si="174"/>
        <v>5.3842597545283158E-2</v>
      </c>
      <c r="R100" s="18">
        <f t="shared" si="175"/>
        <v>7.966411476876939E-2</v>
      </c>
      <c r="S100" s="18">
        <f t="shared" si="176"/>
        <v>4.3624389292124435E-2</v>
      </c>
      <c r="T100" s="18">
        <f t="shared" si="177"/>
        <v>6.8539775835854841E-2</v>
      </c>
      <c r="U100" s="18">
        <f t="shared" si="178"/>
        <v>8.3370238758027737E-2</v>
      </c>
      <c r="V100" s="18">
        <f t="shared" si="179"/>
        <v>6.4573129924108304E-3</v>
      </c>
      <c r="W100" s="18">
        <f t="shared" si="180"/>
        <v>1.8782485379320042E-2</v>
      </c>
      <c r="X100" s="18">
        <f t="shared" si="181"/>
        <v>2.3909458239939497E-2</v>
      </c>
      <c r="Y100" s="18">
        <f t="shared" si="182"/>
        <v>1.5217959225907993E-2</v>
      </c>
      <c r="Z100" s="18">
        <f t="shared" si="183"/>
        <v>3.3803226548899432E-2</v>
      </c>
      <c r="AA100" s="18">
        <f t="shared" si="184"/>
        <v>3.5375816029004012E-2</v>
      </c>
      <c r="AB100" s="18">
        <f t="shared" si="185"/>
        <v>1.8510782660164166E-2</v>
      </c>
      <c r="AC100" s="18">
        <f t="shared" si="186"/>
        <v>5.3764652329094001E-4</v>
      </c>
      <c r="AD100" s="18">
        <f t="shared" si="187"/>
        <v>4.9140704540815254E-3</v>
      </c>
      <c r="AE100" s="18">
        <f t="shared" si="188"/>
        <v>6.255442766873922E-3</v>
      </c>
      <c r="AF100" s="18">
        <f t="shared" si="189"/>
        <v>3.981481805692696E-3</v>
      </c>
      <c r="AG100" s="18">
        <f t="shared" si="190"/>
        <v>1.6894298250699112E-3</v>
      </c>
      <c r="AH100" s="18">
        <f t="shared" si="191"/>
        <v>1.0757586352709089E-2</v>
      </c>
      <c r="AI100" s="18">
        <f t="shared" si="192"/>
        <v>1.1258049440311528E-2</v>
      </c>
      <c r="AJ100" s="18">
        <f t="shared" si="193"/>
        <v>5.8908975045587611E-3</v>
      </c>
      <c r="AK100" s="18">
        <f t="shared" si="194"/>
        <v>2.0549843673012182E-3</v>
      </c>
      <c r="AL100" s="18">
        <f t="shared" si="195"/>
        <v>2.8649814865998089E-5</v>
      </c>
      <c r="AM100" s="18">
        <f t="shared" si="196"/>
        <v>1.0285364450975001E-3</v>
      </c>
      <c r="AN100" s="18">
        <f t="shared" si="197"/>
        <v>1.3092915386688172E-3</v>
      </c>
      <c r="AO100" s="18">
        <f t="shared" si="198"/>
        <v>8.3334156091438138E-4</v>
      </c>
      <c r="AP100" s="18">
        <f t="shared" si="199"/>
        <v>3.5360505364261715E-4</v>
      </c>
      <c r="AQ100" s="18">
        <f t="shared" si="200"/>
        <v>1.1253176952833317E-4</v>
      </c>
      <c r="AR100" s="18">
        <f t="shared" si="201"/>
        <v>2.7388075269935562E-3</v>
      </c>
      <c r="AS100" s="18">
        <f t="shared" si="202"/>
        <v>2.8662219884134101E-3</v>
      </c>
      <c r="AT100" s="18">
        <f t="shared" si="203"/>
        <v>1.499782004740315E-3</v>
      </c>
      <c r="AU100" s="18">
        <f t="shared" si="204"/>
        <v>5.2318489189736445E-4</v>
      </c>
      <c r="AV100" s="18">
        <f t="shared" si="205"/>
        <v>1.3688110851002556E-4</v>
      </c>
      <c r="AW100" s="18">
        <f t="shared" si="206"/>
        <v>1.0601914706790689E-6</v>
      </c>
      <c r="AX100" s="18">
        <f t="shared" si="207"/>
        <v>1.7939764817154498E-4</v>
      </c>
      <c r="AY100" s="18">
        <f t="shared" si="208"/>
        <v>2.2836703932822087E-4</v>
      </c>
      <c r="AZ100" s="18">
        <f t="shared" si="209"/>
        <v>1.4535169547392414E-4</v>
      </c>
      <c r="BA100" s="18">
        <f t="shared" si="210"/>
        <v>6.1675903957924527E-5</v>
      </c>
      <c r="BB100" s="18">
        <f t="shared" si="211"/>
        <v>1.9627826407309843E-5</v>
      </c>
      <c r="BC100" s="18">
        <f t="shared" si="212"/>
        <v>4.9971096619945304E-6</v>
      </c>
      <c r="BD100" s="18">
        <f t="shared" si="213"/>
        <v>5.810679725590101E-4</v>
      </c>
      <c r="BE100" s="18">
        <f t="shared" si="214"/>
        <v>6.0810034414490385E-4</v>
      </c>
      <c r="BF100" s="18">
        <f t="shared" si="215"/>
        <v>3.1819515617133504E-4</v>
      </c>
      <c r="BG100" s="18">
        <f t="shared" si="216"/>
        <v>1.1099939715078111E-4</v>
      </c>
      <c r="BH100" s="18">
        <f t="shared" si="217"/>
        <v>2.9040824307526283E-5</v>
      </c>
      <c r="BI100" s="18">
        <f t="shared" si="218"/>
        <v>6.0783715811715973E-6</v>
      </c>
      <c r="BJ100" s="19">
        <f t="shared" si="219"/>
        <v>0.30430760354408254</v>
      </c>
      <c r="BK100" s="19">
        <f t="shared" si="220"/>
        <v>0.28018617397053375</v>
      </c>
      <c r="BL100" s="19">
        <f t="shared" si="221"/>
        <v>0.38146385540333666</v>
      </c>
      <c r="BM100" s="19">
        <f t="shared" si="222"/>
        <v>0.4086558271852011</v>
      </c>
      <c r="BN100" s="19">
        <f t="shared" si="223"/>
        <v>0.5908777254337938</v>
      </c>
    </row>
    <row r="101" spans="1:66" x14ac:dyDescent="0.25">
      <c r="A101" t="s">
        <v>10</v>
      </c>
      <c r="B101" t="s">
        <v>11</v>
      </c>
      <c r="C101" t="s">
        <v>243</v>
      </c>
      <c r="D101" s="11">
        <v>44443</v>
      </c>
      <c r="E101">
        <f>VLOOKUP(A101,home!$A$2:$E$405,3,FALSE)</f>
        <v>1.5424836601307199</v>
      </c>
      <c r="F101">
        <f>VLOOKUP(B101,home!$B$2:$E$405,3,FALSE)</f>
        <v>0.92</v>
      </c>
      <c r="G101">
        <f>VLOOKUP(C101,away!$B$2:$E$405,4,FALSE)</f>
        <v>0.8</v>
      </c>
      <c r="H101">
        <f>VLOOKUP(A101,away!$A$2:$E$405,3,FALSE)</f>
        <v>1.44444444444444</v>
      </c>
      <c r="I101">
        <f>VLOOKUP(C101,away!$B$2:$E$405,3,FALSE)</f>
        <v>0.99</v>
      </c>
      <c r="J101">
        <f>VLOOKUP(B101,home!$B$2:$E$405,4,FALSE)</f>
        <v>1.22</v>
      </c>
      <c r="K101" s="3">
        <f t="shared" ref="K101:K164" si="224">E101*F101*G101</f>
        <v>1.1352679738562099</v>
      </c>
      <c r="L101" s="3">
        <f t="shared" ref="L101:L164" si="225">H101*I101*J101</f>
        <v>1.7445999999999944</v>
      </c>
      <c r="M101" s="5">
        <f t="shared" ref="M101:M164" si="226">_xlfn.POISSON.DIST(0,K101,FALSE) * _xlfn.POISSON.DIST(0,L101,FALSE)</f>
        <v>5.6142174579664923E-2</v>
      </c>
      <c r="N101" s="5">
        <f t="shared" ref="N101:N164" si="227">_xlfn.POISSON.DIST(1,K101,FALSE) * _xlfn.POISSON.DIST(0,L101,FALSE)</f>
        <v>6.3736412782937804E-2</v>
      </c>
      <c r="O101" s="5">
        <f t="shared" ref="O101:O164" si="228">_xlfn.POISSON.DIST(0,K101,FALSE) * _xlfn.POISSON.DIST(1,L101,FALSE)</f>
        <v>9.7945637771683094E-2</v>
      </c>
      <c r="P101" s="5">
        <f t="shared" ref="P101:P164" si="229">_xlfn.POISSON.DIST(1,K101,FALSE) * _xlfn.POISSON.DIST(1,L101,FALSE)</f>
        <v>0.11119454574111293</v>
      </c>
      <c r="Q101" s="5">
        <f t="shared" ref="Q101:Q164" si="230">_xlfn.POISSON.DIST(2,K101,FALSE) * _xlfn.POISSON.DIST(0,L101,FALSE)</f>
        <v>3.6178954100474427E-2</v>
      </c>
      <c r="R101" s="5">
        <f t="shared" ref="R101:R164" si="231">_xlfn.POISSON.DIST(0,K101,FALSE) * _xlfn.POISSON.DIST(2,L101,FALSE)</f>
        <v>8.5437979828238905E-2</v>
      </c>
      <c r="S101" s="5">
        <f t="shared" ref="S101:S164" si="232">_xlfn.POISSON.DIST(2,K101,FALSE) * _xlfn.POISSON.DIST(2,L101,FALSE)</f>
        <v>5.5057659839252419E-2</v>
      </c>
      <c r="T101" s="5">
        <f t="shared" ref="T101:T164" si="233">_xlfn.POISSON.DIST(2,K101,FALSE) * _xlfn.POISSON.DIST(1,L101,FALSE)</f>
        <v>6.311780332368748E-2</v>
      </c>
      <c r="U101" s="5">
        <f t="shared" ref="U101:U164" si="234">_xlfn.POISSON.DIST(1,K101,FALSE) * _xlfn.POISSON.DIST(2,L101,FALSE)</f>
        <v>9.6995002249972512E-2</v>
      </c>
      <c r="V101" s="5">
        <f t="shared" ref="V101:V164" si="235">_xlfn.POISSON.DIST(3,K101,FALSE) * _xlfn.POISSON.DIST(3,L101,FALSE)</f>
        <v>1.2116285367819366E-2</v>
      </c>
      <c r="W101" s="5">
        <f t="shared" ref="W101:W164" si="236">_xlfn.POISSON.DIST(3,K101,FALSE) * _xlfn.POISSON.DIST(0,L101,FALSE)</f>
        <v>1.3690935972627471E-2</v>
      </c>
      <c r="X101" s="5">
        <f t="shared" ref="X101:X164" si="237">_xlfn.POISSON.DIST(3,K101,FALSE) * _xlfn.POISSON.DIST(1,L101,FALSE)</f>
        <v>2.3885206897845811E-2</v>
      </c>
      <c r="Y101" s="5">
        <f t="shared" ref="Y101:Y164" si="238">_xlfn.POISSON.DIST(3,K101,FALSE) * _xlfn.POISSON.DIST(2,L101,FALSE)</f>
        <v>2.0835065976990835E-2</v>
      </c>
      <c r="Z101" s="5">
        <f t="shared" ref="Z101:Z164" si="239">_xlfn.POISSON.DIST(0,K101,FALSE) * _xlfn.POISSON.DIST(3,L101,FALSE)</f>
        <v>4.9685033202781705E-2</v>
      </c>
      <c r="AA101" s="5">
        <f t="shared" ref="AA101:AA164" si="240">_xlfn.POISSON.DIST(1,K101,FALSE) * _xlfn.POISSON.DIST(3,L101,FALSE)</f>
        <v>5.64058269751005E-2</v>
      </c>
      <c r="AB101" s="5">
        <f t="shared" ref="AB101:AB164" si="241">_xlfn.POISSON.DIST(2,K101,FALSE) * _xlfn.POISSON.DIST(3,L101,FALSE)</f>
        <v>3.2017864451853152E-2</v>
      </c>
      <c r="AC101" s="5">
        <f t="shared" ref="AC101:AC164" si="242">_xlfn.POISSON.DIST(4,K101,FALSE) * _xlfn.POISSON.DIST(4,L101,FALSE)</f>
        <v>1.4998359718332375E-3</v>
      </c>
      <c r="AD101" s="5">
        <f t="shared" ref="AD101:AD164" si="243">_xlfn.POISSON.DIST(4,K101,FALSE) * _xlfn.POISSON.DIST(0,L101,FALSE)</f>
        <v>3.8857202854599734E-3</v>
      </c>
      <c r="AE101" s="5">
        <f t="shared" ref="AE101:AE164" si="244">_xlfn.POISSON.DIST(4,K101,FALSE) * _xlfn.POISSON.DIST(1,L101,FALSE)</f>
        <v>6.7790276100134468E-3</v>
      </c>
      <c r="AF101" s="5">
        <f t="shared" ref="AF101:AF164" si="245">_xlfn.POISSON.DIST(4,K101,FALSE) * _xlfn.POISSON.DIST(2,L101,FALSE)</f>
        <v>5.9133457842147118E-3</v>
      </c>
      <c r="AG101" s="5">
        <f t="shared" ref="AG101:AG164" si="246">_xlfn.POISSON.DIST(4,K101,FALSE) * _xlfn.POISSON.DIST(3,L101,FALSE)</f>
        <v>3.4388076850469843E-3</v>
      </c>
      <c r="AH101" s="5">
        <f t="shared" ref="AH101:AH164" si="247">_xlfn.POISSON.DIST(0,K101,FALSE) * _xlfn.POISSON.DIST(4,L101,FALSE)</f>
        <v>2.1670127231393173E-2</v>
      </c>
      <c r="AI101" s="5">
        <f t="shared" ref="AI101:AI164" si="248">_xlfn.POISSON.DIST(1,K101,FALSE) * _xlfn.POISSON.DIST(4,L101,FALSE)</f>
        <v>2.4601401435190004E-2</v>
      </c>
      <c r="AJ101" s="5">
        <f t="shared" ref="AJ101:AJ164" si="249">_xlfn.POISSON.DIST(2,K101,FALSE) * _xlfn.POISSON.DIST(4,L101,FALSE)</f>
        <v>1.3964591580675707E-2</v>
      </c>
      <c r="AK101" s="5">
        <f t="shared" ref="AK101:AK164" si="250">_xlfn.POISSON.DIST(3,K101,FALSE) * _xlfn.POISSON.DIST(4,L101,FALSE)</f>
        <v>5.284517863174399E-3</v>
      </c>
      <c r="AL101" s="5">
        <f t="shared" ref="AL101:AL164" si="251">_xlfn.POISSON.DIST(5,K101,FALSE) * _xlfn.POISSON.DIST(5,L101,FALSE)</f>
        <v>1.1882231553929454E-4</v>
      </c>
      <c r="AM101" s="5">
        <f t="shared" ref="AM101:AM164" si="252">_xlfn.POISSON.DIST(5,K101,FALSE) * _xlfn.POISSON.DIST(0,L101,FALSE)</f>
        <v>8.8226675908922381E-4</v>
      </c>
      <c r="AN101" s="5">
        <f t="shared" ref="AN101:AN164" si="253">_xlfn.POISSON.DIST(5,K101,FALSE) * _xlfn.POISSON.DIST(1,L101,FALSE)</f>
        <v>1.5392025879070548E-3</v>
      </c>
      <c r="AO101" s="5">
        <f t="shared" ref="AO101:AO164" si="254">_xlfn.POISSON.DIST(5,K101,FALSE) * _xlfn.POISSON.DIST(2,L101,FALSE)</f>
        <v>1.3426464174313198E-3</v>
      </c>
      <c r="AP101" s="5">
        <f t="shared" ref="AP101:AP164" si="255">_xlfn.POISSON.DIST(5,K101,FALSE) * _xlfn.POISSON.DIST(3,L101,FALSE)</f>
        <v>7.80793646616891E-4</v>
      </c>
      <c r="AQ101" s="5">
        <f t="shared" ref="AQ101:AQ164" si="256">_xlfn.POISSON.DIST(5,K101,FALSE) * _xlfn.POISSON.DIST(4,L101,FALSE)</f>
        <v>3.4054314897195593E-4</v>
      </c>
      <c r="AR101" s="5">
        <f t="shared" ref="AR101:AR164" si="257">_xlfn.POISSON.DIST(0,K101,FALSE) * _xlfn.POISSON.DIST(5,L101,FALSE)</f>
        <v>7.5611407935776854E-3</v>
      </c>
      <c r="AS101" s="5">
        <f t="shared" ref="AS101:AS164" si="258">_xlfn.POISSON.DIST(1,K101,FALSE) * _xlfn.POISSON.DIST(5,L101,FALSE)</f>
        <v>8.5839209887664733E-3</v>
      </c>
      <c r="AT101" s="5">
        <f t="shared" ref="AT101:AT164" si="259">_xlfn.POISSON.DIST(2,K101,FALSE) * _xlfn.POISSON.DIST(5,L101,FALSE)</f>
        <v>4.8725252943293551E-3</v>
      </c>
      <c r="AU101" s="5">
        <f t="shared" ref="AU101:AU164" si="260">_xlfn.POISSON.DIST(3,K101,FALSE) * _xlfn.POISSON.DIST(5,L101,FALSE)</f>
        <v>1.8438739728188064E-3</v>
      </c>
      <c r="AV101" s="5">
        <f t="shared" ref="AV101:AV164" si="261">_xlfn.POISSON.DIST(4,K101,FALSE) * _xlfn.POISSON.DIST(5,L101,FALSE)</f>
        <v>5.2332276729205184E-4</v>
      </c>
      <c r="AW101" s="5">
        <f t="shared" ref="AW101:AW164" si="262">_xlfn.POISSON.DIST(6,K101,FALSE) * _xlfn.POISSON.DIST(6,L101,FALSE)</f>
        <v>6.5371697931881962E-6</v>
      </c>
      <c r="AX101" s="5">
        <f t="shared" ref="AX101:AX164" si="263">_xlfn.POISSON.DIST(6,K101,FALSE) * _xlfn.POISSON.DIST(0,L101,FALSE)</f>
        <v>1.6693486599865111E-4</v>
      </c>
      <c r="AY101" s="5">
        <f t="shared" ref="AY101:AY164" si="264">_xlfn.POISSON.DIST(6,K101,FALSE) * _xlfn.POISSON.DIST(1,L101,FALSE)</f>
        <v>2.9123456722124575E-4</v>
      </c>
      <c r="AZ101" s="5">
        <f t="shared" ref="AZ101:AZ164" si="265">_xlfn.POISSON.DIST(6,K101,FALSE) * _xlfn.POISSON.DIST(2,L101,FALSE)</f>
        <v>2.5404391298709193E-4</v>
      </c>
      <c r="BA101" s="5">
        <f t="shared" ref="BA101:BA164" si="266">_xlfn.POISSON.DIST(6,K101,FALSE) * _xlfn.POISSON.DIST(3,L101,FALSE)</f>
        <v>1.4773500353242638E-4</v>
      </c>
      <c r="BB101" s="5">
        <f t="shared" ref="BB101:BB164" si="267">_xlfn.POISSON.DIST(6,K101,FALSE) * _xlfn.POISSON.DIST(4,L101,FALSE)</f>
        <v>6.4434621790667552E-5</v>
      </c>
      <c r="BC101" s="5">
        <f t="shared" ref="BC101:BC164" si="268">_xlfn.POISSON.DIST(6,K101,FALSE) * _xlfn.POISSON.DIST(5,L101,FALSE)</f>
        <v>2.2482528235199664E-5</v>
      </c>
      <c r="BD101" s="5">
        <f t="shared" ref="BD101:BD164" si="269">_xlfn.POISSON.DIST(0,K101,FALSE) * _xlfn.POISSON.DIST(6,L101,FALSE)</f>
        <v>2.1985277047459296E-3</v>
      </c>
      <c r="BE101" s="5">
        <f t="shared" ref="BE101:BE164" si="270">_xlfn.POISSON.DIST(1,K101,FALSE) * _xlfn.POISSON.DIST(6,L101,FALSE)</f>
        <v>2.495918092833655E-3</v>
      </c>
      <c r="BF101" s="5">
        <f t="shared" ref="BF101:BF164" si="271">_xlfn.POISSON.DIST(2,K101,FALSE) * _xlfn.POISSON.DIST(6,L101,FALSE)</f>
        <v>1.4167679380811598E-3</v>
      </c>
      <c r="BG101" s="5">
        <f t="shared" ref="BG101:BG164" si="272">_xlfn.POISSON.DIST(3,K101,FALSE) * _xlfn.POISSON.DIST(6,L101,FALSE)</f>
        <v>5.3613708882994623E-4</v>
      </c>
      <c r="BH101" s="5">
        <f t="shared" ref="BH101:BH164" si="273">_xlfn.POISSON.DIST(4,K101,FALSE) * _xlfn.POISSON.DIST(6,L101,FALSE)</f>
        <v>1.52164816636285E-4</v>
      </c>
      <c r="BI101" s="5">
        <f t="shared" ref="BI101:BI164" si="274">_xlfn.POISSON.DIST(5,K101,FALSE) * _xlfn.POISSON.DIST(6,L101,FALSE)</f>
        <v>3.4549568614975408E-5</v>
      </c>
      <c r="BJ101" s="8">
        <f t="shared" ref="BJ101:BJ164" si="275">SUM(N101,Q101,T101,W101,X101,Y101,AD101,AE101,AF101,AG101,AM101,AN101,AO101,AP101,AQ101,AX101,AY101,AZ101,BA101,BB101,BC101)</f>
        <v>0.24729359847908067</v>
      </c>
      <c r="BK101" s="8">
        <f t="shared" ref="BK101:BK164" si="276">SUM(M101,P101,S101,V101,AC101,AL101,AY101)</f>
        <v>0.23642055838244341</v>
      </c>
      <c r="BL101" s="8">
        <f t="shared" ref="BL101:BL164" si="277">SUM(O101,R101,U101,AA101,AB101,AH101,AI101,AJ101,AK101,AR101,AS101,AT101,AU101,AV101,BD101,BE101,BF101,BG101,BH101,BI101)</f>
        <v>0.46454179841380783</v>
      </c>
      <c r="BM101" s="8">
        <f t="shared" ref="BM101:BM164" si="278">SUM(S101:BI101)</f>
        <v>0.54702058627657335</v>
      </c>
      <c r="BN101" s="8">
        <f t="shared" ref="BN101:BN164" si="279">SUM(M101:R101)</f>
        <v>0.45063570480411214</v>
      </c>
    </row>
    <row r="102" spans="1:66" x14ac:dyDescent="0.25">
      <c r="A102" t="s">
        <v>13</v>
      </c>
      <c r="B102" t="s">
        <v>56</v>
      </c>
      <c r="C102" t="s">
        <v>249</v>
      </c>
      <c r="D102" s="11">
        <v>44443</v>
      </c>
      <c r="E102">
        <f>VLOOKUP(A102,home!$A$2:$E$405,3,FALSE)</f>
        <v>1.62686567164179</v>
      </c>
      <c r="F102">
        <f>VLOOKUP(B102,home!$B$2:$E$405,3,FALSE)</f>
        <v>0.46</v>
      </c>
      <c r="G102">
        <f>VLOOKUP(C102,away!$B$2:$E$405,4,FALSE)</f>
        <v>0.97</v>
      </c>
      <c r="H102">
        <f>VLOOKUP(A102,away!$A$2:$E$405,3,FALSE)</f>
        <v>1.3582089552238801</v>
      </c>
      <c r="I102">
        <f>VLOOKUP(C102,away!$B$2:$E$405,3,FALSE)</f>
        <v>0.61</v>
      </c>
      <c r="J102">
        <f>VLOOKUP(B102,home!$B$2:$E$405,4,FALSE)</f>
        <v>1.01</v>
      </c>
      <c r="K102" s="3">
        <f t="shared" si="224"/>
        <v>0.7259074626865667</v>
      </c>
      <c r="L102" s="3">
        <f t="shared" si="225"/>
        <v>0.83679253731343251</v>
      </c>
      <c r="M102" s="5">
        <f t="shared" si="226"/>
        <v>0.20956946906561605</v>
      </c>
      <c r="N102" s="5">
        <f t="shared" si="227"/>
        <v>0.15212804154599227</v>
      </c>
      <c r="O102" s="5">
        <f t="shared" si="228"/>
        <v>0.17536616776284575</v>
      </c>
      <c r="P102" s="5">
        <f t="shared" si="229"/>
        <v>0.12729960988179415</v>
      </c>
      <c r="Q102" s="5">
        <f t="shared" si="230"/>
        <v>5.5215440321063916E-2</v>
      </c>
      <c r="R102" s="5">
        <f t="shared" si="231"/>
        <v>7.337255024060238E-2</v>
      </c>
      <c r="S102" s="5">
        <f t="shared" si="232"/>
        <v>1.9331526138217137E-2</v>
      </c>
      <c r="T102" s="5">
        <f t="shared" si="233"/>
        <v>4.6203868405141485E-2</v>
      </c>
      <c r="U102" s="5">
        <f t="shared" si="234"/>
        <v>5.3261681775998305E-2</v>
      </c>
      <c r="V102" s="5">
        <f t="shared" si="235"/>
        <v>1.3047361371582252E-3</v>
      </c>
      <c r="W102" s="5">
        <f t="shared" si="236"/>
        <v>1.3360433394861688E-2</v>
      </c>
      <c r="X102" s="5">
        <f t="shared" si="237"/>
        <v>1.1179910960093428E-2</v>
      </c>
      <c r="Y102" s="5">
        <f t="shared" si="238"/>
        <v>4.6776330296174158E-3</v>
      </c>
      <c r="Z102" s="5">
        <f t="shared" si="239"/>
        <v>2.0465867494996987E-2</v>
      </c>
      <c r="AA102" s="5">
        <f t="shared" si="240"/>
        <v>1.4856325944972743E-2</v>
      </c>
      <c r="AB102" s="5">
        <f t="shared" si="241"/>
        <v>5.3921589357798861E-3</v>
      </c>
      <c r="AC102" s="5">
        <f t="shared" si="242"/>
        <v>4.953381389458192E-5</v>
      </c>
      <c r="AD102" s="5">
        <f t="shared" si="243"/>
        <v>2.4246095765142295E-3</v>
      </c>
      <c r="AE102" s="5">
        <f t="shared" si="244"/>
        <v>2.0288951995257889E-3</v>
      </c>
      <c r="AF102" s="5">
        <f t="shared" si="245"/>
        <v>8.4888218097711385E-4</v>
      </c>
      <c r="AG102" s="5">
        <f t="shared" si="246"/>
        <v>2.3677942469999984E-4</v>
      </c>
      <c r="AH102" s="5">
        <f t="shared" si="247"/>
        <v>4.2814212973647575E-3</v>
      </c>
      <c r="AI102" s="5">
        <f t="shared" si="248"/>
        <v>3.1079156706622798E-3</v>
      </c>
      <c r="AJ102" s="5">
        <f t="shared" si="249"/>
        <v>1.1280295893671374E-3</v>
      </c>
      <c r="AK102" s="5">
        <f t="shared" si="250"/>
        <v>2.7294836568428951E-4</v>
      </c>
      <c r="AL102" s="5">
        <f t="shared" si="251"/>
        <v>1.2035408044600977E-6</v>
      </c>
      <c r="AM102" s="5">
        <f t="shared" si="252"/>
        <v>3.520084371385992E-4</v>
      </c>
      <c r="AN102" s="5">
        <f t="shared" si="253"/>
        <v>2.9455803326894429E-4</v>
      </c>
      <c r="AO102" s="5">
        <f t="shared" si="254"/>
        <v>1.2324198202258717E-4</v>
      </c>
      <c r="AP102" s="5">
        <f t="shared" si="255"/>
        <v>3.4375990280072383E-5</v>
      </c>
      <c r="AQ102" s="5">
        <f t="shared" si="256"/>
        <v>7.1913930322809155E-6</v>
      </c>
      <c r="AR102" s="5">
        <f t="shared" si="257"/>
        <v>7.1653227814592489E-4</v>
      </c>
      <c r="AS102" s="5">
        <f t="shared" si="258"/>
        <v>5.2013612796193362E-4</v>
      </c>
      <c r="AT102" s="5">
        <f t="shared" si="259"/>
        <v>1.8878534845023128E-4</v>
      </c>
      <c r="AU102" s="5">
        <f t="shared" si="260"/>
        <v>4.568023109530226E-5</v>
      </c>
      <c r="AV102" s="5">
        <f t="shared" si="261"/>
        <v>8.289905162331715E-6</v>
      </c>
      <c r="AW102" s="5">
        <f t="shared" si="262"/>
        <v>2.0307542830506079E-8</v>
      </c>
      <c r="AX102" s="5">
        <f t="shared" si="263"/>
        <v>4.2587591907924046E-5</v>
      </c>
      <c r="AY102" s="5">
        <f t="shared" si="264"/>
        <v>3.5636979090700763E-5</v>
      </c>
      <c r="AZ102" s="5">
        <f t="shared" si="265"/>
        <v>1.4910379077746614E-5</v>
      </c>
      <c r="BA102" s="5">
        <f t="shared" si="266"/>
        <v>4.158964646924236E-6</v>
      </c>
      <c r="BB102" s="5">
        <f t="shared" si="267"/>
        <v>8.7004764487414876E-7</v>
      </c>
      <c r="BC102" s="5">
        <f t="shared" si="268"/>
        <v>1.4560987526756308E-7</v>
      </c>
      <c r="BD102" s="5">
        <f t="shared" si="269"/>
        <v>9.9931477182783727E-5</v>
      </c>
      <c r="BE102" s="5">
        <f t="shared" si="270"/>
        <v>7.2541005044275079E-5</v>
      </c>
      <c r="BF102" s="5">
        <f t="shared" si="271"/>
        <v>2.6329028456211574E-5</v>
      </c>
      <c r="BG102" s="5">
        <f t="shared" si="272"/>
        <v>6.3708127472169859E-6</v>
      </c>
      <c r="BH102" s="5">
        <f t="shared" si="273"/>
        <v>1.1561551291458792E-6</v>
      </c>
      <c r="BI102" s="5">
        <f t="shared" si="274"/>
        <v>1.6785232725406905E-7</v>
      </c>
      <c r="BJ102" s="8">
        <f t="shared" si="275"/>
        <v>0.28921417944647337</v>
      </c>
      <c r="BK102" s="8">
        <f t="shared" si="276"/>
        <v>0.35759171555657532</v>
      </c>
      <c r="BL102" s="8">
        <f t="shared" si="277"/>
        <v>0.33272511980498015</v>
      </c>
      <c r="BM102" s="8">
        <f t="shared" si="278"/>
        <v>0.20700998681356328</v>
      </c>
      <c r="BN102" s="8">
        <f t="shared" si="279"/>
        <v>0.7929512788179145</v>
      </c>
    </row>
    <row r="103" spans="1:66" x14ac:dyDescent="0.25">
      <c r="A103" t="s">
        <v>16</v>
      </c>
      <c r="B103" t="s">
        <v>322</v>
      </c>
      <c r="C103" t="s">
        <v>253</v>
      </c>
      <c r="D103" s="11">
        <v>44443</v>
      </c>
      <c r="E103">
        <f>VLOOKUP(A103,home!$A$2:$E$405,3,FALSE)</f>
        <v>1.5381679389313001</v>
      </c>
      <c r="F103">
        <f>VLOOKUP(B103,home!$B$2:$E$405,3,FALSE)</f>
        <v>1.39</v>
      </c>
      <c r="G103">
        <f>VLOOKUP(C103,away!$B$2:$E$405,4,FALSE)</f>
        <v>1.26</v>
      </c>
      <c r="H103">
        <f>VLOOKUP(A103,away!$A$2:$E$405,3,FALSE)</f>
        <v>1.29007633587786</v>
      </c>
      <c r="I103">
        <f>VLOOKUP(C103,away!$B$2:$E$405,3,FALSE)</f>
        <v>1.26</v>
      </c>
      <c r="J103">
        <f>VLOOKUP(B103,home!$B$2:$E$405,4,FALSE)</f>
        <v>0.72</v>
      </c>
      <c r="K103" s="3">
        <f t="shared" si="224"/>
        <v>2.6939473282442785</v>
      </c>
      <c r="L103" s="3">
        <f t="shared" si="225"/>
        <v>1.1703572519083947</v>
      </c>
      <c r="M103" s="5">
        <f t="shared" si="226"/>
        <v>2.0977505539474122E-2</v>
      </c>
      <c r="N103" s="5">
        <f t="shared" si="227"/>
        <v>5.6512295001295856E-2</v>
      </c>
      <c r="O103" s="5">
        <f t="shared" si="228"/>
        <v>2.4551175735072057E-2</v>
      </c>
      <c r="P103" s="5">
        <f t="shared" si="229"/>
        <v>6.6139574276753127E-2</v>
      </c>
      <c r="Q103" s="5">
        <f t="shared" si="230"/>
        <v>7.6120573065846742E-2</v>
      </c>
      <c r="R103" s="5">
        <f t="shared" si="231"/>
        <v>1.4366823282209507E-2</v>
      </c>
      <c r="S103" s="5">
        <f t="shared" si="232"/>
        <v>5.2132548329907498E-2</v>
      </c>
      <c r="T103" s="5">
        <f t="shared" si="233"/>
        <v>8.9088264707036555E-2</v>
      </c>
      <c r="U103" s="5">
        <f t="shared" si="234"/>
        <v>3.8703465196465996E-2</v>
      </c>
      <c r="V103" s="5">
        <f t="shared" si="235"/>
        <v>1.8263078917844039E-2</v>
      </c>
      <c r="W103" s="5">
        <f t="shared" si="236"/>
        <v>6.8354938145053751E-2</v>
      </c>
      <c r="X103" s="5">
        <f t="shared" si="237"/>
        <v>7.999969756181341E-2</v>
      </c>
      <c r="Y103" s="5">
        <f t="shared" si="238"/>
        <v>4.6814113095973345E-2</v>
      </c>
      <c r="Z103" s="5">
        <f t="shared" si="239"/>
        <v>5.6047719384067496E-3</v>
      </c>
      <c r="AA103" s="5">
        <f t="shared" si="240"/>
        <v>1.5098960388889368E-2</v>
      </c>
      <c r="AB103" s="5">
        <f t="shared" si="241"/>
        <v>2.0337901999457356E-2</v>
      </c>
      <c r="AC103" s="5">
        <f t="shared" si="242"/>
        <v>3.5988319200297059E-3</v>
      </c>
      <c r="AD103" s="5">
        <f t="shared" si="243"/>
        <v>4.6036150747042613E-2</v>
      </c>
      <c r="AE103" s="5">
        <f t="shared" si="244"/>
        <v>5.3878742876749382E-2</v>
      </c>
      <c r="AF103" s="5">
        <f t="shared" si="245"/>
        <v>3.152868872475572E-2</v>
      </c>
      <c r="AG103" s="5">
        <f t="shared" si="246"/>
        <v>1.2299943164060087E-2</v>
      </c>
      <c r="AH103" s="5">
        <f t="shared" si="247"/>
        <v>1.6398963708517541E-3</v>
      </c>
      <c r="AI103" s="5">
        <f t="shared" si="248"/>
        <v>4.4177944468535707E-3</v>
      </c>
      <c r="AJ103" s="5">
        <f t="shared" si="249"/>
        <v>5.9506527734167949E-3</v>
      </c>
      <c r="AK103" s="5">
        <f t="shared" si="250"/>
        <v>5.3435817134185274E-3</v>
      </c>
      <c r="AL103" s="5">
        <f t="shared" si="251"/>
        <v>4.5386752135320155E-4</v>
      </c>
      <c r="AM103" s="5">
        <f t="shared" si="252"/>
        <v>2.4803793061529248E-2</v>
      </c>
      <c r="AN103" s="5">
        <f t="shared" si="253"/>
        <v>2.9029299084395874E-2</v>
      </c>
      <c r="AO103" s="5">
        <f t="shared" si="254"/>
        <v>1.6987325350620228E-2</v>
      </c>
      <c r="AP103" s="5">
        <f t="shared" si="255"/>
        <v>6.6270798048752274E-3</v>
      </c>
      <c r="AQ103" s="5">
        <f t="shared" si="256"/>
        <v>1.9390127271528498E-3</v>
      </c>
      <c r="AR103" s="5">
        <f t="shared" si="257"/>
        <v>3.838529220009211E-4</v>
      </c>
      <c r="AS103" s="5">
        <f t="shared" si="258"/>
        <v>1.0340795536631408E-3</v>
      </c>
      <c r="AT103" s="5">
        <f t="shared" si="259"/>
        <v>1.3928779253914272E-3</v>
      </c>
      <c r="AU103" s="5">
        <f t="shared" si="260"/>
        <v>1.2507799218928898E-3</v>
      </c>
      <c r="AV103" s="5">
        <f t="shared" si="261"/>
        <v>8.4238380720123439E-4</v>
      </c>
      <c r="AW103" s="5">
        <f t="shared" si="262"/>
        <v>3.9749727503559153E-5</v>
      </c>
      <c r="AX103" s="5">
        <f t="shared" si="263"/>
        <v>1.1136685341405122E-2</v>
      </c>
      <c r="AY103" s="5">
        <f t="shared" si="264"/>
        <v>1.3033900451535399E-2</v>
      </c>
      <c r="AZ103" s="5">
        <f t="shared" si="265"/>
        <v>7.6271599570532818E-3</v>
      </c>
      <c r="BA103" s="5">
        <f t="shared" si="266"/>
        <v>2.9755006557342072E-3</v>
      </c>
      <c r="BB103" s="5">
        <f t="shared" si="267"/>
        <v>8.7059969262417915E-4</v>
      </c>
      <c r="BC103" s="5">
        <f t="shared" si="268"/>
        <v>2.0378253275438518E-4</v>
      </c>
      <c r="BD103" s="5">
        <f t="shared" si="269"/>
        <v>7.4874175155000992E-5</v>
      </c>
      <c r="BE103" s="5">
        <f t="shared" si="270"/>
        <v>2.0170708411330904E-4</v>
      </c>
      <c r="BF103" s="5">
        <f t="shared" si="271"/>
        <v>2.7169413016749647E-4</v>
      </c>
      <c r="BG103" s="5">
        <f t="shared" si="272"/>
        <v>2.4397655868812679E-4</v>
      </c>
      <c r="BH103" s="5">
        <f t="shared" si="273"/>
        <v>1.6431499960802812E-4</v>
      </c>
      <c r="BI103" s="5">
        <f t="shared" si="274"/>
        <v>8.8531190836901372E-5</v>
      </c>
      <c r="BJ103" s="8">
        <f t="shared" si="275"/>
        <v>0.67586754574930741</v>
      </c>
      <c r="BK103" s="8">
        <f t="shared" si="276"/>
        <v>0.17459930695689713</v>
      </c>
      <c r="BL103" s="8">
        <f t="shared" si="277"/>
        <v>0.13635932417535343</v>
      </c>
      <c r="BM103" s="8">
        <f t="shared" si="278"/>
        <v>0.72076885119528122</v>
      </c>
      <c r="BN103" s="8">
        <f t="shared" si="279"/>
        <v>0.25866794690065142</v>
      </c>
    </row>
    <row r="104" spans="1:66" s="10" customFormat="1" x14ac:dyDescent="0.25">
      <c r="A104" t="s">
        <v>69</v>
      </c>
      <c r="B104" t="s">
        <v>76</v>
      </c>
      <c r="C104" t="s">
        <v>70</v>
      </c>
      <c r="D104" s="11">
        <v>44443</v>
      </c>
      <c r="E104">
        <f>VLOOKUP(A104,home!$A$2:$E$405,3,FALSE)</f>
        <v>1.346875</v>
      </c>
      <c r="F104">
        <f>VLOOKUP(B104,home!$B$2:$E$405,3,FALSE)</f>
        <v>0.39</v>
      </c>
      <c r="G104">
        <f>VLOOKUP(C104,away!$B$2:$E$405,4,FALSE)</f>
        <v>1.07</v>
      </c>
      <c r="H104">
        <f>VLOOKUP(A104,away!$A$2:$E$405,3,FALSE)</f>
        <v>1.3218749999999999</v>
      </c>
      <c r="I104">
        <f>VLOOKUP(C104,away!$B$2:$E$405,3,FALSE)</f>
        <v>0.65</v>
      </c>
      <c r="J104">
        <f>VLOOKUP(B104,home!$B$2:$E$405,4,FALSE)</f>
        <v>1.07</v>
      </c>
      <c r="K104" s="3">
        <f t="shared" si="224"/>
        <v>0.56205093750000001</v>
      </c>
      <c r="L104" s="3">
        <f t="shared" si="225"/>
        <v>0.91936406250000002</v>
      </c>
      <c r="M104" s="5">
        <f t="shared" si="226"/>
        <v>0.22731580883823441</v>
      </c>
      <c r="N104" s="5">
        <f t="shared" si="227"/>
        <v>0.12776306346610045</v>
      </c>
      <c r="O104" s="5">
        <f t="shared" si="228"/>
        <v>0.20898598548399258</v>
      </c>
      <c r="P104" s="5">
        <f t="shared" si="229"/>
        <v>0.11746076906563943</v>
      </c>
      <c r="Q104" s="5">
        <f t="shared" si="230"/>
        <v>3.5904674799496869E-2</v>
      </c>
      <c r="R104" s="5">
        <f t="shared" si="231"/>
        <v>9.6067102310064725E-2</v>
      </c>
      <c r="S104" s="5">
        <f t="shared" si="232"/>
        <v>1.5173859156568721E-2</v>
      </c>
      <c r="T104" s="5">
        <f t="shared" si="233"/>
        <v>3.3009467686406814E-2</v>
      </c>
      <c r="U104" s="5">
        <f t="shared" si="234"/>
        <v>5.3994604916280296E-2</v>
      </c>
      <c r="V104" s="5">
        <f t="shared" si="235"/>
        <v>8.7119773799054952E-4</v>
      </c>
      <c r="W104" s="5">
        <f t="shared" si="236"/>
        <v>6.7267520438966154E-3</v>
      </c>
      <c r="X104" s="5">
        <f t="shared" si="237"/>
        <v>6.1843340865069705E-3</v>
      </c>
      <c r="Y104" s="5">
        <f t="shared" si="238"/>
        <v>2.8428272548141373E-3</v>
      </c>
      <c r="Z104" s="5">
        <f t="shared" si="239"/>
        <v>2.9440213817461421E-2</v>
      </c>
      <c r="AA104" s="5">
        <f t="shared" si="240"/>
        <v>1.6546899776304646E-2</v>
      </c>
      <c r="AB104" s="5">
        <f t="shared" si="241"/>
        <v>4.650100265995283E-3</v>
      </c>
      <c r="AC104" s="5">
        <f t="shared" si="242"/>
        <v>2.8135844586549946E-5</v>
      </c>
      <c r="AD104" s="5">
        <f t="shared" si="243"/>
        <v>9.4519432315053335E-4</v>
      </c>
      <c r="AE104" s="5">
        <f t="shared" si="244"/>
        <v>8.6897769278361211E-4</v>
      </c>
      <c r="AF104" s="5">
        <f t="shared" si="245"/>
        <v>3.9945343092970921E-4</v>
      </c>
      <c r="AG104" s="5">
        <f t="shared" si="246"/>
        <v>1.2241437634636691E-4</v>
      </c>
      <c r="AH104" s="5">
        <f t="shared" si="247"/>
        <v>6.7665686440224904E-3</v>
      </c>
      <c r="AI104" s="5">
        <f t="shared" si="248"/>
        <v>3.803156250030945E-3</v>
      </c>
      <c r="AJ104" s="5">
        <f t="shared" si="249"/>
        <v>1.0687837678944384E-3</v>
      </c>
      <c r="AK104" s="5">
        <f t="shared" si="250"/>
        <v>2.0023697290995053E-4</v>
      </c>
      <c r="AL104" s="5">
        <f t="shared" si="251"/>
        <v>5.8154476106838925E-7</v>
      </c>
      <c r="AM104" s="5">
        <f t="shared" si="252"/>
        <v>1.0624947108928709E-4</v>
      </c>
      <c r="AN104" s="5">
        <f t="shared" si="253"/>
        <v>9.7681945379123281E-5</v>
      </c>
      <c r="AO104" s="5">
        <f t="shared" si="254"/>
        <v>4.4902635068326938E-5</v>
      </c>
      <c r="AP104" s="5">
        <f t="shared" si="255"/>
        <v>1.3760622997790677E-5</v>
      </c>
      <c r="AQ104" s="5">
        <f t="shared" si="256"/>
        <v>3.162755565444941E-6</v>
      </c>
      <c r="AR104" s="5">
        <f t="shared" si="257"/>
        <v>1.244188007550727E-3</v>
      </c>
      <c r="AS104" s="5">
        <f t="shared" si="258"/>
        <v>6.9929703607014327E-4</v>
      </c>
      <c r="AT104" s="5">
        <f t="shared" si="259"/>
        <v>1.9652027735709763E-4</v>
      </c>
      <c r="AU104" s="5">
        <f t="shared" si="260"/>
        <v>3.6818135375438926E-5</v>
      </c>
      <c r="AV104" s="5">
        <f t="shared" si="261"/>
        <v>5.1734168761918395E-6</v>
      </c>
      <c r="AW104" s="5">
        <f t="shared" si="262"/>
        <v>8.3472581884963527E-9</v>
      </c>
      <c r="AX104" s="5">
        <f t="shared" si="263"/>
        <v>9.9529358057688207E-6</v>
      </c>
      <c r="AY104" s="5">
        <f t="shared" si="264"/>
        <v>9.1503714961933323E-6</v>
      </c>
      <c r="AZ104" s="5">
        <f t="shared" si="265"/>
        <v>4.2062613560622525E-6</v>
      </c>
      <c r="BA104" s="5">
        <f t="shared" si="266"/>
        <v>1.2890285094153844E-6</v>
      </c>
      <c r="BB104" s="5">
        <f t="shared" si="267"/>
        <v>2.9627162177361176E-7</v>
      </c>
      <c r="BC104" s="5">
        <f t="shared" si="268"/>
        <v>5.4476296359450249E-8</v>
      </c>
      <c r="BD104" s="5">
        <f t="shared" si="269"/>
        <v>1.9064362352260277E-4</v>
      </c>
      <c r="BE104" s="5">
        <f t="shared" si="270"/>
        <v>1.0715142732927595E-4</v>
      </c>
      <c r="BF104" s="5">
        <f t="shared" si="271"/>
        <v>3.0112280092441325E-5</v>
      </c>
      <c r="BG104" s="5">
        <f t="shared" si="272"/>
        <v>5.6415450854064133E-6</v>
      </c>
      <c r="BH104" s="5">
        <f t="shared" si="273"/>
        <v>7.9270892605029791E-7</v>
      </c>
      <c r="BI104" s="5">
        <f t="shared" si="274"/>
        <v>8.910855901023766E-8</v>
      </c>
      <c r="BJ104" s="8">
        <f t="shared" si="275"/>
        <v>0.21505786593561757</v>
      </c>
      <c r="BK104" s="8">
        <f t="shared" si="276"/>
        <v>0.3608595025592769</v>
      </c>
      <c r="BL104" s="8">
        <f t="shared" si="277"/>
        <v>0.39459986595423968</v>
      </c>
      <c r="BM104" s="8">
        <f t="shared" si="278"/>
        <v>0.1864509022788291</v>
      </c>
      <c r="BN104" s="8">
        <f t="shared" si="279"/>
        <v>0.81349740396352854</v>
      </c>
    </row>
    <row r="105" spans="1:66" x14ac:dyDescent="0.25">
      <c r="A105" t="s">
        <v>80</v>
      </c>
      <c r="B105" t="s">
        <v>95</v>
      </c>
      <c r="C105" t="s">
        <v>412</v>
      </c>
      <c r="D105" s="11">
        <v>44443</v>
      </c>
      <c r="E105">
        <f>VLOOKUP(A105,home!$A$2:$E$405,3,FALSE)</f>
        <v>1.21984435797665</v>
      </c>
      <c r="F105">
        <f>VLOOKUP(B105,home!$B$2:$E$405,3,FALSE)</f>
        <v>1.6</v>
      </c>
      <c r="G105">
        <f>VLOOKUP(C105,away!$B$2:$E$405,4,FALSE)</f>
        <v>0.86</v>
      </c>
      <c r="H105">
        <f>VLOOKUP(A105,away!$A$2:$E$405,3,FALSE)</f>
        <v>1.0350194552529199</v>
      </c>
      <c r="I105">
        <f>VLOOKUP(C105,away!$B$2:$E$405,3,FALSE)</f>
        <v>0.89</v>
      </c>
      <c r="J105">
        <f>VLOOKUP(B105,home!$B$2:$E$405,4,FALSE)</f>
        <v>0.55000000000000004</v>
      </c>
      <c r="K105" s="3">
        <f t="shared" si="224"/>
        <v>1.6785058365758705</v>
      </c>
      <c r="L105" s="3">
        <f t="shared" si="225"/>
        <v>0.50664202334630437</v>
      </c>
      <c r="M105" s="5">
        <f t="shared" si="226"/>
        <v>0.11246110393480986</v>
      </c>
      <c r="N105" s="5">
        <f t="shared" si="227"/>
        <v>0.18876661934234396</v>
      </c>
      <c r="O105" s="5">
        <f t="shared" si="228"/>
        <v>5.6977521245291103E-2</v>
      </c>
      <c r="P105" s="5">
        <f t="shared" si="229"/>
        <v>9.5637101963846768E-2</v>
      </c>
      <c r="Q105" s="5">
        <f t="shared" si="230"/>
        <v>0.15842293615840999</v>
      </c>
      <c r="R105" s="5">
        <f t="shared" si="231"/>
        <v>1.443360332448566E-2</v>
      </c>
      <c r="S105" s="5">
        <f t="shared" si="232"/>
        <v>2.033248597076091E-2</v>
      </c>
      <c r="T105" s="5">
        <f t="shared" si="233"/>
        <v>8.026371691975924E-2</v>
      </c>
      <c r="U105" s="5">
        <f t="shared" si="234"/>
        <v>2.4226887422970068E-2</v>
      </c>
      <c r="V105" s="5">
        <f t="shared" si="235"/>
        <v>1.9211976071214557E-3</v>
      </c>
      <c r="W105" s="5">
        <f t="shared" si="236"/>
        <v>8.8637940996459247E-2</v>
      </c>
      <c r="X105" s="5">
        <f t="shared" si="237"/>
        <v>4.4907705771696456E-2</v>
      </c>
      <c r="Y105" s="5">
        <f t="shared" si="238"/>
        <v>1.13760654580064E-2</v>
      </c>
      <c r="Z105" s="5">
        <f t="shared" si="239"/>
        <v>2.4375566641651209E-3</v>
      </c>
      <c r="AA105" s="5">
        <f t="shared" si="240"/>
        <v>4.0914530877855645E-3</v>
      </c>
      <c r="AB105" s="5">
        <f t="shared" si="241"/>
        <v>3.4337639439622194E-3</v>
      </c>
      <c r="AC105" s="5">
        <f t="shared" si="242"/>
        <v>1.0211184412672585E-4</v>
      </c>
      <c r="AD105" s="5">
        <f t="shared" si="243"/>
        <v>3.7194825326156138E-2</v>
      </c>
      <c r="AE105" s="5">
        <f t="shared" si="244"/>
        <v>1.8844461561256111E-2</v>
      </c>
      <c r="AF105" s="5">
        <f t="shared" si="245"/>
        <v>4.7736980671332259E-3</v>
      </c>
      <c r="AG105" s="5">
        <f t="shared" si="246"/>
        <v>8.0618534919224018E-4</v>
      </c>
      <c r="AH105" s="5">
        <f t="shared" si="247"/>
        <v>3.0874216008847116E-4</v>
      </c>
      <c r="AI105" s="5">
        <f t="shared" si="248"/>
        <v>5.1822551770554063E-4</v>
      </c>
      <c r="AJ105" s="5">
        <f t="shared" si="249"/>
        <v>4.3492227806565115E-4</v>
      </c>
      <c r="AK105" s="5">
        <f t="shared" si="250"/>
        <v>2.4333986073002309E-4</v>
      </c>
      <c r="AL105" s="5">
        <f t="shared" si="251"/>
        <v>3.4734429973673248E-6</v>
      </c>
      <c r="AM105" s="5">
        <f t="shared" si="252"/>
        <v>1.248634628007461E-2</v>
      </c>
      <c r="AN105" s="5">
        <f t="shared" si="253"/>
        <v>6.3261077435396015E-3</v>
      </c>
      <c r="AO105" s="5">
        <f t="shared" si="254"/>
        <v>1.6025360135468133E-3</v>
      </c>
      <c r="AP105" s="5">
        <f t="shared" si="255"/>
        <v>2.7063736279622617E-4</v>
      </c>
      <c r="AQ105" s="5">
        <f t="shared" si="256"/>
        <v>3.4279065270046958E-5</v>
      </c>
      <c r="AR105" s="5">
        <f t="shared" si="257"/>
        <v>3.1284350535906333E-5</v>
      </c>
      <c r="AS105" s="5">
        <f t="shared" si="258"/>
        <v>5.2510964968004242E-5</v>
      </c>
      <c r="AT105" s="5">
        <f t="shared" si="259"/>
        <v>4.4069980591513107E-5</v>
      </c>
      <c r="AU105" s="5">
        <f t="shared" si="260"/>
        <v>2.4657239880213367E-5</v>
      </c>
      <c r="AV105" s="5">
        <f t="shared" si="261"/>
        <v>1.0346830263197368E-5</v>
      </c>
      <c r="AW105" s="5">
        <f t="shared" si="262"/>
        <v>8.205059608317468E-8</v>
      </c>
      <c r="AX105" s="5">
        <f t="shared" si="263"/>
        <v>3.4930675181021062E-3</v>
      </c>
      <c r="AY105" s="5">
        <f t="shared" si="264"/>
        <v>1.7697347950565048E-3</v>
      </c>
      <c r="AZ105" s="5">
        <f t="shared" si="265"/>
        <v>4.4831100867689233E-4</v>
      </c>
      <c r="BA105" s="5">
        <f t="shared" si="266"/>
        <v>7.5711065508161145E-5</v>
      </c>
      <c r="BB105" s="5">
        <f t="shared" si="267"/>
        <v>9.589601854689837E-6</v>
      </c>
      <c r="BC105" s="5">
        <f t="shared" si="268"/>
        <v>9.7169905734910655E-7</v>
      </c>
      <c r="BD105" s="5">
        <f t="shared" si="269"/>
        <v>2.6416611090977716E-6</v>
      </c>
      <c r="BE105" s="5">
        <f t="shared" si="270"/>
        <v>4.434043589876097E-6</v>
      </c>
      <c r="BF105" s="5">
        <f t="shared" si="271"/>
        <v>3.7212840226194277E-6</v>
      </c>
      <c r="BG105" s="5">
        <f t="shared" si="272"/>
        <v>2.082065650507748E-6</v>
      </c>
      <c r="BH105" s="5">
        <f t="shared" si="273"/>
        <v>8.7368983662784832E-7</v>
      </c>
      <c r="BI105" s="5">
        <f t="shared" si="274"/>
        <v>2.9329869802737229E-7</v>
      </c>
      <c r="BJ105" s="8">
        <f t="shared" si="275"/>
        <v>0.66051144710389587</v>
      </c>
      <c r="BK105" s="8">
        <f t="shared" si="276"/>
        <v>0.23222720955871959</v>
      </c>
      <c r="BL105" s="8">
        <f t="shared" si="277"/>
        <v>0.10484537425022991</v>
      </c>
      <c r="BM105" s="8">
        <f t="shared" si="278"/>
        <v>0.37155304886336282</v>
      </c>
      <c r="BN105" s="8">
        <f t="shared" si="279"/>
        <v>0.62669888596918732</v>
      </c>
    </row>
    <row r="106" spans="1:66" x14ac:dyDescent="0.25">
      <c r="A106" t="s">
        <v>122</v>
      </c>
      <c r="B106" t="s">
        <v>401</v>
      </c>
      <c r="C106" t="s">
        <v>139</v>
      </c>
      <c r="D106" s="11">
        <v>44443</v>
      </c>
      <c r="E106">
        <f>VLOOKUP(A106,home!$A$2:$E$405,3,FALSE)</f>
        <v>1.2563600782778901</v>
      </c>
      <c r="F106">
        <f>VLOOKUP(B106,home!$B$2:$E$405,3,FALSE)</f>
        <v>1.05</v>
      </c>
      <c r="G106">
        <f>VLOOKUP(C106,away!$B$2:$E$405,4,FALSE)</f>
        <v>0.91</v>
      </c>
      <c r="H106">
        <f>VLOOKUP(A106,away!$A$2:$E$405,3,FALSE)</f>
        <v>1.0958904109589001</v>
      </c>
      <c r="I106">
        <f>VLOOKUP(C106,away!$B$2:$E$405,3,FALSE)</f>
        <v>1.1000000000000001</v>
      </c>
      <c r="J106">
        <f>VLOOKUP(B106,home!$B$2:$E$405,4,FALSE)</f>
        <v>1.24</v>
      </c>
      <c r="K106" s="3">
        <f t="shared" si="224"/>
        <v>1.2004520547945241</v>
      </c>
      <c r="L106" s="3">
        <f t="shared" si="225"/>
        <v>1.4947945205479398</v>
      </c>
      <c r="M106" s="5">
        <f t="shared" si="226"/>
        <v>6.7525729541407079E-2</v>
      </c>
      <c r="N106" s="5">
        <f t="shared" si="227"/>
        <v>8.106140077948143E-2</v>
      </c>
      <c r="O106" s="5">
        <f t="shared" si="228"/>
        <v>0.10093709051449744</v>
      </c>
      <c r="P106" s="5">
        <f t="shared" si="229"/>
        <v>0.12117013771310932</v>
      </c>
      <c r="Q106" s="5">
        <f t="shared" si="230"/>
        <v>4.8655162565125455E-2</v>
      </c>
      <c r="R106" s="5">
        <f t="shared" si="231"/>
        <v>7.544010491056112E-2</v>
      </c>
      <c r="S106" s="5">
        <f t="shared" si="232"/>
        <v>5.4357806917179216E-2</v>
      </c>
      <c r="T106" s="5">
        <f t="shared" si="233"/>
        <v>7.2729470398718771E-2</v>
      </c>
      <c r="U106" s="5">
        <f t="shared" si="234"/>
        <v>9.0562228953797577E-2</v>
      </c>
      <c r="V106" s="5">
        <f t="shared" si="235"/>
        <v>1.0837914829188368E-2</v>
      </c>
      <c r="W106" s="5">
        <f t="shared" si="236"/>
        <v>1.9469396625888823E-2</v>
      </c>
      <c r="X106" s="5">
        <f t="shared" si="237"/>
        <v>2.9102747394753159E-2</v>
      </c>
      <c r="Y106" s="5">
        <f t="shared" si="238"/>
        <v>2.1751313669283932E-2</v>
      </c>
      <c r="Z106" s="5">
        <f t="shared" si="239"/>
        <v>3.7589151816622805E-2</v>
      </c>
      <c r="AA106" s="5">
        <f t="shared" si="240"/>
        <v>4.5123974536248161E-2</v>
      </c>
      <c r="AB106" s="5">
        <f t="shared" si="241"/>
        <v>2.7084583976267444E-2</v>
      </c>
      <c r="AC106" s="5">
        <f t="shared" si="242"/>
        <v>1.2154918959172692E-3</v>
      </c>
      <c r="AD106" s="5">
        <f t="shared" si="243"/>
        <v>5.843019296289457E-3</v>
      </c>
      <c r="AE106" s="5">
        <f t="shared" si="244"/>
        <v>8.7341132275493578E-3</v>
      </c>
      <c r="AF106" s="5">
        <f t="shared" si="245"/>
        <v>6.527852297193033E-3</v>
      </c>
      <c r="AG106" s="5">
        <f t="shared" si="246"/>
        <v>3.2525992815968068E-3</v>
      </c>
      <c r="AH106" s="5">
        <f t="shared" si="247"/>
        <v>1.4047014541883113E-2</v>
      </c>
      <c r="AI106" s="5">
        <f t="shared" si="248"/>
        <v>1.6862767470532145E-2</v>
      </c>
      <c r="AJ106" s="5">
        <f t="shared" si="249"/>
        <v>1.0121471929761287E-2</v>
      </c>
      <c r="AK106" s="5">
        <f t="shared" si="250"/>
        <v>4.050113925209012E-3</v>
      </c>
      <c r="AL106" s="5">
        <f t="shared" si="251"/>
        <v>8.724456376418721E-5</v>
      </c>
      <c r="AM106" s="5">
        <f t="shared" si="252"/>
        <v>1.4028529040869451E-3</v>
      </c>
      <c r="AN106" s="5">
        <f t="shared" si="253"/>
        <v>2.0969768341639297E-3</v>
      </c>
      <c r="AO106" s="5">
        <f t="shared" si="254"/>
        <v>1.5672747407121047E-3</v>
      </c>
      <c r="AP106" s="5">
        <f t="shared" si="255"/>
        <v>7.8091789820321515E-4</v>
      </c>
      <c r="AQ106" s="5">
        <f t="shared" si="256"/>
        <v>2.9182794880799521E-4</v>
      </c>
      <c r="AR106" s="5">
        <f t="shared" si="257"/>
        <v>4.1994800734528222E-3</v>
      </c>
      <c r="AS106" s="5">
        <f t="shared" si="258"/>
        <v>5.0412744832450994E-3</v>
      </c>
      <c r="AT106" s="5">
        <f t="shared" si="259"/>
        <v>3.0259041560973914E-3</v>
      </c>
      <c r="AU106" s="5">
        <f t="shared" si="260"/>
        <v>1.2108176205994682E-3</v>
      </c>
      <c r="AV106" s="5">
        <f t="shared" si="261"/>
        <v>3.6338212515751221E-4</v>
      </c>
      <c r="AW106" s="5">
        <f t="shared" si="262"/>
        <v>4.3487274644220596E-6</v>
      </c>
      <c r="AX106" s="5">
        <f t="shared" si="263"/>
        <v>2.8067627521427308E-4</v>
      </c>
      <c r="AY106" s="5">
        <f t="shared" si="264"/>
        <v>4.1955335823810089E-4</v>
      </c>
      <c r="AZ106" s="5">
        <f t="shared" si="265"/>
        <v>3.1357303048590009E-4</v>
      </c>
      <c r="BA106" s="5">
        <f t="shared" si="266"/>
        <v>1.5624241592064508E-4</v>
      </c>
      <c r="BB106" s="5">
        <f t="shared" si="267"/>
        <v>5.8387576798838166E-5</v>
      </c>
      <c r="BC106" s="5">
        <f t="shared" si="268"/>
        <v>1.7455485973395065E-5</v>
      </c>
      <c r="BD106" s="5">
        <f t="shared" si="269"/>
        <v>1.0462266338245895E-3</v>
      </c>
      <c r="BE106" s="5">
        <f t="shared" si="270"/>
        <v>1.2559449123554867E-3</v>
      </c>
      <c r="BF106" s="5">
        <f t="shared" si="271"/>
        <v>7.5385082537293626E-4</v>
      </c>
      <c r="BG106" s="5">
        <f t="shared" si="272"/>
        <v>3.0165392410916314E-4</v>
      </c>
      <c r="BH106" s="5">
        <f t="shared" si="273"/>
        <v>9.0530268258419129E-5</v>
      </c>
      <c r="BI106" s="5">
        <f t="shared" si="274"/>
        <v>2.1735449310383724E-5</v>
      </c>
      <c r="BJ106" s="8">
        <f t="shared" si="275"/>
        <v>0.3045128140044856</v>
      </c>
      <c r="BK106" s="8">
        <f t="shared" si="276"/>
        <v>0.25561387881880354</v>
      </c>
      <c r="BL106" s="8">
        <f t="shared" si="277"/>
        <v>0.4015401512305406</v>
      </c>
      <c r="BM106" s="8">
        <f t="shared" si="278"/>
        <v>0.50405116521549698</v>
      </c>
      <c r="BN106" s="8">
        <f t="shared" si="279"/>
        <v>0.49478962602418186</v>
      </c>
    </row>
    <row r="107" spans="1:66" x14ac:dyDescent="0.25">
      <c r="A107" t="s">
        <v>122</v>
      </c>
      <c r="B107" t="s">
        <v>144</v>
      </c>
      <c r="C107" t="s">
        <v>129</v>
      </c>
      <c r="D107" s="11">
        <v>44443</v>
      </c>
      <c r="E107">
        <f>VLOOKUP(A107,home!$A$2:$E$405,3,FALSE)</f>
        <v>1.2563600782778901</v>
      </c>
      <c r="F107">
        <f>VLOOKUP(B107,home!$B$2:$E$405,3,FALSE)</f>
        <v>1.1399999999999999</v>
      </c>
      <c r="G107">
        <f>VLOOKUP(C107,away!$B$2:$E$405,4,FALSE)</f>
        <v>1.29</v>
      </c>
      <c r="H107">
        <f>VLOOKUP(A107,away!$A$2:$E$405,3,FALSE)</f>
        <v>1.0958904109589001</v>
      </c>
      <c r="I107">
        <f>VLOOKUP(C107,away!$B$2:$E$405,3,FALSE)</f>
        <v>0.45</v>
      </c>
      <c r="J107">
        <f>VLOOKUP(B107,home!$B$2:$E$405,4,FALSE)</f>
        <v>1.61</v>
      </c>
      <c r="K107" s="3">
        <f t="shared" si="224"/>
        <v>1.8476031311154653</v>
      </c>
      <c r="L107" s="3">
        <f t="shared" si="225"/>
        <v>0.79397260273972314</v>
      </c>
      <c r="M107" s="5">
        <f t="shared" si="226"/>
        <v>7.124891173425707E-2</v>
      </c>
      <c r="N107" s="5">
        <f t="shared" si="227"/>
        <v>0.13163971240878275</v>
      </c>
      <c r="O107" s="5">
        <f t="shared" si="228"/>
        <v>5.6569683892020883E-2</v>
      </c>
      <c r="P107" s="5">
        <f t="shared" si="229"/>
        <v>0.10451832508510986</v>
      </c>
      <c r="Q107" s="5">
        <f t="shared" si="230"/>
        <v>0.12160897241280323</v>
      </c>
      <c r="R107" s="5">
        <f t="shared" si="231"/>
        <v>2.2457389577955608E-2</v>
      </c>
      <c r="S107" s="5">
        <f t="shared" si="232"/>
        <v>3.8330691700040109E-2</v>
      </c>
      <c r="T107" s="5">
        <f t="shared" si="233"/>
        <v>9.6554192343096548E-2</v>
      </c>
      <c r="U107" s="5">
        <f t="shared" si="234"/>
        <v>4.1492343300910582E-2</v>
      </c>
      <c r="V107" s="5">
        <f t="shared" si="235"/>
        <v>6.2476738994264574E-3</v>
      </c>
      <c r="W107" s="5">
        <f t="shared" si="236"/>
        <v>7.4895039400543151E-2</v>
      </c>
      <c r="X107" s="5">
        <f t="shared" si="237"/>
        <v>5.9464609365143355E-2</v>
      </c>
      <c r="Y107" s="5">
        <f t="shared" si="238"/>
        <v>2.3606635334271892E-2</v>
      </c>
      <c r="Z107" s="5">
        <f t="shared" si="239"/>
        <v>5.9435173513164496E-3</v>
      </c>
      <c r="AA107" s="5">
        <f t="shared" si="240"/>
        <v>1.0981261268131367E-2</v>
      </c>
      <c r="AB107" s="5">
        <f t="shared" si="241"/>
        <v>1.0144506351298252E-2</v>
      </c>
      <c r="AC107" s="5">
        <f t="shared" si="242"/>
        <v>5.7281261895054025E-4</v>
      </c>
      <c r="AD107" s="5">
        <f t="shared" si="243"/>
        <v>3.459407732536493E-2</v>
      </c>
      <c r="AE107" s="5">
        <f t="shared" si="244"/>
        <v>2.7466749613399229E-2</v>
      </c>
      <c r="AF107" s="5">
        <f t="shared" si="245"/>
        <v>1.0903923339675436E-2</v>
      </c>
      <c r="AG107" s="5">
        <f t="shared" si="246"/>
        <v>2.885805464692174E-3</v>
      </c>
      <c r="AH107" s="5">
        <f t="shared" si="247"/>
        <v>1.1797474852133563E-3</v>
      </c>
      <c r="AI107" s="5">
        <f t="shared" si="248"/>
        <v>2.1797051476057927E-3</v>
      </c>
      <c r="AJ107" s="5">
        <f t="shared" si="249"/>
        <v>2.0136150278124809E-3</v>
      </c>
      <c r="AK107" s="5">
        <f t="shared" si="250"/>
        <v>1.2401204767491646E-3</v>
      </c>
      <c r="AL107" s="5">
        <f t="shared" si="251"/>
        <v>3.3611413318774938E-5</v>
      </c>
      <c r="AM107" s="5">
        <f t="shared" si="252"/>
        <v>1.2783225116878938E-2</v>
      </c>
      <c r="AN107" s="5">
        <f t="shared" si="253"/>
        <v>1.014953051745617E-2</v>
      </c>
      <c r="AO107" s="5">
        <f t="shared" si="254"/>
        <v>4.0292245807654623E-3</v>
      </c>
      <c r="AP107" s="5">
        <f t="shared" si="255"/>
        <v>1.066364642471075E-3</v>
      </c>
      <c r="AQ107" s="5">
        <f t="shared" si="256"/>
        <v>2.1166607766309335E-4</v>
      </c>
      <c r="AR107" s="5">
        <f t="shared" si="257"/>
        <v>1.8733743628209843E-4</v>
      </c>
      <c r="AS107" s="5">
        <f t="shared" si="258"/>
        <v>3.4612523384994892E-4</v>
      </c>
      <c r="AT107" s="5">
        <f t="shared" si="259"/>
        <v>3.1975103290961921E-4</v>
      </c>
      <c r="AU107" s="5">
        <f t="shared" si="260"/>
        <v>1.969243365270722E-4</v>
      </c>
      <c r="AV107" s="5">
        <f t="shared" si="261"/>
        <v>9.0959505190063577E-5</v>
      </c>
      <c r="AW107" s="5">
        <f t="shared" si="262"/>
        <v>1.3696149247570528E-6</v>
      </c>
      <c r="AX107" s="5">
        <f t="shared" si="263"/>
        <v>3.9363877919498975E-3</v>
      </c>
      <c r="AY107" s="5">
        <f t="shared" si="264"/>
        <v>3.1253840605673312E-3</v>
      </c>
      <c r="AZ107" s="5">
        <f t="shared" si="265"/>
        <v>1.2407346585649444E-3</v>
      </c>
      <c r="BA107" s="5">
        <f t="shared" si="266"/>
        <v>3.2836977539006358E-4</v>
      </c>
      <c r="BB107" s="5">
        <f t="shared" si="267"/>
        <v>6.5179151306876744E-5</v>
      </c>
      <c r="BC107" s="5">
        <f t="shared" si="268"/>
        <v>1.0350092081497437E-5</v>
      </c>
      <c r="BD107" s="5">
        <f t="shared" si="269"/>
        <v>2.4790131979247445E-5</v>
      </c>
      <c r="BE107" s="5">
        <f t="shared" si="270"/>
        <v>4.5802325465623195E-5</v>
      </c>
      <c r="BF107" s="5">
        <f t="shared" si="271"/>
        <v>4.2312259971327523E-5</v>
      </c>
      <c r="BG107" s="5">
        <f t="shared" si="272"/>
        <v>2.6058754669198766E-5</v>
      </c>
      <c r="BH107" s="5">
        <f t="shared" si="273"/>
        <v>1.2036559179945352E-5</v>
      </c>
      <c r="BI107" s="5">
        <f t="shared" si="274"/>
        <v>4.4477568857447209E-6</v>
      </c>
      <c r="BJ107" s="8">
        <f t="shared" si="275"/>
        <v>0.62056613347286804</v>
      </c>
      <c r="BK107" s="8">
        <f t="shared" si="276"/>
        <v>0.22407741051167016</v>
      </c>
      <c r="BL107" s="8">
        <f t="shared" si="277"/>
        <v>0.14955491786060737</v>
      </c>
      <c r="BM107" s="8">
        <f t="shared" si="278"/>
        <v>0.48897496963989007</v>
      </c>
      <c r="BN107" s="8">
        <f t="shared" si="279"/>
        <v>0.50804299511092943</v>
      </c>
    </row>
    <row r="108" spans="1:66" x14ac:dyDescent="0.25">
      <c r="A108" t="s">
        <v>21</v>
      </c>
      <c r="B108" t="s">
        <v>275</v>
      </c>
      <c r="C108" t="s">
        <v>272</v>
      </c>
      <c r="D108" s="11">
        <v>44443</v>
      </c>
      <c r="E108">
        <f>VLOOKUP(A108,home!$A$2:$E$405,3,FALSE)</f>
        <v>1.37575757575758</v>
      </c>
      <c r="F108">
        <f>VLOOKUP(B108,home!$B$2:$E$405,3,FALSE)</f>
        <v>0.77</v>
      </c>
      <c r="G108">
        <f>VLOOKUP(C108,away!$B$2:$E$405,4,FALSE)</f>
        <v>0.41</v>
      </c>
      <c r="H108">
        <f>VLOOKUP(A108,away!$A$2:$E$405,3,FALSE)</f>
        <v>1.3303030303030301</v>
      </c>
      <c r="I108">
        <f>VLOOKUP(C108,away!$B$2:$E$405,3,FALSE)</f>
        <v>1.27</v>
      </c>
      <c r="J108">
        <f>VLOOKUP(B108,home!$B$2:$E$405,4,FALSE)</f>
        <v>0.89</v>
      </c>
      <c r="K108" s="3">
        <f t="shared" si="224"/>
        <v>0.43432666666666797</v>
      </c>
      <c r="L108" s="3">
        <f t="shared" si="225"/>
        <v>1.5036415151515148</v>
      </c>
      <c r="M108" s="5">
        <f t="shared" si="226"/>
        <v>0.14399622690209768</v>
      </c>
      <c r="N108" s="5">
        <f t="shared" si="227"/>
        <v>6.2541401242965255E-2</v>
      </c>
      <c r="O108" s="5">
        <f t="shared" si="228"/>
        <v>0.21651870479517143</v>
      </c>
      <c r="P108" s="5">
        <f t="shared" si="229"/>
        <v>9.4039847324671105E-2</v>
      </c>
      <c r="Q108" s="5">
        <f t="shared" si="230"/>
        <v>1.3581699165259852E-2</v>
      </c>
      <c r="R108" s="5">
        <f t="shared" si="231"/>
        <v>0.16278325666842761</v>
      </c>
      <c r="S108" s="5">
        <f t="shared" si="232"/>
        <v>1.5353688556819099E-2</v>
      </c>
      <c r="T108" s="5">
        <f t="shared" si="233"/>
        <v>2.0422006711183386E-2</v>
      </c>
      <c r="U108" s="5">
        <f t="shared" si="234"/>
        <v>7.0701109257942804E-2</v>
      </c>
      <c r="V108" s="5">
        <f t="shared" si="235"/>
        <v>1.1141175623653986E-3</v>
      </c>
      <c r="W108" s="5">
        <f t="shared" si="236"/>
        <v>1.9662980420389266E-3</v>
      </c>
      <c r="X108" s="5">
        <f t="shared" si="237"/>
        <v>2.9566073671708683E-3</v>
      </c>
      <c r="Y108" s="5">
        <f t="shared" si="238"/>
        <v>2.2228387906404684E-3</v>
      </c>
      <c r="Z108" s="5">
        <f t="shared" si="239"/>
        <v>8.1589220899404152E-2</v>
      </c>
      <c r="AA108" s="5">
        <f t="shared" si="240"/>
        <v>3.5436374349168645E-2</v>
      </c>
      <c r="AB108" s="5">
        <f t="shared" si="241"/>
        <v>7.6954811749133161E-3</v>
      </c>
      <c r="AC108" s="5">
        <f t="shared" si="242"/>
        <v>4.5474909187121591E-5</v>
      </c>
      <c r="AD108" s="5">
        <f t="shared" si="243"/>
        <v>2.1350391856799064E-4</v>
      </c>
      <c r="AE108" s="5">
        <f t="shared" si="244"/>
        <v>3.2103335560635906E-4</v>
      </c>
      <c r="AF108" s="5">
        <f t="shared" si="245"/>
        <v>2.4135954061906041E-4</v>
      </c>
      <c r="AG108" s="5">
        <f t="shared" si="246"/>
        <v>1.2097274178423924E-4</v>
      </c>
      <c r="AH108" s="5">
        <f t="shared" si="247"/>
        <v>3.0670234933302912E-2</v>
      </c>
      <c r="AI108" s="5">
        <f t="shared" si="248"/>
        <v>1.332090090446505E-2</v>
      </c>
      <c r="AJ108" s="5">
        <f t="shared" si="249"/>
        <v>2.8928112434166535E-3</v>
      </c>
      <c r="AK108" s="5">
        <f t="shared" si="250"/>
        <v>4.1880835488300488E-4</v>
      </c>
      <c r="AL108" s="5">
        <f t="shared" si="251"/>
        <v>1.1879348810903885E-6</v>
      </c>
      <c r="AM108" s="5">
        <f t="shared" si="252"/>
        <v>1.8546089054381421E-5</v>
      </c>
      <c r="AN108" s="5">
        <f t="shared" si="253"/>
        <v>2.7886669445865001E-5</v>
      </c>
      <c r="AO108" s="5">
        <f t="shared" si="254"/>
        <v>2.0965776949054955E-5</v>
      </c>
      <c r="AP108" s="5">
        <f t="shared" si="255"/>
        <v>1.0508337539335236E-5</v>
      </c>
      <c r="AQ108" s="5">
        <f t="shared" si="256"/>
        <v>3.9501931448423916E-6</v>
      </c>
      <c r="AR108" s="5">
        <f t="shared" si="257"/>
        <v>9.2234077050329048E-3</v>
      </c>
      <c r="AS108" s="5">
        <f t="shared" si="258"/>
        <v>4.0059719238346031E-3</v>
      </c>
      <c r="AT108" s="5">
        <f t="shared" si="259"/>
        <v>8.6995021621967105E-4</v>
      </c>
      <c r="AU108" s="5">
        <f t="shared" si="260"/>
        <v>1.2594752585887896E-4</v>
      </c>
      <c r="AV108" s="5">
        <f t="shared" si="261"/>
        <v>1.3675592270300214E-5</v>
      </c>
      <c r="AW108" s="5">
        <f t="shared" si="262"/>
        <v>2.1550181721340209E-8</v>
      </c>
      <c r="AX108" s="5">
        <f t="shared" si="263"/>
        <v>1.3425101731154434E-6</v>
      </c>
      <c r="AY108" s="5">
        <f t="shared" si="264"/>
        <v>2.0186540308096277E-6</v>
      </c>
      <c r="AZ108" s="5">
        <f t="shared" si="265"/>
        <v>1.5176660027266509E-6</v>
      </c>
      <c r="BA108" s="5">
        <f t="shared" si="266"/>
        <v>7.6067520261128167E-7</v>
      </c>
      <c r="BB108" s="5">
        <f t="shared" si="267"/>
        <v>2.8594570354815316E-7</v>
      </c>
      <c r="BC108" s="5">
        <f t="shared" si="268"/>
        <v>8.5991966186842196E-8</v>
      </c>
      <c r="BD108" s="5">
        <f t="shared" si="269"/>
        <v>2.3114497894093059E-3</v>
      </c>
      <c r="BE108" s="5">
        <f t="shared" si="270"/>
        <v>1.0039242822015154E-3</v>
      </c>
      <c r="BF108" s="5">
        <f t="shared" si="271"/>
        <v>2.1801554353715572E-4</v>
      </c>
      <c r="BG108" s="5">
        <f t="shared" si="272"/>
        <v>3.1563321435338235E-5</v>
      </c>
      <c r="BH108" s="5">
        <f t="shared" si="273"/>
        <v>3.42719804698476E-6</v>
      </c>
      <c r="BI108" s="5">
        <f t="shared" si="274"/>
        <v>2.9770470075068112E-7</v>
      </c>
      <c r="BJ108" s="8">
        <f t="shared" si="275"/>
        <v>0.10467558938504888</v>
      </c>
      <c r="BK108" s="8">
        <f t="shared" si="276"/>
        <v>0.25455256184405228</v>
      </c>
      <c r="BL108" s="8">
        <f t="shared" si="277"/>
        <v>0.55824531248423914</v>
      </c>
      <c r="BM108" s="8">
        <f t="shared" si="278"/>
        <v>0.30559955141030209</v>
      </c>
      <c r="BN108" s="8">
        <f t="shared" si="279"/>
        <v>0.69346113609859295</v>
      </c>
    </row>
    <row r="109" spans="1:66" x14ac:dyDescent="0.25">
      <c r="A109" t="s">
        <v>27</v>
      </c>
      <c r="B109" t="s">
        <v>329</v>
      </c>
      <c r="C109" t="s">
        <v>298</v>
      </c>
      <c r="D109" s="11">
        <v>44443</v>
      </c>
      <c r="E109">
        <f>VLOOKUP(A109,home!$A$2:$E$405,3,FALSE)</f>
        <v>1.2700296735904999</v>
      </c>
      <c r="F109">
        <f>VLOOKUP(B109,home!$B$2:$E$405,3,FALSE)</f>
        <v>0.79</v>
      </c>
      <c r="G109">
        <f>VLOOKUP(C109,away!$B$2:$E$405,4,FALSE)</f>
        <v>0.74</v>
      </c>
      <c r="H109">
        <f>VLOOKUP(A109,away!$A$2:$E$405,3,FALSE)</f>
        <v>1.07418397626113</v>
      </c>
      <c r="I109">
        <f>VLOOKUP(C109,away!$B$2:$E$405,3,FALSE)</f>
        <v>1.39</v>
      </c>
      <c r="J109">
        <f>VLOOKUP(B109,home!$B$2:$E$405,4,FALSE)</f>
        <v>1.1499999999999999</v>
      </c>
      <c r="K109" s="3">
        <f t="shared" si="224"/>
        <v>0.74245934718100626</v>
      </c>
      <c r="L109" s="3">
        <f t="shared" si="225"/>
        <v>1.7170830860534161</v>
      </c>
      <c r="M109" s="5">
        <f t="shared" si="226"/>
        <v>8.5474052106511308E-2</v>
      </c>
      <c r="N109" s="5">
        <f t="shared" si="227"/>
        <v>6.3461008927915702E-2</v>
      </c>
      <c r="O109" s="5">
        <f t="shared" si="228"/>
        <v>0.14676604916853891</v>
      </c>
      <c r="P109" s="5">
        <f t="shared" si="229"/>
        <v>0.10896782505400888</v>
      </c>
      <c r="Q109" s="5">
        <f t="shared" si="230"/>
        <v>2.3558609630034151E-2</v>
      </c>
      <c r="R109" s="5">
        <f t="shared" si="231"/>
        <v>0.12600475031709113</v>
      </c>
      <c r="S109" s="5">
        <f t="shared" si="232"/>
        <v>3.4729799876003956E-2</v>
      </c>
      <c r="T109" s="5">
        <f t="shared" si="233"/>
        <v>4.045209012666677E-2</v>
      </c>
      <c r="U109" s="5">
        <f t="shared" si="234"/>
        <v>9.3553404662133188E-2</v>
      </c>
      <c r="V109" s="5">
        <f t="shared" si="235"/>
        <v>4.919531670439673E-3</v>
      </c>
      <c r="W109" s="5">
        <f t="shared" si="236"/>
        <v>5.8304366421357747E-3</v>
      </c>
      <c r="X109" s="5">
        <f t="shared" si="237"/>
        <v>1.0011344142517413E-2</v>
      </c>
      <c r="Y109" s="5">
        <f t="shared" si="238"/>
        <v>8.5951548478882967E-3</v>
      </c>
      <c r="Z109" s="5">
        <f t="shared" si="239"/>
        <v>7.2120208510620343E-2</v>
      </c>
      <c r="AA109" s="5">
        <f t="shared" si="240"/>
        <v>5.3546322929353234E-2</v>
      </c>
      <c r="AB109" s="5">
        <f t="shared" si="241"/>
        <v>1.9877983983035474E-2</v>
      </c>
      <c r="AC109" s="5">
        <f t="shared" si="242"/>
        <v>3.9198348299911205E-4</v>
      </c>
      <c r="AD109" s="5">
        <f t="shared" si="243"/>
        <v>1.0822155457750862E-3</v>
      </c>
      <c r="AE109" s="5">
        <f t="shared" si="244"/>
        <v>1.8582540091144669E-3</v>
      </c>
      <c r="AF109" s="5">
        <f t="shared" si="245"/>
        <v>1.5953882643207013E-3</v>
      </c>
      <c r="AG109" s="5">
        <f t="shared" si="246"/>
        <v>9.1313806811773094E-4</v>
      </c>
      <c r="AH109" s="5">
        <f t="shared" si="247"/>
        <v>3.0959097549057957E-2</v>
      </c>
      <c r="AI109" s="5">
        <f t="shared" si="248"/>
        <v>2.2985871355586666E-2</v>
      </c>
      <c r="AJ109" s="5">
        <f t="shared" si="249"/>
        <v>8.5330375205277323E-3</v>
      </c>
      <c r="AK109" s="5">
        <f t="shared" si="250"/>
        <v>2.1118111556540178E-3</v>
      </c>
      <c r="AL109" s="5">
        <f t="shared" si="251"/>
        <v>1.9989031312699132E-5</v>
      </c>
      <c r="AM109" s="5">
        <f t="shared" si="252"/>
        <v>1.6070020952506142E-4</v>
      </c>
      <c r="AN109" s="5">
        <f t="shared" si="253"/>
        <v>2.7593561170072305E-4</v>
      </c>
      <c r="AO109" s="5">
        <f t="shared" si="254"/>
        <v>2.3690218584555738E-4</v>
      </c>
      <c r="AP109" s="5">
        <f t="shared" si="255"/>
        <v>1.3559357878816319E-4</v>
      </c>
      <c r="AQ109" s="5">
        <f t="shared" si="256"/>
        <v>5.8206360178651577E-5</v>
      </c>
      <c r="AR109" s="5">
        <f t="shared" si="257"/>
        <v>1.0631868552193032E-2</v>
      </c>
      <c r="AS109" s="5">
        <f t="shared" si="258"/>
        <v>7.8937301845755092E-3</v>
      </c>
      <c r="AT109" s="5">
        <f t="shared" si="259"/>
        <v>2.9303868798314682E-3</v>
      </c>
      <c r="AU109" s="5">
        <f t="shared" si="260"/>
        <v>7.2523104326248594E-4</v>
      </c>
      <c r="AV109" s="5">
        <f t="shared" si="261"/>
        <v>1.3461364173401633E-4</v>
      </c>
      <c r="AW109" s="5">
        <f t="shared" si="262"/>
        <v>7.0786955982560941E-7</v>
      </c>
      <c r="AX109" s="5">
        <f t="shared" si="263"/>
        <v>1.9885562109304663E-5</v>
      </c>
      <c r="AY109" s="5">
        <f t="shared" si="264"/>
        <v>3.4145162354551731E-5</v>
      </c>
      <c r="AZ109" s="5">
        <f t="shared" si="265"/>
        <v>2.9315040374774311E-5</v>
      </c>
      <c r="BA109" s="5">
        <f t="shared" si="266"/>
        <v>1.6778786664832655E-5</v>
      </c>
      <c r="BB109" s="5">
        <f t="shared" si="267"/>
        <v>7.2026426966706919E-6</v>
      </c>
      <c r="BC109" s="5">
        <f t="shared" si="268"/>
        <v>2.4735071898678804E-6</v>
      </c>
      <c r="BD109" s="5">
        <f t="shared" si="269"/>
        <v>3.0426336106856482E-3</v>
      </c>
      <c r="BE109" s="5">
        <f t="shared" si="270"/>
        <v>2.2590317643006543E-3</v>
      </c>
      <c r="BF109" s="5">
        <f t="shared" si="271"/>
        <v>8.3861962449191042E-4</v>
      </c>
      <c r="BG109" s="5">
        <f t="shared" si="272"/>
        <v>2.0754699297781482E-4</v>
      </c>
      <c r="BH109" s="5">
        <f t="shared" si="273"/>
        <v>3.8523801228922311E-5</v>
      </c>
      <c r="BI109" s="5">
        <f t="shared" si="274"/>
        <v>5.7204712622713028E-6</v>
      </c>
      <c r="BJ109" s="8">
        <f t="shared" si="275"/>
        <v>0.15833477885191424</v>
      </c>
      <c r="BK109" s="8">
        <f t="shared" si="276"/>
        <v>0.2345373263836302</v>
      </c>
      <c r="BL109" s="8">
        <f t="shared" si="277"/>
        <v>0.53304623520752226</v>
      </c>
      <c r="BM109" s="8">
        <f t="shared" si="278"/>
        <v>0.44377281645679212</v>
      </c>
      <c r="BN109" s="8">
        <f t="shared" si="279"/>
        <v>0.55423229520410011</v>
      </c>
    </row>
    <row r="110" spans="1:66" x14ac:dyDescent="0.25">
      <c r="A110" t="s">
        <v>196</v>
      </c>
      <c r="B110" t="s">
        <v>198</v>
      </c>
      <c r="C110" t="s">
        <v>206</v>
      </c>
      <c r="D110" s="11">
        <v>44443</v>
      </c>
      <c r="E110">
        <f>VLOOKUP(A110,home!$A$2:$E$405,3,FALSE)</f>
        <v>1.59770114942529</v>
      </c>
      <c r="F110">
        <f>VLOOKUP(B110,home!$B$2:$E$405,3,FALSE)</f>
        <v>0.96</v>
      </c>
      <c r="G110">
        <f>VLOOKUP(C110,away!$B$2:$E$405,4,FALSE)</f>
        <v>1.46</v>
      </c>
      <c r="H110">
        <f>VLOOKUP(A110,away!$A$2:$E$405,3,FALSE)</f>
        <v>1.40996168582375</v>
      </c>
      <c r="I110">
        <f>VLOOKUP(C110,away!$B$2:$E$405,3,FALSE)</f>
        <v>0.38</v>
      </c>
      <c r="J110">
        <f>VLOOKUP(B110,home!$B$2:$E$405,4,FALSE)</f>
        <v>0.38</v>
      </c>
      <c r="K110" s="3">
        <f t="shared" si="224"/>
        <v>2.2393379310344863</v>
      </c>
      <c r="L110" s="3">
        <f t="shared" si="225"/>
        <v>0.20359846743294951</v>
      </c>
      <c r="M110" s="5">
        <f t="shared" si="226"/>
        <v>8.6905287873224796E-2</v>
      </c>
      <c r="N110" s="5">
        <f t="shared" si="227"/>
        <v>0.19461030754198366</v>
      </c>
      <c r="O110" s="5">
        <f t="shared" si="228"/>
        <v>1.7693783422807863E-2</v>
      </c>
      <c r="P110" s="5">
        <f t="shared" si="229"/>
        <v>3.9622360362202846E-2</v>
      </c>
      <c r="Q110" s="5">
        <f t="shared" si="230"/>
        <v>0.21789912172452547</v>
      </c>
      <c r="R110" s="5">
        <f t="shared" si="231"/>
        <v>1.8012135939871042E-3</v>
      </c>
      <c r="S110" s="5">
        <f t="shared" si="232"/>
        <v>4.5162137974919308E-3</v>
      </c>
      <c r="T110" s="5">
        <f t="shared" si="233"/>
        <v>4.43639272380991E-2</v>
      </c>
      <c r="U110" s="5">
        <f t="shared" si="234"/>
        <v>4.033525922910273E-3</v>
      </c>
      <c r="V110" s="5">
        <f t="shared" si="235"/>
        <v>2.2878425075815548E-4</v>
      </c>
      <c r="W110" s="5">
        <f t="shared" si="236"/>
        <v>0.16264992280561016</v>
      </c>
      <c r="X110" s="5">
        <f t="shared" si="237"/>
        <v>3.3115275011309772E-2</v>
      </c>
      <c r="Y110" s="5">
        <f t="shared" si="238"/>
        <v>3.3711096204616597E-3</v>
      </c>
      <c r="Z110" s="5">
        <f t="shared" si="239"/>
        <v>1.2224144241838988E-4</v>
      </c>
      <c r="AA110" s="5">
        <f t="shared" si="240"/>
        <v>2.7373989875186845E-4</v>
      </c>
      <c r="AB110" s="5">
        <f t="shared" si="241"/>
        <v>3.0649806925629953E-4</v>
      </c>
      <c r="AC110" s="5">
        <f t="shared" si="242"/>
        <v>6.5192897424434927E-6</v>
      </c>
      <c r="AD110" s="5">
        <f t="shared" si="243"/>
        <v>9.1057035404608508E-2</v>
      </c>
      <c r="AE110" s="5">
        <f t="shared" si="244"/>
        <v>1.8539072857366116E-2</v>
      </c>
      <c r="AF110" s="5">
        <f t="shared" si="245"/>
        <v>1.8872634106937667E-3</v>
      </c>
      <c r="AG110" s="5">
        <f t="shared" si="246"/>
        <v>1.2808131268651077E-4</v>
      </c>
      <c r="AH110" s="5">
        <f t="shared" si="247"/>
        <v>6.2220425832943269E-6</v>
      </c>
      <c r="AI110" s="5">
        <f t="shared" si="248"/>
        <v>1.3933255965282788E-5</v>
      </c>
      <c r="AJ110" s="5">
        <f t="shared" si="249"/>
        <v>1.5600634292935144E-5</v>
      </c>
      <c r="AK110" s="5">
        <f t="shared" si="250"/>
        <v>1.1645030706789011E-5</v>
      </c>
      <c r="AL110" s="5">
        <f t="shared" si="251"/>
        <v>1.1889248804170539E-7</v>
      </c>
      <c r="AM110" s="5">
        <f t="shared" si="252"/>
        <v>4.078149465381798E-2</v>
      </c>
      <c r="AN110" s="5">
        <f t="shared" si="253"/>
        <v>8.3030498111423632E-3</v>
      </c>
      <c r="AO110" s="5">
        <f t="shared" si="254"/>
        <v>8.4524410828401314E-4</v>
      </c>
      <c r="AP110" s="5">
        <f t="shared" si="255"/>
        <v>5.7363468351118399E-5</v>
      </c>
      <c r="AQ110" s="5">
        <f t="shared" si="256"/>
        <v>2.9197785607315507E-6</v>
      </c>
      <c r="AR110" s="5">
        <f t="shared" si="257"/>
        <v>2.5335966685225506E-7</v>
      </c>
      <c r="AS110" s="5">
        <f t="shared" si="258"/>
        <v>5.6735791217651559E-7</v>
      </c>
      <c r="AT110" s="5">
        <f t="shared" si="259"/>
        <v>6.3525304660470234E-7</v>
      </c>
      <c r="AU110" s="5">
        <f t="shared" si="260"/>
        <v>4.7418208102237602E-7</v>
      </c>
      <c r="AV110" s="5">
        <f t="shared" si="261"/>
        <v>2.654634800625687E-7</v>
      </c>
      <c r="AW110" s="5">
        <f t="shared" si="262"/>
        <v>1.505726368208055E-9</v>
      </c>
      <c r="AX110" s="5">
        <f t="shared" si="263"/>
        <v>1.5220591310429117E-2</v>
      </c>
      <c r="AY110" s="5">
        <f t="shared" si="264"/>
        <v>3.0988890642266367E-3</v>
      </c>
      <c r="AZ110" s="5">
        <f t="shared" si="265"/>
        <v>3.1546453211063512E-4</v>
      </c>
      <c r="BA110" s="5">
        <f t="shared" si="266"/>
        <v>2.1409365089059283E-5</v>
      </c>
      <c r="BB110" s="5">
        <f t="shared" si="267"/>
        <v>1.08972848021124E-6</v>
      </c>
      <c r="BC110" s="5">
        <f t="shared" si="268"/>
        <v>4.4373409697809152E-8</v>
      </c>
      <c r="BD110" s="5">
        <f t="shared" si="269"/>
        <v>8.5972733134069717E-9</v>
      </c>
      <c r="BE110" s="5">
        <f t="shared" si="270"/>
        <v>1.9252200234182773E-8</v>
      </c>
      <c r="BF110" s="5">
        <f t="shared" si="271"/>
        <v>2.1556091120138257E-8</v>
      </c>
      <c r="BG110" s="5">
        <f t="shared" si="272"/>
        <v>1.609045749672042E-8</v>
      </c>
      <c r="BH110" s="5">
        <f t="shared" si="273"/>
        <v>9.0079929500260634E-9</v>
      </c>
      <c r="BI110" s="5">
        <f t="shared" si="274"/>
        <v>4.0343880590969192E-9</v>
      </c>
      <c r="BJ110" s="8">
        <f t="shared" si="275"/>
        <v>0.83626867712124631</v>
      </c>
      <c r="BK110" s="8">
        <f t="shared" si="276"/>
        <v>0.13437817353013484</v>
      </c>
      <c r="BL110" s="8">
        <f t="shared" si="277"/>
        <v>2.4158436025851601E-2</v>
      </c>
      <c r="BM110" s="8">
        <f t="shared" si="278"/>
        <v>0.43329656604241917</v>
      </c>
      <c r="BN110" s="8">
        <f t="shared" si="279"/>
        <v>0.55853207451873166</v>
      </c>
    </row>
    <row r="111" spans="1:66" x14ac:dyDescent="0.25">
      <c r="A111" t="s">
        <v>32</v>
      </c>
      <c r="B111" t="s">
        <v>330</v>
      </c>
      <c r="C111" t="s">
        <v>209</v>
      </c>
      <c r="D111" s="11">
        <v>44443</v>
      </c>
      <c r="E111">
        <f>VLOOKUP(A111,home!$A$2:$E$405,3,FALSE)</f>
        <v>1.2380952380952399</v>
      </c>
      <c r="F111">
        <f>VLOOKUP(B111,home!$B$2:$E$405,3,FALSE)</f>
        <v>1.1000000000000001</v>
      </c>
      <c r="G111">
        <f>VLOOKUP(C111,away!$B$2:$E$405,4,FALSE)</f>
        <v>0.81</v>
      </c>
      <c r="H111">
        <f>VLOOKUP(A111,away!$A$2:$E$405,3,FALSE)</f>
        <v>1.15079365079365</v>
      </c>
      <c r="I111">
        <f>VLOOKUP(C111,away!$B$2:$E$405,3,FALSE)</f>
        <v>0.81</v>
      </c>
      <c r="J111">
        <f>VLOOKUP(B111,home!$B$2:$E$405,4,FALSE)</f>
        <v>0.93</v>
      </c>
      <c r="K111" s="3">
        <f t="shared" si="224"/>
        <v>1.103142857142859</v>
      </c>
      <c r="L111" s="3">
        <f t="shared" si="225"/>
        <v>0.86689285714285669</v>
      </c>
      <c r="M111" s="5">
        <f t="shared" si="226"/>
        <v>0.13945187570198131</v>
      </c>
      <c r="N111" s="5">
        <f t="shared" si="227"/>
        <v>0.1538353405958145</v>
      </c>
      <c r="O111" s="5">
        <f t="shared" si="228"/>
        <v>0.12088983496122109</v>
      </c>
      <c r="P111" s="5">
        <f t="shared" si="229"/>
        <v>0.13335875793865012</v>
      </c>
      <c r="Q111" s="5">
        <f t="shared" si="230"/>
        <v>8.4851178577205852E-2</v>
      </c>
      <c r="R111" s="5">
        <f t="shared" si="231"/>
        <v>5.239926721453067E-2</v>
      </c>
      <c r="S111" s="5">
        <f t="shared" si="232"/>
        <v>3.188296720537908E-2</v>
      </c>
      <c r="T111" s="5">
        <f t="shared" si="233"/>
        <v>7.3556880628732738E-2</v>
      </c>
      <c r="U111" s="5">
        <f t="shared" si="234"/>
        <v>5.7803877347229506E-2</v>
      </c>
      <c r="V111" s="5">
        <f t="shared" si="235"/>
        <v>3.3877659981303649E-3</v>
      </c>
      <c r="W111" s="5">
        <f t="shared" si="236"/>
        <v>3.1200990522532598E-2</v>
      </c>
      <c r="X111" s="5">
        <f t="shared" si="237"/>
        <v>2.7047915819765476E-2</v>
      </c>
      <c r="Y111" s="5">
        <f t="shared" si="238"/>
        <v>1.172382251237798E-2</v>
      </c>
      <c r="Z111" s="5">
        <f t="shared" si="239"/>
        <v>1.514151682259884E-2</v>
      </c>
      <c r="AA111" s="5">
        <f t="shared" si="240"/>
        <v>1.670325612915835E-2</v>
      </c>
      <c r="AB111" s="5">
        <f t="shared" si="241"/>
        <v>9.2130388449543597E-3</v>
      </c>
      <c r="AC111" s="5">
        <f t="shared" si="242"/>
        <v>2.0248394984973201E-4</v>
      </c>
      <c r="AD111" s="5">
        <f t="shared" si="243"/>
        <v>8.6047874576784707E-3</v>
      </c>
      <c r="AE111" s="5">
        <f t="shared" si="244"/>
        <v>7.4594287842939082E-3</v>
      </c>
      <c r="AF111" s="5">
        <f t="shared" si="245"/>
        <v>3.2332627657351053E-3</v>
      </c>
      <c r="AG111" s="5">
        <f t="shared" si="246"/>
        <v>9.3429746562724038E-4</v>
      </c>
      <c r="AH111" s="5">
        <f t="shared" si="247"/>
        <v>3.2815181949548333E-3</v>
      </c>
      <c r="AI111" s="5">
        <f t="shared" si="248"/>
        <v>3.6199833573487524E-3</v>
      </c>
      <c r="AJ111" s="5">
        <f t="shared" si="249"/>
        <v>1.9966793918176516E-3</v>
      </c>
      <c r="AK111" s="5">
        <f t="shared" si="250"/>
        <v>7.3420753636266323E-4</v>
      </c>
      <c r="AL111" s="5">
        <f t="shared" si="251"/>
        <v>7.7454700178230761E-6</v>
      </c>
      <c r="AM111" s="5">
        <f t="shared" si="252"/>
        <v>1.8984619642340914E-3</v>
      </c>
      <c r="AN111" s="5">
        <f t="shared" si="253"/>
        <v>1.6457631163519313E-3</v>
      </c>
      <c r="AO111" s="5">
        <f t="shared" si="254"/>
        <v>7.1335014505732853E-4</v>
      </c>
      <c r="AP111" s="5">
        <f t="shared" si="255"/>
        <v>2.0613271513067301E-4</v>
      </c>
      <c r="AQ111" s="5">
        <f t="shared" si="256"/>
        <v>4.4673744592560905E-5</v>
      </c>
      <c r="AR111" s="5">
        <f t="shared" si="257"/>
        <v>5.6894493675813324E-4</v>
      </c>
      <c r="AS111" s="5">
        <f t="shared" si="258"/>
        <v>6.276275430923304E-4</v>
      </c>
      <c r="AT111" s="5">
        <f t="shared" si="259"/>
        <v>3.4618142055421318E-4</v>
      </c>
      <c r="AU111" s="5">
        <f t="shared" si="260"/>
        <v>1.2729585378664943E-4</v>
      </c>
      <c r="AV111" s="5">
        <f t="shared" si="261"/>
        <v>3.5106377962161032E-5</v>
      </c>
      <c r="AW111" s="5">
        <f t="shared" si="262"/>
        <v>2.0575123856016284E-7</v>
      </c>
      <c r="AX111" s="5">
        <f t="shared" si="263"/>
        <v>3.4904579256703986E-4</v>
      </c>
      <c r="AY111" s="5">
        <f t="shared" si="264"/>
        <v>3.0258530439213407E-4</v>
      </c>
      <c r="AZ111" s="5">
        <f t="shared" si="265"/>
        <v>1.3115451952696902E-4</v>
      </c>
      <c r="BA111" s="5">
        <f t="shared" si="266"/>
        <v>3.7898972053310933E-5</v>
      </c>
      <c r="BB111" s="5">
        <f t="shared" si="267"/>
        <v>8.2135870415179957E-6</v>
      </c>
      <c r="BC111" s="5">
        <f t="shared" si="268"/>
        <v>1.4240599875626161E-6</v>
      </c>
      <c r="BD111" s="5">
        <f t="shared" si="269"/>
        <v>8.220238363053665E-5</v>
      </c>
      <c r="BE111" s="5">
        <f t="shared" si="270"/>
        <v>9.0680972342143589E-5</v>
      </c>
      <c r="BF111" s="5">
        <f t="shared" si="271"/>
        <v>5.0017033459002441E-5</v>
      </c>
      <c r="BG111" s="5">
        <f t="shared" si="272"/>
        <v>1.8391977731924639E-5</v>
      </c>
      <c r="BH111" s="5">
        <f t="shared" si="273"/>
        <v>5.0722447159257977E-6</v>
      </c>
      <c r="BI111" s="5">
        <f t="shared" si="274"/>
        <v>1.1190821056108298E-6</v>
      </c>
      <c r="BJ111" s="8">
        <f t="shared" si="275"/>
        <v>0.40778660905069886</v>
      </c>
      <c r="BK111" s="8">
        <f t="shared" si="276"/>
        <v>0.30859418156840052</v>
      </c>
      <c r="BL111" s="8">
        <f t="shared" si="277"/>
        <v>0.26859430280371643</v>
      </c>
      <c r="BM111" s="8">
        <f t="shared" si="278"/>
        <v>0.31502797570285751</v>
      </c>
      <c r="BN111" s="8">
        <f t="shared" si="279"/>
        <v>0.68478625498940349</v>
      </c>
    </row>
    <row r="112" spans="1:66" x14ac:dyDescent="0.25">
      <c r="A112" t="s">
        <v>37</v>
      </c>
      <c r="B112" t="s">
        <v>225</v>
      </c>
      <c r="C112" t="s">
        <v>224</v>
      </c>
      <c r="D112" s="11">
        <v>44443</v>
      </c>
      <c r="E112">
        <f>VLOOKUP(A112,home!$A$2:$E$405,3,FALSE)</f>
        <v>1.5680000000000001</v>
      </c>
      <c r="F112">
        <f>VLOOKUP(B112,home!$B$2:$E$405,3,FALSE)</f>
        <v>2.0099999999999998</v>
      </c>
      <c r="G112">
        <f>VLOOKUP(C112,away!$B$2:$E$405,4,FALSE)</f>
        <v>1.59</v>
      </c>
      <c r="H112">
        <f>VLOOKUP(A112,away!$A$2:$E$405,3,FALSE)</f>
        <v>1.264</v>
      </c>
      <c r="I112">
        <f>VLOOKUP(C112,away!$B$2:$E$405,3,FALSE)</f>
        <v>0.57999999999999996</v>
      </c>
      <c r="J112">
        <f>VLOOKUP(B112,home!$B$2:$E$405,4,FALSE)</f>
        <v>0.97</v>
      </c>
      <c r="K112" s="3">
        <f t="shared" si="224"/>
        <v>5.0111711999999997</v>
      </c>
      <c r="L112" s="3">
        <f t="shared" si="225"/>
        <v>0.71112639999999994</v>
      </c>
      <c r="M112" s="5">
        <f t="shared" si="226"/>
        <v>3.272184088689024E-3</v>
      </c>
      <c r="N112" s="5">
        <f t="shared" si="227"/>
        <v>1.6397474666336682E-2</v>
      </c>
      <c r="O112" s="5">
        <f t="shared" si="228"/>
        <v>2.3269364911267065E-3</v>
      </c>
      <c r="P112" s="5">
        <f t="shared" si="229"/>
        <v>1.1660677128563205E-2</v>
      </c>
      <c r="Q112" s="5">
        <f t="shared" si="230"/>
        <v>4.1085276400338003E-2</v>
      </c>
      <c r="R112" s="5">
        <f t="shared" si="231"/>
        <v>8.2737298498178314E-4</v>
      </c>
      <c r="S112" s="5">
        <f t="shared" si="232"/>
        <v>1.038842768402075E-2</v>
      </c>
      <c r="T112" s="5">
        <f t="shared" si="233"/>
        <v>2.9216824699577326E-2</v>
      </c>
      <c r="U112" s="5">
        <f t="shared" si="234"/>
        <v>4.1461076739987435E-3</v>
      </c>
      <c r="V112" s="5">
        <f t="shared" si="235"/>
        <v>4.1133281086043957E-3</v>
      </c>
      <c r="W112" s="5">
        <f t="shared" si="236"/>
        <v>6.8628451280471153E-2</v>
      </c>
      <c r="X112" s="5">
        <f t="shared" si="237"/>
        <v>4.8803503496656839E-2</v>
      </c>
      <c r="Y112" s="5">
        <f t="shared" si="238"/>
        <v>1.7352729874482491E-2</v>
      </c>
      <c r="Z112" s="5">
        <f t="shared" si="239"/>
        <v>1.9612225742244983E-4</v>
      </c>
      <c r="AA112" s="5">
        <f t="shared" si="240"/>
        <v>9.8280220807436683E-4</v>
      </c>
      <c r="AB112" s="5">
        <f t="shared" si="241"/>
        <v>2.462495060199338E-3</v>
      </c>
      <c r="AC112" s="5">
        <f t="shared" si="242"/>
        <v>9.1613486776457448E-4</v>
      </c>
      <c r="AD112" s="5">
        <f t="shared" si="243"/>
        <v>8.597722963932504E-2</v>
      </c>
      <c r="AE112" s="5">
        <f t="shared" si="244"/>
        <v>6.1140677795386518E-2</v>
      </c>
      <c r="AF112" s="5">
        <f t="shared" si="245"/>
        <v>2.1739375047096568E-2</v>
      </c>
      <c r="AG112" s="5">
        <f t="shared" si="246"/>
        <v>5.1531478384972051E-3</v>
      </c>
      <c r="AH112" s="5">
        <f t="shared" si="247"/>
        <v>3.4866928720175004E-5</v>
      </c>
      <c r="AI112" s="5">
        <f t="shared" si="248"/>
        <v>1.7472414903499381E-4</v>
      </c>
      <c r="AJ112" s="5">
        <f t="shared" si="249"/>
        <v>4.3778631179433456E-4</v>
      </c>
      <c r="AK112" s="5">
        <f t="shared" si="250"/>
        <v>7.3127405247266312E-4</v>
      </c>
      <c r="AL112" s="5">
        <f t="shared" si="251"/>
        <v>1.3058865405707191E-4</v>
      </c>
      <c r="AM112" s="5">
        <f t="shared" si="252"/>
        <v>8.6169323404874376E-2</v>
      </c>
      <c r="AN112" s="5">
        <f t="shared" si="253"/>
        <v>6.1277280743344063E-2</v>
      </c>
      <c r="AO112" s="5">
        <f t="shared" si="254"/>
        <v>2.1787946028401787E-2</v>
      </c>
      <c r="AP112" s="5">
        <f t="shared" si="255"/>
        <v>5.164661207523887E-3</v>
      </c>
      <c r="AQ112" s="5">
        <f t="shared" si="256"/>
        <v>9.1818173293152852E-4</v>
      </c>
      <c r="AR112" s="5">
        <f t="shared" si="257"/>
        <v>4.9589586999669327E-6</v>
      </c>
      <c r="AS112" s="5">
        <f t="shared" si="258"/>
        <v>2.4850191019263732E-5</v>
      </c>
      <c r="AT112" s="5">
        <f t="shared" si="259"/>
        <v>6.2264280775116548E-5</v>
      </c>
      <c r="AU112" s="5">
        <f t="shared" si="260"/>
        <v>1.0400565686965922E-4</v>
      </c>
      <c r="AV112" s="5">
        <f t="shared" si="261"/>
        <v>1.3029753808557962E-4</v>
      </c>
      <c r="AW112" s="5">
        <f t="shared" si="262"/>
        <v>1.292673919807921E-5</v>
      </c>
      <c r="AX112" s="5">
        <f t="shared" si="263"/>
        <v>7.1968205294998727E-2</v>
      </c>
      <c r="AY112" s="5">
        <f t="shared" si="264"/>
        <v>5.1178490745893382E-2</v>
      </c>
      <c r="AZ112" s="5">
        <f t="shared" si="265"/>
        <v>1.8197187940780232E-2</v>
      </c>
      <c r="BA112" s="5">
        <f t="shared" si="266"/>
        <v>4.3135002501501537E-3</v>
      </c>
      <c r="BB112" s="5">
        <f t="shared" si="267"/>
        <v>7.6686097607209442E-4</v>
      </c>
      <c r="BC112" s="5">
        <f t="shared" si="268"/>
        <v>1.0906701704292694E-4</v>
      </c>
      <c r="BD112" s="5">
        <f t="shared" si="269"/>
        <v>5.8774107467602719E-7</v>
      </c>
      <c r="BE112" s="5">
        <f t="shared" si="270"/>
        <v>2.9452711464735568E-6</v>
      </c>
      <c r="BF112" s="5">
        <f t="shared" si="271"/>
        <v>7.3796289726996366E-6</v>
      </c>
      <c r="BG112" s="5">
        <f t="shared" si="272"/>
        <v>1.2326861391559332E-5</v>
      </c>
      <c r="BH112" s="5">
        <f t="shared" si="273"/>
        <v>1.5443003197943515E-5</v>
      </c>
      <c r="BI112" s="5">
        <f t="shared" si="274"/>
        <v>1.5477506573408483E-5</v>
      </c>
      <c r="BJ112" s="8">
        <f t="shared" si="275"/>
        <v>0.71734539608018111</v>
      </c>
      <c r="BK112" s="8">
        <f t="shared" si="276"/>
        <v>8.165983127759241E-2</v>
      </c>
      <c r="BL112" s="8">
        <f t="shared" si="277"/>
        <v>1.2504902498209451E-2</v>
      </c>
      <c r="BM112" s="8">
        <f t="shared" si="278"/>
        <v>0.68497076634667464</v>
      </c>
      <c r="BN112" s="8">
        <f t="shared" si="279"/>
        <v>7.5569921760035408E-2</v>
      </c>
    </row>
    <row r="113" spans="1:66" x14ac:dyDescent="0.25">
      <c r="A113" t="s">
        <v>340</v>
      </c>
      <c r="B113" t="s">
        <v>390</v>
      </c>
      <c r="C113" t="s">
        <v>378</v>
      </c>
      <c r="D113" s="11">
        <v>44443</v>
      </c>
      <c r="E113">
        <f>VLOOKUP(A113,home!$A$2:$E$405,3,FALSE)</f>
        <v>1.35849056603774</v>
      </c>
      <c r="F113">
        <f>VLOOKUP(B113,home!$B$2:$E$405,3,FALSE)</f>
        <v>0.74</v>
      </c>
      <c r="G113">
        <f>VLOOKUP(C113,away!$B$2:$E$405,4,FALSE)</f>
        <v>1.26</v>
      </c>
      <c r="H113">
        <f>VLOOKUP(A113,away!$A$2:$E$405,3,FALSE)</f>
        <v>1.13836477987421</v>
      </c>
      <c r="I113">
        <f>VLOOKUP(C113,away!$B$2:$E$405,3,FALSE)</f>
        <v>0.56000000000000005</v>
      </c>
      <c r="J113">
        <f>VLOOKUP(B113,home!$B$2:$E$405,4,FALSE)</f>
        <v>1.1100000000000001</v>
      </c>
      <c r="K113" s="3">
        <f t="shared" si="224"/>
        <v>1.2666566037735887</v>
      </c>
      <c r="L113" s="3">
        <f t="shared" si="225"/>
        <v>0.707607547169809</v>
      </c>
      <c r="M113" s="5">
        <f t="shared" si="226"/>
        <v>0.13886345720068846</v>
      </c>
      <c r="N113" s="5">
        <f t="shared" si="227"/>
        <v>0.17589231508608311</v>
      </c>
      <c r="O113" s="5">
        <f t="shared" si="228"/>
        <v>9.8260830341298899E-2</v>
      </c>
      <c r="P113" s="5">
        <f t="shared" si="229"/>
        <v>0.12446272964408245</v>
      </c>
      <c r="Q113" s="5">
        <f t="shared" si="230"/>
        <v>0.11139758122840601</v>
      </c>
      <c r="R113" s="5">
        <f t="shared" si="231"/>
        <v>3.4765052570337629E-2</v>
      </c>
      <c r="S113" s="5">
        <f t="shared" si="232"/>
        <v>2.7888854603533457E-2</v>
      </c>
      <c r="T113" s="5">
        <f t="shared" si="233"/>
        <v>7.8825769213681937E-2</v>
      </c>
      <c r="U113" s="5">
        <f t="shared" si="234"/>
        <v>4.4035383418754126E-2</v>
      </c>
      <c r="V113" s="5">
        <f t="shared" si="235"/>
        <v>2.777406942343184E-3</v>
      </c>
      <c r="W113" s="5">
        <f t="shared" si="236"/>
        <v>4.7034160635788413E-2</v>
      </c>
      <c r="X113" s="5">
        <f t="shared" si="237"/>
        <v>3.3281727040681018E-2</v>
      </c>
      <c r="Y113" s="5">
        <f t="shared" si="238"/>
        <v>1.17752006184157E-2</v>
      </c>
      <c r="Z113" s="5">
        <f t="shared" si="239"/>
        <v>8.2000045255086924E-3</v>
      </c>
      <c r="AA113" s="5">
        <f t="shared" si="240"/>
        <v>1.0386589883208897E-2</v>
      </c>
      <c r="AB113" s="5">
        <f t="shared" si="241"/>
        <v>6.578121333127249E-3</v>
      </c>
      <c r="AC113" s="5">
        <f t="shared" si="242"/>
        <v>1.5558613130886017E-4</v>
      </c>
      <c r="AD113" s="5">
        <f t="shared" si="243"/>
        <v>1.4894032543067296E-2</v>
      </c>
      <c r="AE113" s="5">
        <f t="shared" si="244"/>
        <v>1.0539129835267161E-2</v>
      </c>
      <c r="AF113" s="5">
        <f t="shared" si="245"/>
        <v>3.7287839060187742E-3</v>
      </c>
      <c r="AG113" s="5">
        <f t="shared" si="246"/>
        <v>8.7950521122140152E-4</v>
      </c>
      <c r="AH113" s="5">
        <f t="shared" si="247"/>
        <v>1.4505962722691345E-3</v>
      </c>
      <c r="AI113" s="5">
        <f t="shared" si="248"/>
        <v>1.8374073476790497E-3</v>
      </c>
      <c r="AJ113" s="5">
        <f t="shared" si="249"/>
        <v>1.1636820753798914E-3</v>
      </c>
      <c r="AK113" s="5">
        <f t="shared" si="250"/>
        <v>4.9132852849096483E-4</v>
      </c>
      <c r="AL113" s="5">
        <f t="shared" si="251"/>
        <v>5.5780476700870573E-6</v>
      </c>
      <c r="AM113" s="5">
        <f t="shared" si="252"/>
        <v>3.7731249354989792E-3</v>
      </c>
      <c r="AN113" s="5">
        <f t="shared" si="253"/>
        <v>2.6698916807736759E-3</v>
      </c>
      <c r="AO113" s="5">
        <f t="shared" si="254"/>
        <v>9.4461775172066979E-4</v>
      </c>
      <c r="AP113" s="5">
        <f t="shared" si="255"/>
        <v>2.2280621676937427E-4</v>
      </c>
      <c r="AQ113" s="5">
        <f t="shared" si="256"/>
        <v>3.9414840135590415E-5</v>
      </c>
      <c r="AR113" s="5">
        <f t="shared" si="257"/>
        <v>2.0529057403080621E-4</v>
      </c>
      <c r="AS113" s="5">
        <f t="shared" si="258"/>
        <v>2.6003266128859142E-4</v>
      </c>
      <c r="AT113" s="5">
        <f t="shared" si="259"/>
        <v>1.6468604380900763E-4</v>
      </c>
      <c r="AU113" s="5">
        <f t="shared" si="260"/>
        <v>6.9533554980008672E-5</v>
      </c>
      <c r="AV113" s="5">
        <f t="shared" si="261"/>
        <v>2.201878414982048E-5</v>
      </c>
      <c r="AW113" s="5">
        <f t="shared" si="262"/>
        <v>1.3887723737548327E-7</v>
      </c>
      <c r="AX113" s="5">
        <f t="shared" si="263"/>
        <v>7.96542269402097E-4</v>
      </c>
      <c r="AY113" s="5">
        <f t="shared" si="264"/>
        <v>5.6363932146869097E-4</v>
      </c>
      <c r="AZ113" s="5">
        <f t="shared" si="265"/>
        <v>1.9941771887645795E-4</v>
      </c>
      <c r="BA113" s="5">
        <f t="shared" si="266"/>
        <v>4.703649430545631E-5</v>
      </c>
      <c r="BB113" s="5">
        <f t="shared" si="267"/>
        <v>8.3208445907376575E-6</v>
      </c>
      <c r="BC113" s="5">
        <f t="shared" si="268"/>
        <v>1.1775784862466097E-6</v>
      </c>
      <c r="BD113" s="5">
        <f t="shared" si="269"/>
        <v>2.4210859924503465E-5</v>
      </c>
      <c r="BE113" s="5">
        <f t="shared" si="270"/>
        <v>3.0666845606409636E-5</v>
      </c>
      <c r="BF113" s="5">
        <f t="shared" si="271"/>
        <v>1.942218125213192E-5</v>
      </c>
      <c r="BG113" s="5">
        <f t="shared" si="272"/>
        <v>8.200411380900161E-6</v>
      </c>
      <c r="BH113" s="5">
        <f t="shared" si="273"/>
        <v>2.5967763073193212E-6</v>
      </c>
      <c r="BI113" s="5">
        <f t="shared" si="274"/>
        <v>6.5784477163776135E-7</v>
      </c>
      <c r="BJ113" s="8">
        <f t="shared" si="275"/>
        <v>0.49751419497065874</v>
      </c>
      <c r="BK113" s="8">
        <f t="shared" si="276"/>
        <v>0.29471725189109521</v>
      </c>
      <c r="BL113" s="8">
        <f t="shared" si="277"/>
        <v>0.19977630830804696</v>
      </c>
      <c r="BM113" s="8">
        <f t="shared" si="278"/>
        <v>0.31600229318018169</v>
      </c>
      <c r="BN113" s="8">
        <f t="shared" si="279"/>
        <v>0.68364196607089656</v>
      </c>
    </row>
    <row r="114" spans="1:66" x14ac:dyDescent="0.25">
      <c r="A114" t="s">
        <v>342</v>
      </c>
      <c r="B114" t="s">
        <v>426</v>
      </c>
      <c r="C114" t="s">
        <v>420</v>
      </c>
      <c r="D114" s="11">
        <v>44443</v>
      </c>
      <c r="E114">
        <f>VLOOKUP(A114,home!$A$2:$E$405,3,FALSE)</f>
        <v>1.17402597402597</v>
      </c>
      <c r="F114">
        <f>VLOOKUP(B114,home!$B$2:$E$405,3,FALSE)</f>
        <v>1.05</v>
      </c>
      <c r="G114">
        <f>VLOOKUP(C114,away!$B$2:$E$405,4,FALSE)</f>
        <v>0.75</v>
      </c>
      <c r="H114">
        <f>VLOOKUP(A114,away!$A$2:$E$405,3,FALSE)</f>
        <v>0.85714285714285698</v>
      </c>
      <c r="I114">
        <f>VLOOKUP(C114,away!$B$2:$E$405,3,FALSE)</f>
        <v>0.75</v>
      </c>
      <c r="J114">
        <f>VLOOKUP(B114,home!$B$2:$E$405,4,FALSE)</f>
        <v>0.62</v>
      </c>
      <c r="K114" s="3">
        <f t="shared" si="224"/>
        <v>0.92454545454545134</v>
      </c>
      <c r="L114" s="3">
        <f t="shared" si="225"/>
        <v>0.39857142857142852</v>
      </c>
      <c r="M114" s="5">
        <f t="shared" si="226"/>
        <v>0.26630396871055506</v>
      </c>
      <c r="N114" s="5">
        <f t="shared" si="227"/>
        <v>0.24621012379875776</v>
      </c>
      <c r="O114" s="5">
        <f t="shared" si="228"/>
        <v>0.10614115324320693</v>
      </c>
      <c r="P114" s="5">
        <f t="shared" si="229"/>
        <v>9.8132320771219153E-2</v>
      </c>
      <c r="Q114" s="5">
        <f t="shared" si="230"/>
        <v>0.11381622541060715</v>
      </c>
      <c r="R114" s="5">
        <f t="shared" si="231"/>
        <v>2.1152415539181946E-2</v>
      </c>
      <c r="S114" s="5">
        <f t="shared" si="232"/>
        <v>9.0403763287623135E-3</v>
      </c>
      <c r="T114" s="5">
        <f t="shared" si="233"/>
        <v>4.536389555651342E-2</v>
      </c>
      <c r="U114" s="5">
        <f t="shared" si="234"/>
        <v>1.9556369639407239E-2</v>
      </c>
      <c r="V114" s="5">
        <f t="shared" si="235"/>
        <v>3.701505772946604E-4</v>
      </c>
      <c r="W114" s="5">
        <f t="shared" si="236"/>
        <v>3.5076091285632452E-2</v>
      </c>
      <c r="X114" s="5">
        <f t="shared" si="237"/>
        <v>1.3980327812416362E-2</v>
      </c>
      <c r="Y114" s="5">
        <f t="shared" si="238"/>
        <v>2.7860796140458314E-3</v>
      </c>
      <c r="Z114" s="5">
        <f t="shared" si="239"/>
        <v>2.8102494930627438E-3</v>
      </c>
      <c r="AA114" s="5">
        <f t="shared" si="240"/>
        <v>2.5982033949498184E-3</v>
      </c>
      <c r="AB114" s="5">
        <f t="shared" si="241"/>
        <v>1.2010785693927072E-3</v>
      </c>
      <c r="AC114" s="5">
        <f t="shared" si="242"/>
        <v>8.5249703939381832E-6</v>
      </c>
      <c r="AD114" s="5">
        <f t="shared" si="243"/>
        <v>8.1073601903381993E-3</v>
      </c>
      <c r="AE114" s="5">
        <f t="shared" si="244"/>
        <v>3.2313621330062252E-3</v>
      </c>
      <c r="AF114" s="5">
        <f t="shared" si="245"/>
        <v>6.4396431079195458E-4</v>
      </c>
      <c r="AG114" s="5">
        <f t="shared" si="246"/>
        <v>8.5555258433788248E-5</v>
      </c>
      <c r="AH114" s="5">
        <f t="shared" si="247"/>
        <v>2.8002128877303758E-4</v>
      </c>
      <c r="AI114" s="5">
        <f t="shared" si="248"/>
        <v>2.5889240971107116E-4</v>
      </c>
      <c r="AJ114" s="5">
        <f t="shared" si="249"/>
        <v>1.1967890030734472E-4</v>
      </c>
      <c r="AK114" s="5">
        <f t="shared" si="250"/>
        <v>3.6882861094717933E-5</v>
      </c>
      <c r="AL114" s="5">
        <f t="shared" si="251"/>
        <v>1.2565717789543871E-7</v>
      </c>
      <c r="AM114" s="5">
        <f t="shared" si="252"/>
        <v>1.4991246024679858E-3</v>
      </c>
      <c r="AN114" s="5">
        <f t="shared" si="253"/>
        <v>5.9750823441224001E-4</v>
      </c>
      <c r="AO114" s="5">
        <f t="shared" si="254"/>
        <v>1.1907485528643923E-4</v>
      </c>
      <c r="AP114" s="5">
        <f t="shared" si="255"/>
        <v>1.5819945059484065E-5</v>
      </c>
      <c r="AQ114" s="5">
        <f t="shared" si="256"/>
        <v>1.576344525570019E-6</v>
      </c>
      <c r="AR114" s="5">
        <f t="shared" si="257"/>
        <v>2.2321697019336436E-5</v>
      </c>
      <c r="AS114" s="5">
        <f t="shared" si="258"/>
        <v>2.0637423516968253E-5</v>
      </c>
      <c r="AT114" s="5">
        <f t="shared" si="259"/>
        <v>9.5401180530711979E-6</v>
      </c>
      <c r="AU114" s="5">
        <f t="shared" si="260"/>
        <v>2.9400909272646595E-6</v>
      </c>
      <c r="AV114" s="5">
        <f t="shared" si="261"/>
        <v>6.7956192568821551E-7</v>
      </c>
      <c r="AW114" s="5">
        <f t="shared" si="262"/>
        <v>1.2862317686719078E-9</v>
      </c>
      <c r="AX114" s="5">
        <f t="shared" si="263"/>
        <v>2.3100147283483871E-4</v>
      </c>
      <c r="AY114" s="5">
        <f t="shared" si="264"/>
        <v>9.2070587029885711E-5</v>
      </c>
      <c r="AZ114" s="5">
        <f t="shared" si="265"/>
        <v>1.8348352700955791E-5</v>
      </c>
      <c r="BA114" s="5">
        <f t="shared" si="266"/>
        <v>2.4377097159841258E-6</v>
      </c>
      <c r="BB114" s="5">
        <f t="shared" si="267"/>
        <v>2.4290036098556108E-7</v>
      </c>
      <c r="BC114" s="5">
        <f t="shared" si="268"/>
        <v>1.9362628775706162E-8</v>
      </c>
      <c r="BD114" s="5">
        <f t="shared" si="269"/>
        <v>1.4827984448559186E-6</v>
      </c>
      <c r="BE114" s="5">
        <f t="shared" si="270"/>
        <v>1.3709145621986036E-6</v>
      </c>
      <c r="BF114" s="5">
        <f t="shared" si="271"/>
        <v>6.3373641352544314E-7</v>
      </c>
      <c r="BG114" s="5">
        <f t="shared" si="272"/>
        <v>1.9530604016829502E-7</v>
      </c>
      <c r="BH114" s="5">
        <f t="shared" si="273"/>
        <v>4.5142327920717121E-8</v>
      </c>
      <c r="BI114" s="5">
        <f t="shared" si="274"/>
        <v>8.3472268173398478E-9</v>
      </c>
      <c r="BJ114" s="8">
        <f t="shared" si="275"/>
        <v>0.47187820973756633</v>
      </c>
      <c r="BK114" s="8">
        <f t="shared" si="276"/>
        <v>0.37394753760243288</v>
      </c>
      <c r="BL114" s="8">
        <f t="shared" si="277"/>
        <v>0.15140455098248259</v>
      </c>
      <c r="BM114" s="8">
        <f t="shared" si="278"/>
        <v>0.1481922710412184</v>
      </c>
      <c r="BN114" s="8">
        <f t="shared" si="279"/>
        <v>0.85175620747352798</v>
      </c>
    </row>
    <row r="115" spans="1:66" x14ac:dyDescent="0.25">
      <c r="A115" t="s">
        <v>10</v>
      </c>
      <c r="B115" t="s">
        <v>242</v>
      </c>
      <c r="C115" t="s">
        <v>247</v>
      </c>
      <c r="D115" s="11">
        <v>44473</v>
      </c>
      <c r="E115">
        <f>VLOOKUP(A115,home!$A$2:$E$405,3,FALSE)</f>
        <v>1.5424836601307199</v>
      </c>
      <c r="F115">
        <f>VLOOKUP(B115,home!$B$2:$E$405,3,FALSE)</f>
        <v>0.95</v>
      </c>
      <c r="G115">
        <f>VLOOKUP(C115,away!$B$2:$E$405,4,FALSE)</f>
        <v>1.37</v>
      </c>
      <c r="H115">
        <f>VLOOKUP(A115,away!$A$2:$E$405,3,FALSE)</f>
        <v>1.44444444444444</v>
      </c>
      <c r="I115">
        <f>VLOOKUP(C115,away!$B$2:$E$405,3,FALSE)</f>
        <v>1.1399999999999999</v>
      </c>
      <c r="J115">
        <f>VLOOKUP(B115,home!$B$2:$E$405,4,FALSE)</f>
        <v>1.06</v>
      </c>
      <c r="K115" s="3">
        <f t="shared" si="224"/>
        <v>2.0075424836601319</v>
      </c>
      <c r="L115" s="3">
        <f t="shared" si="225"/>
        <v>1.7454666666666612</v>
      </c>
      <c r="M115" s="5">
        <f t="shared" si="226"/>
        <v>2.3447083793086257E-2</v>
      </c>
      <c r="N115" s="5">
        <f t="shared" si="227"/>
        <v>4.7071016832559605E-2</v>
      </c>
      <c r="O115" s="5">
        <f t="shared" si="228"/>
        <v>4.0926103191372153E-2</v>
      </c>
      <c r="P115" s="5">
        <f t="shared" si="229"/>
        <v>8.2160890847338103E-2</v>
      </c>
      <c r="Q115" s="5">
        <f t="shared" si="230"/>
        <v>4.7248533020222305E-2</v>
      </c>
      <c r="R115" s="5">
        <f t="shared" si="231"/>
        <v>3.5717574458550089E-2</v>
      </c>
      <c r="S115" s="5">
        <f t="shared" si="232"/>
        <v>7.1974963330180511E-2</v>
      </c>
      <c r="T115" s="5">
        <f t="shared" si="233"/>
        <v>8.2470739435697091E-2</v>
      </c>
      <c r="U115" s="5">
        <f t="shared" si="234"/>
        <v>7.1704548138833341E-2</v>
      </c>
      <c r="V115" s="5">
        <f t="shared" si="235"/>
        <v>2.8023040013074617E-2</v>
      </c>
      <c r="W115" s="5">
        <f t="shared" si="236"/>
        <v>3.1617812442904944E-2</v>
      </c>
      <c r="X115" s="5">
        <f t="shared" si="237"/>
        <v>5.5187837692008961E-2</v>
      </c>
      <c r="Y115" s="5">
        <f t="shared" si="238"/>
        <v>4.8164265548405819E-2</v>
      </c>
      <c r="Z115" s="5">
        <f t="shared" si="239"/>
        <v>2.0781278543861241E-2</v>
      </c>
      <c r="AA115" s="5">
        <f t="shared" si="240"/>
        <v>4.1719299541576202E-2</v>
      </c>
      <c r="AB115" s="5">
        <f t="shared" si="241"/>
        <v>4.187663310912846E-2</v>
      </c>
      <c r="AC115" s="5">
        <f t="shared" si="242"/>
        <v>6.1372182571903392E-3</v>
      </c>
      <c r="AD115" s="5">
        <f t="shared" si="243"/>
        <v>1.5868525429882398E-2</v>
      </c>
      <c r="AE115" s="5">
        <f t="shared" si="244"/>
        <v>2.7697982187011975E-2</v>
      </c>
      <c r="AF115" s="5">
        <f t="shared" si="245"/>
        <v>2.4172952320678183E-2</v>
      </c>
      <c r="AG115" s="5">
        <f t="shared" si="246"/>
        <v>1.4064360836888765E-2</v>
      </c>
      <c r="AH115" s="5">
        <f t="shared" si="247"/>
        <v>9.0682572472562187E-3</v>
      </c>
      <c r="AI115" s="5">
        <f t="shared" si="248"/>
        <v>1.8204911676625739E-2</v>
      </c>
      <c r="AJ115" s="5">
        <f t="shared" si="249"/>
        <v>1.8273566801053291E-2</v>
      </c>
      <c r="AK115" s="5">
        <f t="shared" si="250"/>
        <v>1.2228320560371949E-2</v>
      </c>
      <c r="AL115" s="5">
        <f t="shared" si="251"/>
        <v>8.6021668841221007E-4</v>
      </c>
      <c r="AM115" s="5">
        <f t="shared" si="252"/>
        <v>6.3713477907060218E-3</v>
      </c>
      <c r="AN115" s="5">
        <f t="shared" si="253"/>
        <v>1.1120975190417633E-2</v>
      </c>
      <c r="AO115" s="5">
        <f t="shared" si="254"/>
        <v>9.7056457478504558E-3</v>
      </c>
      <c r="AP115" s="5">
        <f t="shared" si="255"/>
        <v>5.6469603771159985E-3</v>
      </c>
      <c r="AQ115" s="5">
        <f t="shared" si="256"/>
        <v>2.4641452765608424E-3</v>
      </c>
      <c r="AR115" s="5">
        <f t="shared" si="257"/>
        <v>3.1656681499688199E-3</v>
      </c>
      <c r="AS115" s="5">
        <f t="shared" si="258"/>
        <v>6.3552133002321796E-3</v>
      </c>
      <c r="AT115" s="5">
        <f t="shared" si="259"/>
        <v>6.3791803464690088E-3</v>
      </c>
      <c r="AU115" s="5">
        <f t="shared" si="260"/>
        <v>4.2688251854887636E-3</v>
      </c>
      <c r="AV115" s="5">
        <f t="shared" si="261"/>
        <v>2.1424619787967585E-3</v>
      </c>
      <c r="AW115" s="5">
        <f t="shared" si="262"/>
        <v>8.3730111013414877E-5</v>
      </c>
      <c r="AX115" s="5">
        <f t="shared" si="263"/>
        <v>2.1317918946694085E-3</v>
      </c>
      <c r="AY115" s="5">
        <f t="shared" si="264"/>
        <v>3.7209716924156179E-3</v>
      </c>
      <c r="AZ115" s="5">
        <f t="shared" si="265"/>
        <v>3.2474160283608479E-3</v>
      </c>
      <c r="BA115" s="5">
        <f t="shared" si="266"/>
        <v>1.8894188101009663E-3</v>
      </c>
      <c r="BB115" s="5">
        <f t="shared" si="267"/>
        <v>8.2447938810105545E-4</v>
      </c>
      <c r="BC115" s="5">
        <f t="shared" si="268"/>
        <v>2.8782025785682345E-4</v>
      </c>
      <c r="BD115" s="5">
        <f t="shared" si="269"/>
        <v>9.2092803891648343E-4</v>
      </c>
      <c r="BE115" s="5">
        <f t="shared" si="270"/>
        <v>1.8488021625186516E-3</v>
      </c>
      <c r="BF115" s="5">
        <f t="shared" si="271"/>
        <v>1.8557744425694589E-3</v>
      </c>
      <c r="BG115" s="5">
        <f t="shared" si="272"/>
        <v>1.2418486778496291E-3</v>
      </c>
      <c r="BH115" s="5">
        <f t="shared" si="273"/>
        <v>6.2326599476507382E-4</v>
      </c>
      <c r="BI115" s="5">
        <f t="shared" si="274"/>
        <v>2.5024659262231605E-4</v>
      </c>
      <c r="BJ115" s="8">
        <f t="shared" si="275"/>
        <v>0.44097499820041575</v>
      </c>
      <c r="BK115" s="8">
        <f t="shared" si="276"/>
        <v>0.21632438462169767</v>
      </c>
      <c r="BL115" s="8">
        <f t="shared" si="277"/>
        <v>0.31877142959496457</v>
      </c>
      <c r="BM115" s="8">
        <f t="shared" si="278"/>
        <v>0.71664364723640839</v>
      </c>
      <c r="BN115" s="8">
        <f t="shared" si="279"/>
        <v>0.27657120214312853</v>
      </c>
    </row>
    <row r="116" spans="1:66" x14ac:dyDescent="0.25">
      <c r="A116" t="s">
        <v>10</v>
      </c>
      <c r="B116" t="s">
        <v>50</v>
      </c>
      <c r="C116" t="s">
        <v>48</v>
      </c>
      <c r="D116" s="11">
        <v>44473</v>
      </c>
      <c r="E116">
        <f>VLOOKUP(A116,home!$A$2:$E$405,3,FALSE)</f>
        <v>1.5424836601307199</v>
      </c>
      <c r="F116">
        <f>VLOOKUP(B116,home!$B$2:$E$405,3,FALSE)</f>
        <v>1.1100000000000001</v>
      </c>
      <c r="G116">
        <f>VLOOKUP(C116,away!$B$2:$E$405,4,FALSE)</f>
        <v>1.18</v>
      </c>
      <c r="H116">
        <f>VLOOKUP(A116,away!$A$2:$E$405,3,FALSE)</f>
        <v>1.44444444444444</v>
      </c>
      <c r="I116">
        <f>VLOOKUP(C116,away!$B$2:$E$405,3,FALSE)</f>
        <v>1.1399999999999999</v>
      </c>
      <c r="J116">
        <f>VLOOKUP(B116,home!$B$2:$E$405,4,FALSE)</f>
        <v>1.22</v>
      </c>
      <c r="K116" s="3">
        <f t="shared" si="224"/>
        <v>2.020345098039217</v>
      </c>
      <c r="L116" s="3">
        <f t="shared" si="225"/>
        <v>2.008933333333327</v>
      </c>
      <c r="M116" s="5">
        <f t="shared" si="226"/>
        <v>1.7787159980843938E-2</v>
      </c>
      <c r="N116" s="5">
        <f t="shared" si="227"/>
        <v>3.5936201475337368E-2</v>
      </c>
      <c r="O116" s="5">
        <f t="shared" si="228"/>
        <v>3.573321859084997E-2</v>
      </c>
      <c r="P116" s="5">
        <f t="shared" si="229"/>
        <v>7.219343301718753E-2</v>
      </c>
      <c r="Q116" s="5">
        <f t="shared" si="230"/>
        <v>3.6301764246423777E-2</v>
      </c>
      <c r="R116" s="5">
        <f t="shared" si="231"/>
        <v>3.5892826967222326E-2</v>
      </c>
      <c r="S116" s="5">
        <f t="shared" si="232"/>
        <v>7.3253568535113903E-2</v>
      </c>
      <c r="T116" s="5">
        <f t="shared" si="233"/>
        <v>7.2927824253448723E-2</v>
      </c>
      <c r="U116" s="5">
        <f t="shared" si="234"/>
        <v>7.2515897017997419E-2</v>
      </c>
      <c r="V116" s="5">
        <f t="shared" si="235"/>
        <v>3.3035231900146754E-2</v>
      </c>
      <c r="W116" s="5">
        <f t="shared" si="236"/>
        <v>2.4447363815145867E-2</v>
      </c>
      <c r="X116" s="5">
        <f t="shared" si="237"/>
        <v>4.9113124080373556E-2</v>
      </c>
      <c r="Y116" s="5">
        <f t="shared" si="238"/>
        <v>4.933249603459907E-2</v>
      </c>
      <c r="Z116" s="5">
        <f t="shared" si="239"/>
        <v>2.4035432174006093E-2</v>
      </c>
      <c r="AA116" s="5">
        <f t="shared" si="240"/>
        <v>4.8559867572007274E-2</v>
      </c>
      <c r="AB116" s="5">
        <f t="shared" si="241"/>
        <v>4.9053845205269238E-2</v>
      </c>
      <c r="AC116" s="5">
        <f t="shared" si="242"/>
        <v>8.3800857049374858E-3</v>
      </c>
      <c r="AD116" s="5">
        <f t="shared" si="243"/>
        <v>1.2348027910977822E-2</v>
      </c>
      <c r="AE116" s="5">
        <f t="shared" si="244"/>
        <v>2.4806364871293639E-2</v>
      </c>
      <c r="AF116" s="5">
        <f t="shared" si="245"/>
        <v>2.491716663438534E-2</v>
      </c>
      <c r="AG116" s="5">
        <f t="shared" si="246"/>
        <v>1.6685642208012566E-2</v>
      </c>
      <c r="AH116" s="5">
        <f t="shared" si="247"/>
        <v>1.2071395218858288E-2</v>
      </c>
      <c r="AI116" s="5">
        <f t="shared" si="248"/>
        <v>2.4388384156914376E-2</v>
      </c>
      <c r="AJ116" s="5">
        <f t="shared" si="249"/>
        <v>2.4636476190259642E-2</v>
      </c>
      <c r="AK116" s="5">
        <f t="shared" si="250"/>
        <v>1.6591394634650317E-2</v>
      </c>
      <c r="AL116" s="5">
        <f t="shared" si="251"/>
        <v>1.3605030969963551E-3</v>
      </c>
      <c r="AM116" s="5">
        <f t="shared" si="252"/>
        <v>4.989455532079092E-3</v>
      </c>
      <c r="AN116" s="5">
        <f t="shared" si="253"/>
        <v>1.0023483533578062E-2</v>
      </c>
      <c r="AO116" s="5">
        <f t="shared" si="254"/>
        <v>1.0068255093361346E-2</v>
      </c>
      <c r="AP116" s="5">
        <f t="shared" si="255"/>
        <v>6.7421510885188858E-3</v>
      </c>
      <c r="AQ116" s="5">
        <f t="shared" si="256"/>
        <v>3.3861330150237912E-3</v>
      </c>
      <c r="AR116" s="5">
        <f t="shared" si="257"/>
        <v>4.8501256470009947E-3</v>
      </c>
      <c r="AS116" s="5">
        <f t="shared" si="258"/>
        <v>9.798927575792744E-3</v>
      </c>
      <c r="AT116" s="5">
        <f t="shared" si="259"/>
        <v>9.8986076468970917E-3</v>
      </c>
      <c r="AU116" s="5">
        <f t="shared" si="260"/>
        <v>6.66620114560735E-3</v>
      </c>
      <c r="AV116" s="5">
        <f t="shared" si="261"/>
        <v>3.3670067017678058E-3</v>
      </c>
      <c r="AW116" s="5">
        <f t="shared" si="262"/>
        <v>1.5338684588655371E-4</v>
      </c>
      <c r="AX116" s="5">
        <f t="shared" si="263"/>
        <v>1.6800703376867762E-3</v>
      </c>
      <c r="AY116" s="5">
        <f t="shared" si="264"/>
        <v>3.3751493037235442E-3</v>
      </c>
      <c r="AZ116" s="5">
        <f t="shared" si="265"/>
        <v>3.3902249706134991E-3</v>
      </c>
      <c r="BA116" s="5">
        <f t="shared" si="266"/>
        <v>2.2702453169881525E-3</v>
      </c>
      <c r="BB116" s="5">
        <f t="shared" si="267"/>
        <v>1.1401928730353462E-3</v>
      </c>
      <c r="BC116" s="5">
        <f t="shared" si="268"/>
        <v>4.5811429381396033E-4</v>
      </c>
      <c r="BD116" s="5">
        <f t="shared" si="269"/>
        <v>1.623929847185861E-3</v>
      </c>
      <c r="BE116" s="5">
        <f t="shared" si="270"/>
        <v>3.2808987063215281E-3</v>
      </c>
      <c r="BF116" s="5">
        <f t="shared" si="271"/>
        <v>3.314273809239955E-3</v>
      </c>
      <c r="BG116" s="5">
        <f t="shared" si="272"/>
        <v>2.2319922813525688E-3</v>
      </c>
      <c r="BH116" s="5">
        <f t="shared" si="273"/>
        <v>1.1273486661230081E-3</v>
      </c>
      <c r="BI116" s="5">
        <f t="shared" si="274"/>
        <v>4.5552667027653359E-4</v>
      </c>
      <c r="BJ116" s="8">
        <f t="shared" si="275"/>
        <v>0.39433945088842021</v>
      </c>
      <c r="BK116" s="8">
        <f t="shared" si="276"/>
        <v>0.2093851315389495</v>
      </c>
      <c r="BL116" s="8">
        <f t="shared" si="277"/>
        <v>0.36605814425159428</v>
      </c>
      <c r="BM116" s="8">
        <f t="shared" si="278"/>
        <v>0.75675179211726795</v>
      </c>
      <c r="BN116" s="8">
        <f t="shared" si="279"/>
        <v>0.23384460427786491</v>
      </c>
    </row>
    <row r="117" spans="1:66" x14ac:dyDescent="0.25">
      <c r="A117" t="s">
        <v>10</v>
      </c>
      <c r="B117" t="s">
        <v>240</v>
      </c>
      <c r="C117" t="s">
        <v>49</v>
      </c>
      <c r="D117" s="11">
        <v>44473</v>
      </c>
      <c r="E117">
        <f>VLOOKUP(A117,home!$A$2:$E$405,3,FALSE)</f>
        <v>1.5424836601307199</v>
      </c>
      <c r="F117">
        <f>VLOOKUP(B117,home!$B$2:$E$405,3,FALSE)</f>
        <v>1.1100000000000001</v>
      </c>
      <c r="G117">
        <f>VLOOKUP(C117,away!$B$2:$E$405,4,FALSE)</f>
        <v>1.26</v>
      </c>
      <c r="H117">
        <f>VLOOKUP(A117,away!$A$2:$E$405,3,FALSE)</f>
        <v>1.44444444444444</v>
      </c>
      <c r="I117">
        <f>VLOOKUP(C117,away!$B$2:$E$405,3,FALSE)</f>
        <v>1.07</v>
      </c>
      <c r="J117">
        <f>VLOOKUP(B117,home!$B$2:$E$405,4,FALSE)</f>
        <v>0.86</v>
      </c>
      <c r="K117" s="3">
        <f t="shared" si="224"/>
        <v>2.1573176470588251</v>
      </c>
      <c r="L117" s="3">
        <f t="shared" si="225"/>
        <v>1.3291777777777738</v>
      </c>
      <c r="M117" s="5">
        <f t="shared" si="226"/>
        <v>3.0607952295866572E-2</v>
      </c>
      <c r="N117" s="5">
        <f t="shared" si="227"/>
        <v>6.6031075628207633E-2</v>
      </c>
      <c r="O117" s="5">
        <f t="shared" si="228"/>
        <v>4.0683410014948046E-2</v>
      </c>
      <c r="P117" s="5">
        <f t="shared" si="229"/>
        <v>8.7767038367777162E-2</v>
      </c>
      <c r="Q117" s="5">
        <f t="shared" si="230"/>
        <v>7.1225002353504138E-2</v>
      </c>
      <c r="R117" s="5">
        <f t="shared" si="231"/>
        <v>2.7037742258045335E-2</v>
      </c>
      <c r="S117" s="5">
        <f t="shared" si="232"/>
        <v>6.2917088910347668E-2</v>
      </c>
      <c r="T117" s="5">
        <f t="shared" si="233"/>
        <v>9.467069035044734E-2</v>
      </c>
      <c r="U117" s="5">
        <f t="shared" si="234"/>
        <v>5.832899850990933E-2</v>
      </c>
      <c r="V117" s="5">
        <f t="shared" si="235"/>
        <v>2.0045794718841558E-2</v>
      </c>
      <c r="W117" s="5">
        <f t="shared" si="236"/>
        <v>5.1218318163006933E-2</v>
      </c>
      <c r="X117" s="5">
        <f t="shared" si="237"/>
        <v>6.8078250317420555E-2</v>
      </c>
      <c r="Y117" s="5">
        <f t="shared" si="238"/>
        <v>4.5244048735954043E-2</v>
      </c>
      <c r="Z117" s="5">
        <f t="shared" si="239"/>
        <v>1.19793220568923E-2</v>
      </c>
      <c r="AA117" s="5">
        <f t="shared" si="240"/>
        <v>2.5843202873134782E-2</v>
      </c>
      <c r="AB117" s="5">
        <f t="shared" si="241"/>
        <v>2.7875998807367505E-2</v>
      </c>
      <c r="AC117" s="5">
        <f t="shared" si="242"/>
        <v>3.5925304990893333E-3</v>
      </c>
      <c r="AD117" s="5">
        <f t="shared" si="243"/>
        <v>2.7623545406432103E-2</v>
      </c>
      <c r="AE117" s="5">
        <f t="shared" si="244"/>
        <v>3.6716602697664857E-2</v>
      </c>
      <c r="AF117" s="5">
        <f t="shared" si="245"/>
        <v>2.4401446190615798E-2</v>
      </c>
      <c r="AG117" s="5">
        <f t="shared" si="246"/>
        <v>1.0811286674068873E-2</v>
      </c>
      <c r="AH117" s="5">
        <f t="shared" si="247"/>
        <v>3.9806621677160965E-3</v>
      </c>
      <c r="AI117" s="5">
        <f t="shared" si="248"/>
        <v>8.5875527413933721E-3</v>
      </c>
      <c r="AJ117" s="5">
        <f t="shared" si="249"/>
        <v>9.2630395370281587E-3</v>
      </c>
      <c r="AK117" s="5">
        <f t="shared" si="250"/>
        <v>6.6611062195448181E-3</v>
      </c>
      <c r="AL117" s="5">
        <f t="shared" si="251"/>
        <v>4.1205730994760227E-4</v>
      </c>
      <c r="AM117" s="5">
        <f t="shared" si="252"/>
        <v>1.1918552395925349E-2</v>
      </c>
      <c r="AN117" s="5">
        <f t="shared" si="253"/>
        <v>1.5841874987944017E-2</v>
      </c>
      <c r="AO117" s="5">
        <f t="shared" si="254"/>
        <v>1.0528334096154364E-2</v>
      </c>
      <c r="AP117" s="5">
        <f t="shared" si="255"/>
        <v>4.6646759058761407E-3</v>
      </c>
      <c r="AQ117" s="5">
        <f t="shared" si="256"/>
        <v>1.550045888656494E-3</v>
      </c>
      <c r="AR117" s="5">
        <f t="shared" si="257"/>
        <v>1.0582015388337866E-3</v>
      </c>
      <c r="AS117" s="5">
        <f t="shared" si="258"/>
        <v>2.2828768538709324E-3</v>
      </c>
      <c r="AT117" s="5">
        <f t="shared" si="259"/>
        <v>2.4624452614589471E-3</v>
      </c>
      <c r="AU117" s="5">
        <f t="shared" si="260"/>
        <v>1.7707588724872564E-3</v>
      </c>
      <c r="AV117" s="5">
        <f t="shared" si="261"/>
        <v>9.550223410756865E-4</v>
      </c>
      <c r="AW117" s="5">
        <f t="shared" si="262"/>
        <v>3.2821036345855155E-5</v>
      </c>
      <c r="AX117" s="5">
        <f t="shared" si="263"/>
        <v>4.2853505685208262E-3</v>
      </c>
      <c r="AY117" s="5">
        <f t="shared" si="264"/>
        <v>5.6959927456652314E-3</v>
      </c>
      <c r="AZ117" s="5">
        <f t="shared" si="265"/>
        <v>3.7854934899608167E-3</v>
      </c>
      <c r="BA117" s="5">
        <f t="shared" si="266"/>
        <v>1.6771979415927821E-3</v>
      </c>
      <c r="BB117" s="5">
        <f t="shared" si="267"/>
        <v>5.5732355822493793E-4</v>
      </c>
      <c r="BC117" s="5">
        <f t="shared" si="268"/>
        <v>1.4815641772492484E-4</v>
      </c>
      <c r="BD117" s="5">
        <f t="shared" si="269"/>
        <v>2.3442299497135186E-4</v>
      </c>
      <c r="BE117" s="5">
        <f t="shared" si="270"/>
        <v>5.0572486392807961E-4</v>
      </c>
      <c r="BF117" s="5">
        <f t="shared" si="271"/>
        <v>5.4550458675423476E-4</v>
      </c>
      <c r="BG117" s="5">
        <f t="shared" si="272"/>
        <v>3.9227555718548079E-4</v>
      </c>
      <c r="BH117" s="5">
        <f t="shared" si="273"/>
        <v>2.1156574550651775E-4</v>
      </c>
      <c r="BI117" s="5">
        <f t="shared" si="274"/>
        <v>9.1282903258873443E-5</v>
      </c>
      <c r="BJ117" s="8">
        <f t="shared" si="275"/>
        <v>0.55667326451356824</v>
      </c>
      <c r="BK117" s="8">
        <f t="shared" si="276"/>
        <v>0.21103845484753511</v>
      </c>
      <c r="BL117" s="8">
        <f t="shared" si="277"/>
        <v>0.21877179464841862</v>
      </c>
      <c r="BM117" s="8">
        <f t="shared" si="278"/>
        <v>0.66944744343874585</v>
      </c>
      <c r="BN117" s="8">
        <f t="shared" si="279"/>
        <v>0.32335222091834892</v>
      </c>
    </row>
    <row r="118" spans="1:66" x14ac:dyDescent="0.25">
      <c r="A118" t="s">
        <v>13</v>
      </c>
      <c r="B118" t="s">
        <v>248</v>
      </c>
      <c r="C118" t="s">
        <v>14</v>
      </c>
      <c r="D118" s="11">
        <v>44473</v>
      </c>
      <c r="E118">
        <f>VLOOKUP(A118,home!$A$2:$E$405,3,FALSE)</f>
        <v>1.62686567164179</v>
      </c>
      <c r="F118">
        <f>VLOOKUP(B118,home!$B$2:$E$405,3,FALSE)</f>
        <v>2.17</v>
      </c>
      <c r="G118">
        <f>VLOOKUP(C118,away!$B$2:$E$405,4,FALSE)</f>
        <v>0.86</v>
      </c>
      <c r="H118">
        <f>VLOOKUP(A118,away!$A$2:$E$405,3,FALSE)</f>
        <v>1.3582089552238801</v>
      </c>
      <c r="I118">
        <f>VLOOKUP(C118,away!$B$2:$E$405,3,FALSE)</f>
        <v>0.7</v>
      </c>
      <c r="J118">
        <f>VLOOKUP(B118,home!$B$2:$E$405,4,FALSE)</f>
        <v>0.93</v>
      </c>
      <c r="K118" s="3">
        <f t="shared" si="224"/>
        <v>3.0360567164179084</v>
      </c>
      <c r="L118" s="3">
        <f t="shared" si="225"/>
        <v>0.88419402985074591</v>
      </c>
      <c r="M118" s="5">
        <f t="shared" si="226"/>
        <v>1.9836120287586419E-2</v>
      </c>
      <c r="N118" s="5">
        <f t="shared" si="227"/>
        <v>6.0223586226800296E-2</v>
      </c>
      <c r="O118" s="5">
        <f t="shared" si="228"/>
        <v>1.7538979133685174E-2</v>
      </c>
      <c r="P118" s="5">
        <f t="shared" si="229"/>
        <v>5.3249335397938427E-2</v>
      </c>
      <c r="Q118" s="5">
        <f t="shared" si="230"/>
        <v>9.1421111725325035E-2</v>
      </c>
      <c r="R118" s="5">
        <f t="shared" si="231"/>
        <v>7.7539303198406184E-3</v>
      </c>
      <c r="S118" s="5">
        <f t="shared" si="232"/>
        <v>3.5736470630506917E-2</v>
      </c>
      <c r="T118" s="5">
        <f t="shared" si="233"/>
        <v>8.083400118985043E-2</v>
      </c>
      <c r="U118" s="5">
        <f t="shared" si="234"/>
        <v>2.3541372226188576E-2</v>
      </c>
      <c r="V118" s="5">
        <f t="shared" si="235"/>
        <v>1.0659249013938778E-2</v>
      </c>
      <c r="W118" s="5">
        <f t="shared" si="236"/>
        <v>9.2519893425355021E-2</v>
      </c>
      <c r="X118" s="5">
        <f t="shared" si="237"/>
        <v>8.1805537409126189E-2</v>
      </c>
      <c r="Y118" s="5">
        <f t="shared" si="238"/>
        <v>3.6165983892940616E-2</v>
      </c>
      <c r="Z118" s="5">
        <f t="shared" si="239"/>
        <v>2.2853262988939203E-3</v>
      </c>
      <c r="AA118" s="5">
        <f t="shared" si="240"/>
        <v>6.9383802589633682E-3</v>
      </c>
      <c r="AB118" s="5">
        <f t="shared" si="241"/>
        <v>1.053265799314358E-2</v>
      </c>
      <c r="AC118" s="5">
        <f t="shared" si="242"/>
        <v>1.7883976226331949E-3</v>
      </c>
      <c r="AD118" s="5">
        <f t="shared" si="243"/>
        <v>7.0223910959079566E-2</v>
      </c>
      <c r="AE118" s="5">
        <f t="shared" si="244"/>
        <v>6.2091562822788514E-2</v>
      </c>
      <c r="AF118" s="5">
        <f t="shared" si="245"/>
        <v>2.7450494576006068E-2</v>
      </c>
      <c r="AG118" s="5">
        <f t="shared" si="246"/>
        <v>8.0905211401849503E-3</v>
      </c>
      <c r="AH118" s="5">
        <f t="shared" si="247"/>
        <v>5.051679674357262E-4</v>
      </c>
      <c r="AI118" s="5">
        <f t="shared" si="248"/>
        <v>1.5337186004524201E-3</v>
      </c>
      <c r="AJ118" s="5">
        <f t="shared" si="249"/>
        <v>2.3282283289993225E-3</v>
      </c>
      <c r="AK118" s="5">
        <f t="shared" si="250"/>
        <v>2.3562110852042789E-3</v>
      </c>
      <c r="AL118" s="5">
        <f t="shared" si="251"/>
        <v>1.9203550583844154E-4</v>
      </c>
      <c r="AM118" s="5">
        <f t="shared" si="252"/>
        <v>4.2640755304089333E-2</v>
      </c>
      <c r="AN118" s="5">
        <f t="shared" si="253"/>
        <v>3.770270126820232E-2</v>
      </c>
      <c r="AO118" s="5">
        <f t="shared" si="254"/>
        <v>1.6668251685295319E-2</v>
      </c>
      <c r="AP118" s="5">
        <f t="shared" si="255"/>
        <v>4.9126562093959186E-3</v>
      </c>
      <c r="AQ118" s="5">
        <f t="shared" si="256"/>
        <v>1.0859353227642664E-3</v>
      </c>
      <c r="AR118" s="5">
        <f t="shared" si="257"/>
        <v>8.9333300175701075E-5</v>
      </c>
      <c r="AS118" s="5">
        <f t="shared" si="258"/>
        <v>2.7122096599821444E-4</v>
      </c>
      <c r="AT118" s="5">
        <f t="shared" si="259"/>
        <v>4.1172111772611606E-4</v>
      </c>
      <c r="AU118" s="5">
        <f t="shared" si="260"/>
        <v>4.1666955492115432E-4</v>
      </c>
      <c r="AV118" s="5">
        <f t="shared" si="261"/>
        <v>3.162581001863078E-4</v>
      </c>
      <c r="AW118" s="5">
        <f t="shared" si="262"/>
        <v>1.4319784803414731E-5</v>
      </c>
      <c r="AX118" s="5">
        <f t="shared" si="263"/>
        <v>2.1576625255685475E-2</v>
      </c>
      <c r="AY118" s="5">
        <f t="shared" si="264"/>
        <v>1.9077923235403919E-2</v>
      </c>
      <c r="AZ118" s="5">
        <f t="shared" si="265"/>
        <v>8.4342929133474857E-3</v>
      </c>
      <c r="BA118" s="5">
        <f t="shared" si="266"/>
        <v>2.4858504799981011E-3</v>
      </c>
      <c r="BB118" s="5">
        <f t="shared" si="267"/>
        <v>5.4949353837898285E-4</v>
      </c>
      <c r="BC118" s="5">
        <f t="shared" si="268"/>
        <v>9.7171781215251717E-5</v>
      </c>
      <c r="BD118" s="5">
        <f t="shared" si="269"/>
        <v>1.3164661780369907E-5</v>
      </c>
      <c r="BE118" s="5">
        <f t="shared" si="270"/>
        <v>3.9968659817662205E-5</v>
      </c>
      <c r="BF118" s="5">
        <f t="shared" si="271"/>
        <v>6.0673559042817958E-5</v>
      </c>
      <c r="BG118" s="5">
        <f t="shared" si="272"/>
        <v>6.1402788813641988E-5</v>
      </c>
      <c r="BH118" s="5">
        <f t="shared" si="273"/>
        <v>4.6605587346112053E-5</v>
      </c>
      <c r="BI118" s="5">
        <f t="shared" si="274"/>
        <v>2.8299441296952995E-5</v>
      </c>
      <c r="BJ118" s="8">
        <f t="shared" si="275"/>
        <v>0.76605826036123303</v>
      </c>
      <c r="BK118" s="8">
        <f t="shared" si="276"/>
        <v>0.14053953169384611</v>
      </c>
      <c r="BL118" s="8">
        <f t="shared" si="277"/>
        <v>7.4783963651018109E-2</v>
      </c>
      <c r="BM118" s="8">
        <f t="shared" si="278"/>
        <v>0.71458041546321471</v>
      </c>
      <c r="BN118" s="8">
        <f t="shared" si="279"/>
        <v>0.25002306309117595</v>
      </c>
    </row>
    <row r="119" spans="1:66" x14ac:dyDescent="0.25">
      <c r="A119" t="s">
        <v>13</v>
      </c>
      <c r="B119" t="s">
        <v>250</v>
      </c>
      <c r="C119" t="s">
        <v>59</v>
      </c>
      <c r="D119" s="11">
        <v>44473</v>
      </c>
      <c r="E119">
        <f>VLOOKUP(A119,home!$A$2:$E$405,3,FALSE)</f>
        <v>1.62686567164179</v>
      </c>
      <c r="F119">
        <f>VLOOKUP(B119,home!$B$2:$E$405,3,FALSE)</f>
        <v>1.35</v>
      </c>
      <c r="G119">
        <f>VLOOKUP(C119,away!$B$2:$E$405,4,FALSE)</f>
        <v>0.73</v>
      </c>
      <c r="H119">
        <f>VLOOKUP(A119,away!$A$2:$E$405,3,FALSE)</f>
        <v>1.3582089552238801</v>
      </c>
      <c r="I119">
        <f>VLOOKUP(C119,away!$B$2:$E$405,3,FALSE)</f>
        <v>1.04</v>
      </c>
      <c r="J119">
        <f>VLOOKUP(B119,home!$B$2:$E$405,4,FALSE)</f>
        <v>0.88</v>
      </c>
      <c r="K119" s="3">
        <f t="shared" si="224"/>
        <v>1.6032761194029841</v>
      </c>
      <c r="L119" s="3">
        <f t="shared" si="225"/>
        <v>1.2430328358208951</v>
      </c>
      <c r="M119" s="5">
        <f t="shared" si="226"/>
        <v>5.8058221368536785E-2</v>
      </c>
      <c r="N119" s="5">
        <f t="shared" si="227"/>
        <v>9.3083359855187051E-2</v>
      </c>
      <c r="O119" s="5">
        <f t="shared" si="228"/>
        <v>7.2168275550449565E-2</v>
      </c>
      <c r="P119" s="5">
        <f t="shared" si="229"/>
        <v>0.11570567276853003</v>
      </c>
      <c r="Q119" s="5">
        <f t="shared" si="230"/>
        <v>7.4619163984807918E-2</v>
      </c>
      <c r="R119" s="5">
        <f t="shared" si="231"/>
        <v>4.4853768106889555E-2</v>
      </c>
      <c r="S119" s="5">
        <f t="shared" si="232"/>
        <v>5.7648177963618027E-2</v>
      </c>
      <c r="T119" s="5">
        <f t="shared" si="233"/>
        <v>9.2754071014620201E-2</v>
      </c>
      <c r="U119" s="5">
        <f t="shared" si="234"/>
        <v>7.1912975271015214E-2</v>
      </c>
      <c r="V119" s="5">
        <f t="shared" si="235"/>
        <v>1.2765387452517013E-2</v>
      </c>
      <c r="W119" s="5">
        <f t="shared" si="236"/>
        <v>3.9878374555552584E-2</v>
      </c>
      <c r="X119" s="5">
        <f t="shared" si="237"/>
        <v>4.9570129011716355E-2</v>
      </c>
      <c r="Y119" s="5">
        <f t="shared" si="238"/>
        <v>3.0808649018720706E-2</v>
      </c>
      <c r="Z119" s="5">
        <f t="shared" si="239"/>
        <v>1.8584902189053249E-2</v>
      </c>
      <c r="AA119" s="5">
        <f t="shared" si="240"/>
        <v>2.9796729861149316E-2</v>
      </c>
      <c r="AB119" s="5">
        <f t="shared" si="241"/>
        <v>2.388619271134125E-2</v>
      </c>
      <c r="AC119" s="5">
        <f t="shared" si="242"/>
        <v>1.590028626144832E-3</v>
      </c>
      <c r="AD119" s="5">
        <f t="shared" si="243"/>
        <v>1.5984011401381264E-2</v>
      </c>
      <c r="AE119" s="5">
        <f t="shared" si="244"/>
        <v>1.9868651020052475E-2</v>
      </c>
      <c r="AF119" s="5">
        <f t="shared" si="245"/>
        <v>1.2348692810695774E-2</v>
      </c>
      <c r="AG119" s="5">
        <f t="shared" si="246"/>
        <v>5.1166102143867563E-3</v>
      </c>
      <c r="AH119" s="5">
        <f t="shared" si="247"/>
        <v>5.7754109178782057E-3</v>
      </c>
      <c r="AI119" s="5">
        <f t="shared" si="248"/>
        <v>9.2595784043733951E-3</v>
      </c>
      <c r="AJ119" s="5">
        <f t="shared" si="249"/>
        <v>7.4228304657357278E-3</v>
      </c>
      <c r="AK119" s="5">
        <f t="shared" si="250"/>
        <v>3.9669489413636742E-3</v>
      </c>
      <c r="AL119" s="5">
        <f t="shared" si="251"/>
        <v>1.2675230316925275E-4</v>
      </c>
      <c r="AM119" s="5">
        <f t="shared" si="252"/>
        <v>5.1253567544199173E-3</v>
      </c>
      <c r="AN119" s="5">
        <f t="shared" si="253"/>
        <v>6.3709867410403683E-3</v>
      </c>
      <c r="AO119" s="5">
        <f t="shared" si="254"/>
        <v>3.9596728578463669E-3</v>
      </c>
      <c r="AP119" s="5">
        <f t="shared" si="255"/>
        <v>1.6406677938039325E-3</v>
      </c>
      <c r="AQ119" s="5">
        <f t="shared" si="256"/>
        <v>5.0985098509302848E-4</v>
      </c>
      <c r="AR119" s="5">
        <f t="shared" si="257"/>
        <v>1.4358050822562201E-3</v>
      </c>
      <c r="AS119" s="5">
        <f t="shared" si="258"/>
        <v>2.301992000498835E-3</v>
      </c>
      <c r="AT119" s="5">
        <f t="shared" si="259"/>
        <v>1.8453644007282424E-3</v>
      </c>
      <c r="AU119" s="5">
        <f t="shared" si="260"/>
        <v>9.862095584279966E-4</v>
      </c>
      <c r="AV119" s="5">
        <f t="shared" si="261"/>
        <v>3.9529155843864226E-4</v>
      </c>
      <c r="AW119" s="5">
        <f t="shared" si="262"/>
        <v>7.0168837837145712E-6</v>
      </c>
      <c r="AX119" s="5">
        <f t="shared" si="263"/>
        <v>1.3695603479637068E-3</v>
      </c>
      <c r="AY119" s="5">
        <f t="shared" si="264"/>
        <v>1.7024084831571784E-3</v>
      </c>
      <c r="AZ119" s="5">
        <f t="shared" si="265"/>
        <v>1.0580748222722082E-3</v>
      </c>
      <c r="BA119" s="5">
        <f t="shared" si="266"/>
        <v>4.3840724894657086E-4</v>
      </c>
      <c r="BB119" s="5">
        <f t="shared" si="267"/>
        <v>1.3623865147562329E-4</v>
      </c>
      <c r="BC119" s="5">
        <f t="shared" si="268"/>
        <v>3.3869823458431695E-5</v>
      </c>
      <c r="BD119" s="5">
        <f t="shared" si="269"/>
        <v>2.9745881051383379E-4</v>
      </c>
      <c r="BE119" s="5">
        <f t="shared" si="270"/>
        <v>4.7690860740284694E-4</v>
      </c>
      <c r="BF119" s="5">
        <f t="shared" si="271"/>
        <v>3.8230809069335895E-4</v>
      </c>
      <c r="BG119" s="5">
        <f t="shared" si="272"/>
        <v>2.0431514402107086E-4</v>
      </c>
      <c r="BH119" s="5">
        <f t="shared" si="273"/>
        <v>8.1893397810341089E-5</v>
      </c>
      <c r="BI119" s="5">
        <f t="shared" si="274"/>
        <v>2.6259545809217678E-5</v>
      </c>
      <c r="BJ119" s="8">
        <f t="shared" si="275"/>
        <v>0.45637680739659847</v>
      </c>
      <c r="BK119" s="8">
        <f t="shared" si="276"/>
        <v>0.24759664896567307</v>
      </c>
      <c r="BL119" s="8">
        <f t="shared" si="277"/>
        <v>0.27747651642679655</v>
      </c>
      <c r="BM119" s="8">
        <f t="shared" si="278"/>
        <v>0.53985102174434707</v>
      </c>
      <c r="BN119" s="8">
        <f t="shared" si="279"/>
        <v>0.45848846163440093</v>
      </c>
    </row>
    <row r="120" spans="1:66" x14ac:dyDescent="0.25">
      <c r="A120" t="s">
        <v>13</v>
      </c>
      <c r="B120" t="s">
        <v>54</v>
      </c>
      <c r="C120" t="s">
        <v>62</v>
      </c>
      <c r="D120" s="11">
        <v>44473</v>
      </c>
      <c r="E120">
        <f>VLOOKUP(A120,home!$A$2:$E$405,3,FALSE)</f>
        <v>1.62686567164179</v>
      </c>
      <c r="F120">
        <f>VLOOKUP(B120,home!$B$2:$E$405,3,FALSE)</f>
        <v>0.79</v>
      </c>
      <c r="G120">
        <f>VLOOKUP(C120,away!$B$2:$E$405,4,FALSE)</f>
        <v>1.19</v>
      </c>
      <c r="H120">
        <f>VLOOKUP(A120,away!$A$2:$E$405,3,FALSE)</f>
        <v>1.3582089552238801</v>
      </c>
      <c r="I120">
        <f>VLOOKUP(C120,away!$B$2:$E$405,3,FALSE)</f>
        <v>1.1499999999999999</v>
      </c>
      <c r="J120">
        <f>VLOOKUP(B120,home!$B$2:$E$405,4,FALSE)</f>
        <v>1.37</v>
      </c>
      <c r="K120" s="3">
        <f t="shared" si="224"/>
        <v>1.5294164179104468</v>
      </c>
      <c r="L120" s="3">
        <f t="shared" si="225"/>
        <v>2.1398582089552232</v>
      </c>
      <c r="M120" s="5">
        <f t="shared" si="226"/>
        <v>2.5494956597587271E-2</v>
      </c>
      <c r="N120" s="5">
        <f t="shared" si="227"/>
        <v>3.8992405194264237E-2</v>
      </c>
      <c r="O120" s="5">
        <f t="shared" si="228"/>
        <v>5.4555592162304246E-2</v>
      </c>
      <c r="P120" s="5">
        <f t="shared" si="229"/>
        <v>8.3438218341854609E-2</v>
      </c>
      <c r="Q120" s="5">
        <f t="shared" si="230"/>
        <v>2.9817812338962163E-2</v>
      </c>
      <c r="R120" s="5">
        <f t="shared" si="231"/>
        <v>5.8370615866460002E-2</v>
      </c>
      <c r="S120" s="5">
        <f t="shared" si="232"/>
        <v>6.8267779290138636E-2</v>
      </c>
      <c r="T120" s="5">
        <f t="shared" si="233"/>
        <v>6.3805890506614532E-2</v>
      </c>
      <c r="U120" s="5">
        <f t="shared" si="234"/>
        <v>8.927297822970795E-2</v>
      </c>
      <c r="V120" s="5">
        <f t="shared" si="235"/>
        <v>2.482470014247265E-2</v>
      </c>
      <c r="W120" s="5">
        <f t="shared" si="236"/>
        <v>1.5201283912460478E-2</v>
      </c>
      <c r="X120" s="5">
        <f t="shared" si="237"/>
        <v>3.2528592166737529E-2</v>
      </c>
      <c r="Y120" s="5">
        <f t="shared" si="238"/>
        <v>3.4803287486874938E-2</v>
      </c>
      <c r="Z120" s="5">
        <f t="shared" si="239"/>
        <v>4.1634947174538819E-2</v>
      </c>
      <c r="AA120" s="5">
        <f t="shared" si="240"/>
        <v>6.3677171767573842E-2</v>
      </c>
      <c r="AB120" s="5">
        <f t="shared" si="241"/>
        <v>4.8694455973715522E-2</v>
      </c>
      <c r="AC120" s="5">
        <f t="shared" si="242"/>
        <v>5.0777904416856416E-3</v>
      </c>
      <c r="AD120" s="5">
        <f t="shared" si="243"/>
        <v>5.8122732972587538E-3</v>
      </c>
      <c r="AE120" s="5">
        <f t="shared" si="244"/>
        <v>1.2437440727830385E-2</v>
      </c>
      <c r="AF120" s="5">
        <f t="shared" si="245"/>
        <v>1.3307179819920941E-2</v>
      </c>
      <c r="AG120" s="5">
        <f t="shared" si="246"/>
        <v>9.4918259919003732E-3</v>
      </c>
      <c r="AH120" s="5">
        <f t="shared" si="247"/>
        <v>2.2273220872713492E-2</v>
      </c>
      <c r="AI120" s="5">
        <f t="shared" si="248"/>
        <v>3.4065029682473665E-2</v>
      </c>
      <c r="AJ120" s="5">
        <f t="shared" si="249"/>
        <v>2.6049807836490968E-2</v>
      </c>
      <c r="AK120" s="5">
        <f t="shared" si="250"/>
        <v>1.32803345961805E-2</v>
      </c>
      <c r="AL120" s="5">
        <f t="shared" si="251"/>
        <v>6.6473035315171879E-4</v>
      </c>
      <c r="AM120" s="5">
        <f t="shared" si="252"/>
        <v>1.7778772412420027E-3</v>
      </c>
      <c r="AN120" s="5">
        <f t="shared" si="253"/>
        <v>3.8044052091863651E-3</v>
      </c>
      <c r="AO120" s="5">
        <f t="shared" si="254"/>
        <v>4.0704438585347294E-3</v>
      </c>
      <c r="AP120" s="5">
        <f t="shared" si="255"/>
        <v>2.9033909015923048E-3</v>
      </c>
      <c r="AQ120" s="5">
        <f t="shared" si="256"/>
        <v>1.5532112136445501E-3</v>
      </c>
      <c r="AR120" s="5">
        <f t="shared" si="257"/>
        <v>9.5323069048697529E-3</v>
      </c>
      <c r="AS120" s="5">
        <f t="shared" si="258"/>
        <v>1.4578866680868918E-2</v>
      </c>
      <c r="AT120" s="5">
        <f t="shared" si="259"/>
        <v>1.1148579028124255E-2</v>
      </c>
      <c r="AU120" s="5">
        <f t="shared" si="260"/>
        <v>5.6836066006617763E-3</v>
      </c>
      <c r="AV120" s="5">
        <f t="shared" si="261"/>
        <v>2.1731503119990772E-3</v>
      </c>
      <c r="AW120" s="5">
        <f t="shared" si="262"/>
        <v>6.0430161432594982E-5</v>
      </c>
      <c r="AX120" s="5">
        <f t="shared" si="263"/>
        <v>4.5318577363080866E-4</v>
      </c>
      <c r="AY120" s="5">
        <f t="shared" si="264"/>
        <v>9.6975329788560947E-4</v>
      </c>
      <c r="AZ120" s="5">
        <f t="shared" si="265"/>
        <v>1.0375672775709609E-3</v>
      </c>
      <c r="BA120" s="5">
        <f t="shared" si="266"/>
        <v>7.4008228541784786E-4</v>
      </c>
      <c r="BB120" s="5">
        <f t="shared" si="267"/>
        <v>3.9591778843843105E-4</v>
      </c>
      <c r="BC120" s="5">
        <f t="shared" si="268"/>
        <v>1.6944158593227475E-4</v>
      </c>
      <c r="BD120" s="5">
        <f t="shared" si="269"/>
        <v>3.3996308634443488E-3</v>
      </c>
      <c r="BE120" s="5">
        <f t="shared" si="270"/>
        <v>5.1994512573868557E-3</v>
      </c>
      <c r="BF120" s="5">
        <f t="shared" si="271"/>
        <v>3.9760630585862879E-3</v>
      </c>
      <c r="BG120" s="5">
        <f t="shared" si="272"/>
        <v>2.0270187068163652E-3</v>
      </c>
      <c r="BH120" s="5">
        <f t="shared" si="273"/>
        <v>7.7503892240413813E-4</v>
      </c>
      <c r="BI120" s="5">
        <f t="shared" si="274"/>
        <v>2.3707145048890163E-4</v>
      </c>
      <c r="BJ120" s="8">
        <f t="shared" si="275"/>
        <v>0.2740732678759002</v>
      </c>
      <c r="BK120" s="8">
        <f t="shared" si="276"/>
        <v>0.20873792846477615</v>
      </c>
      <c r="BL120" s="8">
        <f t="shared" si="277"/>
        <v>0.46896999077327084</v>
      </c>
      <c r="BM120" s="8">
        <f t="shared" si="278"/>
        <v>0.70183721065060056</v>
      </c>
      <c r="BN120" s="8">
        <f t="shared" si="279"/>
        <v>0.29066960050143253</v>
      </c>
    </row>
    <row r="121" spans="1:66" x14ac:dyDescent="0.25">
      <c r="A121" t="s">
        <v>13</v>
      </c>
      <c r="B121" t="s">
        <v>57</v>
      </c>
      <c r="C121" t="s">
        <v>60</v>
      </c>
      <c r="D121" s="11">
        <v>44473</v>
      </c>
      <c r="E121">
        <f>VLOOKUP(A121,home!$A$2:$E$405,3,FALSE)</f>
        <v>1.62686567164179</v>
      </c>
      <c r="F121">
        <f>VLOOKUP(B121,home!$B$2:$E$405,3,FALSE)</f>
        <v>0.56999999999999995</v>
      </c>
      <c r="G121">
        <f>VLOOKUP(C121,away!$B$2:$E$405,4,FALSE)</f>
        <v>0.56999999999999995</v>
      </c>
      <c r="H121">
        <f>VLOOKUP(A121,away!$A$2:$E$405,3,FALSE)</f>
        <v>1.3582089552238801</v>
      </c>
      <c r="I121">
        <f>VLOOKUP(C121,away!$B$2:$E$405,3,FALSE)</f>
        <v>1.1499999999999999</v>
      </c>
      <c r="J121">
        <f>VLOOKUP(B121,home!$B$2:$E$405,4,FALSE)</f>
        <v>1.18</v>
      </c>
      <c r="K121" s="3">
        <f t="shared" si="224"/>
        <v>0.52856865671641751</v>
      </c>
      <c r="L121" s="3">
        <f t="shared" si="225"/>
        <v>1.8430895522388051</v>
      </c>
      <c r="M121" s="5">
        <f t="shared" si="226"/>
        <v>9.3325844149559106E-2</v>
      </c>
      <c r="N121" s="5">
        <f t="shared" si="227"/>
        <v>4.932911607905819E-2</v>
      </c>
      <c r="O121" s="5">
        <f t="shared" si="228"/>
        <v>0.1720078883059194</v>
      </c>
      <c r="P121" s="5">
        <f t="shared" si="229"/>
        <v>9.0917978466487401E-2</v>
      </c>
      <c r="Q121" s="5">
        <f t="shared" si="230"/>
        <v>1.3036912311458008E-2</v>
      </c>
      <c r="R121" s="5">
        <f t="shared" si="231"/>
        <v>0.15851297091964975</v>
      </c>
      <c r="S121" s="5">
        <f t="shared" si="232"/>
        <v>2.2143059309449917E-2</v>
      </c>
      <c r="T121" s="5">
        <f t="shared" si="233"/>
        <v>2.4028196874701705E-2</v>
      </c>
      <c r="U121" s="5">
        <f t="shared" si="234"/>
        <v>8.378498811112782E-2</v>
      </c>
      <c r="V121" s="5">
        <f t="shared" si="235"/>
        <v>2.3968616003711674E-3</v>
      </c>
      <c r="W121" s="5">
        <f t="shared" si="236"/>
        <v>2.2969677427323622E-3</v>
      </c>
      <c r="X121" s="5">
        <f t="shared" si="237"/>
        <v>4.233517248459568E-3</v>
      </c>
      <c r="Y121" s="5">
        <f t="shared" si="238"/>
        <v>3.9013757049293028E-3</v>
      </c>
      <c r="Z121" s="5">
        <f t="shared" si="239"/>
        <v>9.7384533532113335E-2</v>
      </c>
      <c r="AA121" s="5">
        <f t="shared" si="240"/>
        <v>5.1474412074024062E-2</v>
      </c>
      <c r="AB121" s="5">
        <f t="shared" si="241"/>
        <v>1.3603880422617117E-2</v>
      </c>
      <c r="AC121" s="5">
        <f t="shared" si="242"/>
        <v>1.4593881614164168E-4</v>
      </c>
      <c r="AD121" s="5">
        <f t="shared" si="243"/>
        <v>3.0352628857424646E-4</v>
      </c>
      <c r="AE121" s="5">
        <f t="shared" si="244"/>
        <v>5.5942613130101424E-4</v>
      </c>
      <c r="AF121" s="5">
        <f t="shared" si="245"/>
        <v>5.155362289251368E-4</v>
      </c>
      <c r="AG121" s="5">
        <f t="shared" si="246"/>
        <v>3.1672647911083757E-4</v>
      </c>
      <c r="AH121" s="5">
        <f t="shared" si="247"/>
        <v>4.4872104075671909E-2</v>
      </c>
      <c r="AI121" s="5">
        <f t="shared" si="248"/>
        <v>2.3717987775317181E-2</v>
      </c>
      <c r="AJ121" s="5">
        <f t="shared" si="249"/>
        <v>6.268292469207906E-3</v>
      </c>
      <c r="AK121" s="5">
        <f t="shared" si="250"/>
        <v>1.1044076434516199E-3</v>
      </c>
      <c r="AL121" s="5">
        <f t="shared" si="251"/>
        <v>5.6869401029481692E-6</v>
      </c>
      <c r="AM121" s="5">
        <f t="shared" si="252"/>
        <v>3.2086896525961851E-5</v>
      </c>
      <c r="AN121" s="5">
        <f t="shared" si="253"/>
        <v>5.9139023750767897E-5</v>
      </c>
      <c r="AO121" s="5">
        <f t="shared" si="254"/>
        <v>5.4499258402321446E-5</v>
      </c>
      <c r="AP121" s="5">
        <f t="shared" si="255"/>
        <v>3.3482337922027195E-5</v>
      </c>
      <c r="AQ121" s="5">
        <f t="shared" si="256"/>
        <v>1.5427736802154363E-5</v>
      </c>
      <c r="AR121" s="5">
        <f t="shared" si="257"/>
        <v>1.6540661241768655E-2</v>
      </c>
      <c r="AS121" s="5">
        <f t="shared" si="258"/>
        <v>8.7428750937629685E-3</v>
      </c>
      <c r="AT121" s="5">
        <f t="shared" si="259"/>
        <v>2.3106048720748572E-3</v>
      </c>
      <c r="AU121" s="5">
        <f t="shared" si="260"/>
        <v>4.0710443781167237E-4</v>
      </c>
      <c r="AV121" s="5">
        <f t="shared" si="261"/>
        <v>5.3795661459351982E-5</v>
      </c>
      <c r="AW121" s="5">
        <f t="shared" si="262"/>
        <v>1.5389481830261522E-7</v>
      </c>
      <c r="AX121" s="5">
        <f t="shared" si="263"/>
        <v>2.8266879658210547E-6</v>
      </c>
      <c r="AY121" s="5">
        <f t="shared" si="264"/>
        <v>5.2098390572439465E-6</v>
      </c>
      <c r="AZ121" s="5">
        <f t="shared" si="265"/>
        <v>4.801099967625993E-6</v>
      </c>
      <c r="BA121" s="5">
        <f t="shared" si="266"/>
        <v>2.9496190631951779E-6</v>
      </c>
      <c r="BB121" s="5">
        <f t="shared" si="267"/>
        <v>1.3591030196148609E-6</v>
      </c>
      <c r="BC121" s="5">
        <f t="shared" si="268"/>
        <v>5.009897151736729E-7</v>
      </c>
      <c r="BD121" s="5">
        <f t="shared" si="269"/>
        <v>5.0809866536375252E-3</v>
      </c>
      <c r="BE121" s="5">
        <f t="shared" si="270"/>
        <v>2.6856502903072322E-3</v>
      </c>
      <c r="BF121" s="5">
        <f t="shared" si="271"/>
        <v>7.0977528317887504E-4</v>
      </c>
      <c r="BG121" s="5">
        <f t="shared" si="272"/>
        <v>1.2505498933345764E-4</v>
      </c>
      <c r="BH121" s="5">
        <f t="shared" si="273"/>
        <v>1.65250369319179E-5</v>
      </c>
      <c r="BI121" s="5">
        <f t="shared" si="274"/>
        <v>1.7469233146586077E-6</v>
      </c>
      <c r="BJ121" s="8">
        <f t="shared" si="275"/>
        <v>9.8733583681442291E-2</v>
      </c>
      <c r="BK121" s="8">
        <f t="shared" si="276"/>
        <v>0.20894057912116942</v>
      </c>
      <c r="BL121" s="8">
        <f t="shared" si="277"/>
        <v>0.5920217122805681</v>
      </c>
      <c r="BM121" s="8">
        <f t="shared" si="278"/>
        <v>0.41994464243892221</v>
      </c>
      <c r="BN121" s="8">
        <f t="shared" si="279"/>
        <v>0.5771307102321318</v>
      </c>
    </row>
    <row r="122" spans="1:66" x14ac:dyDescent="0.25">
      <c r="A122" t="s">
        <v>13</v>
      </c>
      <c r="B122" t="s">
        <v>61</v>
      </c>
      <c r="C122" t="s">
        <v>51</v>
      </c>
      <c r="D122" s="11">
        <v>44473</v>
      </c>
      <c r="E122">
        <f>VLOOKUP(A122,home!$A$2:$E$405,3,FALSE)</f>
        <v>1.62686567164179</v>
      </c>
      <c r="F122">
        <f>VLOOKUP(B122,home!$B$2:$E$405,3,FALSE)</f>
        <v>1.02</v>
      </c>
      <c r="G122">
        <f>VLOOKUP(C122,away!$B$2:$E$405,4,FALSE)</f>
        <v>1.02</v>
      </c>
      <c r="H122">
        <f>VLOOKUP(A122,away!$A$2:$E$405,3,FALSE)</f>
        <v>1.3582089552238801</v>
      </c>
      <c r="I122">
        <f>VLOOKUP(C122,away!$B$2:$E$405,3,FALSE)</f>
        <v>1.23</v>
      </c>
      <c r="J122">
        <f>VLOOKUP(B122,home!$B$2:$E$405,4,FALSE)</f>
        <v>1.1299999999999999</v>
      </c>
      <c r="K122" s="3">
        <f t="shared" si="224"/>
        <v>1.6925910447761183</v>
      </c>
      <c r="L122" s="3">
        <f t="shared" si="225"/>
        <v>1.8877746268656705</v>
      </c>
      <c r="M122" s="5">
        <f t="shared" si="226"/>
        <v>2.7865506766382806E-2</v>
      </c>
      <c r="N122" s="5">
        <f t="shared" si="227"/>
        <v>4.7164907210927871E-2</v>
      </c>
      <c r="O122" s="5">
        <f t="shared" si="228"/>
        <v>5.2603796638331118E-2</v>
      </c>
      <c r="P122" s="5">
        <f t="shared" si="229"/>
        <v>8.9036715111263334E-2</v>
      </c>
      <c r="Q122" s="5">
        <f t="shared" si="230"/>
        <v>3.9915449786456551E-2</v>
      </c>
      <c r="R122" s="5">
        <f t="shared" si="231"/>
        <v>4.9652056285321579E-2</v>
      </c>
      <c r="S122" s="5">
        <f t="shared" si="232"/>
        <v>7.1123205332911096E-2</v>
      </c>
      <c r="T122" s="5">
        <f t="shared" si="233"/>
        <v>7.5351373326803431E-2</v>
      </c>
      <c r="U122" s="5">
        <f t="shared" si="234"/>
        <v>8.4040625823255083E-2</v>
      </c>
      <c r="V122" s="5">
        <f t="shared" si="235"/>
        <v>2.5250558868420574E-2</v>
      </c>
      <c r="W122" s="5">
        <f t="shared" si="236"/>
        <v>2.2520177618922388E-2</v>
      </c>
      <c r="X122" s="5">
        <f t="shared" si="237"/>
        <v>4.2513019901509831E-2</v>
      </c>
      <c r="Y122" s="5">
        <f t="shared" si="238"/>
        <v>4.0127500140752781E-2</v>
      </c>
      <c r="Z122" s="5">
        <f t="shared" si="239"/>
        <v>3.1243964009045406E-2</v>
      </c>
      <c r="AA122" s="5">
        <f t="shared" si="240"/>
        <v>5.2883253685017603E-2</v>
      </c>
      <c r="AB122" s="5">
        <f t="shared" si="241"/>
        <v>4.4754860802942241E-2</v>
      </c>
      <c r="AC122" s="5">
        <f t="shared" si="242"/>
        <v>5.0425846262556326E-3</v>
      </c>
      <c r="AD122" s="5">
        <f t="shared" si="243"/>
        <v>9.529362741138905E-3</v>
      </c>
      <c r="AE122" s="5">
        <f t="shared" si="244"/>
        <v>1.7989289192921119E-2</v>
      </c>
      <c r="AF122" s="5">
        <f t="shared" si="245"/>
        <v>1.6979861846872654E-2</v>
      </c>
      <c r="AG122" s="5">
        <f t="shared" si="246"/>
        <v>1.068471745407022E-2</v>
      </c>
      <c r="AH122" s="5">
        <f t="shared" si="247"/>
        <v>1.4745390624745034E-2</v>
      </c>
      <c r="AI122" s="5">
        <f t="shared" si="248"/>
        <v>2.4957916123169176E-2</v>
      </c>
      <c r="AJ122" s="5">
        <f t="shared" si="249"/>
        <v>2.1121772663174831E-2</v>
      </c>
      <c r="AK122" s="5">
        <f t="shared" si="250"/>
        <v>1.1916841086495576E-2</v>
      </c>
      <c r="AL122" s="5">
        <f t="shared" si="251"/>
        <v>6.444887933407423E-4</v>
      </c>
      <c r="AM122" s="5">
        <f t="shared" si="252"/>
        <v>3.2258628076149817E-3</v>
      </c>
      <c r="AN122" s="5">
        <f t="shared" si="253"/>
        <v>6.0897019579652161E-3</v>
      </c>
      <c r="AO122" s="5">
        <f t="shared" si="254"/>
        <v>5.7479924207104651E-3</v>
      </c>
      <c r="AP122" s="5">
        <f t="shared" si="255"/>
        <v>3.6169714157444671E-3</v>
      </c>
      <c r="AQ122" s="5">
        <f t="shared" si="256"/>
        <v>1.7070067161852019E-3</v>
      </c>
      <c r="AR122" s="5">
        <f t="shared" si="257"/>
        <v>5.5671948569233198E-3</v>
      </c>
      <c r="AS122" s="5">
        <f t="shared" si="258"/>
        <v>9.4229841593520738E-3</v>
      </c>
      <c r="AT122" s="5">
        <f t="shared" si="259"/>
        <v>7.9746293015932734E-3</v>
      </c>
      <c r="AU122" s="5">
        <f t="shared" si="260"/>
        <v>4.4992620470953332E-3</v>
      </c>
      <c r="AV122" s="5">
        <f t="shared" si="261"/>
        <v>1.9038526622536574E-3</v>
      </c>
      <c r="AW122" s="5">
        <f t="shared" si="262"/>
        <v>5.7202505638329918E-5</v>
      </c>
      <c r="AX122" s="5">
        <f t="shared" si="263"/>
        <v>9.1001108330757759E-4</v>
      </c>
      <c r="AY122" s="5">
        <f t="shared" si="264"/>
        <v>1.7178958332345869E-3</v>
      </c>
      <c r="AZ122" s="5">
        <f t="shared" si="265"/>
        <v>1.6215000827892565E-3</v>
      </c>
      <c r="BA122" s="5">
        <f t="shared" si="266"/>
        <v>1.0203422379167141E-3</v>
      </c>
      <c r="BB122" s="5">
        <f t="shared" si="267"/>
        <v>4.8154404686462712E-4</v>
      </c>
      <c r="BC122" s="5">
        <f t="shared" si="268"/>
        <v>1.818093266778512E-4</v>
      </c>
      <c r="BD122" s="5">
        <f t="shared" si="269"/>
        <v>1.7516015322861507E-3</v>
      </c>
      <c r="BE122" s="5">
        <f t="shared" si="270"/>
        <v>2.9647450675636656E-3</v>
      </c>
      <c r="BF122" s="5">
        <f t="shared" si="271"/>
        <v>2.509050475701215E-3</v>
      </c>
      <c r="BG122" s="5">
        <f t="shared" si="272"/>
        <v>1.4155987886877116E-3</v>
      </c>
      <c r="BH122" s="5">
        <f t="shared" si="273"/>
        <v>5.9900745818218558E-4</v>
      </c>
      <c r="BI122" s="5">
        <f t="shared" si="274"/>
        <v>2.0277493189465445E-4</v>
      </c>
      <c r="BJ122" s="8">
        <f t="shared" si="275"/>
        <v>0.34909629714938667</v>
      </c>
      <c r="BK122" s="8">
        <f t="shared" si="276"/>
        <v>0.22068095533180876</v>
      </c>
      <c r="BL122" s="8">
        <f t="shared" si="277"/>
        <v>0.39548721501398543</v>
      </c>
      <c r="BM122" s="8">
        <f t="shared" si="278"/>
        <v>0.68860930637794682</v>
      </c>
      <c r="BN122" s="8">
        <f t="shared" si="279"/>
        <v>0.30623843179868326</v>
      </c>
    </row>
    <row r="123" spans="1:66" x14ac:dyDescent="0.25">
      <c r="A123" t="s">
        <v>16</v>
      </c>
      <c r="B123" t="s">
        <v>65</v>
      </c>
      <c r="C123" t="s">
        <v>68</v>
      </c>
      <c r="D123" s="11">
        <v>44473</v>
      </c>
      <c r="E123">
        <f>VLOOKUP(A123,home!$A$2:$E$405,3,FALSE)</f>
        <v>1.5381679389313001</v>
      </c>
      <c r="F123">
        <f>VLOOKUP(B123,home!$B$2:$E$405,3,FALSE)</f>
        <v>1.04</v>
      </c>
      <c r="G123">
        <f>VLOOKUP(C123,away!$B$2:$E$405,4,FALSE)</f>
        <v>1.04</v>
      </c>
      <c r="H123">
        <f>VLOOKUP(A123,away!$A$2:$E$405,3,FALSE)</f>
        <v>1.29007633587786</v>
      </c>
      <c r="I123">
        <f>VLOOKUP(C123,away!$B$2:$E$405,3,FALSE)</f>
        <v>1</v>
      </c>
      <c r="J123">
        <f>VLOOKUP(B123,home!$B$2:$E$405,4,FALSE)</f>
        <v>0.98</v>
      </c>
      <c r="K123" s="3">
        <f t="shared" si="224"/>
        <v>1.6636824427480943</v>
      </c>
      <c r="L123" s="3">
        <f t="shared" si="225"/>
        <v>1.2642748091603027</v>
      </c>
      <c r="M123" s="5">
        <f t="shared" si="226"/>
        <v>5.3506226326971877E-2</v>
      </c>
      <c r="N123" s="5">
        <f t="shared" si="227"/>
        <v>8.9017369317888964E-2</v>
      </c>
      <c r="O123" s="5">
        <f t="shared" si="228"/>
        <v>6.7646574078420327E-2</v>
      </c>
      <c r="P123" s="5">
        <f t="shared" si="229"/>
        <v>0.11254241760632623</v>
      </c>
      <c r="Q123" s="5">
        <f t="shared" si="230"/>
        <v>7.4048317216897391E-2</v>
      </c>
      <c r="R123" s="5">
        <f t="shared" si="231"/>
        <v>4.2761929766671571E-2</v>
      </c>
      <c r="S123" s="5">
        <f t="shared" si="232"/>
        <v>5.917907424117879E-2</v>
      </c>
      <c r="T123" s="5">
        <f t="shared" si="233"/>
        <v>9.3617422118034505E-2</v>
      </c>
      <c r="U123" s="5">
        <f t="shared" si="234"/>
        <v>7.1142271770838594E-2</v>
      </c>
      <c r="V123" s="5">
        <f t="shared" si="235"/>
        <v>1.3830490277081438E-2</v>
      </c>
      <c r="W123" s="5">
        <f t="shared" si="236"/>
        <v>4.1064295089597878E-2</v>
      </c>
      <c r="X123" s="5">
        <f t="shared" si="237"/>
        <v>5.1916553837703709E-2</v>
      </c>
      <c r="Y123" s="5">
        <f t="shared" si="238"/>
        <v>3.2818395597711721E-2</v>
      </c>
      <c r="Z123" s="5">
        <f t="shared" si="239"/>
        <v>1.8020943531694991E-2</v>
      </c>
      <c r="AA123" s="5">
        <f t="shared" si="240"/>
        <v>2.9981127355435792E-2</v>
      </c>
      <c r="AB123" s="5">
        <f t="shared" si="241"/>
        <v>2.4939537597516572E-2</v>
      </c>
      <c r="AC123" s="5">
        <f t="shared" si="242"/>
        <v>1.8181491661267088E-3</v>
      </c>
      <c r="AD123" s="5">
        <f t="shared" si="243"/>
        <v>1.7079486691097691E-2</v>
      </c>
      <c r="AE123" s="5">
        <f t="shared" si="244"/>
        <v>2.1593164776943459E-2</v>
      </c>
      <c r="AF123" s="5">
        <f t="shared" si="245"/>
        <v>1.3649847138768583E-2</v>
      </c>
      <c r="AG123" s="5">
        <f t="shared" si="246"/>
        <v>5.7523859621446526E-3</v>
      </c>
      <c r="AH123" s="5">
        <f t="shared" si="247"/>
        <v>5.69585623610557E-3</v>
      </c>
      <c r="AI123" s="5">
        <f t="shared" si="248"/>
        <v>9.4760960164260791E-3</v>
      </c>
      <c r="AJ123" s="5">
        <f t="shared" si="249"/>
        <v>7.8826072841616142E-3</v>
      </c>
      <c r="AK123" s="5">
        <f t="shared" si="250"/>
        <v>4.3713851139126391E-3</v>
      </c>
      <c r="AL123" s="5">
        <f t="shared" si="251"/>
        <v>1.529682930539095E-4</v>
      </c>
      <c r="AM123" s="5">
        <f t="shared" si="252"/>
        <v>5.6829684278257957E-3</v>
      </c>
      <c r="AN123" s="5">
        <f t="shared" si="253"/>
        <v>7.1848338245534826E-3</v>
      </c>
      <c r="AO123" s="5">
        <f t="shared" si="254"/>
        <v>4.5418022061929214E-3</v>
      </c>
      <c r="AP123" s="5">
        <f t="shared" si="255"/>
        <v>1.9140287058261329E-3</v>
      </c>
      <c r="AQ123" s="5">
        <f t="shared" si="256"/>
        <v>6.0496456919641888E-4</v>
      </c>
      <c r="AR123" s="5">
        <f t="shared" si="257"/>
        <v>1.4402255111813783E-3</v>
      </c>
      <c r="AS123" s="5">
        <f t="shared" si="258"/>
        <v>2.3960778965503582E-3</v>
      </c>
      <c r="AT123" s="5">
        <f t="shared" si="259"/>
        <v>1.993156363973808E-3</v>
      </c>
      <c r="AU123" s="5">
        <f t="shared" si="260"/>
        <v>1.1053264161316183E-3</v>
      </c>
      <c r="AV123" s="5">
        <f t="shared" si="261"/>
        <v>4.5972803800596178E-4</v>
      </c>
      <c r="AW123" s="5">
        <f t="shared" si="262"/>
        <v>8.9373926379863458E-6</v>
      </c>
      <c r="AX123" s="5">
        <f t="shared" si="263"/>
        <v>1.5757757993442522E-3</v>
      </c>
      <c r="AY123" s="5">
        <f t="shared" si="264"/>
        <v>1.9922136479953775E-3</v>
      </c>
      <c r="AZ123" s="5">
        <f t="shared" si="265"/>
        <v>1.2593527648129532E-3</v>
      </c>
      <c r="BA123" s="5">
        <f t="shared" si="266"/>
        <v>5.3072265879979886E-4</v>
      </c>
      <c r="BB123" s="5">
        <f t="shared" si="267"/>
        <v>1.6774482204279101E-4</v>
      </c>
      <c r="BC123" s="5">
        <f t="shared" si="268"/>
        <v>4.2415110575155728E-5</v>
      </c>
      <c r="BD123" s="5">
        <f t="shared" si="269"/>
        <v>3.034734722161057E-4</v>
      </c>
      <c r="BE123" s="5">
        <f t="shared" si="270"/>
        <v>5.0488348756573662E-4</v>
      </c>
      <c r="BF123" s="5">
        <f t="shared" si="271"/>
        <v>4.1998289694827098E-4</v>
      </c>
      <c r="BG123" s="5">
        <f t="shared" si="272"/>
        <v>2.3290605730244023E-4</v>
      </c>
      <c r="BH123" s="5">
        <f t="shared" si="273"/>
        <v>9.6870429585937826E-5</v>
      </c>
      <c r="BI123" s="5">
        <f t="shared" si="274"/>
        <v>3.2232326584718069E-5</v>
      </c>
      <c r="BJ123" s="8">
        <f t="shared" si="275"/>
        <v>0.46605406028395363</v>
      </c>
      <c r="BK123" s="8">
        <f t="shared" si="276"/>
        <v>0.24302153955873435</v>
      </c>
      <c r="BL123" s="8">
        <f t="shared" si="277"/>
        <v>0.27288224811553513</v>
      </c>
      <c r="BM123" s="8">
        <f t="shared" si="278"/>
        <v>0.55847268092138413</v>
      </c>
      <c r="BN123" s="8">
        <f t="shared" si="279"/>
        <v>0.4395228343131764</v>
      </c>
    </row>
    <row r="124" spans="1:66" x14ac:dyDescent="0.25">
      <c r="A124" t="s">
        <v>16</v>
      </c>
      <c r="B124" t="s">
        <v>254</v>
      </c>
      <c r="C124" t="s">
        <v>256</v>
      </c>
      <c r="D124" s="11">
        <v>44473</v>
      </c>
      <c r="E124">
        <f>VLOOKUP(A124,home!$A$2:$E$405,3,FALSE)</f>
        <v>1.5381679389313001</v>
      </c>
      <c r="F124">
        <f>VLOOKUP(B124,home!$B$2:$E$405,3,FALSE)</f>
        <v>1.03</v>
      </c>
      <c r="G124">
        <f>VLOOKUP(C124,away!$B$2:$E$405,4,FALSE)</f>
        <v>0.88</v>
      </c>
      <c r="H124">
        <f>VLOOKUP(A124,away!$A$2:$E$405,3,FALSE)</f>
        <v>1.29007633587786</v>
      </c>
      <c r="I124">
        <f>VLOOKUP(C124,away!$B$2:$E$405,3,FALSE)</f>
        <v>0.51</v>
      </c>
      <c r="J124">
        <f>VLOOKUP(B124,home!$B$2:$E$405,4,FALSE)</f>
        <v>0.9</v>
      </c>
      <c r="K124" s="3">
        <f t="shared" si="224"/>
        <v>1.3941954198473305</v>
      </c>
      <c r="L124" s="3">
        <f t="shared" si="225"/>
        <v>0.59214503816793784</v>
      </c>
      <c r="M124" s="5">
        <f t="shared" si="226"/>
        <v>0.13719658454113443</v>
      </c>
      <c r="N124" s="5">
        <f t="shared" si="227"/>
        <v>0.19127884978594673</v>
      </c>
      <c r="O124" s="5">
        <f t="shared" si="228"/>
        <v>8.1240276789620772E-2</v>
      </c>
      <c r="P124" s="5">
        <f t="shared" si="229"/>
        <v>0.11326482180721868</v>
      </c>
      <c r="Q124" s="5">
        <f t="shared" si="230"/>
        <v>0.13334004814261624</v>
      </c>
      <c r="R124" s="5">
        <f t="shared" si="231"/>
        <v>2.4053013400181913E-2</v>
      </c>
      <c r="S124" s="5">
        <f t="shared" si="232"/>
        <v>2.3376893641209082E-2</v>
      </c>
      <c r="T124" s="5">
        <f t="shared" si="233"/>
        <v>7.8956647896724172E-2</v>
      </c>
      <c r="U124" s="5">
        <f t="shared" si="234"/>
        <v>3.3534601116060089E-2</v>
      </c>
      <c r="V124" s="5">
        <f t="shared" si="235"/>
        <v>2.1443518044916448E-3</v>
      </c>
      <c r="W124" s="5">
        <f t="shared" si="236"/>
        <v>6.1967361467552683E-2</v>
      </c>
      <c r="X124" s="5">
        <f t="shared" si="237"/>
        <v>3.6693665621370386E-2</v>
      </c>
      <c r="Y124" s="5">
        <f t="shared" si="238"/>
        <v>1.0863986014943958E-2</v>
      </c>
      <c r="Z124" s="5">
        <f t="shared" si="239"/>
        <v>4.7476241793015473E-3</v>
      </c>
      <c r="AA124" s="5">
        <f t="shared" si="240"/>
        <v>6.6191158859386593E-3</v>
      </c>
      <c r="AB124" s="5">
        <f t="shared" si="241"/>
        <v>4.6141705258071928E-3</v>
      </c>
      <c r="AC124" s="5">
        <f t="shared" si="242"/>
        <v>1.1064398297526206E-4</v>
      </c>
      <c r="AD124" s="5">
        <f t="shared" si="243"/>
        <v>2.1598652884521494E-2</v>
      </c>
      <c r="AE124" s="5">
        <f t="shared" si="244"/>
        <v>1.2789535136681024E-2</v>
      </c>
      <c r="AF124" s="5">
        <f t="shared" si="245"/>
        <v>3.786629885830083E-3</v>
      </c>
      <c r="AG124" s="5">
        <f t="shared" si="246"/>
        <v>7.4741136609090305E-4</v>
      </c>
      <c r="AH124" s="5">
        <f t="shared" si="247"/>
        <v>7.0282052521488465E-4</v>
      </c>
      <c r="AI124" s="5">
        <f t="shared" si="248"/>
        <v>9.798691572292875E-4</v>
      </c>
      <c r="AJ124" s="5">
        <f t="shared" si="249"/>
        <v>6.8306454552936825E-4</v>
      </c>
      <c r="AK124" s="5">
        <f t="shared" si="250"/>
        <v>3.1744182027904777E-4</v>
      </c>
      <c r="AL124" s="5">
        <f t="shared" si="251"/>
        <v>3.6537559758207001E-6</v>
      </c>
      <c r="AM124" s="5">
        <f t="shared" si="252"/>
        <v>6.0225485852944413E-3</v>
      </c>
      <c r="AN124" s="5">
        <f t="shared" si="253"/>
        <v>3.5662222619074375E-3</v>
      </c>
      <c r="AO124" s="5">
        <f t="shared" si="254"/>
        <v>1.0558604086962646E-3</v>
      </c>
      <c r="AP124" s="5">
        <f t="shared" si="255"/>
        <v>2.0840750066915473E-4</v>
      </c>
      <c r="AQ124" s="5">
        <f t="shared" si="256"/>
        <v>3.0851866859555281E-5</v>
      </c>
      <c r="AR124" s="5">
        <f t="shared" si="257"/>
        <v>8.3234337345715608E-5</v>
      </c>
      <c r="AS124" s="5">
        <f t="shared" si="258"/>
        <v>1.1604493190142432E-4</v>
      </c>
      <c r="AT124" s="5">
        <f t="shared" si="259"/>
        <v>8.0894656276730593E-5</v>
      </c>
      <c r="AU124" s="5">
        <f t="shared" si="260"/>
        <v>3.7594319757047283E-5</v>
      </c>
      <c r="AV124" s="5">
        <f t="shared" si="261"/>
        <v>1.3103457104387846E-5</v>
      </c>
      <c r="AW124" s="5">
        <f t="shared" si="262"/>
        <v>8.3789342803353768E-8</v>
      </c>
      <c r="AX124" s="5">
        <f t="shared" si="263"/>
        <v>1.3994349422375854E-3</v>
      </c>
      <c r="AY124" s="5">
        <f t="shared" si="264"/>
        <v>8.2866845728482108E-4</v>
      </c>
      <c r="AZ124" s="5">
        <f t="shared" si="265"/>
        <v>2.4534595763374325E-4</v>
      </c>
      <c r="BA124" s="5">
        <f t="shared" si="266"/>
        <v>4.8426797149127401E-5</v>
      </c>
      <c r="BB124" s="5">
        <f t="shared" si="267"/>
        <v>7.1689219115552551E-6</v>
      </c>
      <c r="BC124" s="5">
        <f t="shared" si="268"/>
        <v>8.4900830778817062E-7</v>
      </c>
      <c r="BD124" s="5">
        <f t="shared" si="269"/>
        <v>8.2144666440769644E-6</v>
      </c>
      <c r="BE124" s="5">
        <f t="shared" si="270"/>
        <v>1.1452571771660776E-5</v>
      </c>
      <c r="BF124" s="5">
        <f t="shared" si="271"/>
        <v>7.9835615547611415E-6</v>
      </c>
      <c r="BG124" s="5">
        <f t="shared" si="272"/>
        <v>3.7102149845724039E-6</v>
      </c>
      <c r="BH124" s="5">
        <f t="shared" si="273"/>
        <v>1.2931911845349462E-6</v>
      </c>
      <c r="BI124" s="5">
        <f t="shared" si="274"/>
        <v>3.6059224529311323E-7</v>
      </c>
      <c r="BJ124" s="8">
        <f t="shared" si="275"/>
        <v>0.5654365729102292</v>
      </c>
      <c r="BK124" s="8">
        <f t="shared" si="276"/>
        <v>0.27692561799028975</v>
      </c>
      <c r="BL124" s="8">
        <f t="shared" si="277"/>
        <v>0.15310826006663139</v>
      </c>
      <c r="BM124" s="8">
        <f t="shared" si="278"/>
        <v>0.31901589601179098</v>
      </c>
      <c r="BN124" s="8">
        <f t="shared" si="279"/>
        <v>0.68037359446671875</v>
      </c>
    </row>
    <row r="125" spans="1:66" x14ac:dyDescent="0.25">
      <c r="A125" t="s">
        <v>16</v>
      </c>
      <c r="B125" t="s">
        <v>18</v>
      </c>
      <c r="C125" t="s">
        <v>63</v>
      </c>
      <c r="D125" s="11">
        <v>44473</v>
      </c>
      <c r="E125">
        <f>VLOOKUP(A125,home!$A$2:$E$405,3,FALSE)</f>
        <v>1.5381679389313001</v>
      </c>
      <c r="F125">
        <f>VLOOKUP(B125,home!$B$2:$E$405,3,FALSE)</f>
        <v>1.21</v>
      </c>
      <c r="G125">
        <f>VLOOKUP(C125,away!$B$2:$E$405,4,FALSE)</f>
        <v>0.82</v>
      </c>
      <c r="H125">
        <f>VLOOKUP(A125,away!$A$2:$E$405,3,FALSE)</f>
        <v>1.29007633587786</v>
      </c>
      <c r="I125">
        <f>VLOOKUP(C125,away!$B$2:$E$405,3,FALSE)</f>
        <v>1.04</v>
      </c>
      <c r="J125">
        <f>VLOOKUP(B125,home!$B$2:$E$405,4,FALSE)</f>
        <v>1.0900000000000001</v>
      </c>
      <c r="K125" s="3">
        <f t="shared" si="224"/>
        <v>1.526170229007636</v>
      </c>
      <c r="L125" s="3">
        <f t="shared" si="225"/>
        <v>1.4624305343511421</v>
      </c>
      <c r="M125" s="5">
        <f t="shared" si="226"/>
        <v>5.035784999857755E-2</v>
      </c>
      <c r="N125" s="5">
        <f t="shared" si="227"/>
        <v>7.6854651464661278E-2</v>
      </c>
      <c r="O125" s="5">
        <f t="shared" si="228"/>
        <v>7.3644857482194417E-2</v>
      </c>
      <c r="P125" s="5">
        <f t="shared" si="229"/>
        <v>0.11239458900883538</v>
      </c>
      <c r="Q125" s="5">
        <f t="shared" si="230"/>
        <v>5.8646640513062093E-2</v>
      </c>
      <c r="R125" s="5">
        <f t="shared" si="231"/>
        <v>5.3850244139949655E-2</v>
      </c>
      <c r="S125" s="5">
        <f t="shared" si="232"/>
        <v>6.2713874990800111E-2</v>
      </c>
      <c r="T125" s="5">
        <f t="shared" si="233"/>
        <v>8.576663782341673E-2</v>
      </c>
      <c r="U125" s="5">
        <f t="shared" si="234"/>
        <v>8.2184639431184078E-2</v>
      </c>
      <c r="V125" s="5">
        <f t="shared" si="235"/>
        <v>1.5552469211059903E-2</v>
      </c>
      <c r="W125" s="5">
        <f t="shared" si="236"/>
        <v>2.9834918927449484E-2</v>
      </c>
      <c r="X125" s="5">
        <f t="shared" si="237"/>
        <v>4.3631496429392951E-2</v>
      </c>
      <c r="Y125" s="5">
        <f t="shared" si="238"/>
        <v>3.1904016318888548E-2</v>
      </c>
      <c r="Z125" s="5">
        <f t="shared" si="239"/>
        <v>2.6250747104175333E-2</v>
      </c>
      <c r="AA125" s="5">
        <f t="shared" si="240"/>
        <v>4.006310871960081E-2</v>
      </c>
      <c r="AB125" s="5">
        <f t="shared" si="241"/>
        <v>3.0571561904675498E-2</v>
      </c>
      <c r="AC125" s="5">
        <f t="shared" si="242"/>
        <v>2.1694896936364201E-3</v>
      </c>
      <c r="AD125" s="5">
        <f t="shared" si="243"/>
        <v>1.1383291262982457E-2</v>
      </c>
      <c r="AE125" s="5">
        <f t="shared" si="244"/>
        <v>1.6647272724398123E-2</v>
      </c>
      <c r="AF125" s="5">
        <f t="shared" si="245"/>
        <v>1.2172739972915372E-2</v>
      </c>
      <c r="AG125" s="5">
        <f t="shared" si="246"/>
        <v>5.9339288743693753E-3</v>
      </c>
      <c r="AH125" s="5">
        <f t="shared" si="247"/>
        <v>9.5974735286689598E-3</v>
      </c>
      <c r="AI125" s="5">
        <f t="shared" si="248"/>
        <v>1.4647378373143432E-2</v>
      </c>
      <c r="AJ125" s="5">
        <f t="shared" si="249"/>
        <v>1.1177196403050906E-2</v>
      </c>
      <c r="AK125" s="5">
        <f t="shared" si="250"/>
        <v>5.6861014647025072E-3</v>
      </c>
      <c r="AL125" s="5">
        <f t="shared" si="251"/>
        <v>1.9368491902021801E-4</v>
      </c>
      <c r="AM125" s="5">
        <f t="shared" si="252"/>
        <v>3.4745680467373132E-3</v>
      </c>
      <c r="AN125" s="5">
        <f t="shared" si="253"/>
        <v>5.0813144052294524E-3</v>
      </c>
      <c r="AO125" s="5">
        <f t="shared" si="254"/>
        <v>3.7155346704229328E-3</v>
      </c>
      <c r="AP125" s="5">
        <f t="shared" si="255"/>
        <v>1.8112371178222672E-3</v>
      </c>
      <c r="AQ125" s="5">
        <f t="shared" si="256"/>
        <v>6.6220211651336046E-4</v>
      </c>
      <c r="AR125" s="5">
        <f t="shared" si="257"/>
        <v>2.8071276681904548E-3</v>
      </c>
      <c r="AS125" s="5">
        <f t="shared" si="258"/>
        <v>4.2841546762158985E-3</v>
      </c>
      <c r="AT125" s="5">
        <f t="shared" si="259"/>
        <v>3.2691746616522765E-3</v>
      </c>
      <c r="AU125" s="5">
        <f t="shared" si="260"/>
        <v>1.6631056806799382E-3</v>
      </c>
      <c r="AV125" s="5">
        <f t="shared" si="261"/>
        <v>6.3454559438680044E-4</v>
      </c>
      <c r="AW125" s="5">
        <f t="shared" si="262"/>
        <v>1.2008023504170558E-5</v>
      </c>
      <c r="AX125" s="5">
        <f t="shared" si="263"/>
        <v>8.8379705193194862E-4</v>
      </c>
      <c r="AY125" s="5">
        <f t="shared" si="264"/>
        <v>1.2924917949148037E-3</v>
      </c>
      <c r="AZ125" s="5">
        <f t="shared" si="265"/>
        <v>9.450897331408618E-4</v>
      </c>
      <c r="BA125" s="5">
        <f t="shared" si="266"/>
        <v>4.6070936114898936E-4</v>
      </c>
      <c r="BB125" s="5">
        <f t="shared" si="267"/>
        <v>1.6843885930142253E-4</v>
      </c>
      <c r="BC125" s="5">
        <f t="shared" si="268"/>
        <v>4.9266026202735185E-5</v>
      </c>
      <c r="BD125" s="5">
        <f t="shared" si="269"/>
        <v>6.8420486929727348E-4</v>
      </c>
      <c r="BE125" s="5">
        <f t="shared" si="270"/>
        <v>1.0442131020635594E-3</v>
      </c>
      <c r="BF125" s="5">
        <f t="shared" si="271"/>
        <v>7.9682347455455852E-4</v>
      </c>
      <c r="BG125" s="5">
        <f t="shared" si="272"/>
        <v>4.0536275487986347E-4</v>
      </c>
      <c r="BH125" s="5">
        <f t="shared" si="273"/>
        <v>1.5466314211154186E-4</v>
      </c>
      <c r="BI125" s="5">
        <f t="shared" si="274"/>
        <v>4.7208456603082491E-5</v>
      </c>
      <c r="BJ125" s="8">
        <f t="shared" si="275"/>
        <v>0.39132024349490246</v>
      </c>
      <c r="BK125" s="8">
        <f t="shared" si="276"/>
        <v>0.2446744496168444</v>
      </c>
      <c r="BL125" s="8">
        <f t="shared" si="277"/>
        <v>0.33721314552780557</v>
      </c>
      <c r="BM125" s="8">
        <f t="shared" si="278"/>
        <v>0.5724292693650368</v>
      </c>
      <c r="BN125" s="8">
        <f t="shared" si="279"/>
        <v>0.42574883260728036</v>
      </c>
    </row>
    <row r="126" spans="1:66" x14ac:dyDescent="0.25">
      <c r="A126" t="s">
        <v>69</v>
      </c>
      <c r="B126" t="s">
        <v>262</v>
      </c>
      <c r="C126" t="s">
        <v>72</v>
      </c>
      <c r="D126" s="11">
        <v>44473</v>
      </c>
      <c r="E126">
        <f>VLOOKUP(A126,home!$A$2:$E$405,3,FALSE)</f>
        <v>1.346875</v>
      </c>
      <c r="F126">
        <f>VLOOKUP(B126,home!$B$2:$E$405,3,FALSE)</f>
        <v>1.62</v>
      </c>
      <c r="G126">
        <f>VLOOKUP(C126,away!$B$2:$E$405,4,FALSE)</f>
        <v>1.44</v>
      </c>
      <c r="H126">
        <f>VLOOKUP(A126,away!$A$2:$E$405,3,FALSE)</f>
        <v>1.3218749999999999</v>
      </c>
      <c r="I126">
        <f>VLOOKUP(C126,away!$B$2:$E$405,3,FALSE)</f>
        <v>1.3</v>
      </c>
      <c r="J126">
        <f>VLOOKUP(B126,home!$B$2:$E$405,4,FALSE)</f>
        <v>0.67</v>
      </c>
      <c r="K126" s="3">
        <f t="shared" si="224"/>
        <v>3.1419899999999998</v>
      </c>
      <c r="L126" s="3">
        <f t="shared" si="225"/>
        <v>1.151353125</v>
      </c>
      <c r="M126" s="5">
        <f t="shared" si="226"/>
        <v>1.3659184520149859E-2</v>
      </c>
      <c r="N126" s="5">
        <f t="shared" si="227"/>
        <v>4.2917021170465648E-2</v>
      </c>
      <c r="O126" s="5">
        <f t="shared" si="228"/>
        <v>1.5726544782226164E-2</v>
      </c>
      <c r="P126" s="5">
        <f t="shared" si="229"/>
        <v>4.9412646440306789E-2</v>
      </c>
      <c r="Q126" s="5">
        <f t="shared" si="230"/>
        <v>6.7422425673695677E-2</v>
      </c>
      <c r="R126" s="5">
        <f t="shared" si="231"/>
        <v>9.0534032402342715E-3</v>
      </c>
      <c r="S126" s="5">
        <f t="shared" si="232"/>
        <v>4.4688056315384923E-2</v>
      </c>
      <c r="T126" s="5">
        <f t="shared" si="233"/>
        <v>7.762702049448976E-2</v>
      </c>
      <c r="U126" s="5">
        <f t="shared" si="234"/>
        <v>2.8445702446783679E-2</v>
      </c>
      <c r="V126" s="5">
        <f t="shared" si="235"/>
        <v>1.7962314608485932E-2</v>
      </c>
      <c r="W126" s="5">
        <f t="shared" si="236"/>
        <v>7.0613529080831697E-2</v>
      </c>
      <c r="X126" s="5">
        <f t="shared" si="237"/>
        <v>8.1301107374493961E-2</v>
      </c>
      <c r="Y126" s="5">
        <f t="shared" si="238"/>
        <v>4.6803142020792089E-2</v>
      </c>
      <c r="Z126" s="5">
        <f t="shared" si="239"/>
        <v>3.4745547041762858E-3</v>
      </c>
      <c r="AA126" s="5">
        <f t="shared" si="240"/>
        <v>1.0917016134974847E-2</v>
      </c>
      <c r="AB126" s="5">
        <f t="shared" si="241"/>
        <v>1.715057776296481E-2</v>
      </c>
      <c r="AC126" s="5">
        <f t="shared" si="242"/>
        <v>4.0612119801576897E-3</v>
      </c>
      <c r="AD126" s="5">
        <f t="shared" si="243"/>
        <v>5.5466750559170601E-2</v>
      </c>
      <c r="AE126" s="5">
        <f t="shared" si="244"/>
        <v>6.3861816589896578E-2</v>
      </c>
      <c r="AF126" s="5">
        <f t="shared" si="245"/>
        <v>3.6763751049477142E-2</v>
      </c>
      <c r="AG126" s="5">
        <f t="shared" si="246"/>
        <v>1.4109353219179182E-2</v>
      </c>
      <c r="AH126" s="5">
        <f t="shared" si="247"/>
        <v>1.0001098541592042E-3</v>
      </c>
      <c r="AI126" s="5">
        <f t="shared" si="248"/>
        <v>3.1423351606696777E-3</v>
      </c>
      <c r="AJ126" s="5">
        <f t="shared" si="249"/>
        <v>4.9365928257362598E-3</v>
      </c>
      <c r="AK126" s="5">
        <f t="shared" si="250"/>
        <v>5.1702417641783568E-3</v>
      </c>
      <c r="AL126" s="5">
        <f t="shared" si="251"/>
        <v>5.8766387231576312E-4</v>
      </c>
      <c r="AM126" s="5">
        <f t="shared" si="252"/>
        <v>3.4855195117881675E-2</v>
      </c>
      <c r="AN126" s="5">
        <f t="shared" si="253"/>
        <v>4.0130637821457815E-2</v>
      </c>
      <c r="AO126" s="5">
        <f t="shared" si="254"/>
        <v>2.3102267631989328E-2</v>
      </c>
      <c r="AP126" s="5">
        <f t="shared" si="255"/>
        <v>8.8662893442257567E-3</v>
      </c>
      <c r="AQ126" s="5">
        <f t="shared" si="256"/>
        <v>2.5520574859071309E-3</v>
      </c>
      <c r="AR126" s="5">
        <f t="shared" si="257"/>
        <v>2.3029592118589852E-4</v>
      </c>
      <c r="AS126" s="5">
        <f t="shared" si="258"/>
        <v>7.235874814068813E-4</v>
      </c>
      <c r="AT126" s="5">
        <f t="shared" si="259"/>
        <v>1.1367523153528033E-3</v>
      </c>
      <c r="AU126" s="5">
        <f t="shared" si="260"/>
        <v>1.1905548024384515E-3</v>
      </c>
      <c r="AV126" s="5">
        <f t="shared" si="261"/>
        <v>9.3517782092839767E-4</v>
      </c>
      <c r="AW126" s="5">
        <f t="shared" si="262"/>
        <v>5.9052710214556643E-5</v>
      </c>
      <c r="AX126" s="5">
        <f t="shared" si="263"/>
        <v>1.8252445751405517E-2</v>
      </c>
      <c r="AY126" s="5">
        <f t="shared" si="264"/>
        <v>2.1015010454773716E-2</v>
      </c>
      <c r="AZ126" s="5">
        <f t="shared" si="265"/>
        <v>1.2097848979505697E-2</v>
      </c>
      <c r="BA126" s="5">
        <f t="shared" si="266"/>
        <v>4.6429654094439828E-3</v>
      </c>
      <c r="BB126" s="5">
        <f t="shared" si="267"/>
        <v>1.3364231833575583E-3</v>
      </c>
      <c r="BC126" s="5">
        <f t="shared" si="268"/>
        <v>3.0773900169623421E-4</v>
      </c>
      <c r="BD126" s="5">
        <f t="shared" si="269"/>
        <v>4.4191988088689703E-5</v>
      </c>
      <c r="BE126" s="5">
        <f t="shared" si="270"/>
        <v>1.3885078465478214E-4</v>
      </c>
      <c r="BF126" s="5">
        <f t="shared" si="271"/>
        <v>2.1813388843873945E-4</v>
      </c>
      <c r="BG126" s="5">
        <f t="shared" si="272"/>
        <v>2.2845816537854499E-4</v>
      </c>
      <c r="BH126" s="5">
        <f t="shared" si="273"/>
        <v>1.7945331775943367E-4</v>
      </c>
      <c r="BI126" s="5">
        <f t="shared" si="274"/>
        <v>1.1276810597339257E-4</v>
      </c>
      <c r="BJ126" s="8">
        <f t="shared" si="275"/>
        <v>0.72404479741413674</v>
      </c>
      <c r="BK126" s="8">
        <f t="shared" si="276"/>
        <v>0.15138608819157467</v>
      </c>
      <c r="BL126" s="8">
        <f t="shared" si="277"/>
        <v>0.10068074856353329</v>
      </c>
      <c r="BM126" s="8">
        <f t="shared" si="278"/>
        <v>0.76043900530178365</v>
      </c>
      <c r="BN126" s="8">
        <f t="shared" si="279"/>
        <v>0.1981912258270784</v>
      </c>
    </row>
    <row r="127" spans="1:66" x14ac:dyDescent="0.25">
      <c r="A127" t="s">
        <v>69</v>
      </c>
      <c r="B127" t="s">
        <v>260</v>
      </c>
      <c r="C127" t="s">
        <v>351</v>
      </c>
      <c r="D127" s="11">
        <v>44473</v>
      </c>
      <c r="E127">
        <f>VLOOKUP(A127,home!$A$2:$E$405,3,FALSE)</f>
        <v>1.346875</v>
      </c>
      <c r="F127">
        <f>VLOOKUP(B127,home!$B$2:$E$405,3,FALSE)</f>
        <v>1.1100000000000001</v>
      </c>
      <c r="G127">
        <f>VLOOKUP(C127,away!$B$2:$E$405,4,FALSE)</f>
        <v>0.65</v>
      </c>
      <c r="H127">
        <f>VLOOKUP(A127,away!$A$2:$E$405,3,FALSE)</f>
        <v>1.3218749999999999</v>
      </c>
      <c r="I127">
        <f>VLOOKUP(C127,away!$B$2:$E$405,3,FALSE)</f>
        <v>0.93</v>
      </c>
      <c r="J127">
        <f>VLOOKUP(B127,home!$B$2:$E$405,4,FALSE)</f>
        <v>0.9</v>
      </c>
      <c r="K127" s="3">
        <f t="shared" si="224"/>
        <v>0.97177031250000023</v>
      </c>
      <c r="L127" s="3">
        <f t="shared" si="225"/>
        <v>1.1064093749999999</v>
      </c>
      <c r="M127" s="5">
        <f t="shared" si="226"/>
        <v>0.12515783133159961</v>
      </c>
      <c r="N127" s="5">
        <f t="shared" si="227"/>
        <v>0.12162466486493088</v>
      </c>
      <c r="O127" s="5">
        <f t="shared" si="228"/>
        <v>0.13847579793995055</v>
      </c>
      <c r="P127" s="5">
        <f t="shared" si="229"/>
        <v>0.13456666943779264</v>
      </c>
      <c r="Q127" s="5">
        <f t="shared" si="230"/>
        <v>5.9095619291750827E-2</v>
      </c>
      <c r="R127" s="5">
        <f t="shared" si="231"/>
        <v>7.6605460525683497E-2</v>
      </c>
      <c r="S127" s="5">
        <f t="shared" si="232"/>
        <v>3.6170706081514355E-2</v>
      </c>
      <c r="T127" s="5">
        <f t="shared" si="233"/>
        <v>6.5383947205823981E-2</v>
      </c>
      <c r="U127" s="5">
        <f t="shared" si="234"/>
        <v>7.4442912314249876E-2</v>
      </c>
      <c r="V127" s="5">
        <f t="shared" si="235"/>
        <v>4.3210963636136392E-3</v>
      </c>
      <c r="W127" s="5">
        <f t="shared" si="236"/>
        <v>1.9142456142175253E-2</v>
      </c>
      <c r="X127" s="5">
        <f t="shared" si="237"/>
        <v>2.1179392936229034E-2</v>
      </c>
      <c r="Y127" s="5">
        <f t="shared" si="238"/>
        <v>1.1716539450726291E-2</v>
      </c>
      <c r="Z127" s="5">
        <f t="shared" si="239"/>
        <v>2.8252333233936212E-2</v>
      </c>
      <c r="AA127" s="5">
        <f t="shared" si="240"/>
        <v>2.7454778695596337E-2</v>
      </c>
      <c r="AB127" s="5">
        <f t="shared" si="241"/>
        <v>1.3339869436318997E-2</v>
      </c>
      <c r="AC127" s="5">
        <f t="shared" si="242"/>
        <v>2.9037113568160033E-4</v>
      </c>
      <c r="AD127" s="5">
        <f t="shared" si="243"/>
        <v>4.6505176468247976E-3</v>
      </c>
      <c r="AE127" s="5">
        <f t="shared" si="244"/>
        <v>5.1453763230498951E-3</v>
      </c>
      <c r="AF127" s="5">
        <f t="shared" si="245"/>
        <v>2.8464463008627166E-3</v>
      </c>
      <c r="AG127" s="5">
        <f t="shared" si="246"/>
        <v>1.0497782909028601E-3</v>
      </c>
      <c r="AH127" s="5">
        <f t="shared" si="247"/>
        <v>7.8146615889127715E-3</v>
      </c>
      <c r="AI127" s="5">
        <f t="shared" si="248"/>
        <v>7.5940561343395127E-3</v>
      </c>
      <c r="AJ127" s="5">
        <f t="shared" si="249"/>
        <v>3.6898391514048252E-3</v>
      </c>
      <c r="AK127" s="5">
        <f t="shared" si="250"/>
        <v>1.1952253817451347E-3</v>
      </c>
      <c r="AL127" s="5">
        <f t="shared" si="251"/>
        <v>1.2488000539420325E-5</v>
      </c>
      <c r="AM127" s="5">
        <f t="shared" si="252"/>
        <v>9.0384699738834014E-4</v>
      </c>
      <c r="AN127" s="5">
        <f t="shared" si="253"/>
        <v>1.00002479147606E-3</v>
      </c>
      <c r="AO127" s="5">
        <f t="shared" si="254"/>
        <v>5.5321840226076654E-4</v>
      </c>
      <c r="AP127" s="5">
        <f t="shared" si="255"/>
        <v>2.0402867556127771E-4</v>
      </c>
      <c r="AQ127" s="5">
        <f t="shared" si="256"/>
        <v>5.6434809852457755E-5</v>
      </c>
      <c r="AR127" s="5">
        <f t="shared" si="257"/>
        <v>1.7292429688850973E-3</v>
      </c>
      <c r="AS127" s="5">
        <f t="shared" si="258"/>
        <v>1.6804269802618993E-3</v>
      </c>
      <c r="AT127" s="5">
        <f t="shared" si="259"/>
        <v>8.1649452587126859E-4</v>
      </c>
      <c r="AU127" s="5">
        <f t="shared" si="260"/>
        <v>2.6448171352015415E-4</v>
      </c>
      <c r="AV127" s="5">
        <f t="shared" si="261"/>
        <v>6.4253869349503921E-5</v>
      </c>
      <c r="AW127" s="5">
        <f t="shared" si="262"/>
        <v>3.7296654921586122E-7</v>
      </c>
      <c r="AX127" s="5">
        <f t="shared" si="263"/>
        <v>1.4638861318404231E-4</v>
      </c>
      <c r="AY127" s="5">
        <f t="shared" si="264"/>
        <v>1.6196573402007302E-4</v>
      </c>
      <c r="AZ127" s="5">
        <f t="shared" si="265"/>
        <v>8.9600203274282629E-5</v>
      </c>
      <c r="BA127" s="5">
        <f t="shared" si="266"/>
        <v>3.3044834968190662E-5</v>
      </c>
      <c r="BB127" s="5">
        <f t="shared" si="267"/>
        <v>9.1402788010334926E-6</v>
      </c>
      <c r="BC127" s="5">
        <f t="shared" si="268"/>
        <v>2.0225780311154429E-6</v>
      </c>
      <c r="BD127" s="5">
        <f t="shared" si="269"/>
        <v>3.188751054045508E-4</v>
      </c>
      <c r="BE127" s="5">
        <f t="shared" si="270"/>
        <v>3.0987336082745082E-4</v>
      </c>
      <c r="BF127" s="5">
        <f t="shared" si="271"/>
        <v>1.5056286634335857E-4</v>
      </c>
      <c r="BG127" s="5">
        <f t="shared" si="272"/>
        <v>4.8770841225793792E-5</v>
      </c>
      <c r="BH127" s="5">
        <f t="shared" si="273"/>
        <v>1.184851390471938E-5</v>
      </c>
      <c r="BI127" s="5">
        <f t="shared" si="274"/>
        <v>2.3028068119699506E-6</v>
      </c>
      <c r="BJ127" s="8">
        <f t="shared" si="275"/>
        <v>0.31499445437209422</v>
      </c>
      <c r="BK127" s="8">
        <f t="shared" si="276"/>
        <v>0.30068112808476133</v>
      </c>
      <c r="BL127" s="8">
        <f t="shared" si="277"/>
        <v>0.35600973472060721</v>
      </c>
      <c r="BM127" s="8">
        <f t="shared" si="278"/>
        <v>0.34425001425222007</v>
      </c>
      <c r="BN127" s="8">
        <f t="shared" si="279"/>
        <v>0.65552604339170795</v>
      </c>
    </row>
    <row r="128" spans="1:66" x14ac:dyDescent="0.25">
      <c r="A128" t="s">
        <v>69</v>
      </c>
      <c r="B128" t="s">
        <v>263</v>
      </c>
      <c r="C128" t="s">
        <v>77</v>
      </c>
      <c r="D128" s="11">
        <v>44473</v>
      </c>
      <c r="E128">
        <f>VLOOKUP(A128,home!$A$2:$E$405,3,FALSE)</f>
        <v>1.346875</v>
      </c>
      <c r="F128">
        <f>VLOOKUP(B128,home!$B$2:$E$405,3,FALSE)</f>
        <v>0.74</v>
      </c>
      <c r="G128">
        <f>VLOOKUP(C128,away!$B$2:$E$405,4,FALSE)</f>
        <v>0.7</v>
      </c>
      <c r="H128">
        <f>VLOOKUP(A128,away!$A$2:$E$405,3,FALSE)</f>
        <v>1.3218749999999999</v>
      </c>
      <c r="I128">
        <f>VLOOKUP(C128,away!$B$2:$E$405,3,FALSE)</f>
        <v>1.07</v>
      </c>
      <c r="J128">
        <f>VLOOKUP(B128,home!$B$2:$E$405,4,FALSE)</f>
        <v>1.18</v>
      </c>
      <c r="K128" s="3">
        <f t="shared" si="224"/>
        <v>0.69768125000000003</v>
      </c>
      <c r="L128" s="3">
        <f t="shared" si="225"/>
        <v>1.6689993750000001</v>
      </c>
      <c r="M128" s="5">
        <f t="shared" si="226"/>
        <v>9.3791539431168039E-2</v>
      </c>
      <c r="N128" s="5">
        <f t="shared" si="227"/>
        <v>6.5436598469761603E-2</v>
      </c>
      <c r="O128" s="5">
        <f t="shared" si="228"/>
        <v>0.15653802069090733</v>
      </c>
      <c r="P128" s="5">
        <f t="shared" si="229"/>
        <v>0.10921364194815808</v>
      </c>
      <c r="Q128" s="5">
        <f t="shared" si="230"/>
        <v>2.2826943908065677E-2</v>
      </c>
      <c r="R128" s="5">
        <f t="shared" si="231"/>
        <v>0.13063092934843074</v>
      </c>
      <c r="S128" s="5">
        <f t="shared" si="232"/>
        <v>3.1792898538396272E-2</v>
      </c>
      <c r="T128" s="5">
        <f t="shared" si="233"/>
        <v>3.8098155115721677E-2</v>
      </c>
      <c r="U128" s="5">
        <f t="shared" si="234"/>
        <v>9.1138750076474831E-2</v>
      </c>
      <c r="V128" s="5">
        <f t="shared" si="235"/>
        <v>4.1133990200502395E-3</v>
      </c>
      <c r="W128" s="5">
        <f t="shared" si="236"/>
        <v>5.3086435864863847E-3</v>
      </c>
      <c r="X128" s="5">
        <f t="shared" si="237"/>
        <v>8.8601228279435347E-3</v>
      </c>
      <c r="Y128" s="5">
        <f t="shared" si="238"/>
        <v>7.3937697311304978E-3</v>
      </c>
      <c r="Z128" s="5">
        <f t="shared" si="239"/>
        <v>7.2674313146066677E-2</v>
      </c>
      <c r="AA128" s="5">
        <f t="shared" si="240"/>
        <v>5.0703505638639235E-2</v>
      </c>
      <c r="AB128" s="5">
        <f t="shared" si="241"/>
        <v>1.768744259667393E-2</v>
      </c>
      <c r="AC128" s="5">
        <f t="shared" si="242"/>
        <v>2.9936021581093686E-4</v>
      </c>
      <c r="AD128" s="5">
        <f t="shared" si="243"/>
        <v>9.2593527330607581E-4</v>
      </c>
      <c r="AE128" s="5">
        <f t="shared" si="244"/>
        <v>1.5453853924382948E-3</v>
      </c>
      <c r="AF128" s="5">
        <f t="shared" si="245"/>
        <v>1.2896236270568222E-3</v>
      </c>
      <c r="AG128" s="5">
        <f t="shared" si="246"/>
        <v>7.1746034251435646E-4</v>
      </c>
      <c r="AH128" s="5">
        <f t="shared" si="247"/>
        <v>3.0323345804834905E-2</v>
      </c>
      <c r="AI128" s="5">
        <f t="shared" si="248"/>
        <v>2.1156029805299473E-2</v>
      </c>
      <c r="AJ128" s="5">
        <f t="shared" si="249"/>
        <v>7.3800826597992955E-3</v>
      </c>
      <c r="AK128" s="5">
        <f t="shared" si="250"/>
        <v>1.7163150983973664E-3</v>
      </c>
      <c r="AL128" s="5">
        <f t="shared" si="251"/>
        <v>1.3943355497258972E-5</v>
      </c>
      <c r="AM128" s="5">
        <f t="shared" si="252"/>
        <v>1.2920153577985496E-4</v>
      </c>
      <c r="AN128" s="5">
        <f t="shared" si="253"/>
        <v>2.1563728246561808E-4</v>
      </c>
      <c r="AO128" s="5">
        <f t="shared" si="254"/>
        <v>1.7994924483090758E-4</v>
      </c>
      <c r="AP128" s="5">
        <f t="shared" si="255"/>
        <v>1.001117257181689E-4</v>
      </c>
      <c r="AQ128" s="5">
        <f t="shared" si="256"/>
        <v>4.1771601913448849E-5</v>
      </c>
      <c r="AR128" s="5">
        <f t="shared" si="257"/>
        <v>1.0121929039235655E-2</v>
      </c>
      <c r="AS128" s="5">
        <f t="shared" si="258"/>
        <v>7.0618801045052304E-3</v>
      </c>
      <c r="AT128" s="5">
        <f t="shared" si="259"/>
        <v>2.4634706693306696E-3</v>
      </c>
      <c r="AU128" s="5">
        <f t="shared" si="260"/>
        <v>5.7290576530565302E-4</v>
      </c>
      <c r="AV128" s="5">
        <f t="shared" si="261"/>
        <v>9.9926402617663633E-5</v>
      </c>
      <c r="AW128" s="5">
        <f t="shared" si="262"/>
        <v>4.5100154024467169E-7</v>
      </c>
      <c r="AX128" s="5">
        <f t="shared" si="263"/>
        <v>1.5023581497468155E-5</v>
      </c>
      <c r="AY128" s="5">
        <f t="shared" si="264"/>
        <v>2.5074348129535918E-5</v>
      </c>
      <c r="AZ128" s="5">
        <f t="shared" si="265"/>
        <v>2.0924535678363936E-5</v>
      </c>
      <c r="BA128" s="5">
        <f t="shared" si="266"/>
        <v>1.1641012323118204E-5</v>
      </c>
      <c r="BB128" s="5">
        <f t="shared" si="267"/>
        <v>4.8572105729128979E-6</v>
      </c>
      <c r="BC128" s="5">
        <f t="shared" si="268"/>
        <v>1.6213362820870019E-6</v>
      </c>
      <c r="BD128" s="5">
        <f t="shared" si="269"/>
        <v>2.8155822067131102E-3</v>
      </c>
      <c r="BE128" s="5">
        <f t="shared" si="270"/>
        <v>1.9643789134573611E-3</v>
      </c>
      <c r="BF128" s="5">
        <f t="shared" si="271"/>
        <v>6.8525516790728666E-4</v>
      </c>
      <c r="BG128" s="5">
        <f t="shared" si="272"/>
        <v>1.5936322737150526E-4</v>
      </c>
      <c r="BH128" s="5">
        <f t="shared" si="273"/>
        <v>2.77961839191465E-5</v>
      </c>
      <c r="BI128" s="5">
        <f t="shared" si="274"/>
        <v>3.8785752683880072E-6</v>
      </c>
      <c r="BJ128" s="8">
        <f t="shared" si="275"/>
        <v>0.15314845168961647</v>
      </c>
      <c r="BK128" s="8">
        <f t="shared" si="276"/>
        <v>0.23924985685721034</v>
      </c>
      <c r="BL128" s="8">
        <f t="shared" si="277"/>
        <v>0.53325078797508885</v>
      </c>
      <c r="BM128" s="8">
        <f t="shared" si="278"/>
        <v>0.41986111252490138</v>
      </c>
      <c r="BN128" s="8">
        <f t="shared" si="279"/>
        <v>0.57843767379649147</v>
      </c>
    </row>
    <row r="129" spans="1:66" x14ac:dyDescent="0.25">
      <c r="A129" t="s">
        <v>80</v>
      </c>
      <c r="B129" t="s">
        <v>94</v>
      </c>
      <c r="C129" t="s">
        <v>98</v>
      </c>
      <c r="D129" s="11">
        <v>44473</v>
      </c>
      <c r="E129">
        <f>VLOOKUP(A129,home!$A$2:$E$405,3,FALSE)</f>
        <v>1.21984435797665</v>
      </c>
      <c r="F129">
        <f>VLOOKUP(B129,home!$B$2:$E$405,3,FALSE)</f>
        <v>0.75</v>
      </c>
      <c r="G129">
        <f>VLOOKUP(C129,away!$B$2:$E$405,4,FALSE)</f>
        <v>0.74</v>
      </c>
      <c r="H129">
        <f>VLOOKUP(A129,away!$A$2:$E$405,3,FALSE)</f>
        <v>1.0350194552529199</v>
      </c>
      <c r="I129">
        <f>VLOOKUP(C129,away!$B$2:$E$405,3,FALSE)</f>
        <v>1.05</v>
      </c>
      <c r="J129">
        <f>VLOOKUP(B129,home!$B$2:$E$405,4,FALSE)</f>
        <v>1.01</v>
      </c>
      <c r="K129" s="3">
        <f t="shared" si="224"/>
        <v>0.67701361867704068</v>
      </c>
      <c r="L129" s="3">
        <f t="shared" si="225"/>
        <v>1.0976381322957216</v>
      </c>
      <c r="M129" s="5">
        <f t="shared" si="226"/>
        <v>0.1695424822243391</v>
      </c>
      <c r="N129" s="5">
        <f t="shared" si="227"/>
        <v>0.11478256941018763</v>
      </c>
      <c r="O129" s="5">
        <f t="shared" si="228"/>
        <v>0.18609629353350413</v>
      </c>
      <c r="P129" s="5">
        <f t="shared" si="229"/>
        <v>0.12598972510750236</v>
      </c>
      <c r="Q129" s="5">
        <f t="shared" si="230"/>
        <v>3.885468133871986E-2</v>
      </c>
      <c r="R129" s="5">
        <f t="shared" si="231"/>
        <v>0.10213319403063591</v>
      </c>
      <c r="S129" s="5">
        <f t="shared" si="232"/>
        <v>2.3406244005057496E-2</v>
      </c>
      <c r="T129" s="5">
        <f t="shared" si="233"/>
        <v>4.2648379855577893E-2</v>
      </c>
      <c r="U129" s="5">
        <f t="shared" si="234"/>
        <v>6.9145563277725142E-2</v>
      </c>
      <c r="V129" s="5">
        <f t="shared" si="235"/>
        <v>1.9326170640126166E-3</v>
      </c>
      <c r="W129" s="5">
        <f t="shared" si="236"/>
        <v>8.768382805223341E-3</v>
      </c>
      <c r="X129" s="5">
        <f t="shared" si="237"/>
        <v>9.6245113255792672E-3</v>
      </c>
      <c r="Y129" s="5">
        <f t="shared" si="238"/>
        <v>5.2821153178339219E-3</v>
      </c>
      <c r="Z129" s="5">
        <f t="shared" si="239"/>
        <v>3.7368429447061258E-2</v>
      </c>
      <c r="AA129" s="5">
        <f t="shared" si="240"/>
        <v>2.5298935644232624E-2</v>
      </c>
      <c r="AB129" s="5">
        <f t="shared" si="241"/>
        <v>8.563861984589749E-3</v>
      </c>
      <c r="AC129" s="5">
        <f t="shared" si="242"/>
        <v>8.9759912028579116E-5</v>
      </c>
      <c r="AD129" s="5">
        <f t="shared" si="243"/>
        <v>1.4840786432274483E-3</v>
      </c>
      <c r="AE129" s="5">
        <f t="shared" si="244"/>
        <v>1.6289813101321448E-3</v>
      </c>
      <c r="AF129" s="5">
        <f t="shared" si="245"/>
        <v>8.9401600139904242E-4</v>
      </c>
      <c r="AG129" s="5">
        <f t="shared" si="246"/>
        <v>3.271020180060448E-4</v>
      </c>
      <c r="AH129" s="5">
        <f t="shared" si="247"/>
        <v>1.0254253276274189E-2</v>
      </c>
      <c r="AI129" s="5">
        <f t="shared" si="248"/>
        <v>6.9422691174012875E-3</v>
      </c>
      <c r="AJ129" s="5">
        <f t="shared" si="249"/>
        <v>2.3500053685008553E-3</v>
      </c>
      <c r="AK129" s="5">
        <f t="shared" si="250"/>
        <v>5.3032854614641222E-4</v>
      </c>
      <c r="AL129" s="5">
        <f t="shared" si="251"/>
        <v>2.6680809420238211E-6</v>
      </c>
      <c r="AM129" s="5">
        <f t="shared" si="252"/>
        <v>2.0094829053054561E-4</v>
      </c>
      <c r="AN129" s="5">
        <f t="shared" si="253"/>
        <v>2.205685063059661E-4</v>
      </c>
      <c r="AO129" s="5">
        <f t="shared" si="254"/>
        <v>1.2105220165246884E-4</v>
      </c>
      <c r="AP129" s="5">
        <f t="shared" si="255"/>
        <v>4.4290504177367002E-5</v>
      </c>
      <c r="AQ129" s="5">
        <f t="shared" si="256"/>
        <v>1.2153736570920241E-5</v>
      </c>
      <c r="AR129" s="5">
        <f t="shared" si="257"/>
        <v>2.2510918828513777E-3</v>
      </c>
      <c r="AS129" s="5">
        <f t="shared" si="258"/>
        <v>1.524019861583724E-3</v>
      </c>
      <c r="AT129" s="5">
        <f t="shared" si="259"/>
        <v>5.1589110071323982E-4</v>
      </c>
      <c r="AU129" s="5">
        <f t="shared" si="260"/>
        <v>1.1642176697905072E-4</v>
      </c>
      <c r="AV129" s="5">
        <f t="shared" si="261"/>
        <v>1.9704780438815579E-5</v>
      </c>
      <c r="AW129" s="5">
        <f t="shared" si="262"/>
        <v>5.5074820586420481E-8</v>
      </c>
      <c r="AX129" s="5">
        <f t="shared" si="263"/>
        <v>2.2674121556508318E-5</v>
      </c>
      <c r="AY129" s="5">
        <f t="shared" si="264"/>
        <v>2.4887980436731951E-5</v>
      </c>
      <c r="AZ129" s="5">
        <f t="shared" si="265"/>
        <v>1.3658998181593456E-5</v>
      </c>
      <c r="BA129" s="5">
        <f t="shared" si="266"/>
        <v>4.9975457510249676E-6</v>
      </c>
      <c r="BB129" s="5">
        <f t="shared" si="267"/>
        <v>1.3713741960543659E-6</v>
      </c>
      <c r="BC129" s="5">
        <f t="shared" si="268"/>
        <v>3.010545222471323E-7</v>
      </c>
      <c r="BD129" s="5">
        <f t="shared" si="269"/>
        <v>4.1181404831984068E-4</v>
      </c>
      <c r="BE129" s="5">
        <f t="shared" si="270"/>
        <v>2.7880371907505698E-4</v>
      </c>
      <c r="BF129" s="5">
        <f t="shared" si="271"/>
        <v>9.4376957375810701E-5</v>
      </c>
      <c r="BG129" s="5">
        <f t="shared" si="272"/>
        <v>2.129816181090881E-5</v>
      </c>
      <c r="BH129" s="5">
        <f t="shared" si="273"/>
        <v>3.6047863996931314E-6</v>
      </c>
      <c r="BI129" s="5">
        <f t="shared" si="274"/>
        <v>4.8809789700280583E-7</v>
      </c>
      <c r="BJ129" s="8">
        <f t="shared" si="275"/>
        <v>0.22496172233976808</v>
      </c>
      <c r="BK129" s="8">
        <f t="shared" si="276"/>
        <v>0.32098838437431887</v>
      </c>
      <c r="BL129" s="8">
        <f t="shared" si="277"/>
        <v>0.41655221994245489</v>
      </c>
      <c r="BM129" s="8">
        <f t="shared" si="278"/>
        <v>0.26244697755309793</v>
      </c>
      <c r="BN129" s="8">
        <f t="shared" si="279"/>
        <v>0.73739894564488895</v>
      </c>
    </row>
    <row r="130" spans="1:66" x14ac:dyDescent="0.25">
      <c r="A130" t="s">
        <v>80</v>
      </c>
      <c r="B130" t="s">
        <v>97</v>
      </c>
      <c r="C130" t="s">
        <v>81</v>
      </c>
      <c r="D130" s="11">
        <v>44473</v>
      </c>
      <c r="E130">
        <f>VLOOKUP(A130,home!$A$2:$E$405,3,FALSE)</f>
        <v>1.21984435797665</v>
      </c>
      <c r="F130">
        <f>VLOOKUP(B130,home!$B$2:$E$405,3,FALSE)</f>
        <v>1.05</v>
      </c>
      <c r="G130">
        <f>VLOOKUP(C130,away!$B$2:$E$405,4,FALSE)</f>
        <v>1.01</v>
      </c>
      <c r="H130">
        <f>VLOOKUP(A130,away!$A$2:$E$405,3,FALSE)</f>
        <v>1.0350194552529199</v>
      </c>
      <c r="I130">
        <f>VLOOKUP(C130,away!$B$2:$E$405,3,FALSE)</f>
        <v>0.89</v>
      </c>
      <c r="J130">
        <f>VLOOKUP(B130,home!$B$2:$E$405,4,FALSE)</f>
        <v>0.92</v>
      </c>
      <c r="K130" s="3">
        <f t="shared" si="224"/>
        <v>1.2936449416342373</v>
      </c>
      <c r="L130" s="3">
        <f t="shared" si="225"/>
        <v>0.84747392996109094</v>
      </c>
      <c r="M130" s="5">
        <f t="shared" si="226"/>
        <v>0.11752327597690945</v>
      </c>
      <c r="N130" s="5">
        <f t="shared" si="227"/>
        <v>0.15203339149181341</v>
      </c>
      <c r="O130" s="5">
        <f t="shared" si="228"/>
        <v>9.9597912554053328E-2</v>
      </c>
      <c r="P130" s="5">
        <f t="shared" si="229"/>
        <v>0.12884433577288021</v>
      </c>
      <c r="Q130" s="5">
        <f t="shared" si="230"/>
        <v>9.8338613931441055E-2</v>
      </c>
      <c r="R130" s="5">
        <f t="shared" si="231"/>
        <v>4.2203317184052326E-2</v>
      </c>
      <c r="S130" s="5">
        <f t="shared" si="232"/>
        <v>3.5313989341176064E-2</v>
      </c>
      <c r="T130" s="5">
        <f t="shared" si="233"/>
        <v>8.333941161540484E-2</v>
      </c>
      <c r="U130" s="5">
        <f t="shared" si="234"/>
        <v>5.4596107795334581E-2</v>
      </c>
      <c r="V130" s="5">
        <f t="shared" si="235"/>
        <v>4.3017554157133474E-3</v>
      </c>
      <c r="W130" s="5">
        <f t="shared" si="236"/>
        <v>4.240508349324363E-2</v>
      </c>
      <c r="X130" s="5">
        <f t="shared" si="237"/>
        <v>3.5937202758347365E-2</v>
      </c>
      <c r="Y130" s="5">
        <f t="shared" si="238"/>
        <v>1.52279212267126E-2</v>
      </c>
      <c r="Z130" s="5">
        <f t="shared" si="239"/>
        <v>1.1922070357121088E-2</v>
      </c>
      <c r="AA130" s="5">
        <f t="shared" si="240"/>
        <v>1.5422926011297182E-2</v>
      </c>
      <c r="AB130" s="5">
        <f t="shared" si="241"/>
        <v>9.9758951098568513E-3</v>
      </c>
      <c r="AC130" s="5">
        <f t="shared" si="242"/>
        <v>2.9475906718676029E-4</v>
      </c>
      <c r="AD130" s="5">
        <f t="shared" si="243"/>
        <v>1.3714280440153029E-2</v>
      </c>
      <c r="AE130" s="5">
        <f t="shared" si="244"/>
        <v>1.162249514120501E-2</v>
      </c>
      <c r="AF130" s="5">
        <f t="shared" si="245"/>
        <v>4.9248808166353466E-3</v>
      </c>
      <c r="AG130" s="5">
        <f t="shared" si="246"/>
        <v>1.3912360334213147E-3</v>
      </c>
      <c r="AH130" s="5">
        <f t="shared" si="247"/>
        <v>2.5259109547055088E-3</v>
      </c>
      <c r="AI130" s="5">
        <f t="shared" si="248"/>
        <v>3.2676319295732886E-3</v>
      </c>
      <c r="AJ130" s="5">
        <f t="shared" si="249"/>
        <v>2.1135777584075036E-3</v>
      </c>
      <c r="AK130" s="5">
        <f t="shared" si="250"/>
        <v>9.1140639197149933E-4</v>
      </c>
      <c r="AL130" s="5">
        <f t="shared" si="251"/>
        <v>1.2926132601059786E-5</v>
      </c>
      <c r="AM130" s="5">
        <f t="shared" si="252"/>
        <v>3.5482819039114651E-3</v>
      </c>
      <c r="AN130" s="5">
        <f t="shared" si="253"/>
        <v>3.0070764097176717E-3</v>
      </c>
      <c r="AO130" s="5">
        <f t="shared" si="254"/>
        <v>1.2742094313183613E-3</v>
      </c>
      <c r="AP130" s="5">
        <f t="shared" si="255"/>
        <v>3.5995309145095281E-4</v>
      </c>
      <c r="AQ130" s="5">
        <f t="shared" si="256"/>
        <v>7.6262715253395732E-5</v>
      </c>
      <c r="AR130" s="5">
        <f t="shared" si="257"/>
        <v>4.2812873670320983E-4</v>
      </c>
      <c r="AS130" s="5">
        <f t="shared" si="258"/>
        <v>5.5384657460436364E-4</v>
      </c>
      <c r="AT130" s="5">
        <f t="shared" si="259"/>
        <v>3.5824040983919216E-4</v>
      </c>
      <c r="AU130" s="5">
        <f t="shared" si="260"/>
        <v>1.5447863135914904E-4</v>
      </c>
      <c r="AV130" s="5">
        <f t="shared" si="261"/>
        <v>4.996012501208581E-5</v>
      </c>
      <c r="AW130" s="5">
        <f t="shared" si="262"/>
        <v>3.9364754562013127E-7</v>
      </c>
      <c r="AX130" s="5">
        <f t="shared" si="263"/>
        <v>7.6503615608122756E-4</v>
      </c>
      <c r="AY130" s="5">
        <f t="shared" si="264"/>
        <v>6.4834819775648456E-4</v>
      </c>
      <c r="AZ130" s="5">
        <f t="shared" si="265"/>
        <v>2.7472909756793922E-4</v>
      </c>
      <c r="BA130" s="5">
        <f t="shared" si="266"/>
        <v>7.7608582663521807E-5</v>
      </c>
      <c r="BB130" s="5">
        <f t="shared" si="267"/>
        <v>1.6442812637141257E-5</v>
      </c>
      <c r="BC130" s="5">
        <f t="shared" si="268"/>
        <v>2.7869710090423986E-6</v>
      </c>
      <c r="BD130" s="5">
        <f t="shared" si="269"/>
        <v>6.0471323837191042E-5</v>
      </c>
      <c r="BE130" s="5">
        <f t="shared" si="270"/>
        <v>7.8228422195908073E-5</v>
      </c>
      <c r="BF130" s="5">
        <f t="shared" si="271"/>
        <v>5.0599901332881989E-5</v>
      </c>
      <c r="BG130" s="5">
        <f t="shared" si="272"/>
        <v>2.1819435468824766E-5</v>
      </c>
      <c r="BH130" s="5">
        <f t="shared" si="273"/>
        <v>7.0566505808899559E-6</v>
      </c>
      <c r="BI130" s="5">
        <f t="shared" si="274"/>
        <v>1.8257600657697186E-6</v>
      </c>
      <c r="BJ130" s="8">
        <f t="shared" si="275"/>
        <v>0.46898525231774474</v>
      </c>
      <c r="BK130" s="8">
        <f t="shared" si="276"/>
        <v>0.28693938990422341</v>
      </c>
      <c r="BL130" s="8">
        <f t="shared" si="277"/>
        <v>0.23237934166025156</v>
      </c>
      <c r="BM130" s="8">
        <f t="shared" si="278"/>
        <v>0.36103725277797999</v>
      </c>
      <c r="BN130" s="8">
        <f t="shared" si="279"/>
        <v>0.63854084691114976</v>
      </c>
    </row>
    <row r="131" spans="1:66" x14ac:dyDescent="0.25">
      <c r="A131" t="s">
        <v>80</v>
      </c>
      <c r="B131" t="s">
        <v>82</v>
      </c>
      <c r="C131" t="s">
        <v>84</v>
      </c>
      <c r="D131" s="11">
        <v>44473</v>
      </c>
      <c r="E131">
        <f>VLOOKUP(A131,home!$A$2:$E$405,3,FALSE)</f>
        <v>1.21984435797665</v>
      </c>
      <c r="F131">
        <f>VLOOKUP(B131,home!$B$2:$E$405,3,FALSE)</f>
        <v>0.67</v>
      </c>
      <c r="G131">
        <f>VLOOKUP(C131,away!$B$2:$E$405,4,FALSE)</f>
        <v>0.9</v>
      </c>
      <c r="H131">
        <f>VLOOKUP(A131,away!$A$2:$E$405,3,FALSE)</f>
        <v>1.0350194552529199</v>
      </c>
      <c r="I131">
        <f>VLOOKUP(C131,away!$B$2:$E$405,3,FALSE)</f>
        <v>0.7</v>
      </c>
      <c r="J131">
        <f>VLOOKUP(B131,home!$B$2:$E$405,4,FALSE)</f>
        <v>1.45</v>
      </c>
      <c r="K131" s="3">
        <f t="shared" si="224"/>
        <v>0.73556614785992003</v>
      </c>
      <c r="L131" s="3">
        <f t="shared" si="225"/>
        <v>1.0505447470817135</v>
      </c>
      <c r="M131" s="5">
        <f t="shared" si="226"/>
        <v>0.16761075959370419</v>
      </c>
      <c r="N131" s="5">
        <f t="shared" si="227"/>
        <v>0.12328880077421613</v>
      </c>
      <c r="O131" s="5">
        <f t="shared" si="228"/>
        <v>0.17608260304554188</v>
      </c>
      <c r="P131" s="5">
        <f t="shared" si="229"/>
        <v>0.12952040202735665</v>
      </c>
      <c r="Q131" s="5">
        <f t="shared" si="230"/>
        <v>4.5343534129879633E-2</v>
      </c>
      <c r="R131" s="5">
        <f t="shared" si="231"/>
        <v>9.2491326840984253E-2</v>
      </c>
      <c r="S131" s="5">
        <f t="shared" si="232"/>
        <v>2.5021565712715452E-2</v>
      </c>
      <c r="T131" s="5">
        <f t="shared" si="233"/>
        <v>4.7635411594265445E-2</v>
      </c>
      <c r="U131" s="5">
        <f t="shared" si="234"/>
        <v>6.8033488994875616E-2</v>
      </c>
      <c r="V131" s="5">
        <f t="shared" si="235"/>
        <v>2.1483659576778951E-3</v>
      </c>
      <c r="W131" s="5">
        <f t="shared" si="236"/>
        <v>1.1117722910090127E-2</v>
      </c>
      <c r="X131" s="5">
        <f t="shared" si="237"/>
        <v>1.1679665402705205E-2</v>
      </c>
      <c r="Y131" s="5">
        <f t="shared" si="238"/>
        <v>6.135005568241988E-3</v>
      </c>
      <c r="Z131" s="5">
        <f t="shared" si="239"/>
        <v>3.2388759187804643E-2</v>
      </c>
      <c r="AA131" s="5">
        <f t="shared" si="240"/>
        <v>2.3824074829736055E-2</v>
      </c>
      <c r="AB131" s="5">
        <f t="shared" si="241"/>
        <v>8.7620914744177131E-3</v>
      </c>
      <c r="AC131" s="5">
        <f t="shared" si="242"/>
        <v>1.0375871126010781E-4</v>
      </c>
      <c r="AD131" s="5">
        <f t="shared" si="243"/>
        <v>2.0444551534872435E-3</v>
      </c>
      <c r="AE131" s="5">
        <f t="shared" si="244"/>
        <v>2.1477916221401619E-3</v>
      </c>
      <c r="AF131" s="5">
        <f t="shared" si="245"/>
        <v>1.1281756032327295E-3</v>
      </c>
      <c r="AG131" s="5">
        <f t="shared" si="246"/>
        <v>3.9506631792062929E-4</v>
      </c>
      <c r="AH131" s="5">
        <f t="shared" si="247"/>
        <v>8.5064602073106864E-3</v>
      </c>
      <c r="AI131" s="5">
        <f t="shared" si="248"/>
        <v>6.2570641666152187E-3</v>
      </c>
      <c r="AJ131" s="5">
        <f t="shared" si="249"/>
        <v>2.301242292974748E-3</v>
      </c>
      <c r="AK131" s="5">
        <f t="shared" si="250"/>
        <v>5.6423864291192183E-4</v>
      </c>
      <c r="AL131" s="5">
        <f t="shared" si="251"/>
        <v>3.2071616473371982E-6</v>
      </c>
      <c r="AM131" s="5">
        <f t="shared" si="252"/>
        <v>3.0076640034459466E-4</v>
      </c>
      <c r="AN131" s="5">
        <f t="shared" si="253"/>
        <v>3.159685619806896E-4</v>
      </c>
      <c r="AO131" s="5">
        <f t="shared" si="254"/>
        <v>1.6596955651588811E-4</v>
      </c>
      <c r="AP131" s="5">
        <f t="shared" si="255"/>
        <v>5.8119481924415959E-5</v>
      </c>
      <c r="AQ131" s="5">
        <f t="shared" si="256"/>
        <v>1.5264279109701444E-5</v>
      </c>
      <c r="AR131" s="5">
        <f t="shared" si="257"/>
        <v>1.7872834174099737E-3</v>
      </c>
      <c r="AS131" s="5">
        <f t="shared" si="258"/>
        <v>1.3146651784781678E-3</v>
      </c>
      <c r="AT131" s="5">
        <f t="shared" si="259"/>
        <v>4.8351160052938002E-4</v>
      </c>
      <c r="AU131" s="5">
        <f t="shared" si="260"/>
        <v>1.1855158848232687E-4</v>
      </c>
      <c r="AV131" s="5">
        <f t="shared" si="261"/>
        <v>2.1800633815654906E-5</v>
      </c>
      <c r="AW131" s="5">
        <f t="shared" si="262"/>
        <v>6.8842183808744918E-8</v>
      </c>
      <c r="AX131" s="5">
        <f t="shared" si="263"/>
        <v>3.6872263751194661E-5</v>
      </c>
      <c r="AY131" s="5">
        <f t="shared" si="264"/>
        <v>3.8735962996829022E-5</v>
      </c>
      <c r="AZ131" s="5">
        <f t="shared" si="265"/>
        <v>2.0346931224735179E-5</v>
      </c>
      <c r="BA131" s="5">
        <f t="shared" si="266"/>
        <v>7.1251205724594809E-6</v>
      </c>
      <c r="BB131" s="5">
        <f t="shared" si="267"/>
        <v>1.8713144974302895E-6</v>
      </c>
      <c r="BC131" s="5">
        <f t="shared" si="268"/>
        <v>3.9317992308264957E-7</v>
      </c>
      <c r="BD131" s="5">
        <f t="shared" si="269"/>
        <v>3.1293686761771681E-4</v>
      </c>
      <c r="BE131" s="5">
        <f t="shared" si="270"/>
        <v>2.301857662369137E-4</v>
      </c>
      <c r="BF131" s="5">
        <f t="shared" si="271"/>
        <v>8.4658428681535312E-5</v>
      </c>
      <c r="BG131" s="5">
        <f t="shared" si="272"/>
        <v>2.0757291423050237E-5</v>
      </c>
      <c r="BH131" s="5">
        <f t="shared" si="273"/>
        <v>3.8170902230147045E-6</v>
      </c>
      <c r="BI131" s="5">
        <f t="shared" si="274"/>
        <v>5.6154447027533791E-7</v>
      </c>
      <c r="BJ131" s="8">
        <f t="shared" si="275"/>
        <v>0.25187706212902022</v>
      </c>
      <c r="BK131" s="8">
        <f t="shared" si="276"/>
        <v>0.32444679512735847</v>
      </c>
      <c r="BL131" s="8">
        <f t="shared" si="277"/>
        <v>0.39120131990273599</v>
      </c>
      <c r="BM131" s="8">
        <f t="shared" si="278"/>
        <v>0.26553784281442361</v>
      </c>
      <c r="BN131" s="8">
        <f t="shared" si="279"/>
        <v>0.73433742641168287</v>
      </c>
    </row>
    <row r="132" spans="1:66" x14ac:dyDescent="0.25">
      <c r="A132" t="s">
        <v>80</v>
      </c>
      <c r="B132" t="s">
        <v>85</v>
      </c>
      <c r="C132" t="s">
        <v>369</v>
      </c>
      <c r="D132" s="11">
        <v>44473</v>
      </c>
      <c r="E132">
        <f>VLOOKUP(A132,home!$A$2:$E$405,3,FALSE)</f>
        <v>1.21984435797665</v>
      </c>
      <c r="F132">
        <f>VLOOKUP(B132,home!$B$2:$E$405,3,FALSE)</f>
        <v>1.56</v>
      </c>
      <c r="G132">
        <f>VLOOKUP(C132,away!$B$2:$E$405,4,FALSE)</f>
        <v>1.42</v>
      </c>
      <c r="H132">
        <f>VLOOKUP(A132,away!$A$2:$E$405,3,FALSE)</f>
        <v>1.0350194552529199</v>
      </c>
      <c r="I132">
        <f>VLOOKUP(C132,away!$B$2:$E$405,3,FALSE)</f>
        <v>0.67</v>
      </c>
      <c r="J132">
        <f>VLOOKUP(B132,home!$B$2:$E$405,4,FALSE)</f>
        <v>0.97</v>
      </c>
      <c r="K132" s="3">
        <f t="shared" si="224"/>
        <v>2.7021992217898751</v>
      </c>
      <c r="L132" s="3">
        <f t="shared" si="225"/>
        <v>0.67265914396887272</v>
      </c>
      <c r="M132" s="5">
        <f t="shared" si="226"/>
        <v>3.4222965112118538E-2</v>
      </c>
      <c r="N132" s="5">
        <f t="shared" si="227"/>
        <v>9.2477269693308758E-2</v>
      </c>
      <c r="O132" s="5">
        <f t="shared" si="228"/>
        <v>2.3020390416394247E-2</v>
      </c>
      <c r="P132" s="5">
        <f t="shared" si="229"/>
        <v>6.2205681068479637E-2</v>
      </c>
      <c r="Q132" s="5">
        <f t="shared" si="230"/>
        <v>0.12494600309925567</v>
      </c>
      <c r="R132" s="5">
        <f t="shared" si="231"/>
        <v>7.7424380556604978E-3</v>
      </c>
      <c r="S132" s="5">
        <f t="shared" si="232"/>
        <v>2.8267179250222089E-2</v>
      </c>
      <c r="T132" s="5">
        <f t="shared" si="233"/>
        <v>8.4046071487077434E-2</v>
      </c>
      <c r="U132" s="5">
        <f t="shared" si="234"/>
        <v>2.0921610088762109E-2</v>
      </c>
      <c r="V132" s="5">
        <f t="shared" si="235"/>
        <v>5.7088992447816523E-3</v>
      </c>
      <c r="W132" s="5">
        <f t="shared" si="236"/>
        <v>0.11254299744685467</v>
      </c>
      <c r="X132" s="5">
        <f t="shared" si="237"/>
        <v>7.5703076322292284E-2</v>
      </c>
      <c r="Y132" s="5">
        <f t="shared" si="238"/>
        <v>2.546118325738168E-2</v>
      </c>
      <c r="Z132" s="5">
        <f t="shared" si="239"/>
        <v>1.7360072515842048E-3</v>
      </c>
      <c r="AA132" s="5">
        <f t="shared" si="240"/>
        <v>4.6910374442524182E-3</v>
      </c>
      <c r="AB132" s="5">
        <f t="shared" si="241"/>
        <v>6.3380588656230252E-3</v>
      </c>
      <c r="AC132" s="5">
        <f t="shared" si="242"/>
        <v>6.485520112546071E-4</v>
      </c>
      <c r="AD132" s="5">
        <f t="shared" si="243"/>
        <v>7.6028400029697643E-2</v>
      </c>
      <c r="AE132" s="5">
        <f t="shared" si="244"/>
        <v>5.114119848129943E-2</v>
      </c>
      <c r="AF132" s="5">
        <f t="shared" si="245"/>
        <v>1.7200297395986542E-2</v>
      </c>
      <c r="AG132" s="5">
        <f t="shared" si="246"/>
        <v>3.8566457741314466E-3</v>
      </c>
      <c r="AH132" s="5">
        <f t="shared" si="247"/>
        <v>2.9193528794359659E-4</v>
      </c>
      <c r="AI132" s="5">
        <f t="shared" si="248"/>
        <v>7.8886730789418981E-4</v>
      </c>
      <c r="AJ132" s="5">
        <f t="shared" si="249"/>
        <v>1.0658383127435769E-3</v>
      </c>
      <c r="AK132" s="5">
        <f t="shared" si="250"/>
        <v>9.6003581974984226E-4</v>
      </c>
      <c r="AL132" s="5">
        <f t="shared" si="251"/>
        <v>4.7153856407537579E-5</v>
      </c>
      <c r="AM132" s="5">
        <f t="shared" si="252"/>
        <v>4.1088776678835676E-2</v>
      </c>
      <c r="AN132" s="5">
        <f t="shared" si="253"/>
        <v>2.7638741347513783E-2</v>
      </c>
      <c r="AO132" s="5">
        <f t="shared" si="254"/>
        <v>9.2957260475978534E-3</v>
      </c>
      <c r="AP132" s="5">
        <f t="shared" si="255"/>
        <v>2.084285041915442E-3</v>
      </c>
      <c r="AQ132" s="5">
        <f t="shared" si="256"/>
        <v>3.5050334802049166E-4</v>
      </c>
      <c r="AR132" s="5">
        <f t="shared" si="257"/>
        <v>3.927458817648922E-5</v>
      </c>
      <c r="AS132" s="5">
        <f t="shared" si="258"/>
        <v>1.0612776160662702E-4</v>
      </c>
      <c r="AT132" s="5">
        <f t="shared" si="259"/>
        <v>1.4338917741186447E-4</v>
      </c>
      <c r="AU132" s="5">
        <f t="shared" si="260"/>
        <v>1.2915537453847683E-4</v>
      </c>
      <c r="AV132" s="5">
        <f t="shared" si="261"/>
        <v>8.7250888141962989E-5</v>
      </c>
      <c r="AW132" s="5">
        <f t="shared" si="262"/>
        <v>2.3808231168964113E-6</v>
      </c>
      <c r="AX132" s="5">
        <f t="shared" si="263"/>
        <v>1.8505010060974599E-2</v>
      </c>
      <c r="AY132" s="5">
        <f t="shared" si="264"/>
        <v>1.244756422675055E-2</v>
      </c>
      <c r="AZ132" s="5">
        <f t="shared" si="265"/>
        <v>4.1864839486317933E-3</v>
      </c>
      <c r="BA132" s="5">
        <f t="shared" si="266"/>
        <v>9.3869223637536284E-4</v>
      </c>
      <c r="BB132" s="5">
        <f t="shared" si="267"/>
        <v>1.5785497904261954E-4</v>
      </c>
      <c r="BC132" s="5">
        <f t="shared" si="268"/>
        <v>2.1236519014806567E-5</v>
      </c>
      <c r="BD132" s="5">
        <f t="shared" si="269"/>
        <v>4.403068477087873E-6</v>
      </c>
      <c r="BE132" s="5">
        <f t="shared" si="270"/>
        <v>1.1897968212274382E-5</v>
      </c>
      <c r="BF132" s="5">
        <f t="shared" si="271"/>
        <v>1.6075340222044254E-5</v>
      </c>
      <c r="BG132" s="5">
        <f t="shared" si="272"/>
        <v>1.4479590612671821E-5</v>
      </c>
      <c r="BH132" s="5">
        <f t="shared" si="273"/>
        <v>9.7816846213494442E-6</v>
      </c>
      <c r="BI132" s="5">
        <f t="shared" si="274"/>
        <v>5.2864121143208929E-6</v>
      </c>
      <c r="BJ132" s="8">
        <f t="shared" si="275"/>
        <v>0.78011801742195852</v>
      </c>
      <c r="BK132" s="8">
        <f t="shared" si="276"/>
        <v>0.14354799477001465</v>
      </c>
      <c r="BL132" s="8">
        <f t="shared" si="277"/>
        <v>6.6387333453158656E-2</v>
      </c>
      <c r="BM132" s="8">
        <f t="shared" si="278"/>
        <v>0.63472942204786498</v>
      </c>
      <c r="BN132" s="8">
        <f t="shared" si="279"/>
        <v>0.34461474744521736</v>
      </c>
    </row>
    <row r="133" spans="1:66" x14ac:dyDescent="0.25">
      <c r="A133" t="s">
        <v>80</v>
      </c>
      <c r="B133" t="s">
        <v>87</v>
      </c>
      <c r="C133" t="s">
        <v>93</v>
      </c>
      <c r="D133" s="11">
        <v>44473</v>
      </c>
      <c r="E133">
        <f>VLOOKUP(A133,home!$A$2:$E$405,3,FALSE)</f>
        <v>1.21984435797665</v>
      </c>
      <c r="F133">
        <f>VLOOKUP(B133,home!$B$2:$E$405,3,FALSE)</f>
        <v>0.59</v>
      </c>
      <c r="G133">
        <f>VLOOKUP(C133,away!$B$2:$E$405,4,FALSE)</f>
        <v>0.78</v>
      </c>
      <c r="H133">
        <f>VLOOKUP(A133,away!$A$2:$E$405,3,FALSE)</f>
        <v>1.0350194552529199</v>
      </c>
      <c r="I133">
        <f>VLOOKUP(C133,away!$B$2:$E$405,3,FALSE)</f>
        <v>0.6</v>
      </c>
      <c r="J133">
        <f>VLOOKUP(B133,home!$B$2:$E$405,4,FALSE)</f>
        <v>1.1000000000000001</v>
      </c>
      <c r="K133" s="3">
        <f t="shared" si="224"/>
        <v>0.56137237354085434</v>
      </c>
      <c r="L133" s="3">
        <f t="shared" si="225"/>
        <v>0.68311284046692722</v>
      </c>
      <c r="M133" s="5">
        <f t="shared" si="226"/>
        <v>0.28808917423624553</v>
      </c>
      <c r="N133" s="5">
        <f t="shared" si="227"/>
        <v>0.16172530353242587</v>
      </c>
      <c r="O133" s="5">
        <f t="shared" si="228"/>
        <v>0.1967974141202932</v>
      </c>
      <c r="P133" s="5">
        <f t="shared" si="229"/>
        <v>0.11047663147141142</v>
      </c>
      <c r="Q133" s="5">
        <f t="shared" si="230"/>
        <v>4.5394058752806513E-2</v>
      </c>
      <c r="R133" s="5">
        <f t="shared" si="231"/>
        <v>6.7217420278129811E-2</v>
      </c>
      <c r="S133" s="5">
        <f t="shared" si="232"/>
        <v>1.0591413347644013E-2</v>
      </c>
      <c r="T133" s="5">
        <f t="shared" si="233"/>
        <v>3.1009264414952237E-2</v>
      </c>
      <c r="U133" s="5">
        <f t="shared" si="234"/>
        <v>3.7734002764826885E-2</v>
      </c>
      <c r="V133" s="5">
        <f t="shared" si="235"/>
        <v>4.5128915080282309E-4</v>
      </c>
      <c r="W133" s="5">
        <f t="shared" si="236"/>
        <v>8.4943235022386637E-3</v>
      </c>
      <c r="X133" s="5">
        <f t="shared" si="237"/>
        <v>5.8025814554592305E-3</v>
      </c>
      <c r="Y133" s="5">
        <f t="shared" si="238"/>
        <v>1.9819089500397354E-3</v>
      </c>
      <c r="Z133" s="5">
        <f t="shared" si="239"/>
        <v>1.5305694298350832E-2</v>
      </c>
      <c r="AA133" s="5">
        <f t="shared" si="240"/>
        <v>8.5921939369559257E-3</v>
      </c>
      <c r="AB133" s="5">
        <f t="shared" si="241"/>
        <v>2.4117101521561432E-3</v>
      </c>
      <c r="AC133" s="5">
        <f t="shared" si="242"/>
        <v>1.0816291807143034E-5</v>
      </c>
      <c r="AD133" s="5">
        <f t="shared" si="243"/>
        <v>1.1921196365188948E-3</v>
      </c>
      <c r="AE133" s="5">
        <f t="shared" si="244"/>
        <v>8.1435223107882313E-4</v>
      </c>
      <c r="AF133" s="5">
        <f t="shared" si="245"/>
        <v>2.7814723285641711E-4</v>
      </c>
      <c r="AG133" s="5">
        <f t="shared" si="246"/>
        <v>6.3335315434854319E-5</v>
      </c>
      <c r="AH133" s="5">
        <f t="shared" si="247"/>
        <v>2.6138790768662217E-3</v>
      </c>
      <c r="AI133" s="5">
        <f t="shared" si="248"/>
        <v>1.4673595015291679E-3</v>
      </c>
      <c r="AJ133" s="5">
        <f t="shared" si="249"/>
        <v>4.1186754310557696E-4</v>
      </c>
      <c r="AK133" s="5">
        <f t="shared" si="250"/>
        <v>7.7070353419205962E-5</v>
      </c>
      <c r="AL133" s="5">
        <f t="shared" si="251"/>
        <v>1.6591355604151652E-7</v>
      </c>
      <c r="AM133" s="5">
        <f t="shared" si="252"/>
        <v>1.3384460597945456E-4</v>
      </c>
      <c r="AN133" s="5">
        <f t="shared" si="253"/>
        <v>9.1430968971801881E-5</v>
      </c>
      <c r="AO133" s="5">
        <f t="shared" si="254"/>
        <v>3.1228834460485526E-5</v>
      </c>
      <c r="AP133" s="5">
        <f t="shared" si="255"/>
        <v>7.1109392709245774E-6</v>
      </c>
      <c r="AQ133" s="5">
        <f t="shared" si="256"/>
        <v>1.2143934809372769E-6</v>
      </c>
      <c r="AR133" s="5">
        <f t="shared" si="257"/>
        <v>3.5711487216703093E-4</v>
      </c>
      <c r="AS133" s="5">
        <f t="shared" si="258"/>
        <v>2.004744234151449E-4</v>
      </c>
      <c r="AT133" s="5">
        <f t="shared" si="259"/>
        <v>5.6270401453397064E-5</v>
      </c>
      <c r="AU133" s="5">
        <f t="shared" si="260"/>
        <v>1.052954960799675E-5</v>
      </c>
      <c r="AV133" s="5">
        <f t="shared" si="261"/>
        <v>1.4777495639393265E-6</v>
      </c>
      <c r="AW133" s="5">
        <f t="shared" si="262"/>
        <v>1.7673511871130013E-9</v>
      </c>
      <c r="AX133" s="5">
        <f t="shared" si="263"/>
        <v>1.2522777357387802E-5</v>
      </c>
      <c r="AY133" s="5">
        <f t="shared" si="264"/>
        <v>8.5544700111401015E-6</v>
      </c>
      <c r="AZ133" s="5">
        <f t="shared" si="265"/>
        <v>2.9218341539995305E-6</v>
      </c>
      <c r="BA133" s="5">
        <f t="shared" si="266"/>
        <v>6.653141427706335E-7</v>
      </c>
      <c r="BB133" s="5">
        <f t="shared" si="267"/>
        <v>1.1362115846771653E-7</v>
      </c>
      <c r="BC133" s="5">
        <f t="shared" si="268"/>
        <v>1.5523214459604942E-8</v>
      </c>
      <c r="BD133" s="5">
        <f t="shared" si="269"/>
        <v>4.0658292449834012E-5</v>
      </c>
      <c r="BE133" s="5">
        <f t="shared" si="270"/>
        <v>2.2824442136681515E-5</v>
      </c>
      <c r="BF133" s="5">
        <f t="shared" si="271"/>
        <v>6.4065056285073957E-6</v>
      </c>
      <c r="BG133" s="5">
        <f t="shared" si="272"/>
        <v>1.1988117569260134E-6</v>
      </c>
      <c r="BH133" s="5">
        <f t="shared" si="273"/>
        <v>1.682449503535594E-7</v>
      </c>
      <c r="BI133" s="5">
        <f t="shared" si="274"/>
        <v>1.8889613423248177E-8</v>
      </c>
      <c r="BJ133" s="8">
        <f t="shared" si="275"/>
        <v>0.25704501830601306</v>
      </c>
      <c r="BK133" s="8">
        <f t="shared" si="276"/>
        <v>0.40962804488147814</v>
      </c>
      <c r="BL133" s="8">
        <f t="shared" si="277"/>
        <v>0.3180200599100253</v>
      </c>
      <c r="BM133" s="8">
        <f t="shared" si="278"/>
        <v>0.13029026230189511</v>
      </c>
      <c r="BN133" s="8">
        <f t="shared" si="279"/>
        <v>0.8697000023913124</v>
      </c>
    </row>
    <row r="134" spans="1:66" x14ac:dyDescent="0.25">
      <c r="A134" t="s">
        <v>80</v>
      </c>
      <c r="B134" t="s">
        <v>89</v>
      </c>
      <c r="C134" t="s">
        <v>83</v>
      </c>
      <c r="D134" s="11">
        <v>44473</v>
      </c>
      <c r="E134">
        <f>VLOOKUP(A134,home!$A$2:$E$405,3,FALSE)</f>
        <v>1.21984435797665</v>
      </c>
      <c r="F134">
        <f>VLOOKUP(B134,home!$B$2:$E$405,3,FALSE)</f>
        <v>1.33</v>
      </c>
      <c r="G134">
        <f>VLOOKUP(C134,away!$B$2:$E$405,4,FALSE)</f>
        <v>0.93</v>
      </c>
      <c r="H134">
        <f>VLOOKUP(A134,away!$A$2:$E$405,3,FALSE)</f>
        <v>1.0350194552529199</v>
      </c>
      <c r="I134">
        <f>VLOOKUP(C134,away!$B$2:$E$405,3,FALSE)</f>
        <v>1.01</v>
      </c>
      <c r="J134">
        <f>VLOOKUP(B134,home!$B$2:$E$405,4,FALSE)</f>
        <v>1.1000000000000001</v>
      </c>
      <c r="K134" s="3">
        <f t="shared" si="224"/>
        <v>1.5088254863813186</v>
      </c>
      <c r="L134" s="3">
        <f t="shared" si="225"/>
        <v>1.1499066147859942</v>
      </c>
      <c r="M134" s="5">
        <f t="shared" si="226"/>
        <v>7.0036965260365514E-2</v>
      </c>
      <c r="N134" s="5">
        <f t="shared" si="227"/>
        <v>0.10567355817364249</v>
      </c>
      <c r="O134" s="5">
        <f t="shared" si="228"/>
        <v>8.0535969632431176E-2</v>
      </c>
      <c r="P134" s="5">
        <f t="shared" si="229"/>
        <v>0.12151472355184406</v>
      </c>
      <c r="Q134" s="5">
        <f t="shared" si="230"/>
        <v>7.972147890449538E-2</v>
      </c>
      <c r="R134" s="5">
        <f t="shared" si="231"/>
        <v>4.6304422104268293E-2</v>
      </c>
      <c r="S134" s="5">
        <f t="shared" si="232"/>
        <v>5.2707266744741431E-2</v>
      </c>
      <c r="T134" s="5">
        <f t="shared" si="233"/>
        <v>9.167225593280133E-2</v>
      </c>
      <c r="U134" s="5">
        <f t="shared" si="234"/>
        <v>6.986529220307848E-2</v>
      </c>
      <c r="V134" s="5">
        <f t="shared" si="235"/>
        <v>1.0160838992270837E-2</v>
      </c>
      <c r="W134" s="5">
        <f t="shared" si="236"/>
        <v>4.0095266394371075E-2</v>
      </c>
      <c r="X134" s="5">
        <f t="shared" si="237"/>
        <v>4.6105812048493879E-2</v>
      </c>
      <c r="Y134" s="5">
        <f t="shared" si="238"/>
        <v>2.6508689127321454E-2</v>
      </c>
      <c r="Z134" s="5">
        <f t="shared" si="239"/>
        <v>1.7748587090513641E-2</v>
      </c>
      <c r="AA134" s="5">
        <f t="shared" si="240"/>
        <v>2.6779520549425433E-2</v>
      </c>
      <c r="AB134" s="5">
        <f t="shared" si="241"/>
        <v>2.020281155902268E-2</v>
      </c>
      <c r="AC134" s="5">
        <f t="shared" si="242"/>
        <v>1.101821317330935E-3</v>
      </c>
      <c r="AD134" s="5">
        <f t="shared" si="243"/>
        <v>1.5124189954768882E-2</v>
      </c>
      <c r="AE134" s="5">
        <f t="shared" si="244"/>
        <v>1.7391406072268623E-2</v>
      </c>
      <c r="AF134" s="5">
        <f t="shared" si="245"/>
        <v>9.9992464414655011E-3</v>
      </c>
      <c r="AG134" s="5">
        <f t="shared" si="246"/>
        <v>3.8327332086388315E-3</v>
      </c>
      <c r="AH134" s="5">
        <f t="shared" si="247"/>
        <v>5.1023044246217338E-3</v>
      </c>
      <c r="AI134" s="5">
        <f t="shared" si="248"/>
        <v>7.6984869551454411E-3</v>
      </c>
      <c r="AJ134" s="5">
        <f t="shared" si="249"/>
        <v>5.8078366622487804E-3</v>
      </c>
      <c r="AK134" s="5">
        <f t="shared" si="250"/>
        <v>2.9210039922469224E-3</v>
      </c>
      <c r="AL134" s="5">
        <f t="shared" si="251"/>
        <v>7.6466769958557994E-5</v>
      </c>
      <c r="AM134" s="5">
        <f t="shared" si="252"/>
        <v>4.5639526529255197E-3</v>
      </c>
      <c r="AN134" s="5">
        <f t="shared" si="253"/>
        <v>5.2481193451691423E-3</v>
      </c>
      <c r="AO134" s="5">
        <f t="shared" si="254"/>
        <v>3.0174235750981692E-3</v>
      </c>
      <c r="AP134" s="5">
        <f t="shared" si="255"/>
        <v>1.1565851095388629E-3</v>
      </c>
      <c r="AQ134" s="5">
        <f t="shared" si="256"/>
        <v>3.3249121700543047E-4</v>
      </c>
      <c r="AR134" s="5">
        <f t="shared" si="257"/>
        <v>1.1734347217048759E-3</v>
      </c>
      <c r="AS134" s="5">
        <f t="shared" si="258"/>
        <v>1.7705082147130864E-3</v>
      </c>
      <c r="AT134" s="5">
        <f t="shared" si="259"/>
        <v>1.3356939591032968E-3</v>
      </c>
      <c r="AU134" s="5">
        <f t="shared" si="260"/>
        <v>6.7177636250020673E-4</v>
      </c>
      <c r="AV134" s="5">
        <f t="shared" si="261"/>
        <v>2.5339832422221207E-4</v>
      </c>
      <c r="AW134" s="5">
        <f t="shared" si="262"/>
        <v>3.6852913544669666E-6</v>
      </c>
      <c r="AX134" s="5">
        <f t="shared" si="263"/>
        <v>1.1477013468952754E-3</v>
      </c>
      <c r="AY134" s="5">
        <f t="shared" si="264"/>
        <v>1.3197493705936723E-3</v>
      </c>
      <c r="AZ134" s="5">
        <f t="shared" si="265"/>
        <v>7.5879426555265823E-4</v>
      </c>
      <c r="BA134" s="5">
        <f t="shared" si="266"/>
        <v>2.9084751507356068E-4</v>
      </c>
      <c r="BB134" s="5">
        <f t="shared" si="267"/>
        <v>8.3611870369289143E-5</v>
      </c>
      <c r="BC134" s="5">
        <f t="shared" si="268"/>
        <v>1.9229168562454934E-5</v>
      </c>
      <c r="BD134" s="5">
        <f t="shared" si="269"/>
        <v>2.2489005808466633E-4</v>
      </c>
      <c r="BE134" s="5">
        <f t="shared" si="270"/>
        <v>3.3931985127191964E-4</v>
      </c>
      <c r="BF134" s="5">
        <f t="shared" si="271"/>
        <v>2.5598721981709552E-4</v>
      </c>
      <c r="BG134" s="5">
        <f t="shared" si="272"/>
        <v>1.2874668048264352E-4</v>
      </c>
      <c r="BH134" s="5">
        <f t="shared" si="273"/>
        <v>4.8564068199801246E-5</v>
      </c>
      <c r="BI134" s="5">
        <f t="shared" si="274"/>
        <v>1.4654940764444122E-5</v>
      </c>
      <c r="BJ134" s="8">
        <f t="shared" si="275"/>
        <v>0.45406314169505146</v>
      </c>
      <c r="BK134" s="8">
        <f t="shared" si="276"/>
        <v>0.256917832007105</v>
      </c>
      <c r="BL134" s="8">
        <f t="shared" si="277"/>
        <v>0.27143462248335332</v>
      </c>
      <c r="BM134" s="8">
        <f t="shared" si="278"/>
        <v>0.49506100156973737</v>
      </c>
      <c r="BN134" s="8">
        <f t="shared" si="279"/>
        <v>0.50378711762704698</v>
      </c>
    </row>
    <row r="135" spans="1:66" x14ac:dyDescent="0.25">
      <c r="A135" t="s">
        <v>80</v>
      </c>
      <c r="B135" t="s">
        <v>91</v>
      </c>
      <c r="C135" t="s">
        <v>90</v>
      </c>
      <c r="D135" s="11">
        <v>44473</v>
      </c>
      <c r="E135">
        <f>VLOOKUP(A135,home!$A$2:$E$405,3,FALSE)</f>
        <v>1.21984435797665</v>
      </c>
      <c r="F135">
        <f>VLOOKUP(B135,home!$B$2:$E$405,3,FALSE)</f>
        <v>0.62</v>
      </c>
      <c r="G135">
        <f>VLOOKUP(C135,away!$B$2:$E$405,4,FALSE)</f>
        <v>0.7</v>
      </c>
      <c r="H135">
        <f>VLOOKUP(A135,away!$A$2:$E$405,3,FALSE)</f>
        <v>1.0350194552529199</v>
      </c>
      <c r="I135">
        <f>VLOOKUP(C135,away!$B$2:$E$405,3,FALSE)</f>
        <v>1.21</v>
      </c>
      <c r="J135">
        <f>VLOOKUP(B135,home!$B$2:$E$405,4,FALSE)</f>
        <v>0.97</v>
      </c>
      <c r="K135" s="3">
        <f t="shared" si="224"/>
        <v>0.5294124513618661</v>
      </c>
      <c r="L135" s="3">
        <f t="shared" si="225"/>
        <v>1.214802334630352</v>
      </c>
      <c r="M135" s="5">
        <f t="shared" si="226"/>
        <v>0.17478217651227901</v>
      </c>
      <c r="N135" s="5">
        <f t="shared" si="227"/>
        <v>9.2531860521727988E-2</v>
      </c>
      <c r="O135" s="5">
        <f t="shared" si="228"/>
        <v>0.21232579607889079</v>
      </c>
      <c r="P135" s="5">
        <f t="shared" si="229"/>
        <v>0.11240792018948526</v>
      </c>
      <c r="Q135" s="5">
        <f t="shared" si="230"/>
        <v>2.449375955394115E-2</v>
      </c>
      <c r="R135" s="5">
        <f t="shared" si="231"/>
        <v>0.12896693638944232</v>
      </c>
      <c r="S135" s="5">
        <f t="shared" si="232"/>
        <v>1.8073268072099455E-2</v>
      </c>
      <c r="T135" s="5">
        <f t="shared" si="233"/>
        <v>2.9755076290002198E-2</v>
      </c>
      <c r="U135" s="5">
        <f t="shared" si="234"/>
        <v>6.8276701938564499E-2</v>
      </c>
      <c r="V135" s="5">
        <f t="shared" si="235"/>
        <v>1.2914986308807728E-3</v>
      </c>
      <c r="W135" s="5">
        <f t="shared" si="236"/>
        <v>4.3224337628400382E-3</v>
      </c>
      <c r="X135" s="5">
        <f t="shared" si="237"/>
        <v>5.2509026263831355E-3</v>
      </c>
      <c r="Y135" s="5">
        <f t="shared" si="238"/>
        <v>3.1894043847234409E-3</v>
      </c>
      <c r="Z135" s="5">
        <f t="shared" si="239"/>
        <v>5.2223111805339562E-2</v>
      </c>
      <c r="AA135" s="5">
        <f t="shared" si="240"/>
        <v>2.7647565638609619E-2</v>
      </c>
      <c r="AB135" s="5">
        <f t="shared" si="241"/>
        <v>7.3184827494622087E-3</v>
      </c>
      <c r="AC135" s="5">
        <f t="shared" si="242"/>
        <v>5.1912714271625265E-5</v>
      </c>
      <c r="AD135" s="5">
        <f t="shared" si="243"/>
        <v>5.720875635586097E-4</v>
      </c>
      <c r="AE135" s="5">
        <f t="shared" si="244"/>
        <v>6.9497330782398883E-4</v>
      </c>
      <c r="AF135" s="5">
        <f t="shared" si="245"/>
        <v>4.2212759842518007E-4</v>
      </c>
      <c r="AG135" s="5">
        <f t="shared" si="246"/>
        <v>1.7093386402627087E-4</v>
      </c>
      <c r="AH135" s="5">
        <f t="shared" si="247"/>
        <v>1.5860189535697105E-2</v>
      </c>
      <c r="AI135" s="5">
        <f t="shared" si="248"/>
        <v>8.3965818211572188E-3</v>
      </c>
      <c r="AJ135" s="5">
        <f t="shared" si="249"/>
        <v>2.2226274824996626E-3</v>
      </c>
      <c r="AK135" s="5">
        <f t="shared" si="250"/>
        <v>3.9222888799146665E-4</v>
      </c>
      <c r="AL135" s="5">
        <f t="shared" si="251"/>
        <v>1.3354680343517641E-6</v>
      </c>
      <c r="AM135" s="5">
        <f t="shared" si="252"/>
        <v>6.0574055883440202E-5</v>
      </c>
      <c r="AN135" s="5">
        <f t="shared" si="253"/>
        <v>7.3585504505232561E-5</v>
      </c>
      <c r="AO135" s="5">
        <f t="shared" si="254"/>
        <v>4.4695921333954412E-5</v>
      </c>
      <c r="AP135" s="5">
        <f t="shared" si="255"/>
        <v>1.8098903194980796E-5</v>
      </c>
      <c r="AQ135" s="5">
        <f t="shared" si="256"/>
        <v>5.4966474638778547E-6</v>
      </c>
      <c r="AR135" s="5">
        <f t="shared" si="257"/>
        <v>3.8533990551289439E-3</v>
      </c>
      <c r="AS135" s="5">
        <f t="shared" si="258"/>
        <v>2.0400374398513122E-3</v>
      </c>
      <c r="AT135" s="5">
        <f t="shared" si="259"/>
        <v>5.4001061095083436E-4</v>
      </c>
      <c r="AU135" s="5">
        <f t="shared" si="260"/>
        <v>9.5296113768300096E-5</v>
      </c>
      <c r="AV135" s="5">
        <f t="shared" si="261"/>
        <v>1.2612737298833752E-5</v>
      </c>
      <c r="AW135" s="5">
        <f t="shared" si="262"/>
        <v>2.3857820443289435E-8</v>
      </c>
      <c r="AX135" s="5">
        <f t="shared" si="263"/>
        <v>5.3447765690304568E-6</v>
      </c>
      <c r="AY135" s="5">
        <f t="shared" si="264"/>
        <v>6.4928470541358011E-6</v>
      </c>
      <c r="AZ135" s="5">
        <f t="shared" si="265"/>
        <v>3.9437628798809879E-6</v>
      </c>
      <c r="BA135" s="5">
        <f t="shared" si="266"/>
        <v>1.5969641179026488E-6</v>
      </c>
      <c r="BB135" s="5">
        <f t="shared" si="267"/>
        <v>4.8499893468725973E-7</v>
      </c>
      <c r="BC135" s="5">
        <f t="shared" si="268"/>
        <v>1.1783556763026335E-7</v>
      </c>
      <c r="BD135" s="5">
        <f t="shared" si="269"/>
        <v>7.8018636140550534E-4</v>
      </c>
      <c r="BE135" s="5">
        <f t="shared" si="270"/>
        <v>4.130403741107833E-4</v>
      </c>
      <c r="BF135" s="5">
        <f t="shared" si="271"/>
        <v>1.0933435848470604E-4</v>
      </c>
      <c r="BG135" s="5">
        <f t="shared" si="272"/>
        <v>1.9294323581155094E-5</v>
      </c>
      <c r="BH135" s="5">
        <f t="shared" si="273"/>
        <v>2.5536637861170929E-6</v>
      </c>
      <c r="BI135" s="5">
        <f t="shared" si="274"/>
        <v>2.7038828099245493E-7</v>
      </c>
      <c r="BJ135" s="8">
        <f t="shared" si="275"/>
        <v>0.16162399169095679</v>
      </c>
      <c r="BK135" s="8">
        <f t="shared" si="276"/>
        <v>0.3066146044341046</v>
      </c>
      <c r="BL135" s="8">
        <f t="shared" si="277"/>
        <v>0.47927314594896242</v>
      </c>
      <c r="BM135" s="8">
        <f t="shared" si="278"/>
        <v>0.25421993564436313</v>
      </c>
      <c r="BN135" s="8">
        <f t="shared" si="279"/>
        <v>0.74550844924576665</v>
      </c>
    </row>
    <row r="136" spans="1:66" x14ac:dyDescent="0.25">
      <c r="A136" t="s">
        <v>80</v>
      </c>
      <c r="B136" t="s">
        <v>96</v>
      </c>
      <c r="C136" t="s">
        <v>92</v>
      </c>
      <c r="D136" s="11">
        <v>44473</v>
      </c>
      <c r="E136">
        <f>VLOOKUP(A136,home!$A$2:$E$405,3,FALSE)</f>
        <v>1.21984435797665</v>
      </c>
      <c r="F136">
        <f>VLOOKUP(B136,home!$B$2:$E$405,3,FALSE)</f>
        <v>1.01</v>
      </c>
      <c r="G136">
        <f>VLOOKUP(C136,away!$B$2:$E$405,4,FALSE)</f>
        <v>0.95</v>
      </c>
      <c r="H136">
        <f>VLOOKUP(A136,away!$A$2:$E$405,3,FALSE)</f>
        <v>1.0350194552529199</v>
      </c>
      <c r="I136">
        <f>VLOOKUP(C136,away!$B$2:$E$405,3,FALSE)</f>
        <v>0.73</v>
      </c>
      <c r="J136">
        <f>VLOOKUP(B136,home!$B$2:$E$405,4,FALSE)</f>
        <v>0.97</v>
      </c>
      <c r="K136" s="3">
        <f t="shared" si="224"/>
        <v>1.1704406614785956</v>
      </c>
      <c r="L136" s="3">
        <f t="shared" si="225"/>
        <v>0.73289727626459256</v>
      </c>
      <c r="M136" s="5">
        <f t="shared" si="226"/>
        <v>0.14907020079095709</v>
      </c>
      <c r="N136" s="5">
        <f t="shared" si="227"/>
        <v>0.17447782442051488</v>
      </c>
      <c r="O136" s="5">
        <f t="shared" si="228"/>
        <v>0.10925314413190836</v>
      </c>
      <c r="P136" s="5">
        <f t="shared" si="229"/>
        <v>0.12787432228636716</v>
      </c>
      <c r="Q136" s="5">
        <f t="shared" si="230"/>
        <v>0.10210797011404686</v>
      </c>
      <c r="R136" s="5">
        <f t="shared" si="231"/>
        <v>4.0035665878809294E-2</v>
      </c>
      <c r="S136" s="5">
        <f t="shared" si="232"/>
        <v>2.7423056743460225E-2</v>
      </c>
      <c r="T136" s="5">
        <f t="shared" si="233"/>
        <v>7.4834653181491365E-2</v>
      </c>
      <c r="U136" s="5">
        <f t="shared" si="234"/>
        <v>4.685937125392959E-2</v>
      </c>
      <c r="V136" s="5">
        <f t="shared" si="235"/>
        <v>2.6137609271666114E-3</v>
      </c>
      <c r="W136" s="5">
        <f t="shared" si="236"/>
        <v>3.9837106694173868E-2</v>
      </c>
      <c r="X136" s="5">
        <f t="shared" si="237"/>
        <v>2.9196506990421995E-2</v>
      </c>
      <c r="Y136" s="5">
        <f t="shared" si="238"/>
        <v>1.0699020224860209E-2</v>
      </c>
      <c r="Z136" s="5">
        <f t="shared" si="239"/>
        <v>9.7806768253395383E-3</v>
      </c>
      <c r="AA136" s="5">
        <f t="shared" si="240"/>
        <v>1.1447701853158779E-2</v>
      </c>
      <c r="AB136" s="5">
        <f t="shared" si="241"/>
        <v>6.6994278647104543E-3</v>
      </c>
      <c r="AC136" s="5">
        <f t="shared" si="242"/>
        <v>1.4013234427747744E-4</v>
      </c>
      <c r="AD136" s="5">
        <f t="shared" si="243"/>
        <v>1.1656742377630572E-2</v>
      </c>
      <c r="AE136" s="5">
        <f t="shared" si="244"/>
        <v>8.5431947386834985E-3</v>
      </c>
      <c r="AF136" s="5">
        <f t="shared" si="245"/>
        <v>3.1306420772895666E-3</v>
      </c>
      <c r="AG136" s="5">
        <f t="shared" si="246"/>
        <v>7.6481301713494964E-4</v>
      </c>
      <c r="AH136" s="5">
        <f t="shared" si="247"/>
        <v>1.7920578513288923E-3</v>
      </c>
      <c r="AI136" s="5">
        <f t="shared" si="248"/>
        <v>2.0974973769172997E-3</v>
      </c>
      <c r="AJ136" s="5">
        <f t="shared" si="249"/>
        <v>1.2274981086443518E-3</v>
      </c>
      <c r="AK136" s="5">
        <f t="shared" si="250"/>
        <v>4.7890456608180637E-4</v>
      </c>
      <c r="AL136" s="5">
        <f t="shared" si="251"/>
        <v>4.8082925922963713E-6</v>
      </c>
      <c r="AM136" s="5">
        <f t="shared" si="252"/>
        <v>2.728705051831897E-3</v>
      </c>
      <c r="AN136" s="5">
        <f t="shared" si="253"/>
        <v>1.9998605002170314E-3</v>
      </c>
      <c r="AO136" s="5">
        <f t="shared" si="254"/>
        <v>7.3284615675910385E-4</v>
      </c>
      <c r="AP136" s="5">
        <f t="shared" si="255"/>
        <v>1.7903365073657394E-4</v>
      </c>
      <c r="AQ136" s="5">
        <f t="shared" si="256"/>
        <v>3.2803318746135352E-5</v>
      </c>
      <c r="AR136" s="5">
        <f t="shared" si="257"/>
        <v>2.6267886362950479E-4</v>
      </c>
      <c r="AS136" s="5">
        <f t="shared" si="258"/>
        <v>3.074500229029634E-4</v>
      </c>
      <c r="AT136" s="5">
        <f t="shared" si="259"/>
        <v>1.7992600408907693E-4</v>
      </c>
      <c r="AU136" s="5">
        <f t="shared" si="260"/>
        <v>7.0197570414406524E-5</v>
      </c>
      <c r="AV136" s="5">
        <f t="shared" si="261"/>
        <v>2.0540522687507086E-5</v>
      </c>
      <c r="AW136" s="5">
        <f t="shared" si="262"/>
        <v>1.1457263336558959E-7</v>
      </c>
      <c r="AX136" s="5">
        <f t="shared" si="263"/>
        <v>5.3229789097435152E-4</v>
      </c>
      <c r="AY136" s="5">
        <f t="shared" si="264"/>
        <v>3.9011967445648927E-4</v>
      </c>
      <c r="AZ136" s="5">
        <f t="shared" si="265"/>
        <v>1.4295882341319526E-4</v>
      </c>
      <c r="BA136" s="5">
        <f t="shared" si="266"/>
        <v>3.4924710765840552E-5</v>
      </c>
      <c r="BB136" s="5">
        <f t="shared" si="267"/>
        <v>6.3990563486533079E-6</v>
      </c>
      <c r="BC136" s="5">
        <f t="shared" si="268"/>
        <v>9.3797019371833215E-7</v>
      </c>
      <c r="BD136" s="5">
        <f t="shared" si="269"/>
        <v>3.2086103947723717E-5</v>
      </c>
      <c r="BE136" s="5">
        <f t="shared" si="270"/>
        <v>3.7554880728844726E-5</v>
      </c>
      <c r="BF136" s="5">
        <f t="shared" si="271"/>
        <v>2.1977879721009394E-5</v>
      </c>
      <c r="BG136" s="5">
        <f t="shared" si="272"/>
        <v>8.5746013595184117E-6</v>
      </c>
      <c r="BH136" s="5">
        <f t="shared" si="273"/>
        <v>2.5090155217875008E-6</v>
      </c>
      <c r="BI136" s="5">
        <f t="shared" si="274"/>
        <v>5.8733075739620437E-7</v>
      </c>
      <c r="BJ136" s="8">
        <f t="shared" si="275"/>
        <v>0.46202936064069067</v>
      </c>
      <c r="BK136" s="8">
        <f t="shared" si="276"/>
        <v>0.30751640105927736</v>
      </c>
      <c r="BL136" s="8">
        <f t="shared" si="277"/>
        <v>0.22083535168124857</v>
      </c>
      <c r="BM136" s="8">
        <f t="shared" si="278"/>
        <v>0.29695265748212946</v>
      </c>
      <c r="BN136" s="8">
        <f t="shared" si="279"/>
        <v>0.70281912762260357</v>
      </c>
    </row>
    <row r="137" spans="1:66" x14ac:dyDescent="0.25">
      <c r="A137" t="s">
        <v>80</v>
      </c>
      <c r="B137" t="s">
        <v>88</v>
      </c>
      <c r="C137" t="s">
        <v>359</v>
      </c>
      <c r="D137" s="11">
        <v>44473</v>
      </c>
      <c r="E137">
        <f>VLOOKUP(A137,home!$A$2:$E$405,3,FALSE)</f>
        <v>1.21984435797665</v>
      </c>
      <c r="F137">
        <f>VLOOKUP(B137,home!$B$2:$E$405,3,FALSE)</f>
        <v>0.71</v>
      </c>
      <c r="G137">
        <f>VLOOKUP(C137,away!$B$2:$E$405,4,FALSE)</f>
        <v>0.82</v>
      </c>
      <c r="H137">
        <f>VLOOKUP(A137,away!$A$2:$E$405,3,FALSE)</f>
        <v>1.0350194552529199</v>
      </c>
      <c r="I137">
        <f>VLOOKUP(C137,away!$B$2:$E$405,3,FALSE)</f>
        <v>1.41</v>
      </c>
      <c r="J137">
        <f>VLOOKUP(B137,home!$B$2:$E$405,4,FALSE)</f>
        <v>1.05</v>
      </c>
      <c r="K137" s="3">
        <f t="shared" si="224"/>
        <v>0.71019338521400555</v>
      </c>
      <c r="L137" s="3">
        <f t="shared" si="225"/>
        <v>1.532346303501948</v>
      </c>
      <c r="M137" s="5">
        <f t="shared" si="226"/>
        <v>0.10618847595617376</v>
      </c>
      <c r="N137" s="5">
        <f t="shared" si="227"/>
        <v>7.5414353210031065E-2</v>
      </c>
      <c r="O137" s="5">
        <f t="shared" si="228"/>
        <v>0.16271751860594832</v>
      </c>
      <c r="P137" s="5">
        <f t="shared" si="229"/>
        <v>0.11556090537238137</v>
      </c>
      <c r="Q137" s="5">
        <f t="shared" si="230"/>
        <v>2.6779387399978337E-2</v>
      </c>
      <c r="R137" s="5">
        <f t="shared" si="231"/>
        <v>0.12466979407541721</v>
      </c>
      <c r="S137" s="5">
        <f t="shared" si="232"/>
        <v>3.144014152721266E-2</v>
      </c>
      <c r="T137" s="5">
        <f t="shared" si="233"/>
        <v>4.1035295292403441E-2</v>
      </c>
      <c r="U137" s="5">
        <f t="shared" si="234"/>
        <v>8.853966308835351E-2</v>
      </c>
      <c r="V137" s="5">
        <f t="shared" si="235"/>
        <v>3.8016797619148442E-3</v>
      </c>
      <c r="W137" s="5">
        <f t="shared" si="236"/>
        <v>6.3395145971826333E-3</v>
      </c>
      <c r="X137" s="5">
        <f t="shared" si="237"/>
        <v>9.7143317589894491E-3</v>
      </c>
      <c r="Y137" s="5">
        <f t="shared" si="238"/>
        <v>7.4428601809395306E-3</v>
      </c>
      <c r="Z137" s="5">
        <f t="shared" si="239"/>
        <v>6.3679099369938222E-2</v>
      </c>
      <c r="AA137" s="5">
        <f t="shared" si="240"/>
        <v>4.5224475148915463E-2</v>
      </c>
      <c r="AB137" s="5">
        <f t="shared" si="241"/>
        <v>1.6059061550267473E-2</v>
      </c>
      <c r="AC137" s="5">
        <f t="shared" si="242"/>
        <v>2.5857652588171247E-4</v>
      </c>
      <c r="AD137" s="5">
        <f t="shared" si="243"/>
        <v>1.1255703330966841E-3</v>
      </c>
      <c r="AE137" s="5">
        <f t="shared" si="244"/>
        <v>1.7247635392521601E-3</v>
      </c>
      <c r="AF137" s="5">
        <f t="shared" si="245"/>
        <v>1.3214675168939924E-3</v>
      </c>
      <c r="AG137" s="5">
        <f t="shared" si="246"/>
        <v>6.7498195490346929E-4</v>
      </c>
      <c r="AH137" s="5">
        <f t="shared" si="247"/>
        <v>2.439460813246452E-2</v>
      </c>
      <c r="AI137" s="5">
        <f t="shared" si="248"/>
        <v>1.7324889330564083E-2</v>
      </c>
      <c r="AJ137" s="5">
        <f t="shared" si="249"/>
        <v>6.1520109010656573E-3</v>
      </c>
      <c r="AK137" s="5">
        <f t="shared" si="250"/>
        <v>1.4563724825670946E-3</v>
      </c>
      <c r="AL137" s="5">
        <f t="shared" si="251"/>
        <v>1.1255962445969507E-5</v>
      </c>
      <c r="AM137" s="5">
        <f t="shared" si="252"/>
        <v>1.5987452103167802E-4</v>
      </c>
      <c r="AN137" s="5">
        <f t="shared" si="253"/>
        <v>2.4498313132703626E-4</v>
      </c>
      <c r="AO137" s="5">
        <f t="shared" si="254"/>
        <v>1.8769949785465815E-4</v>
      </c>
      <c r="AP137" s="5">
        <f t="shared" si="255"/>
        <v>9.5873543902252442E-5</v>
      </c>
      <c r="AQ137" s="5">
        <f t="shared" si="256"/>
        <v>3.672786765056207E-5</v>
      </c>
      <c r="AR137" s="5">
        <f t="shared" si="257"/>
        <v>7.4761975194321097E-3</v>
      </c>
      <c r="AS137" s="5">
        <f t="shared" si="258"/>
        <v>5.3095460248540399E-3</v>
      </c>
      <c r="AT137" s="5">
        <f t="shared" si="259"/>
        <v>1.8854022326703287E-3</v>
      </c>
      <c r="AU137" s="5">
        <f t="shared" si="260"/>
        <v>4.4633339803672829E-4</v>
      </c>
      <c r="AV137" s="5">
        <f t="shared" si="261"/>
        <v>7.9245756721443541E-5</v>
      </c>
      <c r="AW137" s="5">
        <f t="shared" si="262"/>
        <v>3.402621819838027E-7</v>
      </c>
      <c r="AX137" s="5">
        <f t="shared" si="263"/>
        <v>1.8923637883492519E-5</v>
      </c>
      <c r="AY137" s="5">
        <f t="shared" si="264"/>
        <v>2.8997566559579186E-5</v>
      </c>
      <c r="AZ137" s="5">
        <f t="shared" si="265"/>
        <v>2.2217156964061436E-5</v>
      </c>
      <c r="BA137" s="5">
        <f t="shared" si="266"/>
        <v>1.134812611606737E-5</v>
      </c>
      <c r="BB137" s="5">
        <f t="shared" si="267"/>
        <v>4.347314776407439E-6</v>
      </c>
      <c r="BC137" s="5">
        <f t="shared" si="268"/>
        <v>1.3323183455574668E-6</v>
      </c>
      <c r="BD137" s="5">
        <f t="shared" si="269"/>
        <v>1.9093539388587053E-3</v>
      </c>
      <c r="BE137" s="5">
        <f t="shared" si="270"/>
        <v>1.356010537409759E-3</v>
      </c>
      <c r="BF137" s="5">
        <f t="shared" si="271"/>
        <v>4.8151485697444984E-4</v>
      </c>
      <c r="BG137" s="5">
        <f t="shared" si="272"/>
        <v>1.1398955543517409E-4</v>
      </c>
      <c r="BH137" s="5">
        <f t="shared" si="273"/>
        <v>2.0238657063386453E-5</v>
      </c>
      <c r="BI137" s="5">
        <f t="shared" si="274"/>
        <v>2.8746720744063546E-6</v>
      </c>
      <c r="BJ137" s="8">
        <f t="shared" si="275"/>
        <v>0.17238485046608212</v>
      </c>
      <c r="BK137" s="8">
        <f t="shared" si="276"/>
        <v>0.25729003267256989</v>
      </c>
      <c r="BL137" s="8">
        <f t="shared" si="277"/>
        <v>0.50561910046509384</v>
      </c>
      <c r="BM137" s="8">
        <f t="shared" si="278"/>
        <v>0.38761399104937633</v>
      </c>
      <c r="BN137" s="8">
        <f t="shared" si="279"/>
        <v>0.61133043461993009</v>
      </c>
    </row>
    <row r="138" spans="1:66" x14ac:dyDescent="0.25">
      <c r="A138" t="s">
        <v>80</v>
      </c>
      <c r="B138" t="s">
        <v>410</v>
      </c>
      <c r="C138" t="s">
        <v>416</v>
      </c>
      <c r="D138" s="11">
        <v>44473</v>
      </c>
      <c r="E138">
        <f>VLOOKUP(A138,home!$A$2:$E$405,3,FALSE)</f>
        <v>1.21984435797665</v>
      </c>
      <c r="F138">
        <f>VLOOKUP(B138,home!$B$2:$E$405,3,FALSE)</f>
        <v>1.0900000000000001</v>
      </c>
      <c r="G138">
        <f>VLOOKUP(C138,away!$B$2:$E$405,4,FALSE)</f>
        <v>1.48</v>
      </c>
      <c r="H138">
        <f>VLOOKUP(A138,away!$A$2:$E$405,3,FALSE)</f>
        <v>1.0350194552529199</v>
      </c>
      <c r="I138">
        <f>VLOOKUP(C138,away!$B$2:$E$405,3,FALSE)</f>
        <v>0.55000000000000004</v>
      </c>
      <c r="J138">
        <f>VLOOKUP(B138,home!$B$2:$E$405,4,FALSE)</f>
        <v>1.06</v>
      </c>
      <c r="K138" s="3">
        <f t="shared" si="224"/>
        <v>1.9678529182879319</v>
      </c>
      <c r="L138" s="3">
        <f t="shared" si="225"/>
        <v>0.60341634241245246</v>
      </c>
      <c r="M138" s="5">
        <f t="shared" si="226"/>
        <v>7.6438463488098796E-2</v>
      </c>
      <c r="N138" s="5">
        <f t="shared" si="227"/>
        <v>0.15041965344450076</v>
      </c>
      <c r="O138" s="5">
        <f t="shared" si="228"/>
        <v>4.6124218057616365E-2</v>
      </c>
      <c r="P138" s="5">
        <f t="shared" si="229"/>
        <v>9.0765677108429296E-2</v>
      </c>
      <c r="Q138" s="5">
        <f t="shared" si="230"/>
        <v>0.14800187699931011</v>
      </c>
      <c r="R138" s="5">
        <f t="shared" si="231"/>
        <v>1.3916053478480628E-2</v>
      </c>
      <c r="S138" s="5">
        <f t="shared" si="232"/>
        <v>2.6944576607804062E-2</v>
      </c>
      <c r="T138" s="5">
        <f t="shared" si="233"/>
        <v>8.9306751289101385E-2</v>
      </c>
      <c r="U138" s="5">
        <f t="shared" si="234"/>
        <v>2.7384746448679033E-2</v>
      </c>
      <c r="V138" s="5">
        <f t="shared" si="235"/>
        <v>3.554991425063928E-3</v>
      </c>
      <c r="W138" s="5">
        <f t="shared" si="236"/>
        <v>9.7081975188394634E-2</v>
      </c>
      <c r="X138" s="5">
        <f t="shared" si="237"/>
        <v>5.8580850382357545E-2</v>
      </c>
      <c r="Y138" s="5">
        <f t="shared" si="238"/>
        <v>1.7674321236566651E-2</v>
      </c>
      <c r="Z138" s="5">
        <f t="shared" si="239"/>
        <v>2.7990580302669557E-3</v>
      </c>
      <c r="AA138" s="5">
        <f t="shared" si="240"/>
        <v>5.5081345133180994E-3</v>
      </c>
      <c r="AB138" s="5">
        <f t="shared" si="241"/>
        <v>5.4195992881777514E-3</v>
      </c>
      <c r="AC138" s="5">
        <f t="shared" si="242"/>
        <v>2.6383249110314267E-4</v>
      </c>
      <c r="AD138" s="5">
        <f t="shared" si="243"/>
        <v>4.7760762046909766E-2</v>
      </c>
      <c r="AE138" s="5">
        <f t="shared" si="244"/>
        <v>2.8819624345177763E-2</v>
      </c>
      <c r="AF138" s="5">
        <f t="shared" si="245"/>
        <v>8.6951161560340183E-3</v>
      </c>
      <c r="AG138" s="5">
        <f t="shared" si="246"/>
        <v>1.7489250625751568E-3</v>
      </c>
      <c r="AH138" s="5">
        <f t="shared" si="247"/>
        <v>4.2224933970597253E-4</v>
      </c>
      <c r="AI138" s="5">
        <f t="shared" si="248"/>
        <v>8.3092459538555035E-4</v>
      </c>
      <c r="AJ138" s="5">
        <f t="shared" si="249"/>
        <v>8.1756869495333735E-4</v>
      </c>
      <c r="AK138" s="5">
        <f t="shared" si="250"/>
        <v>5.3628498075492686E-4</v>
      </c>
      <c r="AL138" s="5">
        <f t="shared" si="251"/>
        <v>1.2531353250923913E-5</v>
      </c>
      <c r="AM138" s="5">
        <f t="shared" si="252"/>
        <v>1.8797230994733374E-2</v>
      </c>
      <c r="AN138" s="5">
        <f t="shared" si="253"/>
        <v>1.1342556374323999E-2</v>
      </c>
      <c r="AO138" s="5">
        <f t="shared" si="254"/>
        <v>3.4221419405008171E-3</v>
      </c>
      <c r="AP138" s="5">
        <f t="shared" si="255"/>
        <v>6.8832545765108526E-4</v>
      </c>
      <c r="AQ138" s="5">
        <f t="shared" si="256"/>
        <v>1.0383670751129882E-4</v>
      </c>
      <c r="AR138" s="5">
        <f t="shared" si="257"/>
        <v>5.0958430430290222E-5</v>
      </c>
      <c r="AS138" s="5">
        <f t="shared" si="258"/>
        <v>1.0027869603361917E-4</v>
      </c>
      <c r="AT138" s="5">
        <f t="shared" si="259"/>
        <v>9.8666862315932994E-5</v>
      </c>
      <c r="AU138" s="5">
        <f t="shared" si="260"/>
        <v>6.4720624315574082E-5</v>
      </c>
      <c r="AV138" s="5">
        <f t="shared" si="261"/>
        <v>3.184016735820485E-5</v>
      </c>
      <c r="AW138" s="5">
        <f t="shared" si="262"/>
        <v>4.1333784902170771E-7</v>
      </c>
      <c r="AX138" s="5">
        <f t="shared" si="263"/>
        <v>6.1650309781197303E-3</v>
      </c>
      <c r="AY138" s="5">
        <f t="shared" si="264"/>
        <v>3.720080443676472E-3</v>
      </c>
      <c r="AZ138" s="5">
        <f t="shared" si="265"/>
        <v>1.1223786674016748E-3</v>
      </c>
      <c r="BA138" s="5">
        <f t="shared" si="266"/>
        <v>2.2575387676176039E-4</v>
      </c>
      <c r="BB138" s="5">
        <f t="shared" si="267"/>
        <v>3.4055894650253245E-5</v>
      </c>
      <c r="BC138" s="5">
        <f t="shared" si="268"/>
        <v>4.1099766774879245E-6</v>
      </c>
      <c r="BD138" s="5">
        <f t="shared" si="269"/>
        <v>5.1248582842208542E-6</v>
      </c>
      <c r="BE138" s="5">
        <f t="shared" si="270"/>
        <v>1.0084967330416093E-5</v>
      </c>
      <c r="BF138" s="5">
        <f t="shared" si="271"/>
        <v>9.9228661959988837E-6</v>
      </c>
      <c r="BG138" s="5">
        <f t="shared" si="272"/>
        <v>6.5089137338590221E-6</v>
      </c>
      <c r="BH138" s="5">
        <f t="shared" si="273"/>
        <v>3.2021462215147204E-6</v>
      </c>
      <c r="BI138" s="5">
        <f t="shared" si="274"/>
        <v>1.2602705573584835E-6</v>
      </c>
      <c r="BJ138" s="8">
        <f t="shared" si="275"/>
        <v>0.69371535746293567</v>
      </c>
      <c r="BK138" s="8">
        <f t="shared" si="276"/>
        <v>0.20170015291742663</v>
      </c>
      <c r="BL138" s="8">
        <f t="shared" si="277"/>
        <v>0.10134234819984866</v>
      </c>
      <c r="BM138" s="8">
        <f t="shared" si="278"/>
        <v>0.47017130692821463</v>
      </c>
      <c r="BN138" s="8">
        <f t="shared" si="279"/>
        <v>0.52566594257643584</v>
      </c>
    </row>
    <row r="139" spans="1:66" x14ac:dyDescent="0.25">
      <c r="A139" t="s">
        <v>80</v>
      </c>
      <c r="B139" t="s">
        <v>435</v>
      </c>
      <c r="C139" t="s">
        <v>86</v>
      </c>
      <c r="D139" s="11">
        <v>44473</v>
      </c>
      <c r="E139">
        <f>VLOOKUP(A139,home!$A$2:$E$405,3,FALSE)</f>
        <v>1.21984435797665</v>
      </c>
      <c r="F139">
        <f>VLOOKUP(B139,home!$B$2:$E$405,3,FALSE)</f>
        <v>0.6</v>
      </c>
      <c r="G139">
        <f>VLOOKUP(C139,away!$B$2:$E$405,4,FALSE)</f>
        <v>0.94</v>
      </c>
      <c r="H139">
        <f>VLOOKUP(A139,away!$A$2:$E$405,3,FALSE)</f>
        <v>1.0350194552529199</v>
      </c>
      <c r="I139">
        <f>VLOOKUP(C139,away!$B$2:$E$405,3,FALSE)</f>
        <v>0.47</v>
      </c>
      <c r="J139">
        <f>VLOOKUP(B139,home!$B$2:$E$405,4,FALSE)</f>
        <v>1.23</v>
      </c>
      <c r="K139" s="3">
        <f t="shared" si="224"/>
        <v>0.68799221789883047</v>
      </c>
      <c r="L139" s="3">
        <f t="shared" si="225"/>
        <v>0.59834474708171304</v>
      </c>
      <c r="M139" s="5">
        <f t="shared" si="226"/>
        <v>0.27628095863270846</v>
      </c>
      <c r="N139" s="5">
        <f t="shared" si="227"/>
        <v>0.19007914949293211</v>
      </c>
      <c r="O139" s="5">
        <f t="shared" si="228"/>
        <v>0.16531126031658114</v>
      </c>
      <c r="P139" s="5">
        <f t="shared" si="229"/>
        <v>0.11373286062885557</v>
      </c>
      <c r="Q139" s="5">
        <f t="shared" si="230"/>
        <v>6.5386487817982869E-2</v>
      </c>
      <c r="R139" s="5">
        <f t="shared" si="231"/>
        <v>4.9456562121941987E-2</v>
      </c>
      <c r="S139" s="5">
        <f t="shared" si="232"/>
        <v>1.1704718677354512E-2</v>
      </c>
      <c r="T139" s="5">
        <f t="shared" si="233"/>
        <v>3.9123661516012459E-2</v>
      </c>
      <c r="U139" s="5">
        <f t="shared" si="234"/>
        <v>3.402572986392615E-2</v>
      </c>
      <c r="V139" s="5">
        <f t="shared" si="235"/>
        <v>5.3536931897940154E-4</v>
      </c>
      <c r="W139" s="5">
        <f t="shared" si="236"/>
        <v>1.4995131591502965E-2</v>
      </c>
      <c r="X139" s="5">
        <f t="shared" si="237"/>
        <v>8.9722582195748447E-3</v>
      </c>
      <c r="Y139" s="5">
        <f t="shared" si="238"/>
        <v>2.6842517875716658E-3</v>
      </c>
      <c r="Z139" s="5">
        <f t="shared" si="239"/>
        <v>9.8640247181281358E-3</v>
      </c>
      <c r="AA139" s="5">
        <f t="shared" si="240"/>
        <v>6.7863722432338625E-3</v>
      </c>
      <c r="AB139" s="5">
        <f t="shared" si="241"/>
        <v>2.3344856455547632E-3</v>
      </c>
      <c r="AC139" s="5">
        <f t="shared" si="242"/>
        <v>1.3774267244516375E-5</v>
      </c>
      <c r="AD139" s="5">
        <f t="shared" si="243"/>
        <v>2.5791334603307357E-3</v>
      </c>
      <c r="AE139" s="5">
        <f t="shared" si="244"/>
        <v>1.5432109580115771E-3</v>
      </c>
      <c r="AF139" s="5">
        <f t="shared" si="245"/>
        <v>4.6168608518258261E-4</v>
      </c>
      <c r="AG139" s="5">
        <f t="shared" si="246"/>
        <v>9.2082481289906207E-5</v>
      </c>
      <c r="AH139" s="5">
        <f t="shared" si="247"/>
        <v>1.4755218437940362E-3</v>
      </c>
      <c r="AI139" s="5">
        <f t="shared" si="248"/>
        <v>1.0151475458700305E-3</v>
      </c>
      <c r="AJ139" s="5">
        <f t="shared" si="249"/>
        <v>3.4920680578883856E-4</v>
      </c>
      <c r="AK139" s="5">
        <f t="shared" si="250"/>
        <v>8.0083854940009736E-5</v>
      </c>
      <c r="AL139" s="5">
        <f t="shared" si="251"/>
        <v>2.2681068207350966E-7</v>
      </c>
      <c r="AM139" s="5">
        <f t="shared" si="252"/>
        <v>3.5488474992600576E-4</v>
      </c>
      <c r="AN139" s="5">
        <f t="shared" si="253"/>
        <v>2.1234342593763286E-4</v>
      </c>
      <c r="AO139" s="5">
        <f t="shared" si="254"/>
        <v>6.3527286743558697E-5</v>
      </c>
      <c r="AP139" s="5">
        <f t="shared" si="255"/>
        <v>1.2670406106454031E-5</v>
      </c>
      <c r="AQ139" s="5">
        <f t="shared" si="256"/>
        <v>1.8953177342972074E-6</v>
      </c>
      <c r="AR139" s="5">
        <f t="shared" si="257"/>
        <v>1.7657414888769718E-4</v>
      </c>
      <c r="AS139" s="5">
        <f t="shared" si="258"/>
        <v>1.2148164031684508E-4</v>
      </c>
      <c r="AT139" s="5">
        <f t="shared" si="259"/>
        <v>4.1789211577787113E-5</v>
      </c>
      <c r="AU139" s="5">
        <f t="shared" si="260"/>
        <v>9.5835507858817466E-6</v>
      </c>
      <c r="AV139" s="5">
        <f t="shared" si="261"/>
        <v>1.6483520901312156E-6</v>
      </c>
      <c r="AW139" s="5">
        <f t="shared" si="262"/>
        <v>2.5935582850418653E-9</v>
      </c>
      <c r="AX139" s="5">
        <f t="shared" si="263"/>
        <v>4.0692991033344055E-5</v>
      </c>
      <c r="AY139" s="5">
        <f t="shared" si="264"/>
        <v>2.434843742784466E-5</v>
      </c>
      <c r="AZ139" s="5">
        <f t="shared" si="265"/>
        <v>7.2843798172993152E-6</v>
      </c>
      <c r="BA139" s="5">
        <f t="shared" si="266"/>
        <v>1.452856799809698E-6</v>
      </c>
      <c r="BB139" s="5">
        <f t="shared" si="267"/>
        <v>2.1732730860702016E-7</v>
      </c>
      <c r="BC139" s="5">
        <f t="shared" si="268"/>
        <v>2.6007330700483385E-8</v>
      </c>
      <c r="BD139" s="5">
        <f t="shared" si="269"/>
        <v>1.760870240956297E-5</v>
      </c>
      <c r="BE139" s="5">
        <f t="shared" si="270"/>
        <v>1.2114650225075708E-5</v>
      </c>
      <c r="BF139" s="5">
        <f t="shared" si="271"/>
        <v>4.1673925387092011E-6</v>
      </c>
      <c r="BG139" s="5">
        <f t="shared" si="272"/>
        <v>9.5571121185386038E-7</v>
      </c>
      <c r="BH139" s="5">
        <f t="shared" si="273"/>
        <v>1.6438046907852909E-7</v>
      </c>
      <c r="BI139" s="5">
        <f t="shared" si="274"/>
        <v>2.2618496700117478E-8</v>
      </c>
      <c r="BJ139" s="8">
        <f t="shared" si="275"/>
        <v>0.32663639659655719</v>
      </c>
      <c r="BK139" s="8">
        <f t="shared" si="276"/>
        <v>0.40229225677325237</v>
      </c>
      <c r="BL139" s="8">
        <f t="shared" si="277"/>
        <v>0.26122048060064007</v>
      </c>
      <c r="BM139" s="8">
        <f t="shared" si="278"/>
        <v>0.13974153383370619</v>
      </c>
      <c r="BN139" s="8">
        <f t="shared" si="279"/>
        <v>0.86024727901100206</v>
      </c>
    </row>
    <row r="140" spans="1:66" x14ac:dyDescent="0.25">
      <c r="A140" t="s">
        <v>99</v>
      </c>
      <c r="B140" t="s">
        <v>102</v>
      </c>
      <c r="C140" t="s">
        <v>100</v>
      </c>
      <c r="D140" s="11">
        <v>44473</v>
      </c>
      <c r="E140">
        <f>VLOOKUP(A140,home!$A$2:$E$405,3,FALSE)</f>
        <v>1.3320158102766799</v>
      </c>
      <c r="F140">
        <f>VLOOKUP(B140,home!$B$2:$E$405,3,FALSE)</f>
        <v>0.97</v>
      </c>
      <c r="G140">
        <f>VLOOKUP(C140,away!$B$2:$E$405,4,FALSE)</f>
        <v>1.1100000000000001</v>
      </c>
      <c r="H140">
        <f>VLOOKUP(A140,away!$A$2:$E$405,3,FALSE)</f>
        <v>1.25494071146245</v>
      </c>
      <c r="I140">
        <f>VLOOKUP(C140,away!$B$2:$E$405,3,FALSE)</f>
        <v>0.79</v>
      </c>
      <c r="J140">
        <f>VLOOKUP(B140,home!$B$2:$E$405,4,FALSE)</f>
        <v>0.83</v>
      </c>
      <c r="K140" s="3">
        <f t="shared" si="224"/>
        <v>1.4341814229249015</v>
      </c>
      <c r="L140" s="3">
        <f t="shared" si="225"/>
        <v>0.82286462450592845</v>
      </c>
      <c r="M140" s="5">
        <f t="shared" si="226"/>
        <v>0.10465918685851311</v>
      </c>
      <c r="N140" s="5">
        <f t="shared" si="227"/>
        <v>0.15010026153090547</v>
      </c>
      <c r="O140" s="5">
        <f t="shared" si="228"/>
        <v>8.6120342495426189E-2</v>
      </c>
      <c r="P140" s="5">
        <f t="shared" si="229"/>
        <v>0.12351219534287018</v>
      </c>
      <c r="Q140" s="5">
        <f t="shared" si="230"/>
        <v>0.10763550333189695</v>
      </c>
      <c r="R140" s="5">
        <f t="shared" si="231"/>
        <v>3.5432691644910412E-2</v>
      </c>
      <c r="S140" s="5">
        <f t="shared" si="232"/>
        <v>3.6440332799065799E-2</v>
      </c>
      <c r="T140" s="5">
        <f t="shared" si="233"/>
        <v>8.8569448032707984E-2</v>
      </c>
      <c r="U140" s="5">
        <f t="shared" si="234"/>
        <v>5.0816908121356877E-2</v>
      </c>
      <c r="V140" s="5">
        <f t="shared" si="235"/>
        <v>4.7782878653144702E-3</v>
      </c>
      <c r="W140" s="5">
        <f t="shared" si="236"/>
        <v>5.1456279775259323E-2</v>
      </c>
      <c r="X140" s="5">
        <f t="shared" si="237"/>
        <v>4.2341552335740759E-2</v>
      </c>
      <c r="Y140" s="5">
        <f t="shared" si="238"/>
        <v>1.7420682781873718E-2</v>
      </c>
      <c r="Z140" s="5">
        <f t="shared" si="239"/>
        <v>9.7187695018745197E-3</v>
      </c>
      <c r="AA140" s="5">
        <f t="shared" si="240"/>
        <v>1.3938478673277533E-2</v>
      </c>
      <c r="AB140" s="5">
        <f t="shared" si="241"/>
        <v>9.9951535885247841E-3</v>
      </c>
      <c r="AC140" s="5">
        <f t="shared" si="242"/>
        <v>3.5243969135685904E-4</v>
      </c>
      <c r="AD140" s="5">
        <f t="shared" si="243"/>
        <v>1.8449410136625811E-2</v>
      </c>
      <c r="AE140" s="5">
        <f t="shared" si="244"/>
        <v>1.5181366944430468E-2</v>
      </c>
      <c r="AF140" s="5">
        <f t="shared" si="245"/>
        <v>6.2461049051077454E-3</v>
      </c>
      <c r="AG140" s="5">
        <f t="shared" si="246"/>
        <v>1.7132329224553745E-3</v>
      </c>
      <c r="AH140" s="5">
        <f t="shared" si="247"/>
        <v>1.9993079042049111E-3</v>
      </c>
      <c r="AI140" s="5">
        <f t="shared" si="248"/>
        <v>2.8673702549176019E-3</v>
      </c>
      <c r="AJ140" s="5">
        <f t="shared" si="249"/>
        <v>2.0561645761251321E-3</v>
      </c>
      <c r="AK140" s="5">
        <f t="shared" si="250"/>
        <v>9.8297101251830651E-4</v>
      </c>
      <c r="AL140" s="5">
        <f t="shared" si="251"/>
        <v>1.6637087029654649E-5</v>
      </c>
      <c r="AM140" s="5">
        <f t="shared" si="252"/>
        <v>5.2919602563742214E-3</v>
      </c>
      <c r="AN140" s="5">
        <f t="shared" si="253"/>
        <v>4.3545668892616702E-3</v>
      </c>
      <c r="AO140" s="5">
        <f t="shared" si="254"/>
        <v>1.7916095241091265E-3</v>
      </c>
      <c r="AP140" s="5">
        <f t="shared" si="255"/>
        <v>4.914173661057673E-4</v>
      </c>
      <c r="AQ140" s="5">
        <f t="shared" si="256"/>
        <v>1.0109249160907863E-4</v>
      </c>
      <c r="AR140" s="5">
        <f t="shared" si="257"/>
        <v>3.2903194957306192E-4</v>
      </c>
      <c r="AS140" s="5">
        <f t="shared" si="258"/>
        <v>4.7189150962644835E-4</v>
      </c>
      <c r="AT140" s="5">
        <f t="shared" si="259"/>
        <v>3.3838901837111981E-4</v>
      </c>
      <c r="AU140" s="5">
        <f t="shared" si="260"/>
        <v>1.6177041462321778E-4</v>
      </c>
      <c r="AV140" s="5">
        <f t="shared" si="261"/>
        <v>5.800203085786944E-5</v>
      </c>
      <c r="AW140" s="5">
        <f t="shared" si="262"/>
        <v>5.4539012792727256E-7</v>
      </c>
      <c r="AX140" s="5">
        <f t="shared" si="263"/>
        <v>1.2649385150914683E-3</v>
      </c>
      <c r="AY140" s="5">
        <f t="shared" si="264"/>
        <v>1.0408731562438277E-3</v>
      </c>
      <c r="AZ140" s="5">
        <f t="shared" si="265"/>
        <v>4.2824884943543887E-4</v>
      </c>
      <c r="BA140" s="5">
        <f t="shared" si="266"/>
        <v>1.1746360956192945E-4</v>
      </c>
      <c r="BB140" s="5">
        <f t="shared" si="267"/>
        <v>2.4164162243822016E-5</v>
      </c>
      <c r="BC140" s="5">
        <f t="shared" si="268"/>
        <v>3.9767668582525882E-6</v>
      </c>
      <c r="BD140" s="5">
        <f t="shared" si="269"/>
        <v>4.5124791939315175E-5</v>
      </c>
      <c r="BE140" s="5">
        <f t="shared" si="270"/>
        <v>6.4717138312717152E-5</v>
      </c>
      <c r="BF140" s="5">
        <f t="shared" si="271"/>
        <v>4.6408058756480184E-5</v>
      </c>
      <c r="BG140" s="5">
        <f t="shared" si="272"/>
        <v>2.2185858580850396E-5</v>
      </c>
      <c r="BH140" s="5">
        <f t="shared" si="273"/>
        <v>7.954636557073666E-6</v>
      </c>
      <c r="BI140" s="5">
        <f t="shared" si="274"/>
        <v>2.2816783952548694E-6</v>
      </c>
      <c r="BJ140" s="8">
        <f t="shared" si="275"/>
        <v>0.51402415428389836</v>
      </c>
      <c r="BK140" s="8">
        <f t="shared" si="276"/>
        <v>0.27079995280039387</v>
      </c>
      <c r="BL140" s="8">
        <f t="shared" si="277"/>
        <v>0.20575714535685519</v>
      </c>
      <c r="BM140" s="8">
        <f t="shared" si="278"/>
        <v>0.39179951297238352</v>
      </c>
      <c r="BN140" s="8">
        <f t="shared" si="279"/>
        <v>0.60746018120452228</v>
      </c>
    </row>
    <row r="141" spans="1:66" x14ac:dyDescent="0.25">
      <c r="A141" t="s">
        <v>99</v>
      </c>
      <c r="B141" t="s">
        <v>117</v>
      </c>
      <c r="C141" t="s">
        <v>113</v>
      </c>
      <c r="D141" s="11">
        <v>44473</v>
      </c>
      <c r="E141">
        <f>VLOOKUP(A141,home!$A$2:$E$405,3,FALSE)</f>
        <v>1.3320158102766799</v>
      </c>
      <c r="F141">
        <f>VLOOKUP(B141,home!$B$2:$E$405,3,FALSE)</f>
        <v>1</v>
      </c>
      <c r="G141">
        <f>VLOOKUP(C141,away!$B$2:$E$405,4,FALSE)</f>
        <v>1.1299999999999999</v>
      </c>
      <c r="H141">
        <f>VLOOKUP(A141,away!$A$2:$E$405,3,FALSE)</f>
        <v>1.25494071146245</v>
      </c>
      <c r="I141">
        <f>VLOOKUP(C141,away!$B$2:$E$405,3,FALSE)</f>
        <v>1.19</v>
      </c>
      <c r="J141">
        <f>VLOOKUP(B141,home!$B$2:$E$405,4,FALSE)</f>
        <v>1.02</v>
      </c>
      <c r="K141" s="3">
        <f t="shared" si="224"/>
        <v>1.5051778656126482</v>
      </c>
      <c r="L141" s="3">
        <f t="shared" si="225"/>
        <v>1.5232470355731218</v>
      </c>
      <c r="M141" s="5">
        <f t="shared" si="226"/>
        <v>4.8391799995878268E-2</v>
      </c>
      <c r="N141" s="5">
        <f t="shared" si="227"/>
        <v>7.2838266230950202E-2</v>
      </c>
      <c r="O141" s="5">
        <f t="shared" si="228"/>
        <v>7.3712665889768964E-2</v>
      </c>
      <c r="P141" s="5">
        <f t="shared" si="229"/>
        <v>0.11095067311258071</v>
      </c>
      <c r="Q141" s="5">
        <f t="shared" si="230"/>
        <v>5.481727305021375E-2</v>
      </c>
      <c r="R141" s="5">
        <f t="shared" si="231"/>
        <v>5.6141299900391295E-2</v>
      </c>
      <c r="S141" s="5">
        <f t="shared" si="232"/>
        <v>6.3595753129575924E-2</v>
      </c>
      <c r="T141" s="5">
        <f t="shared" si="233"/>
        <v>8.3500248671940461E-2</v>
      </c>
      <c r="U141" s="5">
        <f t="shared" si="234"/>
        <v>8.4502641956790539E-2</v>
      </c>
      <c r="V141" s="5">
        <f t="shared" si="235"/>
        <v>1.6201072673535943E-2</v>
      </c>
      <c r="W141" s="5">
        <f t="shared" si="236"/>
        <v>2.7503248682808821E-2</v>
      </c>
      <c r="X141" s="5">
        <f t="shared" si="237"/>
        <v>4.1894242024718892E-2</v>
      </c>
      <c r="Y141" s="5">
        <f t="shared" si="238"/>
        <v>3.1907639985867986E-2</v>
      </c>
      <c r="Z141" s="5">
        <f t="shared" si="239"/>
        <v>2.8505689548830881E-2</v>
      </c>
      <c r="AA141" s="5">
        <f t="shared" si="240"/>
        <v>4.2906132952926036E-2</v>
      </c>
      <c r="AB141" s="5">
        <f t="shared" si="241"/>
        <v>3.2290680809888873E-2</v>
      </c>
      <c r="AC141" s="5">
        <f t="shared" si="242"/>
        <v>2.3215709046105868E-3</v>
      </c>
      <c r="AD141" s="5">
        <f t="shared" si="243"/>
        <v>1.034932028745102E-2</v>
      </c>
      <c r="AE141" s="5">
        <f t="shared" si="244"/>
        <v>1.5764571448056531E-2</v>
      </c>
      <c r="AF141" s="5">
        <f t="shared" si="245"/>
        <v>1.2006668362666399E-2</v>
      </c>
      <c r="AG141" s="5">
        <f t="shared" si="246"/>
        <v>6.0963739968470602E-3</v>
      </c>
      <c r="AH141" s="5">
        <f t="shared" si="247"/>
        <v>1.0855301775556089E-2</v>
      </c>
      <c r="AI141" s="5">
        <f t="shared" si="248"/>
        <v>1.6339159957112704E-2</v>
      </c>
      <c r="AJ141" s="5">
        <f t="shared" si="249"/>
        <v>1.2296670955075278E-2</v>
      </c>
      <c r="AK141" s="5">
        <f t="shared" si="250"/>
        <v>6.1695589807670825E-3</v>
      </c>
      <c r="AL141" s="5">
        <f t="shared" si="251"/>
        <v>2.1291198473052605E-4</v>
      </c>
      <c r="AM141" s="5">
        <f t="shared" si="252"/>
        <v>3.1155135641614414E-3</v>
      </c>
      <c r="AN141" s="5">
        <f t="shared" si="253"/>
        <v>4.7456968008967662E-3</v>
      </c>
      <c r="AO141" s="5">
        <f t="shared" si="254"/>
        <v>3.6144342918474244E-3</v>
      </c>
      <c r="AP141" s="5">
        <f t="shared" si="255"/>
        <v>1.8352254401101419E-3</v>
      </c>
      <c r="AQ141" s="5">
        <f t="shared" si="256"/>
        <v>6.9887542781403784E-4</v>
      </c>
      <c r="AR141" s="5">
        <f t="shared" si="257"/>
        <v>3.3070612499734916E-3</v>
      </c>
      <c r="AS141" s="5">
        <f t="shared" si="258"/>
        <v>4.9777153936853965E-3</v>
      </c>
      <c r="AT141" s="5">
        <f t="shared" si="259"/>
        <v>3.7461735159473051E-3</v>
      </c>
      <c r="AU141" s="5">
        <f t="shared" si="260"/>
        <v>1.8795524856493979E-3</v>
      </c>
      <c r="AV141" s="5">
        <f t="shared" si="261"/>
        <v>7.0726519966417744E-4</v>
      </c>
      <c r="AW141" s="5">
        <f t="shared" si="262"/>
        <v>1.3559877695991324E-5</v>
      </c>
      <c r="AX141" s="5">
        <f t="shared" si="263"/>
        <v>7.8156700946529535E-4</v>
      </c>
      <c r="AY141" s="5">
        <f t="shared" si="264"/>
        <v>1.190519630269761E-3</v>
      </c>
      <c r="AZ141" s="5">
        <f t="shared" si="265"/>
        <v>9.0672774880001144E-4</v>
      </c>
      <c r="BA141" s="5">
        <f t="shared" si="266"/>
        <v>4.6039011847716929E-4</v>
      </c>
      <c r="BB141" s="5">
        <f t="shared" si="267"/>
        <v>1.7532197079437659E-4</v>
      </c>
      <c r="BC141" s="5">
        <f t="shared" si="268"/>
        <v>5.3411734456674312E-5</v>
      </c>
      <c r="BD141" s="5">
        <f t="shared" si="269"/>
        <v>8.3957854091347753E-4</v>
      </c>
      <c r="BE141" s="5">
        <f t="shared" si="270"/>
        <v>1.2637150362263296E-3</v>
      </c>
      <c r="BF141" s="5">
        <f t="shared" si="271"/>
        <v>9.510579504848789E-4</v>
      </c>
      <c r="BG141" s="5">
        <f t="shared" si="272"/>
        <v>4.7717045866158979E-4</v>
      </c>
      <c r="BH141" s="5">
        <f t="shared" si="273"/>
        <v>1.7955660312541513E-4</v>
      </c>
      <c r="BI141" s="5">
        <f t="shared" si="274"/>
        <v>5.4052924929793953E-5</v>
      </c>
      <c r="BJ141" s="8">
        <f t="shared" si="275"/>
        <v>0.37425553647861426</v>
      </c>
      <c r="BK141" s="8">
        <f t="shared" si="276"/>
        <v>0.24286430143118168</v>
      </c>
      <c r="BL141" s="8">
        <f t="shared" si="277"/>
        <v>0.35359701253753828</v>
      </c>
      <c r="BM141" s="8">
        <f t="shared" si="278"/>
        <v>0.58119360206380777</v>
      </c>
      <c r="BN141" s="8">
        <f t="shared" si="279"/>
        <v>0.41685197817978314</v>
      </c>
    </row>
    <row r="142" spans="1:66" x14ac:dyDescent="0.25">
      <c r="A142" t="s">
        <v>99</v>
      </c>
      <c r="B142" t="s">
        <v>121</v>
      </c>
      <c r="C142" t="s">
        <v>119</v>
      </c>
      <c r="D142" s="11">
        <v>44473</v>
      </c>
      <c r="E142">
        <f>VLOOKUP(A142,home!$A$2:$E$405,3,FALSE)</f>
        <v>1.3320158102766799</v>
      </c>
      <c r="F142">
        <f>VLOOKUP(B142,home!$B$2:$E$405,3,FALSE)</f>
        <v>1.18</v>
      </c>
      <c r="G142">
        <f>VLOOKUP(C142,away!$B$2:$E$405,4,FALSE)</f>
        <v>1.0900000000000001</v>
      </c>
      <c r="H142">
        <f>VLOOKUP(A142,away!$A$2:$E$405,3,FALSE)</f>
        <v>1.25494071146245</v>
      </c>
      <c r="I142">
        <f>VLOOKUP(C142,away!$B$2:$E$405,3,FALSE)</f>
        <v>0.92</v>
      </c>
      <c r="J142">
        <f>VLOOKUP(B142,home!$B$2:$E$405,4,FALSE)</f>
        <v>1.02</v>
      </c>
      <c r="K142" s="3">
        <f t="shared" si="224"/>
        <v>1.7132387351778657</v>
      </c>
      <c r="L142" s="3">
        <f t="shared" si="225"/>
        <v>1.1776363636363631</v>
      </c>
      <c r="M142" s="5">
        <f t="shared" si="226"/>
        <v>5.5527599207595812E-2</v>
      </c>
      <c r="N142" s="5">
        <f t="shared" si="227"/>
        <v>9.513203383388491E-2</v>
      </c>
      <c r="O142" s="5">
        <f t="shared" si="228"/>
        <v>6.5391320012290546E-2</v>
      </c>
      <c r="P142" s="5">
        <f t="shared" si="229"/>
        <v>0.1120309423894677</v>
      </c>
      <c r="Q142" s="5">
        <f t="shared" si="230"/>
        <v>8.1491942660231464E-2</v>
      </c>
      <c r="R142" s="5">
        <f t="shared" si="231"/>
        <v>3.8503598156327791E-2</v>
      </c>
      <c r="S142" s="5">
        <f t="shared" si="232"/>
        <v>5.6507629682265054E-2</v>
      </c>
      <c r="T142" s="5">
        <f t="shared" si="233"/>
        <v>9.5967875020058005E-2</v>
      </c>
      <c r="U142" s="5">
        <f t="shared" si="234"/>
        <v>6.596585580514383E-2</v>
      </c>
      <c r="V142" s="5">
        <f t="shared" si="235"/>
        <v>1.2667580518196365E-2</v>
      </c>
      <c r="W142" s="5">
        <f t="shared" si="236"/>
        <v>4.6538384256800715E-2</v>
      </c>
      <c r="X142" s="5">
        <f t="shared" si="237"/>
        <v>5.4805293605690565E-2</v>
      </c>
      <c r="Y142" s="5">
        <f t="shared" si="238"/>
        <v>3.2270353334914341E-2</v>
      </c>
      <c r="Z142" s="5">
        <f t="shared" si="239"/>
        <v>1.5114412439911209E-2</v>
      </c>
      <c r="AA142" s="5">
        <f t="shared" si="240"/>
        <v>2.589459685151008E-2</v>
      </c>
      <c r="AB142" s="5">
        <f t="shared" si="241"/>
        <v>2.218181317891094E-2</v>
      </c>
      <c r="AC142" s="5">
        <f t="shared" si="242"/>
        <v>1.5973599204495543E-3</v>
      </c>
      <c r="AD142" s="5">
        <f t="shared" si="243"/>
        <v>1.9932840645335691E-2</v>
      </c>
      <c r="AE142" s="5">
        <f t="shared" si="244"/>
        <v>2.3473637974516223E-2</v>
      </c>
      <c r="AF142" s="5">
        <f t="shared" si="245"/>
        <v>1.3821704832812868E-2</v>
      </c>
      <c r="AG142" s="5">
        <f t="shared" si="246"/>
        <v>5.4256474061896293E-3</v>
      </c>
      <c r="AH142" s="5">
        <f t="shared" si="247"/>
        <v>4.4498204260593095E-3</v>
      </c>
      <c r="AI142" s="5">
        <f t="shared" si="248"/>
        <v>7.6236047185104829E-3</v>
      </c>
      <c r="AJ142" s="5">
        <f t="shared" si="249"/>
        <v>6.5305274527184551E-3</v>
      </c>
      <c r="AK142" s="5">
        <f t="shared" si="250"/>
        <v>3.7294508643798993E-3</v>
      </c>
      <c r="AL142" s="5">
        <f t="shared" si="251"/>
        <v>1.289115609368172E-4</v>
      </c>
      <c r="AM142" s="5">
        <f t="shared" si="252"/>
        <v>6.8299429391433771E-3</v>
      </c>
      <c r="AN142" s="5">
        <f t="shared" si="253"/>
        <v>8.0431891666966626E-3</v>
      </c>
      <c r="AO142" s="5">
        <f t="shared" si="254"/>
        <v>4.7359760211540241E-3</v>
      </c>
      <c r="AP142" s="5">
        <f t="shared" si="255"/>
        <v>1.8590858599402786E-3</v>
      </c>
      <c r="AQ142" s="5">
        <f t="shared" si="256"/>
        <v>5.4733177794696235E-4</v>
      </c>
      <c r="AR142" s="5">
        <f t="shared" si="257"/>
        <v>1.0480540690758593E-3</v>
      </c>
      <c r="AS142" s="5">
        <f t="shared" si="258"/>
        <v>1.7955668277015405E-3</v>
      </c>
      <c r="AT142" s="5">
        <f t="shared" si="259"/>
        <v>1.5381173204093604E-3</v>
      </c>
      <c r="AU142" s="5">
        <f t="shared" si="260"/>
        <v>8.7838739085776695E-4</v>
      </c>
      <c r="AV142" s="5">
        <f t="shared" si="261"/>
        <v>3.7622182562733661E-4</v>
      </c>
      <c r="AW142" s="5">
        <f t="shared" si="262"/>
        <v>7.2246773890341901E-6</v>
      </c>
      <c r="AX142" s="5">
        <f t="shared" si="263"/>
        <v>1.9502204670658304E-3</v>
      </c>
      <c r="AY142" s="5">
        <f t="shared" si="264"/>
        <v>2.2966505391246146E-3</v>
      </c>
      <c r="AZ142" s="5">
        <f t="shared" si="265"/>
        <v>1.3523095947191022E-3</v>
      </c>
      <c r="BA142" s="5">
        <f t="shared" si="266"/>
        <v>5.3084298454518909E-4</v>
      </c>
      <c r="BB142" s="5">
        <f t="shared" si="267"/>
        <v>1.5628500049541755E-4</v>
      </c>
      <c r="BC142" s="5">
        <f t="shared" si="268"/>
        <v>3.680937993486614E-5</v>
      </c>
      <c r="BD142" s="5">
        <f t="shared" si="269"/>
        <v>2.0570443046679846E-4</v>
      </c>
      <c r="BE142" s="5">
        <f t="shared" si="270"/>
        <v>3.5242079827342099E-4</v>
      </c>
      <c r="BF142" s="5">
        <f t="shared" si="271"/>
        <v>3.0189048134216483E-4</v>
      </c>
      <c r="BG142" s="5">
        <f t="shared" si="272"/>
        <v>1.724034888056292E-4</v>
      </c>
      <c r="BH142" s="5">
        <f t="shared" si="273"/>
        <v>7.3842083775401887E-5</v>
      </c>
      <c r="BI142" s="5">
        <f t="shared" si="274"/>
        <v>2.5301823642053517E-5</v>
      </c>
      <c r="BJ142" s="8">
        <f t="shared" si="275"/>
        <v>0.49719835730120071</v>
      </c>
      <c r="BK142" s="8">
        <f t="shared" si="276"/>
        <v>0.24075667381803589</v>
      </c>
      <c r="BL142" s="8">
        <f t="shared" si="277"/>
        <v>0.24703849800582864</v>
      </c>
      <c r="BM142" s="8">
        <f t="shared" si="278"/>
        <v>0.54974107944344297</v>
      </c>
      <c r="BN142" s="8">
        <f t="shared" si="279"/>
        <v>0.44807743625979823</v>
      </c>
    </row>
    <row r="143" spans="1:66" x14ac:dyDescent="0.25">
      <c r="A143" t="s">
        <v>99</v>
      </c>
      <c r="B143" t="s">
        <v>108</v>
      </c>
      <c r="C143" t="s">
        <v>118</v>
      </c>
      <c r="D143" s="11">
        <v>44473</v>
      </c>
      <c r="E143">
        <f>VLOOKUP(A143,home!$A$2:$E$405,3,FALSE)</f>
        <v>1.3320158102766799</v>
      </c>
      <c r="F143">
        <f>VLOOKUP(B143,home!$B$2:$E$405,3,FALSE)</f>
        <v>0.85</v>
      </c>
      <c r="G143">
        <f>VLOOKUP(C143,away!$B$2:$E$405,4,FALSE)</f>
        <v>1.2</v>
      </c>
      <c r="H143">
        <f>VLOOKUP(A143,away!$A$2:$E$405,3,FALSE)</f>
        <v>1.25494071146245</v>
      </c>
      <c r="I143">
        <f>VLOOKUP(C143,away!$B$2:$E$405,3,FALSE)</f>
        <v>1.01</v>
      </c>
      <c r="J143">
        <f>VLOOKUP(B143,home!$B$2:$E$405,4,FALSE)</f>
        <v>0.57999999999999996</v>
      </c>
      <c r="K143" s="3">
        <f t="shared" si="224"/>
        <v>1.3586561264822135</v>
      </c>
      <c r="L143" s="3">
        <f t="shared" si="225"/>
        <v>0.73514426877470318</v>
      </c>
      <c r="M143" s="5">
        <f t="shared" si="226"/>
        <v>0.12321796788961908</v>
      </c>
      <c r="N143" s="5">
        <f t="shared" si="227"/>
        <v>0.16741084696591962</v>
      </c>
      <c r="O143" s="5">
        <f t="shared" si="228"/>
        <v>9.0582982904118869E-2</v>
      </c>
      <c r="P143" s="5">
        <f t="shared" si="229"/>
        <v>0.12307112467771472</v>
      </c>
      <c r="Q143" s="5">
        <f t="shared" si="230"/>
        <v>0.11372688643491152</v>
      </c>
      <c r="R143" s="5">
        <f t="shared" si="231"/>
        <v>3.3295780365239946E-2</v>
      </c>
      <c r="S143" s="5">
        <f t="shared" si="232"/>
        <v>3.0731114116015361E-2</v>
      </c>
      <c r="T143" s="5">
        <f t="shared" si="233"/>
        <v>8.3605668768216734E-2</v>
      </c>
      <c r="U143" s="5">
        <f t="shared" si="234"/>
        <v>4.5237515979239452E-2</v>
      </c>
      <c r="V143" s="5">
        <f t="shared" si="235"/>
        <v>3.4104989733363244E-3</v>
      </c>
      <c r="W143" s="5">
        <f t="shared" si="236"/>
        <v>5.1505243666846501E-2</v>
      </c>
      <c r="X143" s="5">
        <f t="shared" si="237"/>
        <v>3.7863784693526775E-2</v>
      </c>
      <c r="Y143" s="5">
        <f t="shared" si="238"/>
        <v>1.3917672155782769E-2</v>
      </c>
      <c r="Z143" s="5">
        <f t="shared" si="239"/>
        <v>8.1590673699624833E-3</v>
      </c>
      <c r="AA143" s="5">
        <f t="shared" si="240"/>
        <v>1.1085366868580649E-2</v>
      </c>
      <c r="AB143" s="5">
        <f t="shared" si="241"/>
        <v>7.5306008051500258E-3</v>
      </c>
      <c r="AC143" s="5">
        <f t="shared" si="242"/>
        <v>2.1290216006519141E-4</v>
      </c>
      <c r="AD143" s="5">
        <f t="shared" si="243"/>
        <v>1.7494478713480057E-2</v>
      </c>
      <c r="AE143" s="5">
        <f t="shared" si="244"/>
        <v>1.2860965761415905E-2</v>
      </c>
      <c r="AF143" s="5">
        <f t="shared" si="245"/>
        <v>4.7273326352062937E-3</v>
      </c>
      <c r="AG143" s="5">
        <f t="shared" si="246"/>
        <v>1.1584238311211743E-3</v>
      </c>
      <c r="AH143" s="5">
        <f t="shared" si="247"/>
        <v>1.4995229038936523E-3</v>
      </c>
      <c r="AI143" s="5">
        <f t="shared" si="248"/>
        <v>2.0373359801755101E-3</v>
      </c>
      <c r="AJ143" s="5">
        <f t="shared" si="249"/>
        <v>1.3840195055840514E-3</v>
      </c>
      <c r="AK143" s="5">
        <f t="shared" si="250"/>
        <v>6.2680219347755188E-4</v>
      </c>
      <c r="AL143" s="5">
        <f t="shared" si="251"/>
        <v>8.5059374811343403E-6</v>
      </c>
      <c r="AM143" s="5">
        <f t="shared" si="252"/>
        <v>4.7537961367364722E-3</v>
      </c>
      <c r="AN143" s="5">
        <f t="shared" si="253"/>
        <v>3.4947259848451422E-3</v>
      </c>
      <c r="AO143" s="5">
        <f t="shared" si="254"/>
        <v>1.284563889348468E-3</v>
      </c>
      <c r="AP143" s="5">
        <f t="shared" si="255"/>
        <v>3.1477992704315622E-4</v>
      </c>
      <c r="AQ143" s="5">
        <f t="shared" si="256"/>
        <v>5.7852164822773859E-5</v>
      </c>
      <c r="AR143" s="5">
        <f t="shared" si="257"/>
        <v>2.2047313373876374E-4</v>
      </c>
      <c r="AS143" s="5">
        <f t="shared" si="258"/>
        <v>2.9954717387890379E-4</v>
      </c>
      <c r="AT143" s="5">
        <f t="shared" si="259"/>
        <v>2.0349080148050278E-4</v>
      </c>
      <c r="AU143" s="5">
        <f t="shared" si="260"/>
        <v>9.2158008038087009E-5</v>
      </c>
      <c r="AV143" s="5">
        <f t="shared" si="261"/>
        <v>3.1302760556335995E-5</v>
      </c>
      <c r="AW143" s="5">
        <f t="shared" si="262"/>
        <v>2.3599446262471687E-7</v>
      </c>
      <c r="AX143" s="5">
        <f t="shared" si="263"/>
        <v>1.0764623742040799E-3</v>
      </c>
      <c r="AY143" s="5">
        <f t="shared" si="264"/>
        <v>7.9135514494773924E-4</v>
      </c>
      <c r="AZ143" s="5">
        <f t="shared" si="265"/>
        <v>2.9088009968685245E-4</v>
      </c>
      <c r="BA143" s="5">
        <f t="shared" si="266"/>
        <v>7.1279612728467986E-5</v>
      </c>
      <c r="BB143" s="5">
        <f t="shared" si="267"/>
        <v>1.3100199694453404E-5</v>
      </c>
      <c r="BC143" s="5">
        <f t="shared" si="268"/>
        <v>1.926107345036308E-6</v>
      </c>
      <c r="BD143" s="5">
        <f t="shared" si="269"/>
        <v>2.7013260114475132E-5</v>
      </c>
      <c r="BE143" s="5">
        <f t="shared" si="270"/>
        <v>3.6701731350789262E-5</v>
      </c>
      <c r="BF143" s="5">
        <f t="shared" si="271"/>
        <v>2.4932516076127082E-5</v>
      </c>
      <c r="BG143" s="5">
        <f t="shared" si="272"/>
        <v>1.129157190514878E-5</v>
      </c>
      <c r="BH143" s="5">
        <f t="shared" si="273"/>
        <v>3.8353408366362071E-6</v>
      </c>
      <c r="BI143" s="5">
        <f t="shared" si="274"/>
        <v>1.0421818649686406E-6</v>
      </c>
      <c r="BJ143" s="8">
        <f t="shared" si="275"/>
        <v>0.5164220252678301</v>
      </c>
      <c r="BK143" s="8">
        <f t="shared" si="276"/>
        <v>0.28144346889917954</v>
      </c>
      <c r="BL143" s="8">
        <f t="shared" si="277"/>
        <v>0.19423171598530042</v>
      </c>
      <c r="BM143" s="8">
        <f t="shared" si="278"/>
        <v>0.3481595691342636</v>
      </c>
      <c r="BN143" s="8">
        <f t="shared" si="279"/>
        <v>0.6513055892375238</v>
      </c>
    </row>
    <row r="144" spans="1:66" x14ac:dyDescent="0.25">
      <c r="A144" t="s">
        <v>99</v>
      </c>
      <c r="B144" t="s">
        <v>103</v>
      </c>
      <c r="C144" t="s">
        <v>417</v>
      </c>
      <c r="D144" s="11">
        <v>44473</v>
      </c>
      <c r="E144">
        <f>VLOOKUP(A144,home!$A$2:$E$405,3,FALSE)</f>
        <v>1.3320158102766799</v>
      </c>
      <c r="F144">
        <f>VLOOKUP(B144,home!$B$2:$E$405,3,FALSE)</f>
        <v>1</v>
      </c>
      <c r="G144">
        <f>VLOOKUP(C144,away!$B$2:$E$405,4,FALSE)</f>
        <v>0.82</v>
      </c>
      <c r="H144">
        <f>VLOOKUP(A144,away!$A$2:$E$405,3,FALSE)</f>
        <v>1.25494071146245</v>
      </c>
      <c r="I144">
        <f>VLOOKUP(C144,away!$B$2:$E$405,3,FALSE)</f>
        <v>0.68</v>
      </c>
      <c r="J144">
        <f>VLOOKUP(B144,home!$B$2:$E$405,4,FALSE)</f>
        <v>1.06</v>
      </c>
      <c r="K144" s="3">
        <f t="shared" si="224"/>
        <v>1.0922529644268775</v>
      </c>
      <c r="L144" s="3">
        <f t="shared" si="225"/>
        <v>0.90456126482213406</v>
      </c>
      <c r="M144" s="5">
        <f t="shared" si="226"/>
        <v>0.13576711792144974</v>
      </c>
      <c r="N144" s="5">
        <f t="shared" si="227"/>
        <v>0.1482920370213969</v>
      </c>
      <c r="O144" s="5">
        <f t="shared" si="228"/>
        <v>0.12280967590828239</v>
      </c>
      <c r="P144" s="5">
        <f t="shared" si="229"/>
        <v>0.13413923257112551</v>
      </c>
      <c r="Q144" s="5">
        <f t="shared" si="230"/>
        <v>8.0986208518760525E-2</v>
      </c>
      <c r="R144" s="5">
        <f t="shared" si="231"/>
        <v>5.5544437885996147E-2</v>
      </c>
      <c r="S144" s="5">
        <f t="shared" si="232"/>
        <v>3.3132716504265851E-2</v>
      </c>
      <c r="T144" s="5">
        <f t="shared" si="233"/>
        <v>7.3256987210879101E-2</v>
      </c>
      <c r="U144" s="5">
        <f t="shared" si="234"/>
        <v>6.066857693840385E-2</v>
      </c>
      <c r="V144" s="5">
        <f t="shared" si="235"/>
        <v>3.6372717839858238E-3</v>
      </c>
      <c r="W144" s="5">
        <f t="shared" si="236"/>
        <v>2.9485808777436479E-2</v>
      </c>
      <c r="X144" s="5">
        <f t="shared" si="237"/>
        <v>2.6671720482021519E-2</v>
      </c>
      <c r="Y144" s="5">
        <f t="shared" si="238"/>
        <v>1.2063102607099904E-2</v>
      </c>
      <c r="Z144" s="5">
        <f t="shared" si="239"/>
        <v>1.6747782329330378E-2</v>
      </c>
      <c r="AA144" s="5">
        <f t="shared" si="240"/>
        <v>1.829281489678718E-2</v>
      </c>
      <c r="AB144" s="5">
        <f t="shared" si="241"/>
        <v>9.9901906493639718E-3</v>
      </c>
      <c r="AC144" s="5">
        <f t="shared" si="242"/>
        <v>2.2460374298747258E-4</v>
      </c>
      <c r="AD144" s="5">
        <f t="shared" si="243"/>
        <v>8.0514905114197569E-3</v>
      </c>
      <c r="AE144" s="5">
        <f t="shared" si="244"/>
        <v>7.2830664407132657E-3</v>
      </c>
      <c r="AF144" s="5">
        <f t="shared" si="245"/>
        <v>3.2939898956976148E-3</v>
      </c>
      <c r="AG144" s="5">
        <f t="shared" si="246"/>
        <v>9.9320522212118802E-4</v>
      </c>
      <c r="AH144" s="5">
        <f t="shared" si="247"/>
        <v>3.787348791696218E-3</v>
      </c>
      <c r="AI144" s="5">
        <f t="shared" si="248"/>
        <v>4.1367429450487464E-3</v>
      </c>
      <c r="AJ144" s="5">
        <f t="shared" si="249"/>
        <v>2.2591848724007324E-3</v>
      </c>
      <c r="AK144" s="5">
        <f t="shared" si="250"/>
        <v>8.2253379135601909E-4</v>
      </c>
      <c r="AL144" s="5">
        <f t="shared" si="251"/>
        <v>8.8764272758218382E-6</v>
      </c>
      <c r="AM144" s="5">
        <f t="shared" si="252"/>
        <v>1.7588528758306216E-3</v>
      </c>
      <c r="AN144" s="5">
        <f t="shared" si="253"/>
        <v>1.5909901819973948E-3</v>
      </c>
      <c r="AO144" s="5">
        <f t="shared" si="254"/>
        <v>7.1957404567358043E-4</v>
      </c>
      <c r="AP144" s="5">
        <f t="shared" si="255"/>
        <v>2.1696626962922465E-4</v>
      </c>
      <c r="AQ144" s="5">
        <f t="shared" si="256"/>
        <v>4.9064820819887899E-5</v>
      </c>
      <c r="AR144" s="5">
        <f t="shared" si="257"/>
        <v>6.8517780266786254E-4</v>
      </c>
      <c r="AS144" s="5">
        <f t="shared" si="258"/>
        <v>7.4838748612346699E-4</v>
      </c>
      <c r="AT144" s="5">
        <f t="shared" si="259"/>
        <v>4.0871422512916771E-4</v>
      </c>
      <c r="AU144" s="5">
        <f t="shared" si="260"/>
        <v>1.4880644133358922E-4</v>
      </c>
      <c r="AV144" s="5">
        <f t="shared" si="261"/>
        <v>4.0633569168106752E-5</v>
      </c>
      <c r="AW144" s="5">
        <f t="shared" si="262"/>
        <v>2.4361101261340931E-7</v>
      </c>
      <c r="AX144" s="5">
        <f t="shared" si="263"/>
        <v>3.2018537793612241E-4</v>
      </c>
      <c r="AY144" s="5">
        <f t="shared" si="264"/>
        <v>2.8962729044345188E-4</v>
      </c>
      <c r="AZ144" s="5">
        <f t="shared" si="265"/>
        <v>1.3099281408526821E-4</v>
      </c>
      <c r="BA144" s="5">
        <f t="shared" si="266"/>
        <v>3.9497008530526957E-5</v>
      </c>
      <c r="BB144" s="5">
        <f t="shared" si="267"/>
        <v>8.9318659982660188E-6</v>
      </c>
      <c r="BC144" s="5">
        <f t="shared" si="268"/>
        <v>1.6158840009226652E-6</v>
      </c>
      <c r="BD144" s="5">
        <f t="shared" si="269"/>
        <v>1.0329754996821536E-4</v>
      </c>
      <c r="BE144" s="5">
        <f t="shared" si="270"/>
        <v>1.1282705517081674E-4</v>
      </c>
      <c r="BF144" s="5">
        <f t="shared" si="271"/>
        <v>6.1617842738939712E-5</v>
      </c>
      <c r="BG144" s="5">
        <f t="shared" si="272"/>
        <v>2.2434090464398687E-5</v>
      </c>
      <c r="BH144" s="5">
        <f t="shared" si="273"/>
        <v>6.1259254534900509E-6</v>
      </c>
      <c r="BI144" s="5">
        <f t="shared" si="274"/>
        <v>1.3382120472865147E-6</v>
      </c>
      <c r="BJ144" s="8">
        <f t="shared" si="275"/>
        <v>0.39550391512249156</v>
      </c>
      <c r="BK144" s="8">
        <f t="shared" si="276"/>
        <v>0.30719944624153372</v>
      </c>
      <c r="BL144" s="8">
        <f t="shared" si="277"/>
        <v>0.28065086687960061</v>
      </c>
      <c r="BM144" s="8">
        <f t="shared" si="278"/>
        <v>0.32227391706651415</v>
      </c>
      <c r="BN144" s="8">
        <f t="shared" si="279"/>
        <v>0.67753870982701114</v>
      </c>
    </row>
    <row r="145" spans="1:66" x14ac:dyDescent="0.25">
      <c r="A145" t="s">
        <v>99</v>
      </c>
      <c r="B145" t="s">
        <v>107</v>
      </c>
      <c r="C145" t="s">
        <v>115</v>
      </c>
      <c r="D145" s="11">
        <v>44473</v>
      </c>
      <c r="E145">
        <f>VLOOKUP(A145,home!$A$2:$E$405,3,FALSE)</f>
        <v>1.3320158102766799</v>
      </c>
      <c r="F145">
        <f>VLOOKUP(B145,home!$B$2:$E$405,3,FALSE)</f>
        <v>0.79</v>
      </c>
      <c r="G145">
        <f>VLOOKUP(C145,away!$B$2:$E$405,4,FALSE)</f>
        <v>1.1299999999999999</v>
      </c>
      <c r="H145">
        <f>VLOOKUP(A145,away!$A$2:$E$405,3,FALSE)</f>
        <v>1.25494071146245</v>
      </c>
      <c r="I145">
        <f>VLOOKUP(C145,away!$B$2:$E$405,3,FALSE)</f>
        <v>0.92</v>
      </c>
      <c r="J145">
        <f>VLOOKUP(B145,home!$B$2:$E$405,4,FALSE)</f>
        <v>0.65</v>
      </c>
      <c r="K145" s="3">
        <f t="shared" si="224"/>
        <v>1.1890905138339922</v>
      </c>
      <c r="L145" s="3">
        <f t="shared" si="225"/>
        <v>0.75045454545454515</v>
      </c>
      <c r="M145" s="5">
        <f t="shared" si="226"/>
        <v>0.14376934142838896</v>
      </c>
      <c r="N145" s="5">
        <f t="shared" si="227"/>
        <v>0.1709547600726577</v>
      </c>
      <c r="O145" s="5">
        <f t="shared" si="228"/>
        <v>0.10789235577194095</v>
      </c>
      <c r="P145" s="5">
        <f t="shared" si="229"/>
        <v>0.12829377676361714</v>
      </c>
      <c r="Q145" s="5">
        <f t="shared" si="230"/>
        <v>0.10164034174858171</v>
      </c>
      <c r="R145" s="5">
        <f t="shared" si="231"/>
        <v>4.0484154404426001E-2</v>
      </c>
      <c r="S145" s="5">
        <f t="shared" si="232"/>
        <v>2.8621006733329079E-2</v>
      </c>
      <c r="T145" s="5">
        <f t="shared" si="233"/>
        <v>7.6276456466776513E-2</v>
      </c>
      <c r="U145" s="5">
        <f t="shared" si="234"/>
        <v>4.8139323962893589E-2</v>
      </c>
      <c r="V145" s="5">
        <f t="shared" si="235"/>
        <v>2.8377994703293278E-3</v>
      </c>
      <c r="W145" s="5">
        <f t="shared" si="236"/>
        <v>4.0286522065361215E-2</v>
      </c>
      <c r="X145" s="5">
        <f t="shared" si="237"/>
        <v>3.0233203604505151E-2</v>
      </c>
      <c r="Y145" s="5">
        <f t="shared" si="238"/>
        <v>1.1344322534326812E-2</v>
      </c>
      <c r="Z145" s="5">
        <f t="shared" si="239"/>
        <v>1.0127172563895047E-2</v>
      </c>
      <c r="AA145" s="5">
        <f t="shared" si="240"/>
        <v>1.204212482768747E-2</v>
      </c>
      <c r="AB145" s="5">
        <f t="shared" si="241"/>
        <v>7.1595881995039851E-3</v>
      </c>
      <c r="AC145" s="5">
        <f t="shared" si="242"/>
        <v>1.5827088382038869E-4</v>
      </c>
      <c r="AD145" s="5">
        <f t="shared" si="243"/>
        <v>1.1976080305821198E-2</v>
      </c>
      <c r="AE145" s="5">
        <f t="shared" si="244"/>
        <v>8.987503902232177E-3</v>
      </c>
      <c r="AF145" s="5">
        <f t="shared" si="245"/>
        <v>3.3723565778602995E-3</v>
      </c>
      <c r="AG145" s="5">
        <f t="shared" si="246"/>
        <v>8.4360010758293227E-4</v>
      </c>
      <c r="AH145" s="5">
        <f t="shared" si="247"/>
        <v>1.8999956707943994E-3</v>
      </c>
      <c r="AI145" s="5">
        <f t="shared" si="248"/>
        <v>2.2592668284672729E-3</v>
      </c>
      <c r="AJ145" s="5">
        <f t="shared" si="249"/>
        <v>1.3432363769751219E-3</v>
      </c>
      <c r="AK145" s="5">
        <f t="shared" si="250"/>
        <v>5.3240987789928611E-4</v>
      </c>
      <c r="AL145" s="5">
        <f t="shared" si="251"/>
        <v>5.6493739862186886E-6</v>
      </c>
      <c r="AM145" s="5">
        <f t="shared" si="252"/>
        <v>2.8481286969132161E-3</v>
      </c>
      <c r="AN145" s="5">
        <f t="shared" si="253"/>
        <v>2.1373911266380535E-3</v>
      </c>
      <c r="AO145" s="5">
        <f t="shared" si="254"/>
        <v>8.0200744319986915E-4</v>
      </c>
      <c r="AP145" s="5">
        <f t="shared" si="255"/>
        <v>2.0062337707923996E-4</v>
      </c>
      <c r="AQ145" s="5">
        <f t="shared" si="256"/>
        <v>3.7639681313389207E-5</v>
      </c>
      <c r="AR145" s="5">
        <f t="shared" si="257"/>
        <v>2.8517207749832307E-4</v>
      </c>
      <c r="AS145" s="5">
        <f t="shared" si="258"/>
        <v>3.3909541216358796E-4</v>
      </c>
      <c r="AT145" s="5">
        <f t="shared" si="259"/>
        <v>2.0160756894417511E-4</v>
      </c>
      <c r="AU145" s="5">
        <f t="shared" si="260"/>
        <v>7.9909882582883767E-5</v>
      </c>
      <c r="AV145" s="5">
        <f t="shared" si="261"/>
        <v>2.3755020835223794E-5</v>
      </c>
      <c r="AW145" s="5">
        <f t="shared" si="262"/>
        <v>1.4003517289902575E-7</v>
      </c>
      <c r="AX145" s="5">
        <f t="shared" si="263"/>
        <v>5.6444713594631284E-4</v>
      </c>
      <c r="AY145" s="5">
        <f t="shared" si="264"/>
        <v>4.2359191883971001E-4</v>
      </c>
      <c r="AZ145" s="5">
        <f t="shared" si="265"/>
        <v>1.5894324045553654E-4</v>
      </c>
      <c r="BA145" s="5">
        <f t="shared" si="266"/>
        <v>3.9759892423044063E-5</v>
      </c>
      <c r="BB145" s="5">
        <f t="shared" si="267"/>
        <v>7.4594979989142849E-6</v>
      </c>
      <c r="BC145" s="5">
        <f t="shared" si="268"/>
        <v>1.1196028360188623E-6</v>
      </c>
      <c r="BD145" s="5">
        <f t="shared" si="269"/>
        <v>3.5668113632555369E-5</v>
      </c>
      <c r="BE145" s="5">
        <f t="shared" si="270"/>
        <v>4.2412615566824483E-5</v>
      </c>
      <c r="BF145" s="5">
        <f t="shared" si="271"/>
        <v>2.5216219418699454E-5</v>
      </c>
      <c r="BG145" s="5">
        <f t="shared" si="272"/>
        <v>9.9947891018440122E-6</v>
      </c>
      <c r="BH145" s="5">
        <f t="shared" si="273"/>
        <v>2.9711772271935188E-6</v>
      </c>
      <c r="BI145" s="5">
        <f t="shared" si="274"/>
        <v>7.0659973115507926E-7</v>
      </c>
      <c r="BJ145" s="8">
        <f t="shared" si="275"/>
        <v>0.46313625899934902</v>
      </c>
      <c r="BK145" s="8">
        <f t="shared" si="276"/>
        <v>0.30410943657231082</v>
      </c>
      <c r="BL145" s="8">
        <f t="shared" si="277"/>
        <v>0.22279896539729052</v>
      </c>
      <c r="BM145" s="8">
        <f t="shared" si="278"/>
        <v>0.30671365145956619</v>
      </c>
      <c r="BN145" s="8">
        <f t="shared" si="279"/>
        <v>0.69303473018961248</v>
      </c>
    </row>
    <row r="146" spans="1:66" x14ac:dyDescent="0.25">
      <c r="A146" t="s">
        <v>99</v>
      </c>
      <c r="B146" t="s">
        <v>395</v>
      </c>
      <c r="C146" t="s">
        <v>111</v>
      </c>
      <c r="D146" s="11">
        <v>44473</v>
      </c>
      <c r="E146">
        <f>VLOOKUP(A146,home!$A$2:$E$405,3,FALSE)</f>
        <v>1.3320158102766799</v>
      </c>
      <c r="F146">
        <f>VLOOKUP(B146,home!$B$2:$E$405,3,FALSE)</f>
        <v>1.22</v>
      </c>
      <c r="G146">
        <f>VLOOKUP(C146,away!$B$2:$E$405,4,FALSE)</f>
        <v>0.68</v>
      </c>
      <c r="H146">
        <f>VLOOKUP(A146,away!$A$2:$E$405,3,FALSE)</f>
        <v>1.25494071146245</v>
      </c>
      <c r="I146">
        <f>VLOOKUP(C146,away!$B$2:$E$405,3,FALSE)</f>
        <v>0.93</v>
      </c>
      <c r="J146">
        <f>VLOOKUP(B146,home!$B$2:$E$405,4,FALSE)</f>
        <v>1.06</v>
      </c>
      <c r="K146" s="3">
        <f t="shared" si="224"/>
        <v>1.1050403162055338</v>
      </c>
      <c r="L146" s="3">
        <f t="shared" si="225"/>
        <v>1.2371205533596832</v>
      </c>
      <c r="M146" s="5">
        <f t="shared" si="226"/>
        <v>9.6119711500929392E-2</v>
      </c>
      <c r="N146" s="5">
        <f t="shared" si="227"/>
        <v>0.10621615639057169</v>
      </c>
      <c r="O146" s="5">
        <f t="shared" si="228"/>
        <v>0.11891167068080287</v>
      </c>
      <c r="P146" s="5">
        <f t="shared" si="229"/>
        <v>0.13140219016964269</v>
      </c>
      <c r="Q146" s="5">
        <f t="shared" si="230"/>
        <v>5.86865675219869E-2</v>
      </c>
      <c r="R146" s="5">
        <f t="shared" si="231"/>
        <v>7.3554035916779642E-2</v>
      </c>
      <c r="S146" s="5">
        <f t="shared" si="232"/>
        <v>4.4908935201111173E-2</v>
      </c>
      <c r="T146" s="5">
        <f t="shared" si="233"/>
        <v>7.2602358887580848E-2</v>
      </c>
      <c r="U146" s="5">
        <f t="shared" si="234"/>
        <v>8.1280175107671368E-2</v>
      </c>
      <c r="V146" s="5">
        <f t="shared" si="235"/>
        <v>6.8215080172944432E-3</v>
      </c>
      <c r="W146" s="5">
        <f t="shared" si="236"/>
        <v>2.16170077105046E-2</v>
      </c>
      <c r="X146" s="5">
        <f t="shared" si="237"/>
        <v>2.674284454079999E-2</v>
      </c>
      <c r="Y146" s="5">
        <f t="shared" si="238"/>
        <v>1.6542061318363239E-2</v>
      </c>
      <c r="Z146" s="5">
        <f t="shared" si="239"/>
        <v>3.0331736538401467E-2</v>
      </c>
      <c r="AA146" s="5">
        <f t="shared" si="240"/>
        <v>3.3517791735458102E-2</v>
      </c>
      <c r="AB146" s="5">
        <f t="shared" si="241"/>
        <v>1.8519255588930927E-2</v>
      </c>
      <c r="AC146" s="5">
        <f t="shared" si="242"/>
        <v>5.8284161992855192E-4</v>
      </c>
      <c r="AD146" s="5">
        <f t="shared" si="243"/>
        <v>5.9719162589583711E-3</v>
      </c>
      <c r="AE146" s="5">
        <f t="shared" si="244"/>
        <v>7.3879803469002686E-3</v>
      </c>
      <c r="AF146" s="5">
        <f t="shared" si="245"/>
        <v>4.5699111674838639E-3</v>
      </c>
      <c r="AG146" s="5">
        <f t="shared" si="246"/>
        <v>1.8845103441074101E-3</v>
      </c>
      <c r="AH146" s="5">
        <f t="shared" si="247"/>
        <v>9.3810036726868426E-3</v>
      </c>
      <c r="AI146" s="5">
        <f t="shared" si="248"/>
        <v>1.0366387264791142E-2</v>
      </c>
      <c r="AJ146" s="5">
        <f t="shared" si="249"/>
        <v>5.727637930496912E-3</v>
      </c>
      <c r="AK146" s="5">
        <f t="shared" si="250"/>
        <v>2.1097569432757053E-3</v>
      </c>
      <c r="AL146" s="5">
        <f t="shared" si="251"/>
        <v>3.187136714612115E-5</v>
      </c>
      <c r="AM146" s="5">
        <f t="shared" si="252"/>
        <v>1.3198416462304647E-3</v>
      </c>
      <c r="AN146" s="5">
        <f t="shared" si="253"/>
        <v>1.6328032277317878E-3</v>
      </c>
      <c r="AO146" s="5">
        <f t="shared" si="254"/>
        <v>1.0099872163095132E-3</v>
      </c>
      <c r="AP146" s="5">
        <f t="shared" si="255"/>
        <v>4.1649198130901019E-4</v>
      </c>
      <c r="AQ146" s="5">
        <f t="shared" si="256"/>
        <v>1.2881269759671844E-4</v>
      </c>
      <c r="AR146" s="5">
        <f t="shared" si="257"/>
        <v>2.3210864909247115E-3</v>
      </c>
      <c r="AS146" s="5">
        <f t="shared" si="258"/>
        <v>2.5648941498718362E-3</v>
      </c>
      <c r="AT146" s="5">
        <f t="shared" si="259"/>
        <v>1.4171557212040492E-3</v>
      </c>
      <c r="AU146" s="5">
        <f t="shared" si="260"/>
        <v>5.2200473542393449E-4</v>
      </c>
      <c r="AV146" s="5">
        <f t="shared" si="261"/>
        <v>1.4420906947341274E-4</v>
      </c>
      <c r="AW146" s="5">
        <f t="shared" si="262"/>
        <v>1.2102869147074568E-6</v>
      </c>
      <c r="AX146" s="5">
        <f t="shared" si="263"/>
        <v>2.4307970501529064E-4</v>
      </c>
      <c r="AY146" s="5">
        <f t="shared" si="264"/>
        <v>3.0071889917902486E-4</v>
      </c>
      <c r="AZ146" s="5">
        <f t="shared" si="265"/>
        <v>1.8601276547903508E-4</v>
      </c>
      <c r="BA146" s="5">
        <f t="shared" si="266"/>
        <v>7.6706738453796247E-5</v>
      </c>
      <c r="BB146" s="5">
        <f t="shared" si="267"/>
        <v>2.3723870680594239E-5</v>
      </c>
      <c r="BC146" s="5">
        <f t="shared" si="268"/>
        <v>5.8698576048420578E-6</v>
      </c>
      <c r="BD146" s="5">
        <f t="shared" si="269"/>
        <v>4.785773006747434E-4</v>
      </c>
      <c r="BE146" s="5">
        <f t="shared" si="270"/>
        <v>5.2884721166640927E-4</v>
      </c>
      <c r="BF146" s="5">
        <f t="shared" si="271"/>
        <v>2.9219874500213195E-4</v>
      </c>
      <c r="BG146" s="5">
        <f t="shared" si="272"/>
        <v>1.0763046452400532E-4</v>
      </c>
      <c r="BH146" s="5">
        <f t="shared" si="273"/>
        <v>2.9734000637738855E-5</v>
      </c>
      <c r="BI146" s="5">
        <f t="shared" si="274"/>
        <v>6.5714538933564942E-6</v>
      </c>
      <c r="BJ146" s="8">
        <f t="shared" si="275"/>
        <v>0.32756536309284728</v>
      </c>
      <c r="BK146" s="8">
        <f t="shared" si="276"/>
        <v>0.28016777677523136</v>
      </c>
      <c r="BL146" s="8">
        <f t="shared" si="277"/>
        <v>0.36178062418418983</v>
      </c>
      <c r="BM146" s="8">
        <f t="shared" si="278"/>
        <v>0.41465565979769242</v>
      </c>
      <c r="BN146" s="8">
        <f t="shared" si="279"/>
        <v>0.58489033218071318</v>
      </c>
    </row>
    <row r="147" spans="1:66" x14ac:dyDescent="0.25">
      <c r="A147" t="s">
        <v>99</v>
      </c>
      <c r="B147" t="s">
        <v>112</v>
      </c>
      <c r="C147" t="s">
        <v>104</v>
      </c>
      <c r="D147" s="11">
        <v>44473</v>
      </c>
      <c r="E147">
        <f>VLOOKUP(A147,home!$A$2:$E$405,3,FALSE)</f>
        <v>1.3320158102766799</v>
      </c>
      <c r="F147">
        <f>VLOOKUP(B147,home!$B$2:$E$405,3,FALSE)</f>
        <v>0.68</v>
      </c>
      <c r="G147">
        <f>VLOOKUP(C147,away!$B$2:$E$405,4,FALSE)</f>
        <v>1.29</v>
      </c>
      <c r="H147">
        <f>VLOOKUP(A147,away!$A$2:$E$405,3,FALSE)</f>
        <v>1.25494071146245</v>
      </c>
      <c r="I147">
        <f>VLOOKUP(C147,away!$B$2:$E$405,3,FALSE)</f>
        <v>0.61</v>
      </c>
      <c r="J147">
        <f>VLOOKUP(B147,home!$B$2:$E$405,4,FALSE)</f>
        <v>0.83</v>
      </c>
      <c r="K147" s="3">
        <f t="shared" si="224"/>
        <v>1.1684442687747036</v>
      </c>
      <c r="L147" s="3">
        <f t="shared" si="225"/>
        <v>0.63537648221343845</v>
      </c>
      <c r="M147" s="5">
        <f t="shared" si="226"/>
        <v>0.16466852732392753</v>
      </c>
      <c r="N147" s="5">
        <f t="shared" si="227"/>
        <v>0.19240599699921379</v>
      </c>
      <c r="O147" s="5">
        <f t="shared" si="228"/>
        <v>0.10462650962234454</v>
      </c>
      <c r="P147" s="5">
        <f t="shared" si="229"/>
        <v>0.12225024553012985</v>
      </c>
      <c r="Q147" s="5">
        <f t="shared" si="230"/>
        <v>0.11240784223580712</v>
      </c>
      <c r="R147" s="5">
        <f t="shared" si="231"/>
        <v>3.323861181505787E-2</v>
      </c>
      <c r="S147" s="5">
        <f t="shared" si="232"/>
        <v>2.2689706975361715E-2</v>
      </c>
      <c r="T147" s="5">
        <f t="shared" si="233"/>
        <v>7.1421299372990299E-2</v>
      </c>
      <c r="U147" s="5">
        <f t="shared" si="234"/>
        <v>3.8837465477331516E-2</v>
      </c>
      <c r="V147" s="5">
        <f t="shared" si="235"/>
        <v>1.8716537828534826E-3</v>
      </c>
      <c r="W147" s="5">
        <f t="shared" si="236"/>
        <v>4.3780766341919942E-2</v>
      </c>
      <c r="X147" s="5">
        <f t="shared" si="237"/>
        <v>2.7817269306937602E-2</v>
      </c>
      <c r="Y147" s="5">
        <f t="shared" si="238"/>
        <v>8.8372193585129332E-3</v>
      </c>
      <c r="Z147" s="5">
        <f t="shared" si="239"/>
        <v>7.0396774162365021E-3</v>
      </c>
      <c r="AA147" s="5">
        <f t="shared" si="240"/>
        <v>8.2254707310242536E-3</v>
      </c>
      <c r="AB147" s="5">
        <f t="shared" si="241"/>
        <v>4.8055020668196814E-3</v>
      </c>
      <c r="AC147" s="5">
        <f t="shared" si="242"/>
        <v>8.6844970552239716E-5</v>
      </c>
      <c r="AD147" s="5">
        <f t="shared" si="243"/>
        <v>1.2788846378695208E-2</v>
      </c>
      <c r="AE147" s="5">
        <f t="shared" si="244"/>
        <v>8.1257322236634316E-3</v>
      </c>
      <c r="AF147" s="5">
        <f t="shared" si="245"/>
        <v>2.5814495778398263E-3</v>
      </c>
      <c r="AG147" s="5">
        <f t="shared" si="246"/>
        <v>5.4673078392641157E-4</v>
      </c>
      <c r="AH147" s="5">
        <f t="shared" si="247"/>
        <v>1.1182113681614339E-3</v>
      </c>
      <c r="AI147" s="5">
        <f t="shared" si="248"/>
        <v>1.3065676644069472E-3</v>
      </c>
      <c r="AJ147" s="5">
        <f t="shared" si="249"/>
        <v>7.6332574962132413E-4</v>
      </c>
      <c r="AK147" s="5">
        <f t="shared" si="250"/>
        <v>2.9730119911773004E-4</v>
      </c>
      <c r="AL147" s="5">
        <f t="shared" si="251"/>
        <v>2.5789552249248778E-6</v>
      </c>
      <c r="AM147" s="5">
        <f t="shared" si="252"/>
        <v>2.988610851085306E-3</v>
      </c>
      <c r="AN147" s="5">
        <f t="shared" si="253"/>
        <v>1.8988930492674918E-3</v>
      </c>
      <c r="AO147" s="5">
        <f t="shared" si="254"/>
        <v>6.0325599287156429E-4</v>
      </c>
      <c r="AP147" s="5">
        <f t="shared" si="255"/>
        <v>1.2776489020830322E-4</v>
      </c>
      <c r="AQ147" s="5">
        <f t="shared" si="256"/>
        <v>2.0294701622734466E-5</v>
      </c>
      <c r="AR147" s="5">
        <f t="shared" si="257"/>
        <v>1.4209704109469762E-4</v>
      </c>
      <c r="AS147" s="5">
        <f t="shared" si="258"/>
        <v>1.6603247327694296E-4</v>
      </c>
      <c r="AT147" s="5">
        <f t="shared" si="259"/>
        <v>9.6999845915466591E-5</v>
      </c>
      <c r="AU147" s="5">
        <f t="shared" si="260"/>
        <v>3.7779638010652073E-5</v>
      </c>
      <c r="AV147" s="5">
        <f t="shared" si="261"/>
        <v>1.1035850377482346E-5</v>
      </c>
      <c r="AW147" s="5">
        <f t="shared" si="262"/>
        <v>5.3183931680804031E-8</v>
      </c>
      <c r="AX147" s="5">
        <f t="shared" si="263"/>
        <v>5.8200420342475231E-4</v>
      </c>
      <c r="AY147" s="5">
        <f t="shared" si="264"/>
        <v>3.6979178340545353E-4</v>
      </c>
      <c r="AZ147" s="5">
        <f t="shared" si="265"/>
        <v>1.174785012457954E-4</v>
      </c>
      <c r="BA147" s="5">
        <f t="shared" si="266"/>
        <v>2.4881025619086846E-5</v>
      </c>
      <c r="BB147" s="5">
        <f t="shared" si="267"/>
        <v>3.9522046329294593E-6</v>
      </c>
      <c r="BC147" s="5">
        <f t="shared" si="268"/>
        <v>5.0222757533167482E-7</v>
      </c>
      <c r="BD147" s="5">
        <f t="shared" si="269"/>
        <v>1.5047519683947893E-5</v>
      </c>
      <c r="BE147" s="5">
        <f t="shared" si="270"/>
        <v>1.7582188133983454E-5</v>
      </c>
      <c r="BF147" s="5">
        <f t="shared" si="271"/>
        <v>1.0271903478835786E-5</v>
      </c>
      <c r="BG147" s="5">
        <f t="shared" si="272"/>
        <v>4.0007155830842035E-6</v>
      </c>
      <c r="BH147" s="5">
        <f t="shared" si="273"/>
        <v>1.1686532985130965E-6</v>
      </c>
      <c r="BI147" s="5">
        <f t="shared" si="274"/>
        <v>2.7310124976645593E-7</v>
      </c>
      <c r="BJ147" s="8">
        <f t="shared" si="275"/>
        <v>0.48745058201046543</v>
      </c>
      <c r="BK147" s="8">
        <f t="shared" si="276"/>
        <v>0.31193934932145517</v>
      </c>
      <c r="BL147" s="8">
        <f t="shared" si="277"/>
        <v>0.1937212546239887</v>
      </c>
      <c r="BM147" s="8">
        <f t="shared" si="278"/>
        <v>0.2701833912461914</v>
      </c>
      <c r="BN147" s="8">
        <f t="shared" si="279"/>
        <v>0.72959773352648072</v>
      </c>
    </row>
    <row r="148" spans="1:66" x14ac:dyDescent="0.25">
      <c r="A148" t="s">
        <v>99</v>
      </c>
      <c r="B148" t="s">
        <v>116</v>
      </c>
      <c r="C148" t="s">
        <v>110</v>
      </c>
      <c r="D148" s="11">
        <v>44473</v>
      </c>
      <c r="E148">
        <f>VLOOKUP(A148,home!$A$2:$E$405,3,FALSE)</f>
        <v>1.3320158102766799</v>
      </c>
      <c r="F148">
        <f>VLOOKUP(B148,home!$B$2:$E$405,3,FALSE)</f>
        <v>1.02</v>
      </c>
      <c r="G148">
        <f>VLOOKUP(C148,away!$B$2:$E$405,4,FALSE)</f>
        <v>0.79</v>
      </c>
      <c r="H148">
        <f>VLOOKUP(A148,away!$A$2:$E$405,3,FALSE)</f>
        <v>1.25494071146245</v>
      </c>
      <c r="I148">
        <f>VLOOKUP(C148,away!$B$2:$E$405,3,FALSE)</f>
        <v>1.64</v>
      </c>
      <c r="J148">
        <f>VLOOKUP(B148,home!$B$2:$E$405,4,FALSE)</f>
        <v>1.3</v>
      </c>
      <c r="K148" s="3">
        <f t="shared" si="224"/>
        <v>1.0733383399209486</v>
      </c>
      <c r="L148" s="3">
        <f t="shared" si="225"/>
        <v>2.6755335968379437</v>
      </c>
      <c r="M148" s="5">
        <f t="shared" si="226"/>
        <v>2.3544290329730634E-2</v>
      </c>
      <c r="N148" s="5">
        <f t="shared" si="227"/>
        <v>2.5270989497129921E-2</v>
      </c>
      <c r="O148" s="5">
        <f t="shared" si="228"/>
        <v>6.2993539790901013E-2</v>
      </c>
      <c r="P148" s="5">
        <f t="shared" si="229"/>
        <v>6.7613381424909913E-2</v>
      </c>
      <c r="Q148" s="5">
        <f t="shared" si="230"/>
        <v>1.3562160957504581E-2</v>
      </c>
      <c r="R148" s="5">
        <f t="shared" si="231"/>
        <v>8.4270666047151777E-2</v>
      </c>
      <c r="S148" s="5">
        <f t="shared" si="232"/>
        <v>4.8542229174110954E-2</v>
      </c>
      <c r="T148" s="5">
        <f t="shared" si="233"/>
        <v>3.628601728752736E-2</v>
      </c>
      <c r="U148" s="5">
        <f t="shared" si="234"/>
        <v>9.0450936799082546E-2</v>
      </c>
      <c r="V148" s="5">
        <f t="shared" si="235"/>
        <v>1.5489031336258795E-2</v>
      </c>
      <c r="W148" s="5">
        <f t="shared" si="236"/>
        <v>4.8522624426228901E-3</v>
      </c>
      <c r="X148" s="5">
        <f t="shared" si="237"/>
        <v>1.2982391185912488E-2</v>
      </c>
      <c r="Y148" s="5">
        <f t="shared" si="238"/>
        <v>1.7367411892600833E-2</v>
      </c>
      <c r="Z148" s="5">
        <f t="shared" si="239"/>
        <v>7.5156332745688392E-2</v>
      </c>
      <c r="AA148" s="5">
        <f t="shared" si="240"/>
        <v>8.0668173423803613E-2</v>
      </c>
      <c r="AB148" s="5">
        <f t="shared" si="241"/>
        <v>4.3292121673580278E-2</v>
      </c>
      <c r="AC148" s="5">
        <f t="shared" si="242"/>
        <v>2.7800418089009285E-3</v>
      </c>
      <c r="AD148" s="5">
        <f t="shared" si="243"/>
        <v>1.302029828756405E-3</v>
      </c>
      <c r="AE148" s="5">
        <f t="shared" si="244"/>
        <v>3.4836245509229156E-3</v>
      </c>
      <c r="AF148" s="5">
        <f t="shared" si="245"/>
        <v>4.6602772623818784E-3</v>
      </c>
      <c r="AG148" s="5">
        <f t="shared" si="246"/>
        <v>4.156242795360891E-3</v>
      </c>
      <c r="AH148" s="5">
        <f t="shared" si="247"/>
        <v>5.0270823319055247E-2</v>
      </c>
      <c r="AI148" s="5">
        <f t="shared" si="248"/>
        <v>5.3957602047734074E-2</v>
      </c>
      <c r="AJ148" s="5">
        <f t="shared" si="249"/>
        <v>2.8957381504015039E-2</v>
      </c>
      <c r="AK148" s="5">
        <f t="shared" si="250"/>
        <v>1.0360355930659029E-2</v>
      </c>
      <c r="AL148" s="5">
        <f t="shared" si="251"/>
        <v>3.1934371275579762E-4</v>
      </c>
      <c r="AM148" s="5">
        <f t="shared" si="252"/>
        <v>2.7950370698499139E-4</v>
      </c>
      <c r="AN148" s="5">
        <f t="shared" si="253"/>
        <v>7.4782155847909269E-4</v>
      </c>
      <c r="AO148" s="5">
        <f t="shared" si="254"/>
        <v>1.0004108520752621E-3</v>
      </c>
      <c r="AP148" s="5">
        <f t="shared" si="255"/>
        <v>8.922109484562126E-4</v>
      </c>
      <c r="AQ148" s="5">
        <f t="shared" si="256"/>
        <v>5.9678509201531091E-4</v>
      </c>
      <c r="AR148" s="5">
        <f t="shared" si="257"/>
        <v>2.6900255346167332E-2</v>
      </c>
      <c r="AS148" s="5">
        <f t="shared" si="258"/>
        <v>2.887307541670487E-2</v>
      </c>
      <c r="AT148" s="5">
        <f t="shared" si="259"/>
        <v>1.549528941808918E-2</v>
      </c>
      <c r="AU148" s="5">
        <f t="shared" si="260"/>
        <v>5.5438960735354949E-3</v>
      </c>
      <c r="AV148" s="5">
        <f t="shared" si="261"/>
        <v>1.487619052065713E-3</v>
      </c>
      <c r="AW148" s="5">
        <f t="shared" si="262"/>
        <v>2.5474338828622424E-5</v>
      </c>
      <c r="AX148" s="5">
        <f t="shared" si="263"/>
        <v>5.0000340809503634E-5</v>
      </c>
      <c r="AY148" s="5">
        <f t="shared" si="264"/>
        <v>1.3377759168917426E-4</v>
      </c>
      <c r="AZ148" s="5">
        <f t="shared" si="265"/>
        <v>1.7896322053422717E-4</v>
      </c>
      <c r="BA148" s="5">
        <f t="shared" si="266"/>
        <v>1.5960736971254766E-4</v>
      </c>
      <c r="BB148" s="5">
        <f t="shared" si="267"/>
        <v>1.0675871999221403E-4</v>
      </c>
      <c r="BC148" s="5">
        <f t="shared" si="268"/>
        <v>5.7127308418916657E-5</v>
      </c>
      <c r="BD148" s="5">
        <f t="shared" si="269"/>
        <v>1.1995422823698362E-2</v>
      </c>
      <c r="BE148" s="5">
        <f t="shared" si="270"/>
        <v>1.2875147220238258E-2</v>
      </c>
      <c r="BF148" s="5">
        <f t="shared" si="271"/>
        <v>6.9096945718041744E-3</v>
      </c>
      <c r="BG148" s="5">
        <f t="shared" si="272"/>
        <v>2.4721467003536945E-3</v>
      </c>
      <c r="BH148" s="5">
        <f t="shared" si="273"/>
        <v>6.6336245884967117E-4</v>
      </c>
      <c r="BI148" s="5">
        <f t="shared" si="274"/>
        <v>1.4240247206951699E-4</v>
      </c>
      <c r="BJ148" s="8">
        <f t="shared" si="275"/>
        <v>0.12812637440988761</v>
      </c>
      <c r="BK148" s="8">
        <f t="shared" si="276"/>
        <v>0.15842209537835619</v>
      </c>
      <c r="BL148" s="8">
        <f t="shared" si="277"/>
        <v>0.61857991208955898</v>
      </c>
      <c r="BM148" s="8">
        <f t="shared" si="278"/>
        <v>0.70292138332330267</v>
      </c>
      <c r="BN148" s="8">
        <f t="shared" si="279"/>
        <v>0.27725502804732782</v>
      </c>
    </row>
    <row r="149" spans="1:66" x14ac:dyDescent="0.25">
      <c r="A149" t="s">
        <v>99</v>
      </c>
      <c r="B149" t="s">
        <v>109</v>
      </c>
      <c r="C149" t="s">
        <v>106</v>
      </c>
      <c r="D149" s="11">
        <v>44473</v>
      </c>
      <c r="E149">
        <f>VLOOKUP(A149,home!$A$2:$E$405,3,FALSE)</f>
        <v>1.3320158102766799</v>
      </c>
      <c r="F149">
        <f>VLOOKUP(B149,home!$B$2:$E$405,3,FALSE)</f>
        <v>1</v>
      </c>
      <c r="G149">
        <f>VLOOKUP(C149,away!$B$2:$E$405,4,FALSE)</f>
        <v>0.93</v>
      </c>
      <c r="H149">
        <f>VLOOKUP(A149,away!$A$2:$E$405,3,FALSE)</f>
        <v>1.25494071146245</v>
      </c>
      <c r="I149">
        <f>VLOOKUP(C149,away!$B$2:$E$405,3,FALSE)</f>
        <v>1</v>
      </c>
      <c r="J149">
        <f>VLOOKUP(B149,home!$B$2:$E$405,4,FALSE)</f>
        <v>0.87</v>
      </c>
      <c r="K149" s="3">
        <f t="shared" si="224"/>
        <v>1.2387747035573125</v>
      </c>
      <c r="L149" s="3">
        <f t="shared" si="225"/>
        <v>1.0917984189723315</v>
      </c>
      <c r="M149" s="5">
        <f t="shared" si="226"/>
        <v>9.7240000681124428E-2</v>
      </c>
      <c r="N149" s="5">
        <f t="shared" si="227"/>
        <v>0.12045845301767276</v>
      </c>
      <c r="O149" s="5">
        <f t="shared" si="228"/>
        <v>0.1061664790045201</v>
      </c>
      <c r="P149" s="5">
        <f t="shared" si="229"/>
        <v>0.13151634855654801</v>
      </c>
      <c r="Q149" s="5">
        <f t="shared" si="230"/>
        <v>7.4610442213970035E-2</v>
      </c>
      <c r="R149" s="5">
        <f t="shared" si="231"/>
        <v>5.7956196962497125E-2</v>
      </c>
      <c r="S149" s="5">
        <f t="shared" si="232"/>
        <v>4.4468710963833119E-2</v>
      </c>
      <c r="T149" s="5">
        <f t="shared" si="233"/>
        <v>8.1459562848038999E-2</v>
      </c>
      <c r="U149" s="5">
        <f t="shared" si="234"/>
        <v>7.1794670711526579E-2</v>
      </c>
      <c r="V149" s="5">
        <f t="shared" si="235"/>
        <v>6.6826208350639843E-3</v>
      </c>
      <c r="W149" s="5">
        <f t="shared" si="236"/>
        <v>3.0808509478630227E-2</v>
      </c>
      <c r="X149" s="5">
        <f t="shared" si="237"/>
        <v>3.3636681939662579E-2</v>
      </c>
      <c r="Y149" s="5">
        <f t="shared" si="238"/>
        <v>1.8362238080599384E-2</v>
      </c>
      <c r="Z149" s="5">
        <f t="shared" si="239"/>
        <v>2.1092161404434474E-2</v>
      </c>
      <c r="AA149" s="5">
        <f t="shared" si="240"/>
        <v>2.6128435991161301E-2</v>
      </c>
      <c r="AB149" s="5">
        <f t="shared" si="241"/>
        <v>1.6183622774683531E-2</v>
      </c>
      <c r="AC149" s="5">
        <f t="shared" si="242"/>
        <v>5.648870609184693E-4</v>
      </c>
      <c r="AD149" s="5">
        <f t="shared" si="243"/>
        <v>9.54120054910821E-3</v>
      </c>
      <c r="AE149" s="5">
        <f t="shared" si="244"/>
        <v>1.0417067674614285E-2</v>
      </c>
      <c r="AF149" s="5">
        <f t="shared" si="245"/>
        <v>5.6866690087358281E-3</v>
      </c>
      <c r="AG149" s="5">
        <f t="shared" si="246"/>
        <v>2.0695654109855782E-3</v>
      </c>
      <c r="AH149" s="5">
        <f t="shared" si="247"/>
        <v>5.7570971185176966E-3</v>
      </c>
      <c r="AI149" s="5">
        <f t="shared" si="248"/>
        <v>7.1317462763424164E-3</v>
      </c>
      <c r="AJ149" s="5">
        <f t="shared" si="249"/>
        <v>4.4173134396610237E-3</v>
      </c>
      <c r="AK149" s="5">
        <f t="shared" si="250"/>
        <v>1.8240187155786048E-3</v>
      </c>
      <c r="AL149" s="5">
        <f t="shared" si="251"/>
        <v>3.0560215170075969E-5</v>
      </c>
      <c r="AM149" s="5">
        <f t="shared" si="252"/>
        <v>2.3638795763604777E-3</v>
      </c>
      <c r="AN149" s="5">
        <f t="shared" si="253"/>
        <v>2.5808799841113548E-3</v>
      </c>
      <c r="AO149" s="5">
        <f t="shared" si="254"/>
        <v>1.4089003431050563E-3</v>
      </c>
      <c r="AP149" s="5">
        <f t="shared" si="255"/>
        <v>5.1274505569722548E-4</v>
      </c>
      <c r="AQ149" s="5">
        <f t="shared" si="256"/>
        <v>1.3995356028652768E-4</v>
      </c>
      <c r="AR149" s="5">
        <f t="shared" si="257"/>
        <v>1.2571179063735577E-3</v>
      </c>
      <c r="AS149" s="5">
        <f t="shared" si="258"/>
        <v>1.5572858618044931E-3</v>
      </c>
      <c r="AT149" s="5">
        <f t="shared" si="259"/>
        <v>9.6456316590542773E-4</v>
      </c>
      <c r="AU149" s="5">
        <f t="shared" si="260"/>
        <v>3.9829214996893285E-4</v>
      </c>
      <c r="AV149" s="5">
        <f t="shared" si="261"/>
        <v>1.2334856000174242E-4</v>
      </c>
      <c r="AW149" s="5">
        <f t="shared" si="262"/>
        <v>1.1481237379788464E-6</v>
      </c>
      <c r="AX149" s="5">
        <f t="shared" si="263"/>
        <v>4.8805237024185572E-4</v>
      </c>
      <c r="AY149" s="5">
        <f t="shared" si="264"/>
        <v>5.3285480620575713E-4</v>
      </c>
      <c r="AZ149" s="5">
        <f t="shared" si="265"/>
        <v>2.9088501747862679E-4</v>
      </c>
      <c r="BA149" s="5">
        <f t="shared" si="266"/>
        <v>1.0586260072863461E-4</v>
      </c>
      <c r="BB149" s="5">
        <f t="shared" si="267"/>
        <v>2.8895155025955611E-5</v>
      </c>
      <c r="BC149" s="5">
        <f t="shared" si="268"/>
        <v>6.3095369146597533E-6</v>
      </c>
      <c r="BD149" s="5">
        <f t="shared" si="269"/>
        <v>2.2875322377340955E-4</v>
      </c>
      <c r="BE149" s="5">
        <f t="shared" si="270"/>
        <v>2.8337370696768493E-4</v>
      </c>
      <c r="BF149" s="5">
        <f t="shared" si="271"/>
        <v>1.7551808992241538E-4</v>
      </c>
      <c r="BG149" s="5">
        <f t="shared" si="272"/>
        <v>7.247578993752857E-5</v>
      </c>
      <c r="BH149" s="5">
        <f t="shared" si="273"/>
        <v>2.2445293798736017E-5</v>
      </c>
      <c r="BI149" s="5">
        <f t="shared" si="274"/>
        <v>5.560932434357199E-6</v>
      </c>
      <c r="BJ149" s="8">
        <f t="shared" si="275"/>
        <v>0.39550960822817399</v>
      </c>
      <c r="BK149" s="8">
        <f t="shared" si="276"/>
        <v>0.2810359831188638</v>
      </c>
      <c r="BL149" s="8">
        <f t="shared" si="277"/>
        <v>0.30244831567537667</v>
      </c>
      <c r="BM149" s="8">
        <f t="shared" si="278"/>
        <v>0.41160644130804869</v>
      </c>
      <c r="BN149" s="8">
        <f t="shared" si="279"/>
        <v>0.58794792043633248</v>
      </c>
    </row>
    <row r="150" spans="1:66" x14ac:dyDescent="0.25">
      <c r="A150" t="s">
        <v>99</v>
      </c>
      <c r="B150" t="s">
        <v>101</v>
      </c>
      <c r="C150" t="s">
        <v>105</v>
      </c>
      <c r="D150" s="11">
        <v>44473</v>
      </c>
      <c r="E150">
        <f>VLOOKUP(A150,home!$A$2:$E$405,3,FALSE)</f>
        <v>1.3320158102766799</v>
      </c>
      <c r="F150">
        <f>VLOOKUP(B150,home!$B$2:$E$405,3,FALSE)</f>
        <v>1.05</v>
      </c>
      <c r="G150">
        <f>VLOOKUP(C150,away!$B$2:$E$405,4,FALSE)</f>
        <v>0.61</v>
      </c>
      <c r="H150">
        <f>VLOOKUP(A150,away!$A$2:$E$405,3,FALSE)</f>
        <v>1.25494071146245</v>
      </c>
      <c r="I150">
        <f>VLOOKUP(C150,away!$B$2:$E$405,3,FALSE)</f>
        <v>1.1299999999999999</v>
      </c>
      <c r="J150">
        <f>VLOOKUP(B150,home!$B$2:$E$405,4,FALSE)</f>
        <v>0.8</v>
      </c>
      <c r="K150" s="3">
        <f t="shared" si="224"/>
        <v>0.85315612648221362</v>
      </c>
      <c r="L150" s="3">
        <f t="shared" si="225"/>
        <v>1.1344664031620548</v>
      </c>
      <c r="M150" s="5">
        <f t="shared" si="226"/>
        <v>0.13702080139986569</v>
      </c>
      <c r="N150" s="5">
        <f t="shared" si="227"/>
        <v>0.11690013616979808</v>
      </c>
      <c r="O150" s="5">
        <f t="shared" si="228"/>
        <v>0.15544549572248786</v>
      </c>
      <c r="P150" s="5">
        <f t="shared" si="229"/>
        <v>0.13261927700970524</v>
      </c>
      <c r="Q150" s="5">
        <f t="shared" si="230"/>
        <v>4.9867033679934128E-2</v>
      </c>
      <c r="R150" s="5">
        <f t="shared" si="231"/>
        <v>8.8173846210016713E-2</v>
      </c>
      <c r="S150" s="5">
        <f t="shared" si="232"/>
        <v>3.208978573853638E-2</v>
      </c>
      <c r="T150" s="5">
        <f t="shared" si="233"/>
        <v>5.6572474335235913E-2</v>
      </c>
      <c r="U150" s="5">
        <f t="shared" si="234"/>
        <v>7.5226057089576262E-2</v>
      </c>
      <c r="V150" s="5">
        <f t="shared" si="235"/>
        <v>3.4509960373921063E-3</v>
      </c>
      <c r="W150" s="5">
        <f t="shared" si="236"/>
        <v>1.4181455097843562E-2</v>
      </c>
      <c r="X150" s="5">
        <f t="shared" si="237"/>
        <v>1.6088384356454769E-2</v>
      </c>
      <c r="Y150" s="5">
        <f t="shared" si="238"/>
        <v>9.1258657667779592E-3</v>
      </c>
      <c r="Z150" s="5">
        <f t="shared" si="239"/>
        <v>3.3343422054280619E-2</v>
      </c>
      <c r="AA150" s="5">
        <f t="shared" si="240"/>
        <v>2.8447144803491663E-2</v>
      </c>
      <c r="AB150" s="5">
        <f t="shared" si="241"/>
        <v>1.213492793501279E-2</v>
      </c>
      <c r="AC150" s="5">
        <f t="shared" si="242"/>
        <v>2.0875872256554854E-4</v>
      </c>
      <c r="AD150" s="5">
        <f t="shared" si="243"/>
        <v>3.0247488247894133E-3</v>
      </c>
      <c r="AE150" s="5">
        <f t="shared" si="244"/>
        <v>3.431475919727498E-3</v>
      </c>
      <c r="AF150" s="5">
        <f t="shared" si="245"/>
        <v>1.9464470720952295E-3</v>
      </c>
      <c r="AG150" s="5">
        <f t="shared" si="246"/>
        <v>7.3605960294172938E-4</v>
      </c>
      <c r="AH150" s="5">
        <f t="shared" si="247"/>
        <v>9.4567480217585178E-3</v>
      </c>
      <c r="AI150" s="5">
        <f t="shared" si="248"/>
        <v>8.0680825113618338E-3</v>
      </c>
      <c r="AJ150" s="5">
        <f t="shared" si="249"/>
        <v>3.4416670117661764E-3</v>
      </c>
      <c r="AK150" s="5">
        <f t="shared" si="250"/>
        <v>9.7875976546668206E-4</v>
      </c>
      <c r="AL150" s="5">
        <f t="shared" si="251"/>
        <v>8.0821103287284766E-6</v>
      </c>
      <c r="AM150" s="5">
        <f t="shared" si="252"/>
        <v>5.1611659818779287E-4</v>
      </c>
      <c r="AN150" s="5">
        <f t="shared" si="253"/>
        <v>5.8551694075834092E-4</v>
      </c>
      <c r="AO150" s="5">
        <f t="shared" si="254"/>
        <v>3.3212464888628254E-4</v>
      </c>
      <c r="AP150" s="5">
        <f t="shared" si="255"/>
        <v>1.2559475194116044E-4</v>
      </c>
      <c r="AQ150" s="5">
        <f t="shared" si="256"/>
        <v>3.5620756622679706E-5</v>
      </c>
      <c r="AR150" s="5">
        <f t="shared" si="257"/>
        <v>2.1456725827708524E-3</v>
      </c>
      <c r="AS150" s="5">
        <f t="shared" si="258"/>
        <v>1.8305937094158673E-3</v>
      </c>
      <c r="AT150" s="5">
        <f t="shared" si="259"/>
        <v>7.8089111914397423E-4</v>
      </c>
      <c r="AU150" s="5">
        <f t="shared" si="260"/>
        <v>2.2207401413774458E-4</v>
      </c>
      <c r="AV150" s="5">
        <f t="shared" si="261"/>
        <v>4.7365951423528623E-5</v>
      </c>
      <c r="AW150" s="5">
        <f t="shared" si="262"/>
        <v>2.1729134424161396E-7</v>
      </c>
      <c r="AX150" s="5">
        <f t="shared" si="263"/>
        <v>7.3388006287179039E-5</v>
      </c>
      <c r="AY150" s="5">
        <f t="shared" si="264"/>
        <v>8.325622752785027E-5</v>
      </c>
      <c r="AZ150" s="5">
        <f t="shared" si="265"/>
        <v>4.7225696492180983E-5</v>
      </c>
      <c r="BA150" s="5">
        <f t="shared" si="266"/>
        <v>1.785865534543581E-5</v>
      </c>
      <c r="BB150" s="5">
        <f t="shared" si="267"/>
        <v>5.0650111237618439E-6</v>
      </c>
      <c r="BC150" s="5">
        <f t="shared" si="268"/>
        <v>1.1492169903099791E-6</v>
      </c>
      <c r="BD150" s="5">
        <f t="shared" si="269"/>
        <v>4.0569890955658084E-4</v>
      </c>
      <c r="BE150" s="5">
        <f t="shared" si="270"/>
        <v>3.4612451019535044E-4</v>
      </c>
      <c r="BF150" s="5">
        <f t="shared" si="271"/>
        <v>1.4764912319940933E-4</v>
      </c>
      <c r="BG150" s="5">
        <f t="shared" si="272"/>
        <v>4.1989251342434401E-5</v>
      </c>
      <c r="BH150" s="5">
        <f t="shared" si="273"/>
        <v>8.955846757299853E-6</v>
      </c>
      <c r="BI150" s="5">
        <f t="shared" si="274"/>
        <v>1.528147105765248E-6</v>
      </c>
      <c r="BJ150" s="8">
        <f t="shared" si="275"/>
        <v>0.27369699733576125</v>
      </c>
      <c r="BK150" s="8">
        <f t="shared" si="276"/>
        <v>0.30548095724592156</v>
      </c>
      <c r="BL150" s="8">
        <f t="shared" si="277"/>
        <v>0.38735127223598725</v>
      </c>
      <c r="BM150" s="8">
        <f t="shared" si="278"/>
        <v>0.31976301974395932</v>
      </c>
      <c r="BN150" s="8">
        <f t="shared" si="279"/>
        <v>0.68002659019180767</v>
      </c>
    </row>
    <row r="151" spans="1:66" x14ac:dyDescent="0.25">
      <c r="A151" t="s">
        <v>99</v>
      </c>
      <c r="B151" t="s">
        <v>120</v>
      </c>
      <c r="C151" t="s">
        <v>114</v>
      </c>
      <c r="D151" s="11">
        <v>44473</v>
      </c>
      <c r="E151">
        <f>VLOOKUP(A151,home!$A$2:$E$405,3,FALSE)</f>
        <v>1.3320158102766799</v>
      </c>
      <c r="F151">
        <f>VLOOKUP(B151,home!$B$2:$E$405,3,FALSE)</f>
        <v>0.82</v>
      </c>
      <c r="G151">
        <f>VLOOKUP(C151,away!$B$2:$E$405,4,FALSE)</f>
        <v>0.82</v>
      </c>
      <c r="H151">
        <f>VLOOKUP(A151,away!$A$2:$E$405,3,FALSE)</f>
        <v>1.25494071146245</v>
      </c>
      <c r="I151">
        <f>VLOOKUP(C151,away!$B$2:$E$405,3,FALSE)</f>
        <v>0.93</v>
      </c>
      <c r="J151">
        <f>VLOOKUP(B151,home!$B$2:$E$405,4,FALSE)</f>
        <v>1.3</v>
      </c>
      <c r="K151" s="3">
        <f t="shared" si="224"/>
        <v>0.8956474308300395</v>
      </c>
      <c r="L151" s="3">
        <f t="shared" si="225"/>
        <v>1.517223320158102</v>
      </c>
      <c r="M151" s="5">
        <f t="shared" si="226"/>
        <v>8.9557826966116888E-2</v>
      </c>
      <c r="N151" s="5">
        <f t="shared" si="227"/>
        <v>8.0212237632923816E-2</v>
      </c>
      <c r="O151" s="5">
        <f t="shared" si="228"/>
        <v>0.13587922357567667</v>
      </c>
      <c r="P151" s="5">
        <f t="shared" si="229"/>
        <v>0.12169987749873533</v>
      </c>
      <c r="Q151" s="5">
        <f t="shared" si="230"/>
        <v>3.5920942278528413E-2</v>
      </c>
      <c r="R151" s="5">
        <f t="shared" si="231"/>
        <v>0.10307956336699661</v>
      </c>
      <c r="S151" s="5">
        <f t="shared" si="232"/>
        <v>4.134440474089076E-2</v>
      </c>
      <c r="T151" s="5">
        <f t="shared" si="233"/>
        <v>5.4500091307036418E-2</v>
      </c>
      <c r="U151" s="5">
        <f t="shared" si="234"/>
        <v>9.2322946100732772E-2</v>
      </c>
      <c r="V151" s="5">
        <f t="shared" si="235"/>
        <v>6.2425327270864096E-3</v>
      </c>
      <c r="W151" s="5">
        <f t="shared" si="236"/>
        <v>1.0724166554919373E-2</v>
      </c>
      <c r="X151" s="5">
        <f t="shared" si="237"/>
        <v>1.6270955586383244E-2</v>
      </c>
      <c r="Y151" s="5">
        <f t="shared" si="238"/>
        <v>1.2343336628458705E-2</v>
      </c>
      <c r="Z151" s="5">
        <f t="shared" si="239"/>
        <v>5.2131572457374029E-2</v>
      </c>
      <c r="AA151" s="5">
        <f t="shared" si="240"/>
        <v>4.66915089365771E-2</v>
      </c>
      <c r="AB151" s="5">
        <f t="shared" si="241"/>
        <v>2.0909565010311552E-2</v>
      </c>
      <c r="AC151" s="5">
        <f t="shared" si="242"/>
        <v>5.3018500302023507E-4</v>
      </c>
      <c r="AD151" s="5">
        <f t="shared" si="243"/>
        <v>2.4012680556767425E-3</v>
      </c>
      <c r="AE151" s="5">
        <f t="shared" si="244"/>
        <v>3.6432598920234575E-3</v>
      </c>
      <c r="AF151" s="5">
        <f t="shared" si="245"/>
        <v>2.7638194347873396E-3</v>
      </c>
      <c r="AG151" s="5">
        <f t="shared" si="246"/>
        <v>1.3977770997218456E-3</v>
      </c>
      <c r="AH151" s="5">
        <f t="shared" si="247"/>
        <v>1.9773809362209918E-2</v>
      </c>
      <c r="AI151" s="5">
        <f t="shared" si="248"/>
        <v>1.7710361552986293E-2</v>
      </c>
      <c r="AJ151" s="5">
        <f t="shared" si="249"/>
        <v>7.9311199120016412E-3</v>
      </c>
      <c r="AK151" s="5">
        <f t="shared" si="250"/>
        <v>2.3678290575964126E-3</v>
      </c>
      <c r="AL151" s="5">
        <f t="shared" si="251"/>
        <v>2.881867597955046E-5</v>
      </c>
      <c r="AM151" s="5">
        <f t="shared" si="252"/>
        <v>4.3013791296022384E-4</v>
      </c>
      <c r="AN151" s="5">
        <f t="shared" si="253"/>
        <v>6.5261527242738756E-4</v>
      </c>
      <c r="AO151" s="5">
        <f t="shared" si="254"/>
        <v>4.9508155520908267E-4</v>
      </c>
      <c r="AP151" s="5">
        <f t="shared" si="255"/>
        <v>2.5038309364778703E-4</v>
      </c>
      <c r="AQ151" s="5">
        <f t="shared" si="256"/>
        <v>9.4971767163938084E-5</v>
      </c>
      <c r="AR151" s="5">
        <f t="shared" si="257"/>
        <v>6.0002569385410962E-3</v>
      </c>
      <c r="AS151" s="5">
        <f t="shared" si="258"/>
        <v>5.3741147113244509E-3</v>
      </c>
      <c r="AT151" s="5">
        <f t="shared" si="259"/>
        <v>2.4066560170918319E-3</v>
      </c>
      <c r="AU151" s="5">
        <f t="shared" si="260"/>
        <v>7.1850509286665158E-4</v>
      </c>
      <c r="AV151" s="5">
        <f t="shared" si="261"/>
        <v>1.6088181011607883E-4</v>
      </c>
      <c r="AW151" s="5">
        <f t="shared" si="262"/>
        <v>1.0878226998375143E-6</v>
      </c>
      <c r="AX151" s="5">
        <f t="shared" si="263"/>
        <v>6.4208652774236594E-5</v>
      </c>
      <c r="AY151" s="5">
        <f t="shared" si="264"/>
        <v>9.741886534500596E-5</v>
      </c>
      <c r="AZ151" s="5">
        <f t="shared" si="265"/>
        <v>7.3903087162392525E-5</v>
      </c>
      <c r="BA151" s="5">
        <f t="shared" si="266"/>
        <v>3.7375829091486262E-5</v>
      </c>
      <c r="BB151" s="5">
        <f t="shared" si="267"/>
        <v>1.4176869876961638E-5</v>
      </c>
      <c r="BC151" s="5">
        <f t="shared" si="268"/>
        <v>4.3018955168346219E-6</v>
      </c>
      <c r="BD151" s="5">
        <f t="shared" si="269"/>
        <v>1.5172882923491697E-3</v>
      </c>
      <c r="BE151" s="5">
        <f t="shared" si="270"/>
        <v>1.3589553608710316E-3</v>
      </c>
      <c r="BF151" s="5">
        <f t="shared" si="271"/>
        <v>6.0857243878842436E-4</v>
      </c>
      <c r="BG151" s="5">
        <f t="shared" si="272"/>
        <v>1.8168878042494122E-4</v>
      </c>
      <c r="BH151" s="5">
        <f t="shared" si="273"/>
        <v>4.068227234956044E-5</v>
      </c>
      <c r="BI151" s="5">
        <f t="shared" si="274"/>
        <v>7.2873945420423548E-6</v>
      </c>
      <c r="BJ151" s="8">
        <f t="shared" si="275"/>
        <v>0.22239242927163475</v>
      </c>
      <c r="BK151" s="8">
        <f t="shared" si="276"/>
        <v>0.25950106447717414</v>
      </c>
      <c r="BL151" s="8">
        <f t="shared" si="277"/>
        <v>0.46504081598435415</v>
      </c>
      <c r="BM151" s="8">
        <f t="shared" si="278"/>
        <v>0.43261987982891414</v>
      </c>
      <c r="BN151" s="8">
        <f t="shared" si="279"/>
        <v>0.56634967131897773</v>
      </c>
    </row>
    <row r="152" spans="1:66" x14ac:dyDescent="0.25">
      <c r="A152" t="s">
        <v>122</v>
      </c>
      <c r="B152" t="s">
        <v>123</v>
      </c>
      <c r="C152" t="s">
        <v>362</v>
      </c>
      <c r="D152" s="11">
        <v>44473</v>
      </c>
      <c r="E152">
        <f>VLOOKUP(A152,home!$A$2:$E$405,3,FALSE)</f>
        <v>1.2563600782778901</v>
      </c>
      <c r="F152">
        <f>VLOOKUP(B152,home!$B$2:$E$405,3,FALSE)</f>
        <v>1.1200000000000001</v>
      </c>
      <c r="G152">
        <f>VLOOKUP(C152,away!$B$2:$E$405,4,FALSE)</f>
        <v>0.87</v>
      </c>
      <c r="H152">
        <f>VLOOKUP(A152,away!$A$2:$E$405,3,FALSE)</f>
        <v>1.0958904109589001</v>
      </c>
      <c r="I152">
        <f>VLOOKUP(C152,away!$B$2:$E$405,3,FALSE)</f>
        <v>0.68</v>
      </c>
      <c r="J152">
        <f>VLOOKUP(B152,home!$B$2:$E$405,4,FALSE)</f>
        <v>1.24</v>
      </c>
      <c r="K152" s="3">
        <f t="shared" si="224"/>
        <v>1.2241972602739761</v>
      </c>
      <c r="L152" s="3">
        <f t="shared" si="225"/>
        <v>0.92405479452054451</v>
      </c>
      <c r="M152" s="5">
        <f t="shared" si="226"/>
        <v>0.11668794375006597</v>
      </c>
      <c r="N152" s="5">
        <f t="shared" si="227"/>
        <v>0.14284906104583459</v>
      </c>
      <c r="O152" s="5">
        <f t="shared" si="228"/>
        <v>0.10782605388499207</v>
      </c>
      <c r="P152" s="5">
        <f t="shared" si="229"/>
        <v>0.1320003597521614</v>
      </c>
      <c r="Q152" s="5">
        <f t="shared" si="230"/>
        <v>8.7437714582510359E-2</v>
      </c>
      <c r="R152" s="5">
        <f t="shared" si="231"/>
        <v>4.9818591033328752E-2</v>
      </c>
      <c r="S152" s="5">
        <f t="shared" si="232"/>
        <v>3.733053821742871E-2</v>
      </c>
      <c r="T152" s="5">
        <f t="shared" si="233"/>
        <v>8.0797239381887626E-2</v>
      </c>
      <c r="U152" s="5">
        <f t="shared" si="234"/>
        <v>6.0987782653710729E-2</v>
      </c>
      <c r="V152" s="5">
        <f t="shared" si="235"/>
        <v>4.6921390087098242E-3</v>
      </c>
      <c r="W152" s="5">
        <f t="shared" si="236"/>
        <v>3.568033687884236E-2</v>
      </c>
      <c r="X152" s="5">
        <f t="shared" si="237"/>
        <v>3.2970586363002478E-2</v>
      </c>
      <c r="Y152" s="5">
        <f t="shared" si="238"/>
        <v>1.5233314203443062E-2</v>
      </c>
      <c r="Z152" s="5">
        <f t="shared" si="239"/>
        <v>1.5345035966868549E-2</v>
      </c>
      <c r="AA152" s="5">
        <f t="shared" si="240"/>
        <v>1.8785350989446101E-2</v>
      </c>
      <c r="AB152" s="5">
        <f t="shared" si="241"/>
        <v>1.1498487607282476E-2</v>
      </c>
      <c r="AC152" s="5">
        <f t="shared" si="242"/>
        <v>3.3174166137691524E-4</v>
      </c>
      <c r="AD152" s="5">
        <f t="shared" si="243"/>
        <v>1.0919942663182832E-2</v>
      </c>
      <c r="AE152" s="5">
        <f t="shared" si="244"/>
        <v>1.0090625373803539E-2</v>
      </c>
      <c r="AF152" s="5">
        <f t="shared" si="245"/>
        <v>4.662145378186911E-3</v>
      </c>
      <c r="AG152" s="5">
        <f t="shared" si="246"/>
        <v>1.4360259298218042E-3</v>
      </c>
      <c r="AH152" s="5">
        <f t="shared" si="247"/>
        <v>3.5449135143187697E-3</v>
      </c>
      <c r="AI152" s="5">
        <f t="shared" si="248"/>
        <v>4.3396734121372302E-3</v>
      </c>
      <c r="AJ152" s="5">
        <f t="shared" si="249"/>
        <v>2.6563081508111084E-3</v>
      </c>
      <c r="AK152" s="5">
        <f t="shared" si="250"/>
        <v>1.0839483868887968E-3</v>
      </c>
      <c r="AL152" s="5">
        <f t="shared" si="251"/>
        <v>1.5010983050768796E-5</v>
      </c>
      <c r="AM152" s="5">
        <f t="shared" si="252"/>
        <v>2.6736327781234684E-3</v>
      </c>
      <c r="AN152" s="5">
        <f t="shared" si="253"/>
        <v>2.4705831874122742E-3</v>
      </c>
      <c r="AO152" s="5">
        <f t="shared" si="254"/>
        <v>1.1414771197950804E-3</v>
      </c>
      <c r="AP152" s="5">
        <f t="shared" si="255"/>
        <v>3.5159580179404875E-4</v>
      </c>
      <c r="AQ152" s="5">
        <f t="shared" si="256"/>
        <v>8.122344659527143E-5</v>
      </c>
      <c r="AR152" s="5">
        <f t="shared" si="257"/>
        <v>6.5513886581338658E-4</v>
      </c>
      <c r="AS152" s="5">
        <f t="shared" si="258"/>
        <v>8.0201920462774786E-4</v>
      </c>
      <c r="AT152" s="5">
        <f t="shared" si="259"/>
        <v>4.9091485649620128E-4</v>
      </c>
      <c r="AU152" s="5">
        <f t="shared" si="260"/>
        <v>2.0032554078348058E-4</v>
      </c>
      <c r="AV152" s="5">
        <f t="shared" si="261"/>
        <v>6.1309494547509896E-5</v>
      </c>
      <c r="AW152" s="5">
        <f t="shared" si="262"/>
        <v>4.7168901450977818E-7</v>
      </c>
      <c r="AX152" s="5">
        <f t="shared" si="263"/>
        <v>5.455089869929083E-4</v>
      </c>
      <c r="AY152" s="5">
        <f t="shared" si="264"/>
        <v>5.0408019488484227E-4</v>
      </c>
      <c r="AZ152" s="5">
        <f t="shared" si="265"/>
        <v>2.3289886045309448E-4</v>
      </c>
      <c r="BA152" s="5">
        <f t="shared" si="266"/>
        <v>7.1737102880017732E-5</v>
      </c>
      <c r="BB152" s="5">
        <f t="shared" si="267"/>
        <v>1.6572253465323484E-5</v>
      </c>
      <c r="BC152" s="5">
        <f t="shared" si="268"/>
        <v>3.062734054128375E-6</v>
      </c>
      <c r="BD152" s="5">
        <f t="shared" si="269"/>
        <v>1.0089736833860187E-4</v>
      </c>
      <c r="BE152" s="5">
        <f t="shared" si="270"/>
        <v>1.2351828188897064E-4</v>
      </c>
      <c r="BF152" s="5">
        <f t="shared" si="271"/>
        <v>7.560537114111329E-5</v>
      </c>
      <c r="BG152" s="5">
        <f t="shared" si="272"/>
        <v>3.085196273764934E-5</v>
      </c>
      <c r="BH152" s="5">
        <f t="shared" si="273"/>
        <v>9.4422220643762804E-6</v>
      </c>
      <c r="BI152" s="5">
        <f t="shared" si="274"/>
        <v>2.3118284764215882E-6</v>
      </c>
      <c r="BJ152" s="8">
        <f t="shared" si="275"/>
        <v>0.430169364266966</v>
      </c>
      <c r="BK152" s="8">
        <f t="shared" si="276"/>
        <v>0.29156181356767846</v>
      </c>
      <c r="BL152" s="8">
        <f t="shared" si="277"/>
        <v>0.26309344462983153</v>
      </c>
      <c r="BM152" s="8">
        <f t="shared" si="278"/>
        <v>0.36304632587658103</v>
      </c>
      <c r="BN152" s="8">
        <f t="shared" si="279"/>
        <v>0.63661972404889311</v>
      </c>
    </row>
    <row r="153" spans="1:66" x14ac:dyDescent="0.25">
      <c r="A153" t="s">
        <v>122</v>
      </c>
      <c r="B153" t="s">
        <v>125</v>
      </c>
      <c r="C153" t="s">
        <v>135</v>
      </c>
      <c r="D153" s="11">
        <v>44473</v>
      </c>
      <c r="E153">
        <f>VLOOKUP(A153,home!$A$2:$E$405,3,FALSE)</f>
        <v>1.2563600782778901</v>
      </c>
      <c r="F153">
        <f>VLOOKUP(B153,home!$B$2:$E$405,3,FALSE)</f>
        <v>0.94</v>
      </c>
      <c r="G153">
        <f>VLOOKUP(C153,away!$B$2:$E$405,4,FALSE)</f>
        <v>1.02</v>
      </c>
      <c r="H153">
        <f>VLOOKUP(A153,away!$A$2:$E$405,3,FALSE)</f>
        <v>1.0958904109589001</v>
      </c>
      <c r="I153">
        <f>VLOOKUP(C153,away!$B$2:$E$405,3,FALSE)</f>
        <v>0.99</v>
      </c>
      <c r="J153">
        <f>VLOOKUP(B153,home!$B$2:$E$405,4,FALSE)</f>
        <v>0.87</v>
      </c>
      <c r="K153" s="3">
        <f t="shared" si="224"/>
        <v>1.2045980430528409</v>
      </c>
      <c r="L153" s="3">
        <f t="shared" si="225"/>
        <v>0.94389041095890058</v>
      </c>
      <c r="M153" s="5">
        <f t="shared" si="226"/>
        <v>0.11666036207177638</v>
      </c>
      <c r="N153" s="5">
        <f t="shared" si="227"/>
        <v>0.14052884385349768</v>
      </c>
      <c r="O153" s="5">
        <f t="shared" si="228"/>
        <v>0.11011459709854314</v>
      </c>
      <c r="P153" s="5">
        <f t="shared" si="229"/>
        <v>0.13264382817645709</v>
      </c>
      <c r="Q153" s="5">
        <f t="shared" si="230"/>
        <v>8.4640385149200803E-2</v>
      </c>
      <c r="R153" s="5">
        <f t="shared" si="231"/>
        <v>5.1968056153958817E-2</v>
      </c>
      <c r="S153" s="5">
        <f t="shared" si="232"/>
        <v>3.7704291416651804E-2</v>
      </c>
      <c r="T153" s="5">
        <f t="shared" si="233"/>
        <v>7.9891247922198774E-2</v>
      </c>
      <c r="U153" s="5">
        <f t="shared" si="234"/>
        <v>6.2600618744318923E-2</v>
      </c>
      <c r="V153" s="5">
        <f t="shared" si="235"/>
        <v>4.7633446007692417E-3</v>
      </c>
      <c r="W153" s="5">
        <f t="shared" si="236"/>
        <v>3.3985880771321995E-2</v>
      </c>
      <c r="X153" s="5">
        <f t="shared" si="237"/>
        <v>3.2078946968043316E-2</v>
      </c>
      <c r="Y153" s="5">
        <f t="shared" si="238"/>
        <v>1.5139505218397591E-2</v>
      </c>
      <c r="Z153" s="5">
        <f t="shared" si="239"/>
        <v>1.6350716626631807E-2</v>
      </c>
      <c r="AA153" s="5">
        <f t="shared" si="240"/>
        <v>1.9696041250952218E-2</v>
      </c>
      <c r="AB153" s="5">
        <f t="shared" si="241"/>
        <v>1.1862906373392542E-2</v>
      </c>
      <c r="AC153" s="5">
        <f t="shared" si="242"/>
        <v>3.3849771869222785E-4</v>
      </c>
      <c r="AD153" s="5">
        <f t="shared" si="243"/>
        <v>1.0234831367140413E-2</v>
      </c>
      <c r="AE153" s="5">
        <f t="shared" si="244"/>
        <v>9.660559185225211E-3</v>
      </c>
      <c r="AF153" s="5">
        <f t="shared" si="245"/>
        <v>4.5592545897175027E-3</v>
      </c>
      <c r="AG153" s="5">
        <f t="shared" si="246"/>
        <v>1.4344788961182359E-3</v>
      </c>
      <c r="AH153" s="5">
        <f t="shared" si="247"/>
        <v>3.8583211590460052E-3</v>
      </c>
      <c r="AI153" s="5">
        <f t="shared" si="248"/>
        <v>4.6477261176561856E-3</v>
      </c>
      <c r="AJ153" s="5">
        <f t="shared" si="249"/>
        <v>2.799320892987111E-3</v>
      </c>
      <c r="AK153" s="5">
        <f t="shared" si="250"/>
        <v>1.1240188231897345E-3</v>
      </c>
      <c r="AL153" s="5">
        <f t="shared" si="251"/>
        <v>1.539499190263431E-5</v>
      </c>
      <c r="AM153" s="5">
        <f t="shared" si="252"/>
        <v>2.4657715671666351E-3</v>
      </c>
      <c r="AN153" s="5">
        <f t="shared" si="253"/>
        <v>2.3274181378636874E-3</v>
      </c>
      <c r="AO153" s="5">
        <f t="shared" si="254"/>
        <v>1.0984138313106775E-3</v>
      </c>
      <c r="AP153" s="5">
        <f t="shared" si="255"/>
        <v>3.4559409421292534E-4</v>
      </c>
      <c r="AQ153" s="5">
        <f t="shared" si="256"/>
        <v>8.1550737902901749E-5</v>
      </c>
      <c r="AR153" s="5">
        <f t="shared" si="257"/>
        <v>7.2836646888467136E-4</v>
      </c>
      <c r="AS153" s="5">
        <f t="shared" si="258"/>
        <v>8.7738882304378297E-4</v>
      </c>
      <c r="AT153" s="5">
        <f t="shared" si="259"/>
        <v>5.2845042961748836E-4</v>
      </c>
      <c r="AU153" s="5">
        <f t="shared" si="260"/>
        <v>2.1219011778921977E-4</v>
      </c>
      <c r="AV153" s="5">
        <f t="shared" si="261"/>
        <v>6.3900950161011483E-5</v>
      </c>
      <c r="AW153" s="5">
        <f t="shared" si="262"/>
        <v>4.8622881377047251E-7</v>
      </c>
      <c r="AX153" s="5">
        <f t="shared" si="263"/>
        <v>4.9504393407071045E-4</v>
      </c>
      <c r="AY153" s="5">
        <f t="shared" si="264"/>
        <v>4.6726722237271377E-4</v>
      </c>
      <c r="AZ153" s="5">
        <f t="shared" si="265"/>
        <v>2.2052452527650238E-4</v>
      </c>
      <c r="BA153" s="5">
        <f t="shared" si="266"/>
        <v>6.9383661596584764E-5</v>
      </c>
      <c r="BB153" s="5">
        <f t="shared" si="267"/>
        <v>1.6372643214558417E-5</v>
      </c>
      <c r="BC153" s="5">
        <f t="shared" si="268"/>
        <v>3.0907961864546014E-6</v>
      </c>
      <c r="BD153" s="5">
        <f t="shared" si="269"/>
        <v>1.1458302094070591E-4</v>
      </c>
      <c r="BE153" s="5">
        <f t="shared" si="270"/>
        <v>1.3802648279225702E-4</v>
      </c>
      <c r="BF153" s="5">
        <f t="shared" si="271"/>
        <v>8.3133215530509745E-5</v>
      </c>
      <c r="BG153" s="5">
        <f t="shared" si="272"/>
        <v>3.3380702913580683E-5</v>
      </c>
      <c r="BH153" s="5">
        <f t="shared" si="273"/>
        <v>1.0052582351356888E-5</v>
      </c>
      <c r="BI153" s="5">
        <f t="shared" si="274"/>
        <v>2.4218642056144069E-6</v>
      </c>
      <c r="BJ153" s="8">
        <f t="shared" si="275"/>
        <v>0.41974436507203589</v>
      </c>
      <c r="BK153" s="8">
        <f t="shared" si="276"/>
        <v>0.29259298619862206</v>
      </c>
      <c r="BL153" s="8">
        <f t="shared" si="277"/>
        <v>0.27146350127227487</v>
      </c>
      <c r="BM153" s="8">
        <f t="shared" si="278"/>
        <v>0.36312871567257182</v>
      </c>
      <c r="BN153" s="8">
        <f t="shared" si="279"/>
        <v>0.63655607250343393</v>
      </c>
    </row>
    <row r="154" spans="1:66" x14ac:dyDescent="0.25">
      <c r="A154" t="s">
        <v>122</v>
      </c>
      <c r="B154" t="s">
        <v>127</v>
      </c>
      <c r="C154" t="s">
        <v>133</v>
      </c>
      <c r="D154" s="11">
        <v>44473</v>
      </c>
      <c r="E154">
        <f>VLOOKUP(A154,home!$A$2:$E$405,3,FALSE)</f>
        <v>1.2563600782778901</v>
      </c>
      <c r="F154">
        <f>VLOOKUP(B154,home!$B$2:$E$405,3,FALSE)</f>
        <v>0.83</v>
      </c>
      <c r="G154">
        <f>VLOOKUP(C154,away!$B$2:$E$405,4,FALSE)</f>
        <v>1.27</v>
      </c>
      <c r="H154">
        <f>VLOOKUP(A154,away!$A$2:$E$405,3,FALSE)</f>
        <v>1.0958904109589001</v>
      </c>
      <c r="I154">
        <f>VLOOKUP(C154,away!$B$2:$E$405,3,FALSE)</f>
        <v>0.64</v>
      </c>
      <c r="J154">
        <f>VLOOKUP(B154,home!$B$2:$E$405,4,FALSE)</f>
        <v>0.78</v>
      </c>
      <c r="K154" s="3">
        <f t="shared" si="224"/>
        <v>1.3243291585127237</v>
      </c>
      <c r="L154" s="3">
        <f t="shared" si="225"/>
        <v>0.54706849315068296</v>
      </c>
      <c r="M154" s="5">
        <f t="shared" si="226"/>
        <v>0.15390840108762352</v>
      </c>
      <c r="N154" s="5">
        <f t="shared" si="227"/>
        <v>0.20382538330041125</v>
      </c>
      <c r="O154" s="5">
        <f t="shared" si="228"/>
        <v>8.4198437066237128E-2</v>
      </c>
      <c r="P154" s="5">
        <f t="shared" si="229"/>
        <v>0.11150644530801636</v>
      </c>
      <c r="Q154" s="5">
        <f t="shared" si="230"/>
        <v>0.1349659491748835</v>
      </c>
      <c r="R154" s="5">
        <f t="shared" si="231"/>
        <v>2.3031156045734476E-2</v>
      </c>
      <c r="S154" s="5">
        <f t="shared" si="232"/>
        <v>2.0196570260889887E-2</v>
      </c>
      <c r="T154" s="5">
        <f t="shared" si="233"/>
        <v>7.3835618441755166E-2</v>
      </c>
      <c r="U154" s="5">
        <f t="shared" si="234"/>
        <v>3.0500831505622772E-2</v>
      </c>
      <c r="V154" s="5">
        <f t="shared" si="235"/>
        <v>1.6258211170416918E-3</v>
      </c>
      <c r="W154" s="5">
        <f t="shared" si="236"/>
        <v>5.9579780632881475E-2</v>
      </c>
      <c r="X154" s="5">
        <f t="shared" si="237"/>
        <v>3.2594220813078709E-2</v>
      </c>
      <c r="Y154" s="5">
        <f t="shared" si="238"/>
        <v>8.9156356328157979E-3</v>
      </c>
      <c r="Z154" s="5">
        <f t="shared" si="239"/>
        <v>4.199873277819401E-3</v>
      </c>
      <c r="AA154" s="5">
        <f t="shared" si="240"/>
        <v>5.5620146438746425E-3</v>
      </c>
      <c r="AB154" s="5">
        <f t="shared" si="241"/>
        <v>3.6829690864789758E-3</v>
      </c>
      <c r="AC154" s="5">
        <f t="shared" si="242"/>
        <v>7.3619086168668298E-5</v>
      </c>
      <c r="AD154" s="5">
        <f t="shared" si="243"/>
        <v>1.9725810187479157E-2</v>
      </c>
      <c r="AE154" s="5">
        <f t="shared" si="244"/>
        <v>1.0791369255440613E-2</v>
      </c>
      <c r="AF154" s="5">
        <f t="shared" si="245"/>
        <v>2.9518090588032514E-3</v>
      </c>
      <c r="AG154" s="5">
        <f t="shared" si="246"/>
        <v>5.3828057795601023E-4</v>
      </c>
      <c r="AH154" s="5">
        <f t="shared" si="247"/>
        <v>5.7440458638011974E-4</v>
      </c>
      <c r="AI154" s="5">
        <f t="shared" si="248"/>
        <v>7.6070074252663317E-4</v>
      </c>
      <c r="AJ154" s="5">
        <f t="shared" si="249"/>
        <v>5.0370908711515013E-4</v>
      </c>
      <c r="AK154" s="5">
        <f t="shared" si="250"/>
        <v>2.2235887715813958E-4</v>
      </c>
      <c r="AL154" s="5">
        <f t="shared" si="251"/>
        <v>2.1334774573661349E-6</v>
      </c>
      <c r="AM154" s="5">
        <f t="shared" si="252"/>
        <v>5.2246931213131972E-3</v>
      </c>
      <c r="AN154" s="5">
        <f t="shared" si="253"/>
        <v>2.8582649930515491E-3</v>
      </c>
      <c r="AO154" s="5">
        <f t="shared" si="254"/>
        <v>7.8183336138702903E-4</v>
      </c>
      <c r="AP154" s="5">
        <f t="shared" si="255"/>
        <v>1.4257213296964513E-4</v>
      </c>
      <c r="AQ154" s="5">
        <f t="shared" si="256"/>
        <v>1.949918048724564E-5</v>
      </c>
      <c r="AR154" s="5">
        <f t="shared" si="257"/>
        <v>6.2847730305962693E-5</v>
      </c>
      <c r="AS154" s="5">
        <f t="shared" si="258"/>
        <v>8.323108179053019E-5</v>
      </c>
      <c r="AT154" s="5">
        <f t="shared" si="259"/>
        <v>5.5112674254878266E-5</v>
      </c>
      <c r="AU154" s="5">
        <f t="shared" si="260"/>
        <v>2.4329107173116251E-5</v>
      </c>
      <c r="AV154" s="5">
        <f t="shared" si="261"/>
        <v>8.0549365074847317E-6</v>
      </c>
      <c r="AW154" s="5">
        <f t="shared" si="262"/>
        <v>4.2936160176107076E-8</v>
      </c>
      <c r="AX154" s="5">
        <f t="shared" si="263"/>
        <v>1.1532022408059861E-3</v>
      </c>
      <c r="AY154" s="5">
        <f t="shared" si="264"/>
        <v>6.3088061217572179E-4</v>
      </c>
      <c r="AZ154" s="5">
        <f t="shared" si="265"/>
        <v>1.7256745293047624E-4</v>
      </c>
      <c r="BA154" s="5">
        <f t="shared" si="266"/>
        <v>3.1468738813842351E-5</v>
      </c>
      <c r="BB154" s="5">
        <f t="shared" si="267"/>
        <v>4.3038888810602861E-6</v>
      </c>
      <c r="BC154" s="5">
        <f t="shared" si="268"/>
        <v>4.7090440096992603E-7</v>
      </c>
      <c r="BD154" s="5">
        <f t="shared" si="269"/>
        <v>5.730335519403921E-6</v>
      </c>
      <c r="BE154" s="5">
        <f t="shared" si="270"/>
        <v>7.5888504164077668E-6</v>
      </c>
      <c r="BF154" s="5">
        <f t="shared" si="271"/>
        <v>5.0250679430201152E-6</v>
      </c>
      <c r="BG154" s="5">
        <f t="shared" si="272"/>
        <v>2.2182813334830302E-6</v>
      </c>
      <c r="BH154" s="5">
        <f t="shared" si="273"/>
        <v>7.3443366292901625E-7</v>
      </c>
      <c r="BI154" s="5">
        <f t="shared" si="274"/>
        <v>1.9452638296204029E-7</v>
      </c>
      <c r="BJ154" s="8">
        <f t="shared" si="275"/>
        <v>0.55874361370272185</v>
      </c>
      <c r="BK154" s="8">
        <f t="shared" si="276"/>
        <v>0.28794387094937318</v>
      </c>
      <c r="BL154" s="8">
        <f t="shared" si="277"/>
        <v>0.14929164866641823</v>
      </c>
      <c r="BM154" s="8">
        <f t="shared" si="278"/>
        <v>0.28811239693741086</v>
      </c>
      <c r="BN154" s="8">
        <f t="shared" si="279"/>
        <v>0.7114357719829062</v>
      </c>
    </row>
    <row r="155" spans="1:66" s="10" customFormat="1" x14ac:dyDescent="0.25">
      <c r="A155" t="s">
        <v>122</v>
      </c>
      <c r="B155" t="s">
        <v>130</v>
      </c>
      <c r="C155" t="s">
        <v>136</v>
      </c>
      <c r="D155" s="11">
        <v>44473</v>
      </c>
      <c r="E155">
        <f>VLOOKUP(A155,home!$A$2:$E$405,3,FALSE)</f>
        <v>1.2563600782778901</v>
      </c>
      <c r="F155">
        <f>VLOOKUP(B155,home!$B$2:$E$405,3,FALSE)</f>
        <v>1.02</v>
      </c>
      <c r="G155">
        <f>VLOOKUP(C155,away!$B$2:$E$405,4,FALSE)</f>
        <v>1.05</v>
      </c>
      <c r="H155">
        <f>VLOOKUP(A155,away!$A$2:$E$405,3,FALSE)</f>
        <v>1.0958904109589001</v>
      </c>
      <c r="I155">
        <f>VLOOKUP(C155,away!$B$2:$E$405,3,FALSE)</f>
        <v>1.1200000000000001</v>
      </c>
      <c r="J155">
        <f>VLOOKUP(B155,home!$B$2:$E$405,4,FALSE)</f>
        <v>0.83</v>
      </c>
      <c r="K155" s="3">
        <f t="shared" si="224"/>
        <v>1.3455616438356204</v>
      </c>
      <c r="L155" s="3">
        <f t="shared" si="225"/>
        <v>1.0187397260273936</v>
      </c>
      <c r="M155" s="5">
        <f t="shared" si="226"/>
        <v>9.4014959113983984E-2</v>
      </c>
      <c r="N155" s="5">
        <f t="shared" si="227"/>
        <v>0.1265029229305509</v>
      </c>
      <c r="O155" s="5">
        <f t="shared" si="228"/>
        <v>9.5776773690256639E-2</v>
      </c>
      <c r="P155" s="5">
        <f t="shared" si="229"/>
        <v>0.12887355304793391</v>
      </c>
      <c r="Q155" s="5">
        <f t="shared" si="230"/>
        <v>8.5108740464221455E-2</v>
      </c>
      <c r="R155" s="5">
        <f t="shared" si="231"/>
        <v>4.8785802094499869E-2</v>
      </c>
      <c r="S155" s="5">
        <f t="shared" si="232"/>
        <v>4.4164228841132039E-2</v>
      </c>
      <c r="T155" s="5">
        <f t="shared" si="233"/>
        <v>8.6703654943057512E-2</v>
      </c>
      <c r="U155" s="5">
        <f t="shared" si="234"/>
        <v>6.5644304062114481E-2</v>
      </c>
      <c r="V155" s="5">
        <f t="shared" si="235"/>
        <v>6.7265903946652364E-3</v>
      </c>
      <c r="W155" s="5">
        <f t="shared" si="236"/>
        <v>3.8173018907939012E-2</v>
      </c>
      <c r="X155" s="5">
        <f t="shared" si="237"/>
        <v>3.8888370823912305E-2</v>
      </c>
      <c r="Y155" s="5">
        <f t="shared" si="238"/>
        <v>1.9808564119402055E-2</v>
      </c>
      <c r="Z155" s="5">
        <f t="shared" si="239"/>
        <v>1.6566678219925815E-2</v>
      </c>
      <c r="AA155" s="5">
        <f t="shared" si="240"/>
        <v>2.2291486778499146E-2</v>
      </c>
      <c r="AB155" s="5">
        <f t="shared" si="241"/>
        <v>1.4997284796608657E-2</v>
      </c>
      <c r="AC155" s="5">
        <f t="shared" si="242"/>
        <v>5.7629100479611299E-4</v>
      </c>
      <c r="AD155" s="5">
        <f t="shared" si="243"/>
        <v>1.2841037517983659E-2</v>
      </c>
      <c r="AE155" s="5">
        <f t="shared" si="244"/>
        <v>1.3081675042978153E-2</v>
      </c>
      <c r="AF155" s="5">
        <f t="shared" si="245"/>
        <v>6.6634110246314784E-3</v>
      </c>
      <c r="AG155" s="5">
        <f t="shared" si="246"/>
        <v>2.2627605072136625E-3</v>
      </c>
      <c r="AH155" s="5">
        <f t="shared" si="247"/>
        <v>4.2192833077378021E-3</v>
      </c>
      <c r="AI155" s="5">
        <f t="shared" si="248"/>
        <v>5.6773057833678702E-3</v>
      </c>
      <c r="AJ155" s="5">
        <f t="shared" si="249"/>
        <v>3.8195824512129739E-3</v>
      </c>
      <c r="AK155" s="5">
        <f t="shared" si="250"/>
        <v>1.7131612139399397E-3</v>
      </c>
      <c r="AL155" s="5">
        <f t="shared" si="251"/>
        <v>3.1598660501503993E-5</v>
      </c>
      <c r="AM155" s="5">
        <f t="shared" si="252"/>
        <v>3.4556815102505891E-3</v>
      </c>
      <c r="AN155" s="5">
        <f t="shared" si="253"/>
        <v>3.5204400349906147E-3</v>
      </c>
      <c r="AO155" s="5">
        <f t="shared" si="254"/>
        <v>1.7932060583711034E-3</v>
      </c>
      <c r="AP155" s="5">
        <f t="shared" si="255"/>
        <v>6.0893674953854682E-4</v>
      </c>
      <c r="AQ155" s="5">
        <f t="shared" si="256"/>
        <v>1.5508701434822764E-4</v>
      </c>
      <c r="AR155" s="5">
        <f t="shared" si="257"/>
        <v>8.5967030419135308E-4</v>
      </c>
      <c r="AS155" s="5">
        <f t="shared" si="258"/>
        <v>1.1567393876643847E-3</v>
      </c>
      <c r="AT155" s="5">
        <f t="shared" si="259"/>
        <v>7.7823207597754935E-4</v>
      </c>
      <c r="AU155" s="5">
        <f t="shared" si="260"/>
        <v>3.4905307714598637E-4</v>
      </c>
      <c r="AV155" s="5">
        <f t="shared" si="261"/>
        <v>1.1741810806760876E-4</v>
      </c>
      <c r="AW155" s="5">
        <f t="shared" si="262"/>
        <v>1.2031866727385637E-6</v>
      </c>
      <c r="AX155" s="5">
        <f t="shared" si="263"/>
        <v>7.7497208225085811E-4</v>
      </c>
      <c r="AY155" s="5">
        <f t="shared" si="264"/>
        <v>7.8949484675111786E-4</v>
      </c>
      <c r="AZ155" s="5">
        <f t="shared" si="265"/>
        <v>4.0214488193963645E-4</v>
      </c>
      <c r="BA155" s="5">
        <f t="shared" si="266"/>
        <v>1.3656032228350127E-4</v>
      </c>
      <c r="BB155" s="5">
        <f t="shared" si="267"/>
        <v>3.4779856327326655E-5</v>
      </c>
      <c r="BC155" s="5">
        <f t="shared" si="268"/>
        <v>7.0863242612345774E-6</v>
      </c>
      <c r="BD155" s="5">
        <f t="shared" si="269"/>
        <v>1.4596338169429746E-4</v>
      </c>
      <c r="BE155" s="5">
        <f t="shared" si="270"/>
        <v>1.9640272781238499E-4</v>
      </c>
      <c r="BF155" s="5">
        <f t="shared" si="271"/>
        <v>1.3213598864451635E-4</v>
      </c>
      <c r="BG155" s="5">
        <f t="shared" si="272"/>
        <v>5.9265706030120119E-5</v>
      </c>
      <c r="BH155" s="5">
        <f t="shared" si="273"/>
        <v>1.9936415207241764E-5</v>
      </c>
      <c r="BI155" s="5">
        <f t="shared" si="274"/>
        <v>5.3651351236891317E-6</v>
      </c>
      <c r="BJ155" s="8">
        <f t="shared" si="275"/>
        <v>0.44171254596320286</v>
      </c>
      <c r="BK155" s="8">
        <f t="shared" si="276"/>
        <v>0.27517671590976389</v>
      </c>
      <c r="BL155" s="8">
        <f t="shared" si="277"/>
        <v>0.2667451664857966</v>
      </c>
      <c r="BM155" s="8">
        <f t="shared" si="278"/>
        <v>0.42035006357716409</v>
      </c>
      <c r="BN155" s="8">
        <f t="shared" si="279"/>
        <v>0.5790627513414468</v>
      </c>
    </row>
    <row r="156" spans="1:66" x14ac:dyDescent="0.25">
      <c r="A156" t="s">
        <v>122</v>
      </c>
      <c r="B156" t="s">
        <v>126</v>
      </c>
      <c r="C156" t="s">
        <v>137</v>
      </c>
      <c r="D156" s="11">
        <v>44473</v>
      </c>
      <c r="E156">
        <f>VLOOKUP(A156,home!$A$2:$E$405,3,FALSE)</f>
        <v>1.2563600782778901</v>
      </c>
      <c r="F156">
        <f>VLOOKUP(B156,home!$B$2:$E$405,3,FALSE)</f>
        <v>1.23</v>
      </c>
      <c r="G156">
        <f>VLOOKUP(C156,away!$B$2:$E$405,4,FALSE)</f>
        <v>0.95</v>
      </c>
      <c r="H156">
        <f>VLOOKUP(A156,away!$A$2:$E$405,3,FALSE)</f>
        <v>1.0958904109589001</v>
      </c>
      <c r="I156">
        <f>VLOOKUP(C156,away!$B$2:$E$405,3,FALSE)</f>
        <v>0.76</v>
      </c>
      <c r="J156">
        <f>VLOOKUP(B156,home!$B$2:$E$405,4,FALSE)</f>
        <v>0.87</v>
      </c>
      <c r="K156" s="3">
        <f t="shared" si="224"/>
        <v>1.4680567514677145</v>
      </c>
      <c r="L156" s="3">
        <f t="shared" si="225"/>
        <v>0.72460273972602474</v>
      </c>
      <c r="M156" s="5">
        <f t="shared" si="226"/>
        <v>0.11161950244693461</v>
      </c>
      <c r="N156" s="5">
        <f t="shared" si="227"/>
        <v>0.16386376416268944</v>
      </c>
      <c r="O156" s="5">
        <f t="shared" si="228"/>
        <v>8.0879797279904547E-2</v>
      </c>
      <c r="P156" s="5">
        <f t="shared" si="229"/>
        <v>0.11873613245410396</v>
      </c>
      <c r="Q156" s="5">
        <f t="shared" si="230"/>
        <v>0.1202806526499748</v>
      </c>
      <c r="R156" s="5">
        <f t="shared" si="231"/>
        <v>2.9302861348752152E-2</v>
      </c>
      <c r="S156" s="5">
        <f t="shared" si="232"/>
        <v>3.1576626040017118E-2</v>
      </c>
      <c r="T156" s="5">
        <f t="shared" si="233"/>
        <v>8.715569044620608E-2</v>
      </c>
      <c r="U156" s="5">
        <f t="shared" si="234"/>
        <v>4.3018263440357939E-2</v>
      </c>
      <c r="V156" s="5">
        <f t="shared" si="235"/>
        <v>3.7322096445204225E-3</v>
      </c>
      <c r="W156" s="5">
        <f t="shared" si="236"/>
        <v>5.885960806457953E-2</v>
      </c>
      <c r="X156" s="5">
        <f t="shared" si="237"/>
        <v>4.2649833262794354E-2</v>
      </c>
      <c r="Y156" s="5">
        <f t="shared" si="238"/>
        <v>1.5452093015539462E-2</v>
      </c>
      <c r="Z156" s="5">
        <f t="shared" si="239"/>
        <v>7.0776445383725498E-3</v>
      </c>
      <c r="AA156" s="5">
        <f t="shared" si="240"/>
        <v>1.0390383849046418E-2</v>
      </c>
      <c r="AB156" s="5">
        <f t="shared" si="241"/>
        <v>7.6268365799668477E-3</v>
      </c>
      <c r="AC156" s="5">
        <f t="shared" si="242"/>
        <v>2.4813547867057298E-4</v>
      </c>
      <c r="AD156" s="5">
        <f t="shared" si="243"/>
        <v>2.1602311251987385E-2</v>
      </c>
      <c r="AE156" s="5">
        <f t="shared" si="244"/>
        <v>1.5653093917604392E-2</v>
      </c>
      <c r="AF156" s="5">
        <f t="shared" si="245"/>
        <v>5.671137368942457E-3</v>
      </c>
      <c r="AG156" s="5">
        <f t="shared" si="246"/>
        <v>1.3697738916327814E-3</v>
      </c>
      <c r="AH156" s="5">
        <f t="shared" si="247"/>
        <v>1.282120155827921E-3</v>
      </c>
      <c r="AI156" s="5">
        <f t="shared" si="248"/>
        <v>1.8822251509560176E-3</v>
      </c>
      <c r="AJ156" s="5">
        <f t="shared" si="249"/>
        <v>1.38160667032166E-3</v>
      </c>
      <c r="AK156" s="5">
        <f t="shared" si="250"/>
        <v>6.7609233341284745E-4</v>
      </c>
      <c r="AL156" s="5">
        <f t="shared" si="251"/>
        <v>1.0558243466816584E-5</v>
      </c>
      <c r="AM156" s="5">
        <f t="shared" si="252"/>
        <v>6.3426837761574057E-3</v>
      </c>
      <c r="AN156" s="5">
        <f t="shared" si="253"/>
        <v>4.5959260414194644E-3</v>
      </c>
      <c r="AO156" s="5">
        <f t="shared" si="254"/>
        <v>1.6651103005953635E-3</v>
      </c>
      <c r="AP156" s="5">
        <f t="shared" si="255"/>
        <v>4.0218116191914171E-4</v>
      </c>
      <c r="AQ156" s="5">
        <f t="shared" si="256"/>
        <v>7.285539294820149E-5</v>
      </c>
      <c r="AR156" s="5">
        <f t="shared" si="257"/>
        <v>1.858055555141739E-4</v>
      </c>
      <c r="AS156" s="5">
        <f t="shared" si="258"/>
        <v>2.7277310023279225E-4</v>
      </c>
      <c r="AT156" s="5">
        <f t="shared" si="259"/>
        <v>2.0022319570776515E-4</v>
      </c>
      <c r="AU156" s="5">
        <f t="shared" si="260"/>
        <v>9.7979671419742075E-5</v>
      </c>
      <c r="AV156" s="5">
        <f t="shared" si="261"/>
        <v>3.595992953358516E-5</v>
      </c>
      <c r="AW156" s="5">
        <f t="shared" si="262"/>
        <v>3.1198376012456853E-7</v>
      </c>
      <c r="AX156" s="5">
        <f t="shared" si="263"/>
        <v>1.5519032900021051E-3</v>
      </c>
      <c r="AY156" s="5">
        <f t="shared" si="264"/>
        <v>1.1245133757253568E-3</v>
      </c>
      <c r="AZ156" s="5">
        <f t="shared" si="265"/>
        <v>4.0741273645457707E-4</v>
      </c>
      <c r="BA156" s="5">
        <f t="shared" si="266"/>
        <v>9.840412834475449E-5</v>
      </c>
      <c r="BB156" s="5">
        <f t="shared" si="267"/>
        <v>1.7825975249740112E-5</v>
      </c>
      <c r="BC156" s="5">
        <f t="shared" si="268"/>
        <v>2.5833501008499992E-6</v>
      </c>
      <c r="BD156" s="5">
        <f t="shared" si="269"/>
        <v>2.2439202430314393E-5</v>
      </c>
      <c r="BE156" s="5">
        <f t="shared" si="270"/>
        <v>3.2942022625373794E-5</v>
      </c>
      <c r="BF156" s="5">
        <f t="shared" si="271"/>
        <v>2.4180379361091107E-5</v>
      </c>
      <c r="BG156" s="5">
        <f t="shared" si="272"/>
        <v>1.1832723058033464E-5</v>
      </c>
      <c r="BH156" s="5">
        <f t="shared" si="273"/>
        <v>4.3427772433984323E-6</v>
      </c>
      <c r="BI156" s="5">
        <f t="shared" si="274"/>
        <v>1.2750886904582827E-6</v>
      </c>
      <c r="BJ156" s="8">
        <f t="shared" si="275"/>
        <v>0.54883935756086755</v>
      </c>
      <c r="BK156" s="8">
        <f t="shared" si="276"/>
        <v>0.26704767768343879</v>
      </c>
      <c r="BL156" s="8">
        <f t="shared" si="277"/>
        <v>0.17732994045436312</v>
      </c>
      <c r="BM156" s="8">
        <f t="shared" si="278"/>
        <v>0.37448770850271734</v>
      </c>
      <c r="BN156" s="8">
        <f t="shared" si="279"/>
        <v>0.62468271034235956</v>
      </c>
    </row>
    <row r="157" spans="1:66" x14ac:dyDescent="0.25">
      <c r="A157" t="s">
        <v>122</v>
      </c>
      <c r="B157" t="s">
        <v>132</v>
      </c>
      <c r="C157" t="s">
        <v>138</v>
      </c>
      <c r="D157" s="11">
        <v>44473</v>
      </c>
      <c r="E157">
        <f>VLOOKUP(A157,home!$A$2:$E$405,3,FALSE)</f>
        <v>1.2563600782778901</v>
      </c>
      <c r="F157">
        <f>VLOOKUP(B157,home!$B$2:$E$405,3,FALSE)</f>
        <v>0.95</v>
      </c>
      <c r="G157">
        <f>VLOOKUP(C157,away!$B$2:$E$405,4,FALSE)</f>
        <v>1.1200000000000001</v>
      </c>
      <c r="H157">
        <f>VLOOKUP(A157,away!$A$2:$E$405,3,FALSE)</f>
        <v>1.0958904109589001</v>
      </c>
      <c r="I157">
        <f>VLOOKUP(C157,away!$B$2:$E$405,3,FALSE)</f>
        <v>1.05</v>
      </c>
      <c r="J157">
        <f>VLOOKUP(B157,home!$B$2:$E$405,4,FALSE)</f>
        <v>0.91</v>
      </c>
      <c r="K157" s="3">
        <f t="shared" si="224"/>
        <v>1.336767123287675</v>
      </c>
      <c r="L157" s="3">
        <f t="shared" si="225"/>
        <v>1.0471232876712291</v>
      </c>
      <c r="M157" s="5">
        <f t="shared" si="226"/>
        <v>9.2191217212217111E-2</v>
      </c>
      <c r="N157" s="5">
        <f t="shared" si="227"/>
        <v>0.12323818822516466</v>
      </c>
      <c r="O157" s="5">
        <f t="shared" si="228"/>
        <v>9.6535570461669176E-2</v>
      </c>
      <c r="P157" s="5">
        <f t="shared" si="229"/>
        <v>0.12904557682098017</v>
      </c>
      <c r="Q157" s="5">
        <f t="shared" si="230"/>
        <v>8.2370379176469208E-2</v>
      </c>
      <c r="R157" s="5">
        <f t="shared" si="231"/>
        <v>5.0542321959520298E-2</v>
      </c>
      <c r="S157" s="5">
        <f t="shared" si="232"/>
        <v>4.5158208668419339E-2</v>
      </c>
      <c r="T157" s="5">
        <f t="shared" si="233"/>
        <v>8.6251942249990179E-2</v>
      </c>
      <c r="U157" s="5">
        <f t="shared" si="234"/>
        <v>6.7563314330107441E-2</v>
      </c>
      <c r="V157" s="5">
        <f t="shared" si="235"/>
        <v>7.0234059430869626E-3</v>
      </c>
      <c r="W157" s="5">
        <f t="shared" si="236"/>
        <v>3.6703338271947904E-2</v>
      </c>
      <c r="X157" s="5">
        <f t="shared" si="237"/>
        <v>3.8432920239831338E-2</v>
      </c>
      <c r="Y157" s="5">
        <f t="shared" si="238"/>
        <v>2.012200289816915E-2</v>
      </c>
      <c r="Z157" s="5">
        <f t="shared" si="239"/>
        <v>1.7641347445596891E-2</v>
      </c>
      <c r="AA157" s="5">
        <f t="shared" si="240"/>
        <v>2.3582373275768929E-2</v>
      </c>
      <c r="AB157" s="5">
        <f t="shared" si="241"/>
        <v>1.5762070642072891E-2</v>
      </c>
      <c r="AC157" s="5">
        <f t="shared" si="242"/>
        <v>6.1444266234116508E-4</v>
      </c>
      <c r="AD157" s="5">
        <f t="shared" si="243"/>
        <v>1.2265953979211557E-2</v>
      </c>
      <c r="AE157" s="5">
        <f t="shared" si="244"/>
        <v>1.2843966057135999E-2</v>
      </c>
      <c r="AF157" s="5">
        <f t="shared" si="245"/>
        <v>6.7246079822429585E-3</v>
      </c>
      <c r="AG157" s="5">
        <f t="shared" si="246"/>
        <v>2.3471645395554798E-3</v>
      </c>
      <c r="AH157" s="5">
        <f t="shared" si="247"/>
        <v>4.6181664340459632E-3</v>
      </c>
      <c r="AI157" s="5">
        <f t="shared" si="248"/>
        <v>6.1734130589033223E-3</v>
      </c>
      <c r="AJ157" s="5">
        <f t="shared" si="249"/>
        <v>4.1262078078083807E-3</v>
      </c>
      <c r="AK157" s="5">
        <f t="shared" si="250"/>
        <v>1.8385929804437171E-3</v>
      </c>
      <c r="AL157" s="5">
        <f t="shared" si="251"/>
        <v>3.4402890072581367E-5</v>
      </c>
      <c r="AM157" s="5">
        <f t="shared" si="252"/>
        <v>3.2793448030339289E-3</v>
      </c>
      <c r="AN157" s="5">
        <f t="shared" si="253"/>
        <v>3.4338783115604463E-3</v>
      </c>
      <c r="AO157" s="5">
        <f t="shared" si="254"/>
        <v>1.7978469735320515E-3</v>
      </c>
      <c r="AP157" s="5">
        <f t="shared" si="255"/>
        <v>6.2752247788488383E-4</v>
      </c>
      <c r="AQ157" s="5">
        <f t="shared" si="256"/>
        <v>1.6427335003260391E-4</v>
      </c>
      <c r="AR157" s="5">
        <f t="shared" si="257"/>
        <v>9.6715792388622508E-4</v>
      </c>
      <c r="AS157" s="5">
        <f t="shared" si="258"/>
        <v>1.2928649156782692E-3</v>
      </c>
      <c r="AT157" s="5">
        <f t="shared" si="259"/>
        <v>8.6412965706540148E-4</v>
      </c>
      <c r="AU157" s="5">
        <f t="shared" si="260"/>
        <v>3.8504670527429383E-4</v>
      </c>
      <c r="AV157" s="5">
        <f t="shared" si="261"/>
        <v>1.2867944413522874E-4</v>
      </c>
      <c r="AW157" s="5">
        <f t="shared" si="262"/>
        <v>1.3376608025425951E-6</v>
      </c>
      <c r="AX157" s="5">
        <f t="shared" si="263"/>
        <v>7.3062005310334135E-4</v>
      </c>
      <c r="AY157" s="5">
        <f t="shared" si="264"/>
        <v>7.650492720440988E-4</v>
      </c>
      <c r="AZ157" s="5">
        <f t="shared" si="265"/>
        <v>4.0055045448664852E-4</v>
      </c>
      <c r="BA157" s="5">
        <f t="shared" si="266"/>
        <v>1.3980856959342153E-4</v>
      </c>
      <c r="BB157" s="5">
        <f t="shared" si="267"/>
        <v>3.6599202259318838E-5</v>
      </c>
      <c r="BC157" s="5">
        <f t="shared" si="268"/>
        <v>7.6647753991844441E-6</v>
      </c>
      <c r="BD157" s="5">
        <f t="shared" si="269"/>
        <v>1.6878893082617071E-4</v>
      </c>
      <c r="BE157" s="5">
        <f t="shared" si="270"/>
        <v>2.2563149350330258E-4</v>
      </c>
      <c r="BF157" s="5">
        <f t="shared" si="271"/>
        <v>1.5080838124675579E-4</v>
      </c>
      <c r="BG157" s="5">
        <f t="shared" si="272"/>
        <v>6.7198561988965539E-5</v>
      </c>
      <c r="BH157" s="5">
        <f t="shared" si="273"/>
        <v>2.2457207099764494E-5</v>
      </c>
      <c r="BI157" s="5">
        <f t="shared" si="274"/>
        <v>6.0040112263655467E-6</v>
      </c>
      <c r="BJ157" s="8">
        <f t="shared" si="275"/>
        <v>0.43268362186264836</v>
      </c>
      <c r="BK157" s="8">
        <f t="shared" si="276"/>
        <v>0.27483230346916143</v>
      </c>
      <c r="BL157" s="8">
        <f t="shared" si="277"/>
        <v>0.27502079818227076</v>
      </c>
      <c r="BM157" s="8">
        <f t="shared" si="278"/>
        <v>0.42549110549241537</v>
      </c>
      <c r="BN157" s="8">
        <f t="shared" si="279"/>
        <v>0.57392325385602061</v>
      </c>
    </row>
    <row r="158" spans="1:66" x14ac:dyDescent="0.25">
      <c r="A158" t="s">
        <v>122</v>
      </c>
      <c r="B158" t="s">
        <v>140</v>
      </c>
      <c r="C158" t="s">
        <v>141</v>
      </c>
      <c r="D158" s="11">
        <v>44473</v>
      </c>
      <c r="E158">
        <f>VLOOKUP(A158,home!$A$2:$E$405,3,FALSE)</f>
        <v>1.2563600782778901</v>
      </c>
      <c r="F158">
        <f>VLOOKUP(B158,home!$B$2:$E$405,3,FALSE)</f>
        <v>1.17</v>
      </c>
      <c r="G158">
        <f>VLOOKUP(C158,away!$B$2:$E$405,4,FALSE)</f>
        <v>0.8</v>
      </c>
      <c r="H158">
        <f>VLOOKUP(A158,away!$A$2:$E$405,3,FALSE)</f>
        <v>1.0958904109589001</v>
      </c>
      <c r="I158">
        <f>VLOOKUP(C158,away!$B$2:$E$405,3,FALSE)</f>
        <v>0.49</v>
      </c>
      <c r="J158">
        <f>VLOOKUP(B158,home!$B$2:$E$405,4,FALSE)</f>
        <v>0.65</v>
      </c>
      <c r="K158" s="3">
        <f t="shared" si="224"/>
        <v>1.1759530332681052</v>
      </c>
      <c r="L158" s="3">
        <f t="shared" si="225"/>
        <v>0.34904109589040966</v>
      </c>
      <c r="M158" s="5">
        <f t="shared" si="226"/>
        <v>0.21762233448771195</v>
      </c>
      <c r="N158" s="5">
        <f t="shared" si="227"/>
        <v>0.25591364434771108</v>
      </c>
      <c r="O158" s="5">
        <f t="shared" si="228"/>
        <v>7.595913811982026E-2</v>
      </c>
      <c r="P158" s="5">
        <f t="shared" si="229"/>
        <v>8.9324378876433602E-2</v>
      </c>
      <c r="Q158" s="5">
        <f t="shared" si="230"/>
        <v>0.15047121316269299</v>
      </c>
      <c r="R158" s="5">
        <f t="shared" si="231"/>
        <v>1.3256430406116525E-2</v>
      </c>
      <c r="S158" s="5">
        <f t="shared" si="232"/>
        <v>9.1659303724995009E-3</v>
      </c>
      <c r="T158" s="5">
        <f t="shared" si="233"/>
        <v>5.2520637142265791E-2</v>
      </c>
      <c r="U158" s="5">
        <f t="shared" si="234"/>
        <v>1.5588939546380269E-2</v>
      </c>
      <c r="V158" s="5">
        <f t="shared" si="235"/>
        <v>4.1802339169904425E-4</v>
      </c>
      <c r="W158" s="5">
        <f t="shared" si="236"/>
        <v>5.8982359846066777E-2</v>
      </c>
      <c r="X158" s="5">
        <f t="shared" si="237"/>
        <v>2.0587267518873641E-2</v>
      </c>
      <c r="Y158" s="5">
        <f t="shared" si="238"/>
        <v>3.5929012080883446E-3</v>
      </c>
      <c r="Z158" s="5">
        <f t="shared" si="239"/>
        <v>1.5423463321819536E-3</v>
      </c>
      <c r="AA158" s="5">
        <f t="shared" si="240"/>
        <v>1.8137268476793051E-3</v>
      </c>
      <c r="AB158" s="5">
        <f t="shared" si="241"/>
        <v>1.0664287940241389E-3</v>
      </c>
      <c r="AC158" s="5">
        <f t="shared" si="242"/>
        <v>1.0723761392424326E-5</v>
      </c>
      <c r="AD158" s="5">
        <f t="shared" si="243"/>
        <v>1.7340121242573288E-2</v>
      </c>
      <c r="AE158" s="5">
        <f t="shared" si="244"/>
        <v>6.0524149213803521E-3</v>
      </c>
      <c r="AF158" s="5">
        <f t="shared" si="245"/>
        <v>1.0562707684710327E-3</v>
      </c>
      <c r="AG158" s="5">
        <f t="shared" si="246"/>
        <v>1.2289396886137815E-4</v>
      </c>
      <c r="AH158" s="5">
        <f t="shared" si="247"/>
        <v>1.345855635068357E-4</v>
      </c>
      <c r="AI158" s="5">
        <f t="shared" si="248"/>
        <v>1.5826630163996068E-4</v>
      </c>
      <c r="AJ158" s="5">
        <f t="shared" si="249"/>
        <v>9.3056868738818335E-5</v>
      </c>
      <c r="AK158" s="5">
        <f t="shared" si="250"/>
        <v>3.647683568661509E-5</v>
      </c>
      <c r="AL158" s="5">
        <f t="shared" si="251"/>
        <v>1.7606526055375422E-7</v>
      </c>
      <c r="AM158" s="5">
        <f t="shared" si="252"/>
        <v>4.0782336344881509E-3</v>
      </c>
      <c r="AN158" s="5">
        <f t="shared" si="253"/>
        <v>1.4234711370788723E-3</v>
      </c>
      <c r="AO158" s="5">
        <f t="shared" si="254"/>
        <v>2.4842496282718855E-4</v>
      </c>
      <c r="AP158" s="5">
        <f t="shared" si="255"/>
        <v>2.8903507090578726E-5</v>
      </c>
      <c r="AQ158" s="5">
        <f t="shared" si="256"/>
        <v>2.5221279474929556E-6</v>
      </c>
      <c r="AR158" s="5">
        <f t="shared" si="257"/>
        <v>9.3951785154908543E-6</v>
      </c>
      <c r="AS158" s="5">
        <f t="shared" si="258"/>
        <v>1.1048288673386805E-5</v>
      </c>
      <c r="AT158" s="5">
        <f t="shared" si="259"/>
        <v>6.496134288945433E-6</v>
      </c>
      <c r="AU158" s="5">
        <f t="shared" si="260"/>
        <v>2.5463829405341075E-6</v>
      </c>
      <c r="AV158" s="5">
        <f t="shared" si="261"/>
        <v>7.4860668569581059E-7</v>
      </c>
      <c r="AW158" s="5">
        <f t="shared" si="262"/>
        <v>2.0074175339002166E-9</v>
      </c>
      <c r="AX158" s="5">
        <f t="shared" si="263"/>
        <v>7.9930186880872351E-4</v>
      </c>
      <c r="AY158" s="5">
        <f t="shared" si="264"/>
        <v>2.7898920023624929E-4</v>
      </c>
      <c r="AZ158" s="5">
        <f t="shared" si="265"/>
        <v>4.8689348096024689E-5</v>
      </c>
      <c r="BA158" s="5">
        <f t="shared" si="266"/>
        <v>5.6648611392086966E-6</v>
      </c>
      <c r="BB158" s="5">
        <f t="shared" si="267"/>
        <v>4.9431733502409943E-7</v>
      </c>
      <c r="BC158" s="5">
        <f t="shared" si="268"/>
        <v>3.4507412866887696E-8</v>
      </c>
      <c r="BD158" s="5">
        <f t="shared" si="269"/>
        <v>5.4655056752215984E-7</v>
      </c>
      <c r="BE158" s="5">
        <f t="shared" si="270"/>
        <v>6.4271779771208819E-7</v>
      </c>
      <c r="BF158" s="5">
        <f t="shared" si="271"/>
        <v>3.7790297187746339E-7</v>
      </c>
      <c r="BG158" s="5">
        <f t="shared" si="272"/>
        <v>1.4813204868677808E-7</v>
      </c>
      <c r="BH158" s="5">
        <f t="shared" si="273"/>
        <v>4.3549082994358852E-8</v>
      </c>
      <c r="BI158" s="5">
        <f t="shared" si="274"/>
        <v>1.0242335248652144E-8</v>
      </c>
      <c r="BJ158" s="8">
        <f t="shared" si="275"/>
        <v>0.5735544535994449</v>
      </c>
      <c r="BK158" s="8">
        <f t="shared" si="276"/>
        <v>0.31682055615523336</v>
      </c>
      <c r="BL158" s="8">
        <f t="shared" si="277"/>
        <v>0.10813905296950081</v>
      </c>
      <c r="BM158" s="8">
        <f t="shared" si="278"/>
        <v>0.19723028246305596</v>
      </c>
      <c r="BN158" s="8">
        <f t="shared" si="279"/>
        <v>0.8025471394004865</v>
      </c>
    </row>
    <row r="159" spans="1:66" x14ac:dyDescent="0.25">
      <c r="A159" t="s">
        <v>122</v>
      </c>
      <c r="B159" t="s">
        <v>124</v>
      </c>
      <c r="C159" t="s">
        <v>142</v>
      </c>
      <c r="D159" s="11">
        <v>44473</v>
      </c>
      <c r="E159">
        <f>VLOOKUP(A159,home!$A$2:$E$405,3,FALSE)</f>
        <v>1.2563600782778901</v>
      </c>
      <c r="F159">
        <f>VLOOKUP(B159,home!$B$2:$E$405,3,FALSE)</f>
        <v>0.83</v>
      </c>
      <c r="G159">
        <f>VLOOKUP(C159,away!$B$2:$E$405,4,FALSE)</f>
        <v>0.94</v>
      </c>
      <c r="H159">
        <f>VLOOKUP(A159,away!$A$2:$E$405,3,FALSE)</f>
        <v>1.0958904109589001</v>
      </c>
      <c r="I159">
        <f>VLOOKUP(C159,away!$B$2:$E$405,3,FALSE)</f>
        <v>0.87</v>
      </c>
      <c r="J159">
        <f>VLOOKUP(B159,home!$B$2:$E$405,4,FALSE)</f>
        <v>1.0900000000000001</v>
      </c>
      <c r="K159" s="3">
        <f t="shared" si="224"/>
        <v>0.98021213307240962</v>
      </c>
      <c r="L159" s="3">
        <f t="shared" si="225"/>
        <v>1.0392328767123249</v>
      </c>
      <c r="M159" s="5">
        <f t="shared" si="226"/>
        <v>0.13272910799890211</v>
      </c>
      <c r="N159" s="5">
        <f t="shared" si="227"/>
        <v>0.13010268207240205</v>
      </c>
      <c r="O159" s="5">
        <f t="shared" si="228"/>
        <v>0.13793645272915986</v>
      </c>
      <c r="P159" s="5">
        <f t="shared" si="229"/>
        <v>0.13520698455809138</v>
      </c>
      <c r="Q159" s="5">
        <f t="shared" si="230"/>
        <v>6.3764113756315369E-2</v>
      </c>
      <c r="R159" s="5">
        <f t="shared" si="231"/>
        <v>7.1674048286609213E-2</v>
      </c>
      <c r="S159" s="5">
        <f t="shared" si="232"/>
        <v>3.443277994726518E-2</v>
      </c>
      <c r="T159" s="5">
        <f t="shared" si="233"/>
        <v>6.6265763369987546E-2</v>
      </c>
      <c r="U159" s="5">
        <f t="shared" si="234"/>
        <v>7.0255771756952107E-2</v>
      </c>
      <c r="V159" s="5">
        <f t="shared" si="235"/>
        <v>3.8972882577753398E-3</v>
      </c>
      <c r="W159" s="5">
        <f t="shared" si="236"/>
        <v>2.0834119319516561E-2</v>
      </c>
      <c r="X159" s="5">
        <f t="shared" si="237"/>
        <v>2.1651501754189017E-2</v>
      </c>
      <c r="Y159" s="5">
        <f t="shared" si="238"/>
        <v>1.1250476226573901E-2</v>
      </c>
      <c r="Z159" s="5">
        <f t="shared" si="239"/>
        <v>2.4828675795503661E-2</v>
      </c>
      <c r="AA159" s="5">
        <f t="shared" si="240"/>
        <v>2.4337369262873953E-2</v>
      </c>
      <c r="AB159" s="5">
        <f t="shared" si="241"/>
        <v>1.1927892319266284E-2</v>
      </c>
      <c r="AC159" s="5">
        <f t="shared" si="242"/>
        <v>2.4812784156387708E-4</v>
      </c>
      <c r="AD159" s="5">
        <f t="shared" si="243"/>
        <v>5.1054641347171052E-3</v>
      </c>
      <c r="AE159" s="5">
        <f t="shared" si="244"/>
        <v>5.305766179673657E-3</v>
      </c>
      <c r="AF159" s="5">
        <f t="shared" si="245"/>
        <v>2.7569633250326083E-3</v>
      </c>
      <c r="AG159" s="5">
        <f t="shared" si="246"/>
        <v>9.5504230908800489E-4</v>
      </c>
      <c r="AH159" s="5">
        <f t="shared" si="247"/>
        <v>6.4506940429797325E-3</v>
      </c>
      <c r="AI159" s="5">
        <f t="shared" si="248"/>
        <v>6.3230485676666502E-3</v>
      </c>
      <c r="AJ159" s="5">
        <f t="shared" si="249"/>
        <v>3.098964462016485E-3</v>
      </c>
      <c r="AK159" s="5">
        <f t="shared" si="250"/>
        <v>1.0125475218762574E-3</v>
      </c>
      <c r="AL159" s="5">
        <f t="shared" si="251"/>
        <v>1.0110402382282931E-5</v>
      </c>
      <c r="AM159" s="5">
        <f t="shared" si="252"/>
        <v>1.0008875779631478E-3</v>
      </c>
      <c r="AN159" s="5">
        <f t="shared" si="253"/>
        <v>1.0401552769122733E-3</v>
      </c>
      <c r="AO159" s="5">
        <f t="shared" si="254"/>
        <v>5.4048178032652333E-4</v>
      </c>
      <c r="AP159" s="5">
        <f t="shared" si="255"/>
        <v>1.8722881179311063E-4</v>
      </c>
      <c r="AQ159" s="5">
        <f t="shared" si="256"/>
        <v>4.8643584170796183E-5</v>
      </c>
      <c r="AR159" s="5">
        <f t="shared" si="257"/>
        <v>1.3407546654153777E-3</v>
      </c>
      <c r="AS159" s="5">
        <f t="shared" si="258"/>
        <v>1.3142239905135924E-3</v>
      </c>
      <c r="AT159" s="5">
        <f t="shared" si="259"/>
        <v>6.4410915053813114E-4</v>
      </c>
      <c r="AU159" s="5">
        <f t="shared" si="260"/>
        <v>2.1045453479347985E-4</v>
      </c>
      <c r="AV159" s="5">
        <f t="shared" si="261"/>
        <v>5.1572522116169615E-5</v>
      </c>
      <c r="AW159" s="5">
        <f t="shared" si="262"/>
        <v>2.8608750546864162E-7</v>
      </c>
      <c r="AX159" s="5">
        <f t="shared" si="263"/>
        <v>1.6351369129348909E-4</v>
      </c>
      <c r="AY159" s="5">
        <f t="shared" si="264"/>
        <v>1.6992880378478368E-4</v>
      </c>
      <c r="AZ159" s="5">
        <f t="shared" si="265"/>
        <v>8.8297799796772469E-5</v>
      </c>
      <c r="BA159" s="5">
        <f t="shared" si="266"/>
        <v>3.0587325496722935E-5</v>
      </c>
      <c r="BB159" s="5">
        <f t="shared" si="267"/>
        <v>7.9468385667239025E-6</v>
      </c>
      <c r="BC159" s="5">
        <f t="shared" si="268"/>
        <v>1.6517231808929868E-6</v>
      </c>
      <c r="BD159" s="5">
        <f t="shared" si="269"/>
        <v>2.3222605465084885E-4</v>
      </c>
      <c r="BE159" s="5">
        <f t="shared" si="270"/>
        <v>2.2763079638429853E-4</v>
      </c>
      <c r="BF159" s="5">
        <f t="shared" si="271"/>
        <v>1.1156323423841228E-4</v>
      </c>
      <c r="BG159" s="5">
        <f t="shared" si="272"/>
        <v>3.645187860176367E-5</v>
      </c>
      <c r="BH159" s="5">
        <f t="shared" si="273"/>
        <v>8.9326434196828202E-6</v>
      </c>
      <c r="BI159" s="5">
        <f t="shared" si="274"/>
        <v>1.7511770920765048E-6</v>
      </c>
      <c r="BJ159" s="8">
        <f t="shared" si="275"/>
        <v>0.33127121566078094</v>
      </c>
      <c r="BK159" s="8">
        <f t="shared" si="276"/>
        <v>0.30669432780976497</v>
      </c>
      <c r="BL159" s="8">
        <f t="shared" si="277"/>
        <v>0.33719645959716421</v>
      </c>
      <c r="BM159" s="8">
        <f t="shared" si="278"/>
        <v>0.32840764674545458</v>
      </c>
      <c r="BN159" s="8">
        <f t="shared" si="279"/>
        <v>0.67141338940147999</v>
      </c>
    </row>
    <row r="160" spans="1:66" x14ac:dyDescent="0.25">
      <c r="A160" t="s">
        <v>122</v>
      </c>
      <c r="B160" t="s">
        <v>134</v>
      </c>
      <c r="C160" t="s">
        <v>128</v>
      </c>
      <c r="D160" s="11">
        <v>44473</v>
      </c>
      <c r="E160">
        <f>VLOOKUP(A160,home!$A$2:$E$405,3,FALSE)</f>
        <v>1.2563600782778901</v>
      </c>
      <c r="F160">
        <f>VLOOKUP(B160,home!$B$2:$E$405,3,FALSE)</f>
        <v>0.49</v>
      </c>
      <c r="G160">
        <f>VLOOKUP(C160,away!$B$2:$E$405,4,FALSE)</f>
        <v>1.1599999999999999</v>
      </c>
      <c r="H160">
        <f>VLOOKUP(A160,away!$A$2:$E$405,3,FALSE)</f>
        <v>1.0958904109589001</v>
      </c>
      <c r="I160">
        <f>VLOOKUP(C160,away!$B$2:$E$405,3,FALSE)</f>
        <v>0.83</v>
      </c>
      <c r="J160">
        <f>VLOOKUP(B160,home!$B$2:$E$405,4,FALSE)</f>
        <v>1.17</v>
      </c>
      <c r="K160" s="3">
        <f t="shared" si="224"/>
        <v>0.71411506849315265</v>
      </c>
      <c r="L160" s="3">
        <f t="shared" si="225"/>
        <v>1.0642191780821877</v>
      </c>
      <c r="M160" s="5">
        <f t="shared" si="226"/>
        <v>0.16891929093293903</v>
      </c>
      <c r="N160" s="5">
        <f t="shared" si="227"/>
        <v>0.12062781101439052</v>
      </c>
      <c r="O160" s="5">
        <f t="shared" si="228"/>
        <v>0.1797671489588783</v>
      </c>
      <c r="P160" s="5">
        <f t="shared" si="229"/>
        <v>0.12837442989158815</v>
      </c>
      <c r="Q160" s="5">
        <f t="shared" si="230"/>
        <v>4.3071068762360276E-2</v>
      </c>
      <c r="R160" s="5">
        <f t="shared" si="231"/>
        <v>9.5655823755597835E-2</v>
      </c>
      <c r="S160" s="5">
        <f t="shared" si="232"/>
        <v>2.4390337774583777E-2</v>
      </c>
      <c r="T160" s="5">
        <f t="shared" si="233"/>
        <v>4.5837057397400439E-2</v>
      </c>
      <c r="U160" s="5">
        <f t="shared" si="234"/>
        <v>6.8309265132997676E-2</v>
      </c>
      <c r="V160" s="5">
        <f t="shared" si="235"/>
        <v>2.0595606401287592E-3</v>
      </c>
      <c r="W160" s="5">
        <f t="shared" si="236"/>
        <v>1.02525664064354E-2</v>
      </c>
      <c r="X160" s="5">
        <f t="shared" si="237"/>
        <v>1.091097779428973E-2</v>
      </c>
      <c r="Y160" s="5">
        <f t="shared" si="238"/>
        <v>5.8058359101560084E-3</v>
      </c>
      <c r="Z160" s="5">
        <f t="shared" si="239"/>
        <v>3.3932920711985649E-2</v>
      </c>
      <c r="AA160" s="5">
        <f t="shared" si="240"/>
        <v>2.4232009998412348E-2</v>
      </c>
      <c r="AB160" s="5">
        <f t="shared" si="241"/>
        <v>8.6522217398714955E-3</v>
      </c>
      <c r="AC160" s="5">
        <f t="shared" si="242"/>
        <v>9.7825906067120156E-5</v>
      </c>
      <c r="AD160" s="5">
        <f t="shared" si="243"/>
        <v>1.8303780403905526E-3</v>
      </c>
      <c r="AE160" s="5">
        <f t="shared" si="244"/>
        <v>1.9479234137241193E-3</v>
      </c>
      <c r="AF160" s="5">
        <f t="shared" si="245"/>
        <v>1.0365087271602656E-3</v>
      </c>
      <c r="AG160" s="5">
        <f t="shared" si="246"/>
        <v>3.6769082189783755E-4</v>
      </c>
      <c r="AH160" s="5">
        <f t="shared" si="247"/>
        <v>9.0280162475093514E-3</v>
      </c>
      <c r="AI160" s="5">
        <f t="shared" si="248"/>
        <v>6.447042440947434E-3</v>
      </c>
      <c r="AJ160" s="5">
        <f t="shared" si="249"/>
        <v>2.3019650771477192E-3</v>
      </c>
      <c r="AK160" s="5">
        <f t="shared" si="250"/>
        <v>5.4795598291206308E-4</v>
      </c>
      <c r="AL160" s="5">
        <f t="shared" si="251"/>
        <v>2.973809527765607E-6</v>
      </c>
      <c r="AM160" s="5">
        <f t="shared" si="252"/>
        <v>2.6142010793637251E-4</v>
      </c>
      <c r="AN160" s="5">
        <f t="shared" si="253"/>
        <v>2.7820829240220315E-4</v>
      </c>
      <c r="AO160" s="5">
        <f t="shared" si="254"/>
        <v>1.4803730013796077E-4</v>
      </c>
      <c r="AP160" s="5">
        <f t="shared" si="255"/>
        <v>5.2514711292775594E-5</v>
      </c>
      <c r="AQ160" s="5">
        <f t="shared" si="256"/>
        <v>1.3971790722305252E-5</v>
      </c>
      <c r="AR160" s="5">
        <f t="shared" si="257"/>
        <v>1.921557606127408E-3</v>
      </c>
      <c r="AS160" s="5">
        <f t="shared" si="258"/>
        <v>1.3722132415132122E-3</v>
      </c>
      <c r="AT160" s="5">
        <f t="shared" si="259"/>
        <v>4.8995907647520918E-4</v>
      </c>
      <c r="AU160" s="5">
        <f t="shared" si="260"/>
        <v>1.1662905315197864E-4</v>
      </c>
      <c r="AV160" s="5">
        <f t="shared" si="261"/>
        <v>2.0821641069979188E-5</v>
      </c>
      <c r="AW160" s="5">
        <f t="shared" si="262"/>
        <v>6.2778354191226947E-8</v>
      </c>
      <c r="AX160" s="5">
        <f t="shared" si="263"/>
        <v>3.1114006380744979E-5</v>
      </c>
      <c r="AY160" s="5">
        <f t="shared" si="264"/>
        <v>3.3112122297360367E-5</v>
      </c>
      <c r="AZ160" s="5">
        <f t="shared" si="265"/>
        <v>1.7619277787926862E-5</v>
      </c>
      <c r="BA160" s="5">
        <f t="shared" si="266"/>
        <v>6.2502577752897589E-6</v>
      </c>
      <c r="BB160" s="5">
        <f t="shared" si="267"/>
        <v>1.662911048105167E-6</v>
      </c>
      <c r="BC160" s="5">
        <f t="shared" si="268"/>
        <v>3.5394036576765416E-7</v>
      </c>
      <c r="BD160" s="5">
        <f t="shared" si="269"/>
        <v>3.4082640937174767E-4</v>
      </c>
      <c r="BE160" s="5">
        <f t="shared" si="270"/>
        <v>2.4338927467278083E-4</v>
      </c>
      <c r="BF160" s="5">
        <f t="shared" si="271"/>
        <v>8.6903974276725802E-5</v>
      </c>
      <c r="BG160" s="5">
        <f t="shared" si="272"/>
        <v>2.0686479180983743E-5</v>
      </c>
      <c r="BH160" s="5">
        <f t="shared" si="273"/>
        <v>3.6931316243025951E-6</v>
      </c>
      <c r="BI160" s="5">
        <f t="shared" si="274"/>
        <v>5.2746418856861537E-7</v>
      </c>
      <c r="BJ160" s="8">
        <f t="shared" si="275"/>
        <v>0.24253208300635198</v>
      </c>
      <c r="BK160" s="8">
        <f t="shared" si="276"/>
        <v>0.32387753107713191</v>
      </c>
      <c r="BL160" s="8">
        <f t="shared" si="277"/>
        <v>0.3995586566859271</v>
      </c>
      <c r="BM160" s="8">
        <f t="shared" si="278"/>
        <v>0.26345256882169932</v>
      </c>
      <c r="BN160" s="8">
        <f t="shared" si="279"/>
        <v>0.73641557331575402</v>
      </c>
    </row>
    <row r="161" spans="1:66" x14ac:dyDescent="0.25">
      <c r="A161" t="s">
        <v>122</v>
      </c>
      <c r="B161" t="s">
        <v>143</v>
      </c>
      <c r="C161" t="s">
        <v>131</v>
      </c>
      <c r="D161" s="11">
        <v>44473</v>
      </c>
      <c r="E161">
        <f>VLOOKUP(A161,home!$A$2:$E$405,3,FALSE)</f>
        <v>1.2563600782778901</v>
      </c>
      <c r="F161">
        <f>VLOOKUP(B161,home!$B$2:$E$405,3,FALSE)</f>
        <v>0.72</v>
      </c>
      <c r="G161">
        <f>VLOOKUP(C161,away!$B$2:$E$405,4,FALSE)</f>
        <v>0.91</v>
      </c>
      <c r="H161">
        <f>VLOOKUP(A161,away!$A$2:$E$405,3,FALSE)</f>
        <v>1.0958904109589001</v>
      </c>
      <c r="I161">
        <f>VLOOKUP(C161,away!$B$2:$E$405,3,FALSE)</f>
        <v>0.95</v>
      </c>
      <c r="J161">
        <f>VLOOKUP(B161,home!$B$2:$E$405,4,FALSE)</f>
        <v>1.04</v>
      </c>
      <c r="K161" s="3">
        <f t="shared" si="224"/>
        <v>0.82316712328767361</v>
      </c>
      <c r="L161" s="3">
        <f t="shared" si="225"/>
        <v>1.0827397260273932</v>
      </c>
      <c r="M161" s="5">
        <f t="shared" si="226"/>
        <v>0.14868774408617932</v>
      </c>
      <c r="N161" s="5">
        <f t="shared" si="227"/>
        <v>0.12239486256755404</v>
      </c>
      <c r="O161" s="5">
        <f t="shared" si="228"/>
        <v>0.16099012729550094</v>
      </c>
      <c r="P161" s="5">
        <f t="shared" si="229"/>
        <v>0.13252177996355388</v>
      </c>
      <c r="Q161" s="5">
        <f t="shared" si="230"/>
        <v>5.0375713462461801E-2</v>
      </c>
      <c r="R161" s="5">
        <f t="shared" si="231"/>
        <v>8.7155203160522915E-2</v>
      </c>
      <c r="S161" s="5">
        <f t="shared" si="232"/>
        <v>2.9528362059433853E-2</v>
      </c>
      <c r="T161" s="5">
        <f t="shared" si="233"/>
        <v>5.4543786192780351E-2</v>
      </c>
      <c r="U161" s="5">
        <f t="shared" si="234"/>
        <v>7.1743297865200409E-2</v>
      </c>
      <c r="V161" s="5">
        <f t="shared" si="235"/>
        <v>2.924212545465891E-3</v>
      </c>
      <c r="W161" s="5">
        <f t="shared" si="236"/>
        <v>1.3822543711486274E-2</v>
      </c>
      <c r="X161" s="5">
        <f t="shared" si="237"/>
        <v>1.4966217191176313E-2</v>
      </c>
      <c r="Y161" s="5">
        <f t="shared" si="238"/>
        <v>8.1022589506203509E-3</v>
      </c>
      <c r="Z161" s="5">
        <f t="shared" si="239"/>
        <v>3.1455466930628791E-2</v>
      </c>
      <c r="AA161" s="5">
        <f t="shared" si="240"/>
        <v>2.5893106224956251E-2</v>
      </c>
      <c r="AB161" s="5">
        <f t="shared" si="241"/>
        <v>1.0657176882089694E-2</v>
      </c>
      <c r="AC161" s="5">
        <f t="shared" si="242"/>
        <v>1.6289248228669036E-4</v>
      </c>
      <c r="AD161" s="5">
        <f t="shared" si="243"/>
        <v>2.8445658858755689E-3</v>
      </c>
      <c r="AE161" s="5">
        <f t="shared" si="244"/>
        <v>3.0799244879397823E-3</v>
      </c>
      <c r="AF161" s="5">
        <f t="shared" si="245"/>
        <v>1.6673782981284895E-3</v>
      </c>
      <c r="AG161" s="5">
        <f t="shared" si="246"/>
        <v>6.017789072332207E-4</v>
      </c>
      <c r="AH161" s="5">
        <f t="shared" si="247"/>
        <v>8.5145209116331867E-3</v>
      </c>
      <c r="AI161" s="5">
        <f t="shared" si="248"/>
        <v>7.0088736850018301E-3</v>
      </c>
      <c r="AJ161" s="5">
        <f t="shared" si="249"/>
        <v>2.884737194384816E-3</v>
      </c>
      <c r="AK161" s="5">
        <f t="shared" si="250"/>
        <v>7.9154027258090129E-4</v>
      </c>
      <c r="AL161" s="5">
        <f t="shared" si="251"/>
        <v>5.8072847437384472E-6</v>
      </c>
      <c r="AM161" s="5">
        <f t="shared" si="252"/>
        <v>4.6831062345568914E-4</v>
      </c>
      <c r="AN161" s="5">
        <f t="shared" si="253"/>
        <v>5.0705851613613048E-4</v>
      </c>
      <c r="AO161" s="5">
        <f t="shared" si="254"/>
        <v>2.7450619942054523E-4</v>
      </c>
      <c r="AP161" s="5">
        <f t="shared" si="255"/>
        <v>9.9072922384474033E-5</v>
      </c>
      <c r="AQ161" s="5">
        <f t="shared" si="256"/>
        <v>2.6817547209824654E-5</v>
      </c>
      <c r="AR161" s="5">
        <f t="shared" si="257"/>
        <v>1.8438020078232458E-3</v>
      </c>
      <c r="AS161" s="5">
        <f t="shared" si="258"/>
        <v>1.517757194691898E-3</v>
      </c>
      <c r="AT161" s="5">
        <f t="shared" si="259"/>
        <v>6.2468391190184951E-4</v>
      </c>
      <c r="AU161" s="5">
        <f t="shared" si="260"/>
        <v>1.7140641957477868E-4</v>
      </c>
      <c r="AV161" s="5">
        <f t="shared" si="261"/>
        <v>3.5274032328602633E-5</v>
      </c>
      <c r="AW161" s="5">
        <f t="shared" si="262"/>
        <v>1.4377477887659555E-7</v>
      </c>
      <c r="AX161" s="5">
        <f t="shared" si="263"/>
        <v>6.4249651452512731E-5</v>
      </c>
      <c r="AY161" s="5">
        <f t="shared" si="264"/>
        <v>6.9565650011049139E-5</v>
      </c>
      <c r="AZ161" s="5">
        <f t="shared" si="265"/>
        <v>3.7660746416940424E-5</v>
      </c>
      <c r="BA161" s="5">
        <f t="shared" si="266"/>
        <v>1.3592262085821737E-5</v>
      </c>
      <c r="BB161" s="5">
        <f t="shared" si="267"/>
        <v>3.6792205317237879E-6</v>
      </c>
      <c r="BC161" s="5">
        <f t="shared" si="268"/>
        <v>7.9672764610259512E-7</v>
      </c>
      <c r="BD161" s="5">
        <f t="shared" si="269"/>
        <v>3.3272628013321631E-4</v>
      </c>
      <c r="BE161" s="5">
        <f t="shared" si="270"/>
        <v>2.7388933485946831E-4</v>
      </c>
      <c r="BF161" s="5">
        <f t="shared" si="271"/>
        <v>1.1272834793772142E-4</v>
      </c>
      <c r="BG161" s="5">
        <f t="shared" si="272"/>
        <v>3.0931423294955368E-5</v>
      </c>
      <c r="BH161" s="5">
        <f t="shared" si="273"/>
        <v>6.3654326832254346E-6</v>
      </c>
      <c r="BI161" s="5">
        <f t="shared" si="274"/>
        <v>1.0479629820664039E-6</v>
      </c>
      <c r="BJ161" s="8">
        <f t="shared" si="275"/>
        <v>0.27396433972200696</v>
      </c>
      <c r="BK161" s="8">
        <f t="shared" si="276"/>
        <v>0.31390036407167443</v>
      </c>
      <c r="BL161" s="8">
        <f t="shared" si="277"/>
        <v>0.38058919584008194</v>
      </c>
      <c r="BM161" s="8">
        <f t="shared" si="278"/>
        <v>0.29771451415338701</v>
      </c>
      <c r="BN161" s="8">
        <f t="shared" si="279"/>
        <v>0.70212543053577292</v>
      </c>
    </row>
    <row r="162" spans="1:66" x14ac:dyDescent="0.25">
      <c r="A162" t="s">
        <v>145</v>
      </c>
      <c r="B162" t="s">
        <v>349</v>
      </c>
      <c r="C162" t="s">
        <v>388</v>
      </c>
      <c r="D162" s="11">
        <v>44473</v>
      </c>
      <c r="E162">
        <f>VLOOKUP(A162,home!$A$2:$E$405,3,FALSE)</f>
        <v>1.4020887728459499</v>
      </c>
      <c r="F162">
        <f>VLOOKUP(B162,home!$B$2:$E$405,3,FALSE)</f>
        <v>0.76</v>
      </c>
      <c r="G162">
        <f>VLOOKUP(C162,away!$B$2:$E$405,4,FALSE)</f>
        <v>0.79</v>
      </c>
      <c r="H162">
        <f>VLOOKUP(A162,away!$A$2:$E$405,3,FALSE)</f>
        <v>1.2193211488250699</v>
      </c>
      <c r="I162">
        <f>VLOOKUP(C162,away!$B$2:$E$405,3,FALSE)</f>
        <v>0.99</v>
      </c>
      <c r="J162">
        <f>VLOOKUP(B162,home!$B$2:$E$405,4,FALSE)</f>
        <v>1.03</v>
      </c>
      <c r="K162" s="3">
        <f t="shared" si="224"/>
        <v>0.84181409921670836</v>
      </c>
      <c r="L162" s="3">
        <f t="shared" si="225"/>
        <v>1.2433417754569238</v>
      </c>
      <c r="M162" s="5">
        <f t="shared" si="226"/>
        <v>0.12428774534405461</v>
      </c>
      <c r="N162" s="5">
        <f t="shared" si="227"/>
        <v>0.10462717639048097</v>
      </c>
      <c r="O162" s="5">
        <f t="shared" si="228"/>
        <v>0.15453214596361486</v>
      </c>
      <c r="P162" s="5">
        <f t="shared" si="229"/>
        <v>0.13008733925438537</v>
      </c>
      <c r="Q162" s="5">
        <f t="shared" si="230"/>
        <v>4.4038316123370197E-2</v>
      </c>
      <c r="R162" s="5">
        <f t="shared" si="231"/>
        <v>9.6068136363784737E-2</v>
      </c>
      <c r="S162" s="5">
        <f t="shared" si="232"/>
        <v>3.4039389377126278E-2</v>
      </c>
      <c r="T162" s="5">
        <f t="shared" si="233"/>
        <v>5.4754678156964373E-2</v>
      </c>
      <c r="U162" s="5">
        <f t="shared" si="234"/>
        <v>8.0871511676507357E-2</v>
      </c>
      <c r="V162" s="5">
        <f t="shared" si="235"/>
        <v>3.9586396708849152E-3</v>
      </c>
      <c r="W162" s="5">
        <f t="shared" si="236"/>
        <v>1.2357358472805176E-2</v>
      </c>
      <c r="X162" s="5">
        <f t="shared" si="237"/>
        <v>1.5364420023535249E-2</v>
      </c>
      <c r="Y162" s="5">
        <f t="shared" si="238"/>
        <v>9.5516126354641163E-3</v>
      </c>
      <c r="Z162" s="5">
        <f t="shared" si="239"/>
        <v>3.9815175743795346E-2</v>
      </c>
      <c r="AA162" s="5">
        <f t="shared" si="240"/>
        <v>3.351697630391802E-2</v>
      </c>
      <c r="AB162" s="5">
        <f t="shared" si="241"/>
        <v>1.4107531607875251E-2</v>
      </c>
      <c r="AC162" s="5">
        <f t="shared" si="242"/>
        <v>2.5896001473573084E-4</v>
      </c>
      <c r="AD162" s="5">
        <f t="shared" si="243"/>
        <v>2.6006496478706118E-3</v>
      </c>
      <c r="AE162" s="5">
        <f t="shared" si="244"/>
        <v>3.2334963505248702E-3</v>
      </c>
      <c r="AF162" s="5">
        <f t="shared" si="245"/>
        <v>2.0101705466975383E-3</v>
      </c>
      <c r="AG162" s="5">
        <f t="shared" si="246"/>
        <v>8.3310967216737792E-4</v>
      </c>
      <c r="AH162" s="5">
        <f t="shared" si="247"/>
        <v>1.2375967824854986E-2</v>
      </c>
      <c r="AI162" s="5">
        <f t="shared" si="248"/>
        <v>1.0418264206415267E-2</v>
      </c>
      <c r="AJ162" s="5">
        <f t="shared" si="249"/>
        <v>4.3851208491625712E-3</v>
      </c>
      <c r="AK162" s="5">
        <f t="shared" si="250"/>
        <v>1.2304855191980657E-3</v>
      </c>
      <c r="AL162" s="5">
        <f t="shared" si="251"/>
        <v>1.0841750873183446E-5</v>
      </c>
      <c r="AM162" s="5">
        <f t="shared" si="252"/>
        <v>4.3785270814008983E-4</v>
      </c>
      <c r="AN162" s="5">
        <f t="shared" si="253"/>
        <v>5.4440056352752153E-4</v>
      </c>
      <c r="AO162" s="5">
        <f t="shared" si="254"/>
        <v>3.3843798160802937E-4</v>
      </c>
      <c r="AP162" s="5">
        <f t="shared" si="255"/>
        <v>1.4026469364486171E-4</v>
      </c>
      <c r="AQ162" s="5">
        <f t="shared" si="256"/>
        <v>4.3599238307580958E-5</v>
      </c>
      <c r="AR162" s="5">
        <f t="shared" si="257"/>
        <v>3.0775115616705922E-3</v>
      </c>
      <c r="AS162" s="5">
        <f t="shared" si="258"/>
        <v>2.5906926231167348E-3</v>
      </c>
      <c r="AT162" s="5">
        <f t="shared" si="259"/>
        <v>1.0904407884381928E-3</v>
      </c>
      <c r="AU162" s="5">
        <f t="shared" si="260"/>
        <v>3.0598281002275151E-4</v>
      </c>
      <c r="AV162" s="5">
        <f t="shared" si="261"/>
        <v>6.4395160898774931E-5</v>
      </c>
      <c r="AW162" s="5">
        <f t="shared" si="262"/>
        <v>3.1521265432331371E-7</v>
      </c>
      <c r="AX162" s="5">
        <f t="shared" si="263"/>
        <v>6.1431763848757658E-5</v>
      </c>
      <c r="AY162" s="5">
        <f t="shared" si="264"/>
        <v>7.6380678333164809E-5</v>
      </c>
      <c r="AZ162" s="5">
        <f t="shared" si="265"/>
        <v>4.7483644104680676E-5</v>
      </c>
      <c r="BA162" s="5">
        <f t="shared" si="266"/>
        <v>1.9679466122092797E-5</v>
      </c>
      <c r="BB162" s="5">
        <f t="shared" si="267"/>
        <v>6.1170755870718097E-6</v>
      </c>
      <c r="BC162" s="5">
        <f t="shared" si="268"/>
        <v>1.5211231242068134E-6</v>
      </c>
      <c r="BD162" s="5">
        <f t="shared" si="269"/>
        <v>6.3773311484612071E-4</v>
      </c>
      <c r="BE162" s="5">
        <f t="shared" si="270"/>
        <v>5.368527276148528E-4</v>
      </c>
      <c r="BF162" s="5">
        <f t="shared" si="271"/>
        <v>2.2596509765456508E-4</v>
      </c>
      <c r="BG162" s="5">
        <f t="shared" si="272"/>
        <v>6.3406868378831078E-5</v>
      </c>
      <c r="BH162" s="5">
        <f t="shared" si="273"/>
        <v>1.3344198947119517E-5</v>
      </c>
      <c r="BI162" s="5">
        <f t="shared" si="274"/>
        <v>2.2466669632875932E-6</v>
      </c>
      <c r="BJ162" s="8">
        <f t="shared" si="275"/>
        <v>0.25108815695622844</v>
      </c>
      <c r="BK162" s="8">
        <f t="shared" si="276"/>
        <v>0.29271929609039327</v>
      </c>
      <c r="BL162" s="8">
        <f t="shared" si="277"/>
        <v>0.416114711933883</v>
      </c>
      <c r="BM162" s="8">
        <f t="shared" si="278"/>
        <v>0.34602041581893045</v>
      </c>
      <c r="BN162" s="8">
        <f t="shared" si="279"/>
        <v>0.65364085943969075</v>
      </c>
    </row>
    <row r="163" spans="1:66" x14ac:dyDescent="0.25">
      <c r="A163" t="s">
        <v>145</v>
      </c>
      <c r="B163" t="s">
        <v>357</v>
      </c>
      <c r="C163" t="s">
        <v>432</v>
      </c>
      <c r="D163" s="11">
        <v>44473</v>
      </c>
      <c r="E163">
        <f>VLOOKUP(A163,home!$A$2:$E$405,3,FALSE)</f>
        <v>1.4020887728459499</v>
      </c>
      <c r="F163">
        <f>VLOOKUP(B163,home!$B$2:$E$405,3,FALSE)</f>
        <v>0.76</v>
      </c>
      <c r="G163">
        <f>VLOOKUP(C163,away!$B$2:$E$405,4,FALSE)</f>
        <v>1.68</v>
      </c>
      <c r="H163">
        <f>VLOOKUP(A163,away!$A$2:$E$405,3,FALSE)</f>
        <v>1.2193211488250699</v>
      </c>
      <c r="I163">
        <f>VLOOKUP(C163,away!$B$2:$E$405,3,FALSE)</f>
        <v>0.55000000000000004</v>
      </c>
      <c r="J163">
        <f>VLOOKUP(B163,home!$B$2:$E$405,4,FALSE)</f>
        <v>0.82</v>
      </c>
      <c r="K163" s="3">
        <f t="shared" si="224"/>
        <v>1.7901869451697088</v>
      </c>
      <c r="L163" s="3">
        <f t="shared" si="225"/>
        <v>0.54991383812010652</v>
      </c>
      <c r="M163" s="5">
        <f t="shared" si="226"/>
        <v>9.6317930503408561E-2</v>
      </c>
      <c r="N163" s="5">
        <f t="shared" si="227"/>
        <v>0.17242710177296527</v>
      </c>
      <c r="O163" s="5">
        <f t="shared" si="228"/>
        <v>5.2966562842915087E-2</v>
      </c>
      <c r="P163" s="5">
        <f t="shared" si="229"/>
        <v>9.4820049331897568E-2</v>
      </c>
      <c r="Q163" s="5">
        <f t="shared" si="230"/>
        <v>0.15433837329370562</v>
      </c>
      <c r="R163" s="5">
        <f t="shared" si="231"/>
        <v>1.4563522932488627E-2</v>
      </c>
      <c r="S163" s="5">
        <f t="shared" si="232"/>
        <v>2.3336365587156474E-2</v>
      </c>
      <c r="T163" s="5">
        <f t="shared" si="233"/>
        <v>8.4872807227155414E-2</v>
      </c>
      <c r="U163" s="5">
        <f t="shared" si="234"/>
        <v>2.6071428629420815E-2</v>
      </c>
      <c r="V163" s="5">
        <f t="shared" si="235"/>
        <v>2.552605758215227E-3</v>
      </c>
      <c r="W163" s="5">
        <f t="shared" si="236"/>
        <v>9.2098180336373653E-2</v>
      </c>
      <c r="X163" s="5">
        <f t="shared" si="237"/>
        <v>5.0646063832652959E-2</v>
      </c>
      <c r="Y163" s="5">
        <f t="shared" si="238"/>
        <v>1.392548567394505E-2</v>
      </c>
      <c r="Z163" s="5">
        <f t="shared" si="239"/>
        <v>2.6695609307850038E-3</v>
      </c>
      <c r="AA163" s="5">
        <f t="shared" si="240"/>
        <v>4.7790131276264107E-3</v>
      </c>
      <c r="AB163" s="5">
        <f t="shared" si="241"/>
        <v>4.2776634559357303E-3</v>
      </c>
      <c r="AC163" s="5">
        <f t="shared" si="242"/>
        <v>1.570568186615369E-4</v>
      </c>
      <c r="AD163" s="5">
        <f t="shared" si="243"/>
        <v>4.1218240028015427E-2</v>
      </c>
      <c r="AE163" s="5">
        <f t="shared" si="244"/>
        <v>2.2666480574361773E-2</v>
      </c>
      <c r="AF163" s="5">
        <f t="shared" si="245"/>
        <v>6.2323056646610593E-3</v>
      </c>
      <c r="AG163" s="5">
        <f t="shared" si="246"/>
        <v>1.1424103761304817E-3</v>
      </c>
      <c r="AH163" s="5">
        <f t="shared" si="247"/>
        <v>3.6700712438586628E-4</v>
      </c>
      <c r="AI163" s="5">
        <f t="shared" si="248"/>
        <v>6.5701136285985337E-4</v>
      </c>
      <c r="AJ163" s="5">
        <f t="shared" si="249"/>
        <v>5.8808658230993403E-4</v>
      </c>
      <c r="AK163" s="5">
        <f t="shared" si="250"/>
        <v>3.5092830742690498E-4</v>
      </c>
      <c r="AL163" s="5">
        <f t="shared" si="251"/>
        <v>6.1845744465495108E-6</v>
      </c>
      <c r="AM163" s="5">
        <f t="shared" si="252"/>
        <v>1.4757671040204935E-2</v>
      </c>
      <c r="AN163" s="5">
        <f t="shared" si="253"/>
        <v>8.1154475234330413E-3</v>
      </c>
      <c r="AO163" s="5">
        <f t="shared" si="254"/>
        <v>2.2313984478366882E-3</v>
      </c>
      <c r="AP163" s="5">
        <f t="shared" si="255"/>
        <v>4.0902562827504059E-4</v>
      </c>
      <c r="AQ163" s="5">
        <f t="shared" si="256"/>
        <v>5.623221328355387E-5</v>
      </c>
      <c r="AR163" s="5">
        <f t="shared" si="257"/>
        <v>4.0364459277691021E-5</v>
      </c>
      <c r="AS163" s="5">
        <f t="shared" si="258"/>
        <v>7.2259928047756808E-5</v>
      </c>
      <c r="AT163" s="5">
        <f t="shared" si="259"/>
        <v>6.4679389924998359E-5</v>
      </c>
      <c r="AU163" s="5">
        <f t="shared" si="260"/>
        <v>3.8596066488424407E-5</v>
      </c>
      <c r="AV163" s="5">
        <f t="shared" si="261"/>
        <v>1.7273543590619866E-5</v>
      </c>
      <c r="AW163" s="5">
        <f t="shared" si="262"/>
        <v>1.6912209707005048E-7</v>
      </c>
      <c r="AX163" s="5">
        <f t="shared" si="263"/>
        <v>4.4031650062139969E-3</v>
      </c>
      <c r="AY163" s="5">
        <f t="shared" si="264"/>
        <v>2.4213613684432814E-3</v>
      </c>
      <c r="AZ163" s="5">
        <f t="shared" si="265"/>
        <v>6.6577006179819914E-4</v>
      </c>
      <c r="BA163" s="5">
        <f t="shared" si="266"/>
        <v>1.2203872332963608E-4</v>
      </c>
      <c r="BB163" s="5">
        <f t="shared" si="267"/>
        <v>1.6777695686369489E-5</v>
      </c>
      <c r="BC163" s="5">
        <f t="shared" si="268"/>
        <v>1.8452574059405203E-6</v>
      </c>
      <c r="BD163" s="5">
        <f t="shared" si="269"/>
        <v>3.6994957875063016E-6</v>
      </c>
      <c r="BE163" s="5">
        <f t="shared" si="270"/>
        <v>6.6227890625041124E-6</v>
      </c>
      <c r="BF163" s="5">
        <f t="shared" si="271"/>
        <v>5.9280152601537989E-6</v>
      </c>
      <c r="BG163" s="5">
        <f t="shared" si="272"/>
        <v>3.537418509831381E-6</v>
      </c>
      <c r="BH163" s="5">
        <f t="shared" si="273"/>
        <v>1.5831601089754561E-6</v>
      </c>
      <c r="BI163" s="5">
        <f t="shared" si="274"/>
        <v>5.6683051184026246E-7</v>
      </c>
      <c r="BJ163" s="8">
        <f t="shared" si="275"/>
        <v>0.67276818174587749</v>
      </c>
      <c r="BK163" s="8">
        <f t="shared" si="276"/>
        <v>0.21961155394222917</v>
      </c>
      <c r="BL163" s="8">
        <f t="shared" si="277"/>
        <v>0.10487633546193953</v>
      </c>
      <c r="BM163" s="8">
        <f t="shared" si="278"/>
        <v>0.41207089915710404</v>
      </c>
      <c r="BN163" s="8">
        <f t="shared" si="279"/>
        <v>0.58543354067738074</v>
      </c>
    </row>
    <row r="164" spans="1:66" x14ac:dyDescent="0.25">
      <c r="A164" t="s">
        <v>145</v>
      </c>
      <c r="B164" t="s">
        <v>360</v>
      </c>
      <c r="C164" t="s">
        <v>371</v>
      </c>
      <c r="D164" s="11">
        <v>44473</v>
      </c>
      <c r="E164">
        <f>VLOOKUP(A164,home!$A$2:$E$405,3,FALSE)</f>
        <v>1.4020887728459499</v>
      </c>
      <c r="F164">
        <f>VLOOKUP(B164,home!$B$2:$E$405,3,FALSE)</f>
        <v>1.1599999999999999</v>
      </c>
      <c r="G164">
        <f>VLOOKUP(C164,away!$B$2:$E$405,4,FALSE)</f>
        <v>0.96</v>
      </c>
      <c r="H164">
        <f>VLOOKUP(A164,away!$A$2:$E$405,3,FALSE)</f>
        <v>1.2193211488250699</v>
      </c>
      <c r="I164">
        <f>VLOOKUP(C164,away!$B$2:$E$405,3,FALSE)</f>
        <v>0.63</v>
      </c>
      <c r="J164">
        <f>VLOOKUP(B164,home!$B$2:$E$405,4,FALSE)</f>
        <v>1.17</v>
      </c>
      <c r="K164" s="3">
        <f t="shared" si="224"/>
        <v>1.5613660574412498</v>
      </c>
      <c r="L164" s="3">
        <f t="shared" si="225"/>
        <v>0.89876161879895899</v>
      </c>
      <c r="M164" s="5">
        <f t="shared" si="226"/>
        <v>8.5424043650316736E-2</v>
      </c>
      <c r="N164" s="5">
        <f t="shared" si="227"/>
        <v>0.13337820224498426</v>
      </c>
      <c r="O164" s="5">
        <f t="shared" si="228"/>
        <v>7.6775851755511604E-2</v>
      </c>
      <c r="P164" s="5">
        <f t="shared" si="229"/>
        <v>0.119875208962197</v>
      </c>
      <c r="Q164" s="5">
        <f t="shared" si="230"/>
        <v>0.10412609889392638</v>
      </c>
      <c r="R164" s="5">
        <f t="shared" si="231"/>
        <v>3.4501594404226246E-2</v>
      </c>
      <c r="S164" s="5">
        <f t="shared" si="232"/>
        <v>4.2055096872240828E-2</v>
      </c>
      <c r="T164" s="5">
        <f t="shared" si="233"/>
        <v>9.3584541201125776E-2</v>
      </c>
      <c r="U164" s="5">
        <f t="shared" si="234"/>
        <v>5.3869618430363815E-2</v>
      </c>
      <c r="V164" s="5">
        <f t="shared" si="235"/>
        <v>6.5573049330780999E-3</v>
      </c>
      <c r="W164" s="5">
        <f t="shared" si="236"/>
        <v>5.4192985502249172E-2</v>
      </c>
      <c r="X164" s="5">
        <f t="shared" si="237"/>
        <v>4.8706575377549986E-2</v>
      </c>
      <c r="Y164" s="5">
        <f t="shared" si="238"/>
        <v>2.1887800266240168E-2</v>
      </c>
      <c r="Z164" s="5">
        <f t="shared" si="239"/>
        <v>1.033623627929583E-2</v>
      </c>
      <c r="AA164" s="5">
        <f t="shared" si="240"/>
        <v>1.6138648488185341E-2</v>
      </c>
      <c r="AB164" s="5">
        <f t="shared" si="241"/>
        <v>1.2599168981214071E-2</v>
      </c>
      <c r="AC164" s="5">
        <f t="shared" si="242"/>
        <v>5.7511493946255923E-4</v>
      </c>
      <c r="AD164" s="5">
        <f t="shared" si="243"/>
        <v>2.115377202865441E-2</v>
      </c>
      <c r="AE164" s="5">
        <f t="shared" si="244"/>
        <v>1.9012198392177576E-2</v>
      </c>
      <c r="AF164" s="5">
        <f t="shared" si="245"/>
        <v>8.5437171019402403E-3</v>
      </c>
      <c r="AG164" s="5">
        <f t="shared" si="246"/>
        <v>2.5595883377000539E-3</v>
      </c>
      <c r="AH164" s="5">
        <f t="shared" si="247"/>
        <v>2.3224531126671121E-3</v>
      </c>
      <c r="AI164" s="5">
        <f t="shared" si="248"/>
        <v>3.626199460117207E-3</v>
      </c>
      <c r="AJ164" s="5">
        <f t="shared" si="249"/>
        <v>2.8309123772693968E-3</v>
      </c>
      <c r="AK164" s="5">
        <f t="shared" si="250"/>
        <v>1.4733634991529179E-3</v>
      </c>
      <c r="AL164" s="5">
        <f t="shared" si="251"/>
        <v>3.2282257125438651E-5</v>
      </c>
      <c r="AM164" s="5">
        <f t="shared" si="252"/>
        <v>6.6057563264782177E-3</v>
      </c>
      <c r="AN164" s="5">
        <f t="shared" si="253"/>
        <v>5.9370002493770281E-3</v>
      </c>
      <c r="AO164" s="5">
        <f t="shared" si="254"/>
        <v>2.6679739774699597E-3</v>
      </c>
      <c r="AP164" s="5">
        <f t="shared" si="255"/>
        <v>7.9929087030146634E-4</v>
      </c>
      <c r="AQ164" s="5">
        <f t="shared" si="256"/>
        <v>1.7959298912084362E-4</v>
      </c>
      <c r="AR164" s="5">
        <f t="shared" si="257"/>
        <v>4.1746634382507498E-4</v>
      </c>
      <c r="AS164" s="5">
        <f t="shared" si="258"/>
        <v>6.5181777937257045E-4</v>
      </c>
      <c r="AT164" s="5">
        <f t="shared" si="259"/>
        <v>5.0886307817453046E-4</v>
      </c>
      <c r="AU164" s="5">
        <f t="shared" si="260"/>
        <v>2.6484051271559504E-4</v>
      </c>
      <c r="AV164" s="5">
        <f t="shared" si="261"/>
        <v>1.0337824679736701E-4</v>
      </c>
      <c r="AW164" s="5">
        <f t="shared" si="262"/>
        <v>1.2583766275857791E-6</v>
      </c>
      <c r="AX164" s="5">
        <f t="shared" si="263"/>
        <v>1.719000618648483E-3</v>
      </c>
      <c r="AY164" s="5">
        <f t="shared" si="264"/>
        <v>1.5449717787329226E-3</v>
      </c>
      <c r="AZ164" s="5">
        <f t="shared" si="265"/>
        <v>6.9428066842635412E-4</v>
      </c>
      <c r="BA164" s="5">
        <f t="shared" si="266"/>
        <v>2.079976058185645E-4</v>
      </c>
      <c r="BB164" s="5">
        <f t="shared" si="267"/>
        <v>4.6735066227950186E-5</v>
      </c>
      <c r="BC164" s="5">
        <f t="shared" si="268"/>
        <v>8.4007367555418143E-6</v>
      </c>
      <c r="BD164" s="5">
        <f t="shared" si="269"/>
        <v>6.2533787828384526E-5</v>
      </c>
      <c r="BE164" s="5">
        <f t="shared" si="270"/>
        <v>9.7638133758472346E-5</v>
      </c>
      <c r="BF164" s="5">
        <f t="shared" si="271"/>
        <v>7.6224433981193695E-5</v>
      </c>
      <c r="BG164" s="5">
        <f t="shared" si="272"/>
        <v>3.9671414655302411E-5</v>
      </c>
      <c r="BH164" s="5">
        <f t="shared" si="273"/>
        <v>1.5485400073366642E-5</v>
      </c>
      <c r="BI164" s="5">
        <f t="shared" si="274"/>
        <v>4.8356756120905777E-6</v>
      </c>
      <c r="BJ164" s="8">
        <f t="shared" si="275"/>
        <v>0.52755648023390556</v>
      </c>
      <c r="BK164" s="8">
        <f t="shared" si="276"/>
        <v>0.25606402339315354</v>
      </c>
      <c r="BL164" s="8">
        <f t="shared" si="277"/>
        <v>0.2063805653155017</v>
      </c>
      <c r="BM164" s="8">
        <f t="shared" si="278"/>
        <v>0.44471259190858875</v>
      </c>
      <c r="BN164" s="8">
        <f t="shared" si="279"/>
        <v>0.55408099991116233</v>
      </c>
    </row>
    <row r="165" spans="1:66" x14ac:dyDescent="0.25">
      <c r="A165" t="s">
        <v>145</v>
      </c>
      <c r="B165" t="s">
        <v>391</v>
      </c>
      <c r="C165" t="s">
        <v>366</v>
      </c>
      <c r="D165" s="11">
        <v>44473</v>
      </c>
      <c r="E165">
        <f>VLOOKUP(A165,home!$A$2:$E$405,3,FALSE)</f>
        <v>1.4020887728459499</v>
      </c>
      <c r="F165">
        <f>VLOOKUP(B165,home!$B$2:$E$405,3,FALSE)</f>
        <v>1.05</v>
      </c>
      <c r="G165">
        <f>VLOOKUP(C165,away!$B$2:$E$405,4,FALSE)</f>
        <v>0.8</v>
      </c>
      <c r="H165">
        <f>VLOOKUP(A165,away!$A$2:$E$405,3,FALSE)</f>
        <v>1.2193211488250699</v>
      </c>
      <c r="I165">
        <f>VLOOKUP(C165,away!$B$2:$E$405,3,FALSE)</f>
        <v>0.85</v>
      </c>
      <c r="J165">
        <f>VLOOKUP(B165,home!$B$2:$E$405,4,FALSE)</f>
        <v>1.3</v>
      </c>
      <c r="K165" s="3">
        <f t="shared" ref="K165:K228" si="280">E165*F165*G165</f>
        <v>1.177754569190598</v>
      </c>
      <c r="L165" s="3">
        <f t="shared" ref="L165:L228" si="281">H165*I165*J165</f>
        <v>1.3473498694517021</v>
      </c>
      <c r="M165" s="5">
        <f t="shared" ref="M165:M228" si="282">_xlfn.POISSON.DIST(0,K165,FALSE) * _xlfn.POISSON.DIST(0,L165,FALSE)</f>
        <v>8.0049952041828271E-2</v>
      </c>
      <c r="N165" s="5">
        <f t="shared" ref="N165:N228" si="283">_xlfn.POISSON.DIST(1,K165,FALSE) * _xlfn.POISSON.DIST(0,L165,FALSE)</f>
        <v>9.4279196780751487E-2</v>
      </c>
      <c r="O165" s="5">
        <f t="shared" ref="O165:O228" si="284">_xlfn.POISSON.DIST(0,K165,FALSE) * _xlfn.POISSON.DIST(1,L165,FALSE)</f>
        <v>0.10785529243317235</v>
      </c>
      <c r="P165" s="5">
        <f t="shared" ref="P165:P228" si="285">_xlfn.POISSON.DIST(1,K165,FALSE) * _xlfn.POISSON.DIST(1,L165,FALSE)</f>
        <v>0.12702706347455686</v>
      </c>
      <c r="Q165" s="5">
        <f t="shared" ref="Q165:Q228" si="286">_xlfn.POISSON.DIST(2,K165,FALSE) * _xlfn.POISSON.DIST(0,L165,FALSE)</f>
        <v>5.5518877394074795E-2</v>
      </c>
      <c r="R165" s="5">
        <f t="shared" ref="R165:R228" si="287">_xlfn.POISSON.DIST(0,K165,FALSE) * _xlfn.POISSON.DIST(2,L165,FALSE)</f>
        <v>7.2659407089754963E-2</v>
      </c>
      <c r="S165" s="5">
        <f t="shared" ref="S165:S228" si="288">_xlfn.POISSON.DIST(2,K165,FALSE) * _xlfn.POISSON.DIST(2,L165,FALSE)</f>
        <v>5.039314341668083E-2</v>
      </c>
      <c r="T165" s="5">
        <f t="shared" ref="T165:T228" si="289">_xlfn.POISSON.DIST(2,K165,FALSE) * _xlfn.POISSON.DIST(1,L165,FALSE)</f>
        <v>7.4803352209011728E-2</v>
      </c>
      <c r="U165" s="5">
        <f t="shared" ref="U165:U228" si="290">_xlfn.POISSON.DIST(1,K165,FALSE) * _xlfn.POISSON.DIST(2,L165,FALSE)</f>
        <v>8.5574948694638636E-2</v>
      </c>
      <c r="V165" s="5">
        <f t="shared" ref="V165:V228" si="291">_xlfn.POISSON.DIST(3,K165,FALSE) * _xlfn.POISSON.DIST(3,L165,FALSE)</f>
        <v>8.8851368762682282E-3</v>
      </c>
      <c r="W165" s="5">
        <f t="shared" ref="W165:W228" si="292">_xlfn.POISSON.DIST(3,K165,FALSE) * _xlfn.POISSON.DIST(0,L165,FALSE)</f>
        <v>2.1795870509068064E-2</v>
      </c>
      <c r="X165" s="5">
        <f t="shared" ref="X165:X228" si="293">_xlfn.POISSON.DIST(3,K165,FALSE) * _xlfn.POISSON.DIST(1,L165,FALSE)</f>
        <v>2.9366663284979059E-2</v>
      </c>
      <c r="Y165" s="5">
        <f t="shared" ref="Y165:Y228" si="294">_xlfn.POISSON.DIST(3,K165,FALSE) * _xlfn.POISSON.DIST(2,L165,FALSE)</f>
        <v>1.9783584971624316E-2</v>
      </c>
      <c r="Z165" s="5">
        <f t="shared" ref="Z165:Z228" si="295">_xlfn.POISSON.DIST(0,K165,FALSE) * _xlfn.POISSON.DIST(3,L165,FALSE)</f>
        <v>3.2632547552273156E-2</v>
      </c>
      <c r="AA165" s="5">
        <f t="shared" ref="AA165:AA228" si="296">_xlfn.POISSON.DIST(1,K165,FALSE) * _xlfn.POISSON.DIST(3,L165,FALSE)</f>
        <v>3.8433131984019167E-2</v>
      </c>
      <c r="AB165" s="5">
        <f t="shared" ref="AB165:AB228" si="297">_xlfn.POISSON.DIST(2,K165,FALSE) * _xlfn.POISSON.DIST(3,L165,FALSE)</f>
        <v>2.2632398401241947E-2</v>
      </c>
      <c r="AC165" s="5">
        <f t="shared" ref="AC165:AC228" si="298">_xlfn.POISSON.DIST(4,K165,FALSE) * _xlfn.POISSON.DIST(4,L165,FALSE)</f>
        <v>8.8120980804280941E-4</v>
      </c>
      <c r="AD165" s="5">
        <f t="shared" ref="AD165:AD228" si="299">_xlfn.POISSON.DIST(4,K165,FALSE) * _xlfn.POISSON.DIST(0,L165,FALSE)</f>
        <v>6.4175465203853768E-3</v>
      </c>
      <c r="AE165" s="5">
        <f t="shared" ref="AE165:AE228" si="300">_xlfn.POISSON.DIST(4,K165,FALSE) * _xlfn.POISSON.DIST(1,L165,FALSE)</f>
        <v>8.6466804664414622E-3</v>
      </c>
      <c r="AF165" s="5">
        <f t="shared" ref="AF165:AF228" si="301">_xlfn.POISSON.DIST(4,K165,FALSE) * _xlfn.POISSON.DIST(2,L165,FALSE)</f>
        <v>5.8250518988252446E-3</v>
      </c>
      <c r="AG165" s="5">
        <f t="shared" ref="AG165:AG228" si="302">_xlfn.POISSON.DIST(4,K165,FALSE) * _xlfn.POISSON.DIST(3,L165,FALSE)</f>
        <v>2.6161276384771949E-3</v>
      </c>
      <c r="AH165" s="5">
        <f t="shared" ref="AH165:AH228" si="303">_xlfn.POISSON.DIST(0,K165,FALSE) * _xlfn.POISSON.DIST(4,L165,FALSE)</f>
        <v>1.0991864671107921E-2</v>
      </c>
      <c r="AI165" s="5">
        <f t="shared" ref="AI165:AI228" si="304">_xlfn.POISSON.DIST(1,K165,FALSE) * _xlfn.POISSON.DIST(4,L165,FALSE)</f>
        <v>1.2945718840322062E-2</v>
      </c>
      <c r="AJ165" s="5">
        <f t="shared" ref="AJ165:AJ228" si="305">_xlfn.POISSON.DIST(2,K165,FALSE) * _xlfn.POISSON.DIST(4,L165,FALSE)</f>
        <v>7.6234397578230605E-3</v>
      </c>
      <c r="AK165" s="5">
        <f t="shared" ref="AK165:AK228" si="306">_xlfn.POISSON.DIST(3,K165,FALSE) * _xlfn.POISSON.DIST(4,L165,FALSE)</f>
        <v>2.9928470025751249E-3</v>
      </c>
      <c r="AL165" s="5">
        <f t="shared" ref="AL165:AL228" si="307">_xlfn.POISSON.DIST(5,K165,FALSE) * _xlfn.POISSON.DIST(5,L165,FALSE)</f>
        <v>5.5933822002624382E-5</v>
      </c>
      <c r="AM165" s="5">
        <f t="shared" ref="AM165:AM228" si="308">_xlfn.POISSON.DIST(5,K165,FALSE) * _xlfn.POISSON.DIST(0,L165,FALSE)</f>
        <v>1.5116589474754203E-3</v>
      </c>
      <c r="AN165" s="5">
        <f t="shared" ref="AN165:AN228" si="309">_xlfn.POISSON.DIST(5,K165,FALSE) * _xlfn.POISSON.DIST(1,L165,FALSE)</f>
        <v>2.0367334855365049E-3</v>
      </c>
      <c r="AO165" s="5">
        <f t="shared" ref="AO165:AO228" si="310">_xlfn.POISSON.DIST(5,K165,FALSE) * _xlfn.POISSON.DIST(2,L165,FALSE)</f>
        <v>1.3720962979227602E-3</v>
      </c>
      <c r="AP165" s="5">
        <f t="shared" ref="AP165:AP228" si="311">_xlfn.POISSON.DIST(5,K165,FALSE) * _xlfn.POISSON.DIST(3,L165,FALSE)</f>
        <v>6.1623125596046513E-4</v>
      </c>
      <c r="AQ165" s="5">
        <f t="shared" ref="AQ165:AQ228" si="312">_xlfn.POISSON.DIST(5,K165,FALSE) * _xlfn.POISSON.DIST(4,L165,FALSE)</f>
        <v>2.0756977556759772E-4</v>
      </c>
      <c r="AR165" s="5">
        <f t="shared" ref="AR165:AR228" si="313">_xlfn.POISSON.DIST(0,K165,FALSE) * _xlfn.POISSON.DIST(5,L165,FALSE)</f>
        <v>2.9619774859296071E-3</v>
      </c>
      <c r="AS165" s="5">
        <f t="shared" ref="AS165:AS228" si="314">_xlfn.POISSON.DIST(1,K165,FALSE) * _xlfn.POISSON.DIST(5,L165,FALSE)</f>
        <v>3.4884825178932745E-3</v>
      </c>
      <c r="AT165" s="5">
        <f t="shared" ref="AT165:AT228" si="315">_xlfn.POISSON.DIST(2,K165,FALSE) * _xlfn.POISSON.DIST(5,L165,FALSE)</f>
        <v>2.0542881124951634E-3</v>
      </c>
      <c r="AU165" s="5">
        <f t="shared" ref="AU165:AU228" si="316">_xlfn.POISSON.DIST(3,K165,FALSE) * _xlfn.POISSON.DIST(5,L165,FALSE)</f>
        <v>8.0648240364170249E-4</v>
      </c>
      <c r="AV165" s="5">
        <f t="shared" ref="AV165:AV228" si="317">_xlfn.POISSON.DIST(4,K165,FALSE) * _xlfn.POISSON.DIST(5,L165,FALSE)</f>
        <v>2.3745958396520776E-4</v>
      </c>
      <c r="AW165" s="5">
        <f t="shared" ref="AW165:AW228" si="318">_xlfn.POISSON.DIST(6,K165,FALSE) * _xlfn.POISSON.DIST(6,L165,FALSE)</f>
        <v>2.4655123237541175E-6</v>
      </c>
      <c r="AX165" s="5">
        <f t="shared" ref="AX165:AX228" si="319">_xlfn.POISSON.DIST(6,K165,FALSE) * _xlfn.POISSON.DIST(0,L165,FALSE)</f>
        <v>2.9672720540783743E-4</v>
      </c>
      <c r="AY165" s="5">
        <f t="shared" ref="AY165:AY228" si="320">_xlfn.POISSON.DIST(6,K165,FALSE) * _xlfn.POISSON.DIST(1,L165,FALSE)</f>
        <v>3.9979536146901817E-4</v>
      </c>
      <c r="AZ165" s="5">
        <f t="shared" ref="AZ165:AZ228" si="321">_xlfn.POISSON.DIST(6,K165,FALSE) * _xlfn.POISSON.DIST(2,L165,FALSE)</f>
        <v>2.6933211404133887E-4</v>
      </c>
      <c r="BA165" s="5">
        <f t="shared" ref="BA165:BA228" si="322">_xlfn.POISSON.DIST(6,K165,FALSE) * _xlfn.POISSON.DIST(3,L165,FALSE)</f>
        <v>1.2096152956424967E-4</v>
      </c>
      <c r="BB165" s="5">
        <f t="shared" ref="BB165:BB228" si="323">_xlfn.POISSON.DIST(6,K165,FALSE) * _xlfn.POISSON.DIST(4,L165,FALSE)</f>
        <v>4.0744375266767491E-5</v>
      </c>
      <c r="BC165" s="5">
        <f t="shared" ref="BC165:BC228" si="324">_xlfn.POISSON.DIST(6,K165,FALSE) * _xlfn.POISSON.DIST(5,L165,FALSE)</f>
        <v>1.0979385739314067E-5</v>
      </c>
      <c r="BD165" s="5">
        <f t="shared" ref="BD165:BD228" si="325">_xlfn.POISSON.DIST(0,K165,FALSE) * _xlfn.POISSON.DIST(6,L165,FALSE)</f>
        <v>6.6513666316435674E-4</v>
      </c>
      <c r="BE165" s="5">
        <f t="shared" ref="BE165:BE228" si="326">_xlfn.POISSON.DIST(1,K165,FALSE) * _xlfn.POISSON.DIST(6,L165,FALSE)</f>
        <v>7.8336774417800891E-4</v>
      </c>
      <c r="BF165" s="5">
        <f t="shared" ref="BF165:BF228" si="327">_xlfn.POISSON.DIST(2,K165,FALSE) * _xlfn.POISSON.DIST(6,L165,FALSE)</f>
        <v>4.6130747003109076E-4</v>
      </c>
      <c r="BG165" s="5">
        <f t="shared" ref="BG165:BG228" si="328">_xlfn.POISSON.DIST(3,K165,FALSE) * _xlfn.POISSON.DIST(6,L165,FALSE)</f>
        <v>1.8110232687695732E-4</v>
      </c>
      <c r="BH165" s="5">
        <f t="shared" ref="BH165:BH228" si="329">_xlfn.POISSON.DIST(4,K165,FALSE) * _xlfn.POISSON.DIST(6,L165,FALSE)</f>
        <v>5.3323523242596411E-5</v>
      </c>
      <c r="BI165" s="5">
        <f t="shared" ref="BI165:BI228" si="330">_xlfn.POISSON.DIST(5,K165,FALSE) * _xlfn.POISSON.DIST(6,L165,FALSE)</f>
        <v>1.2560404628861797E-5</v>
      </c>
      <c r="BJ165" s="8">
        <f t="shared" ref="BJ165:BJ228" si="331">SUM(N165,Q165,T165,W165,X165,Y165,AD165,AE165,AF165,AG165,AM165,AN165,AO165,AP165,AQ165,AX165,AY165,AZ165,BA165,BB165,BC165)</f>
        <v>0.32593578140758994</v>
      </c>
      <c r="BK165" s="8">
        <f t="shared" ref="BK165:BK228" si="332">SUM(M165,P165,S165,V165,AC165,AL165,AY165)</f>
        <v>0.26769223480084864</v>
      </c>
      <c r="BL165" s="8">
        <f t="shared" ref="BL165:BL228" si="333">SUM(O165,R165,U165,AA165,AB165,AH165,AI165,AJ165,AK165,AR165,AS165,AT165,AU165,AV165,BD165,BE165,BF165,BG165,BH165,BI165)</f>
        <v>0.37341453711070216</v>
      </c>
      <c r="BM165" s="8">
        <f t="shared" ref="BM165:BM228" si="334">SUM(S165:BI165)</f>
        <v>0.4618879818081299</v>
      </c>
      <c r="BN165" s="8">
        <f t="shared" ref="BN165:BN228" si="335">SUM(M165:R165)</f>
        <v>0.53738978921413871</v>
      </c>
    </row>
    <row r="166" spans="1:66" x14ac:dyDescent="0.25">
      <c r="A166" t="s">
        <v>145</v>
      </c>
      <c r="B166" t="s">
        <v>146</v>
      </c>
      <c r="C166" t="s">
        <v>355</v>
      </c>
      <c r="D166" s="11">
        <v>44473</v>
      </c>
      <c r="E166">
        <f>VLOOKUP(A166,home!$A$2:$E$405,3,FALSE)</f>
        <v>1.4020887728459499</v>
      </c>
      <c r="F166">
        <f>VLOOKUP(B166,home!$B$2:$E$405,3,FALSE)</f>
        <v>1.19</v>
      </c>
      <c r="G166">
        <f>VLOOKUP(C166,away!$B$2:$E$405,4,FALSE)</f>
        <v>1.92</v>
      </c>
      <c r="H166">
        <f>VLOOKUP(A166,away!$A$2:$E$405,3,FALSE)</f>
        <v>1.2193211488250699</v>
      </c>
      <c r="I166">
        <f>VLOOKUP(C166,away!$B$2:$E$405,3,FALSE)</f>
        <v>0.67</v>
      </c>
      <c r="J166">
        <f>VLOOKUP(B166,home!$B$2:$E$405,4,FALSE)</f>
        <v>1.1499999999999999</v>
      </c>
      <c r="K166" s="3">
        <f t="shared" si="280"/>
        <v>3.2034924281984258</v>
      </c>
      <c r="L166" s="3">
        <f t="shared" si="281"/>
        <v>0.93948694516971631</v>
      </c>
      <c r="M166" s="5">
        <f t="shared" si="282"/>
        <v>1.5875481985576135E-2</v>
      </c>
      <c r="N166" s="5">
        <f t="shared" si="283"/>
        <v>5.0856986334793658E-2</v>
      </c>
      <c r="O166" s="5">
        <f t="shared" si="284"/>
        <v>1.4914808073725784E-2</v>
      </c>
      <c r="P166" s="5">
        <f t="shared" si="285"/>
        <v>4.7779474732213299E-2</v>
      </c>
      <c r="Q166" s="5">
        <f t="shared" si="286"/>
        <v>8.1459985322251169E-2</v>
      </c>
      <c r="R166" s="5">
        <f t="shared" si="287"/>
        <v>7.0061337374886278E-3</v>
      </c>
      <c r="S166" s="5">
        <f t="shared" si="288"/>
        <v>3.5949746403925675E-2</v>
      </c>
      <c r="T166" s="5">
        <f t="shared" si="289"/>
        <v>7.6530592763971686E-2</v>
      </c>
      <c r="U166" s="5">
        <f t="shared" si="290"/>
        <v>2.244409637899036E-2</v>
      </c>
      <c r="V166" s="5">
        <f t="shared" si="291"/>
        <v>1.2021752238916755E-2</v>
      </c>
      <c r="W166" s="5">
        <f t="shared" si="292"/>
        <v>8.6985482060328828E-2</v>
      </c>
      <c r="X166" s="5">
        <f t="shared" si="293"/>
        <v>8.1721724814973487E-2</v>
      </c>
      <c r="Y166" s="5">
        <f t="shared" si="294"/>
        <v>3.8388246800209816E-2</v>
      </c>
      <c r="Z166" s="5">
        <f t="shared" si="295"/>
        <v>2.1940570608278932E-3</v>
      </c>
      <c r="AA166" s="5">
        <f t="shared" si="296"/>
        <v>7.0286451813974492E-3</v>
      </c>
      <c r="AB166" s="5">
        <f t="shared" si="297"/>
        <v>1.1258105809550042E-2</v>
      </c>
      <c r="AC166" s="5">
        <f t="shared" si="298"/>
        <v>2.2613211360217422E-3</v>
      </c>
      <c r="AD166" s="5">
        <f t="shared" si="299"/>
        <v>6.9664333285863356E-2</v>
      </c>
      <c r="AE166" s="5">
        <f t="shared" si="300"/>
        <v>6.5448731666020749E-2</v>
      </c>
      <c r="AF166" s="5">
        <f t="shared" si="301"/>
        <v>3.0744114489071155E-2</v>
      </c>
      <c r="AG166" s="5">
        <f t="shared" si="302"/>
        <v>9.627898067761825E-3</v>
      </c>
      <c r="AH166" s="5">
        <f t="shared" si="303"/>
        <v>5.1532199140131077E-4</v>
      </c>
      <c r="AI166" s="5">
        <f t="shared" si="304"/>
        <v>1.6508300975382336E-3</v>
      </c>
      <c r="AJ166" s="5">
        <f t="shared" si="305"/>
        <v>2.6442108588529008E-3</v>
      </c>
      <c r="AK166" s="5">
        <f t="shared" si="306"/>
        <v>2.8235698216317741E-3</v>
      </c>
      <c r="AL166" s="5">
        <f t="shared" si="307"/>
        <v>2.7223043981439089E-4</v>
      </c>
      <c r="AM166" s="5">
        <f t="shared" si="308"/>
        <v>4.4633832839350962E-2</v>
      </c>
      <c r="AN166" s="5">
        <f t="shared" si="309"/>
        <v>4.1932903265457594E-2</v>
      </c>
      <c r="AO166" s="5">
        <f t="shared" si="310"/>
        <v>1.9697707595480989E-2</v>
      </c>
      <c r="AP166" s="5">
        <f t="shared" si="311"/>
        <v>6.1685797119082515E-3</v>
      </c>
      <c r="AQ166" s="5">
        <f t="shared" si="312"/>
        <v>1.4488250273941427E-3</v>
      </c>
      <c r="AR166" s="5">
        <f t="shared" si="313"/>
        <v>9.6827656696078524E-5</v>
      </c>
      <c r="AS166" s="5">
        <f t="shared" si="314"/>
        <v>3.1018666506608418E-4</v>
      </c>
      <c r="AT166" s="5">
        <f t="shared" si="315"/>
        <v>4.9684031643366109E-4</v>
      </c>
      <c r="AU166" s="5">
        <f t="shared" si="316"/>
        <v>5.3054139723964758E-4</v>
      </c>
      <c r="AV166" s="5">
        <f t="shared" si="317"/>
        <v>4.2489633722575613E-4</v>
      </c>
      <c r="AW166" s="5">
        <f t="shared" si="318"/>
        <v>2.2758762068642644E-5</v>
      </c>
      <c r="AX166" s="5">
        <f t="shared" si="319"/>
        <v>2.3830690923722499E-2</v>
      </c>
      <c r="AY166" s="5">
        <f t="shared" si="320"/>
        <v>2.2388623017211735E-2</v>
      </c>
      <c r="AZ166" s="5">
        <f t="shared" si="321"/>
        <v>1.0516909522498324E-2</v>
      </c>
      <c r="BA166" s="5">
        <f t="shared" si="322"/>
        <v>3.2934997333060839E-3</v>
      </c>
      <c r="BB166" s="5">
        <f t="shared" si="323"/>
        <v>7.7355000084025182E-4</v>
      </c>
      <c r="BC166" s="5">
        <f t="shared" si="324"/>
        <v>1.4534802544508802E-4</v>
      </c>
      <c r="BD166" s="5">
        <f t="shared" si="325"/>
        <v>1.5161386566223463E-5</v>
      </c>
      <c r="BE166" s="5">
        <f t="shared" si="326"/>
        <v>4.8569387065886201E-5</v>
      </c>
      <c r="BF166" s="5">
        <f t="shared" si="327"/>
        <v>7.779583185390253E-5</v>
      </c>
      <c r="BG166" s="5">
        <f t="shared" si="328"/>
        <v>8.3072786096458198E-5</v>
      </c>
      <c r="BH166" s="5">
        <f t="shared" si="329"/>
        <v>6.653076031233783E-5</v>
      </c>
      <c r="BI166" s="5">
        <f t="shared" si="330"/>
        <v>4.2626157380571711E-5</v>
      </c>
      <c r="BJ166" s="8">
        <f t="shared" si="331"/>
        <v>0.76625856526786151</v>
      </c>
      <c r="BK166" s="8">
        <f t="shared" si="332"/>
        <v>0.13654862995367975</v>
      </c>
      <c r="BL166" s="8">
        <f t="shared" si="333"/>
        <v>7.2478770632513081E-2</v>
      </c>
      <c r="BM166" s="8">
        <f t="shared" si="334"/>
        <v>0.73722128847369051</v>
      </c>
      <c r="BN166" s="8">
        <f t="shared" si="335"/>
        <v>0.21789287018604866</v>
      </c>
    </row>
    <row r="167" spans="1:66" x14ac:dyDescent="0.25">
      <c r="A167" t="s">
        <v>145</v>
      </c>
      <c r="B167" t="s">
        <v>427</v>
      </c>
      <c r="C167" t="s">
        <v>433</v>
      </c>
      <c r="D167" s="11">
        <v>44473</v>
      </c>
      <c r="E167">
        <f>VLOOKUP(A167,home!$A$2:$E$405,3,FALSE)</f>
        <v>1.4020887728459499</v>
      </c>
      <c r="F167">
        <f>VLOOKUP(B167,home!$B$2:$E$405,3,FALSE)</f>
        <v>1.1299999999999999</v>
      </c>
      <c r="G167">
        <f>VLOOKUP(C167,away!$B$2:$E$405,4,FALSE)</f>
        <v>1.05</v>
      </c>
      <c r="H167">
        <f>VLOOKUP(A167,away!$A$2:$E$405,3,FALSE)</f>
        <v>1.2193211488250699</v>
      </c>
      <c r="I167">
        <f>VLOOKUP(C167,away!$B$2:$E$405,3,FALSE)</f>
        <v>0.67</v>
      </c>
      <c r="J167">
        <f>VLOOKUP(B167,home!$B$2:$E$405,4,FALSE)</f>
        <v>0.68</v>
      </c>
      <c r="K167" s="3">
        <f t="shared" si="280"/>
        <v>1.6635783289817194</v>
      </c>
      <c r="L167" s="3">
        <f t="shared" si="281"/>
        <v>0.55552271540470188</v>
      </c>
      <c r="M167" s="5">
        <f t="shared" si="282"/>
        <v>0.10870678749083644</v>
      </c>
      <c r="N167" s="5">
        <f t="shared" si="283"/>
        <v>0.18084225588297656</v>
      </c>
      <c r="O167" s="5">
        <f t="shared" si="284"/>
        <v>6.0389089769831344E-2</v>
      </c>
      <c r="P167" s="5">
        <f t="shared" si="285"/>
        <v>0.10046198104802308</v>
      </c>
      <c r="Q167" s="5">
        <f t="shared" si="286"/>
        <v>0.15042262892554337</v>
      </c>
      <c r="R167" s="5">
        <f t="shared" si="287"/>
        <v>1.6773755564877504E-2</v>
      </c>
      <c r="S167" s="5">
        <f t="shared" si="288"/>
        <v>2.3210624352559665E-2</v>
      </c>
      <c r="T167" s="5">
        <f t="shared" si="289"/>
        <v>8.3563187279031712E-2</v>
      </c>
      <c r="U167" s="5">
        <f t="shared" si="290"/>
        <v>2.7904456253366735E-2</v>
      </c>
      <c r="V167" s="5">
        <f t="shared" si="291"/>
        <v>2.3833585920455904E-3</v>
      </c>
      <c r="W167" s="5">
        <f t="shared" si="292"/>
        <v>8.341327522299756E-2</v>
      </c>
      <c r="X167" s="5">
        <f t="shared" si="293"/>
        <v>4.6337969152679348E-2</v>
      </c>
      <c r="Y167" s="5">
        <f t="shared" si="294"/>
        <v>1.2870897225017872E-2</v>
      </c>
      <c r="Z167" s="5">
        <f t="shared" si="295"/>
        <v>3.1060674129784935E-3</v>
      </c>
      <c r="AA167" s="5">
        <f t="shared" si="296"/>
        <v>5.1671864365873347E-3</v>
      </c>
      <c r="AB167" s="5">
        <f t="shared" si="297"/>
        <v>4.2980096888574825E-3</v>
      </c>
      <c r="AC167" s="5">
        <f t="shared" si="298"/>
        <v>1.3766212949496749E-4</v>
      </c>
      <c r="AD167" s="5">
        <f t="shared" si="299"/>
        <v>3.4691129252591636E-2</v>
      </c>
      <c r="AE167" s="5">
        <f t="shared" si="300"/>
        <v>1.9271710322855195E-2</v>
      </c>
      <c r="AF167" s="5">
        <f t="shared" si="301"/>
        <v>5.3529364245226705E-3</v>
      </c>
      <c r="AG167" s="5">
        <f t="shared" si="302"/>
        <v>9.9122592597985669E-4</v>
      </c>
      <c r="AH167" s="5">
        <f t="shared" si="303"/>
        <v>4.3137275087196754E-4</v>
      </c>
      <c r="AI167" s="5">
        <f t="shared" si="304"/>
        <v>7.1762236006383531E-4</v>
      </c>
      <c r="AJ167" s="5">
        <f t="shared" si="305"/>
        <v>5.9691050329745653E-4</v>
      </c>
      <c r="AK167" s="5">
        <f t="shared" si="306"/>
        <v>3.3100245920907333E-4</v>
      </c>
      <c r="AL167" s="5">
        <f t="shared" si="307"/>
        <v>5.0888488432315141E-6</v>
      </c>
      <c r="AM167" s="5">
        <f t="shared" si="308"/>
        <v>1.1542282166503048E-2</v>
      </c>
      <c r="AN167" s="5">
        <f t="shared" si="309"/>
        <v>6.4119999311030391E-3</v>
      </c>
      <c r="AO167" s="5">
        <f t="shared" si="310"/>
        <v>1.7810058064505606E-3</v>
      </c>
      <c r="AP167" s="5">
        <f t="shared" si="311"/>
        <v>3.297963939169855E-4</v>
      </c>
      <c r="AQ167" s="5">
        <f t="shared" si="312"/>
        <v>4.5802347069860617E-5</v>
      </c>
      <c r="AR167" s="5">
        <f t="shared" si="313"/>
        <v>4.7927472383198303E-5</v>
      </c>
      <c r="AS167" s="5">
        <f t="shared" si="314"/>
        <v>7.973110441955853E-5</v>
      </c>
      <c r="AT167" s="5">
        <f t="shared" si="315"/>
        <v>6.6319468729078093E-5</v>
      </c>
      <c r="AU167" s="5">
        <f t="shared" si="316"/>
        <v>3.6775876989091712E-5</v>
      </c>
      <c r="AV167" s="5">
        <f t="shared" si="317"/>
        <v>1.5294887997087615E-5</v>
      </c>
      <c r="AW167" s="5">
        <f t="shared" si="318"/>
        <v>1.3063577512941344E-7</v>
      </c>
      <c r="AX167" s="5">
        <f t="shared" si="319"/>
        <v>3.2002484131977743E-3</v>
      </c>
      <c r="AY167" s="5">
        <f t="shared" si="320"/>
        <v>1.7778106884692162E-3</v>
      </c>
      <c r="AZ167" s="5">
        <f t="shared" si="321"/>
        <v>4.9380711056696072E-4</v>
      </c>
      <c r="BA167" s="5">
        <f t="shared" si="322"/>
        <v>9.1440355649435959E-5</v>
      </c>
      <c r="BB167" s="5">
        <f t="shared" si="323"/>
        <v>1.2699298666986582E-5</v>
      </c>
      <c r="BC167" s="5">
        <f t="shared" si="324"/>
        <v>1.4109497758439402E-6</v>
      </c>
      <c r="BD167" s="5">
        <f t="shared" si="325"/>
        <v>4.4374666001330268E-6</v>
      </c>
      <c r="BE167" s="5">
        <f t="shared" si="326"/>
        <v>7.3820732715614924E-6</v>
      </c>
      <c r="BF167" s="5">
        <f t="shared" si="327"/>
        <v>6.1403285587624422E-6</v>
      </c>
      <c r="BG167" s="5">
        <f t="shared" si="328"/>
        <v>3.4049725077282513E-6</v>
      </c>
      <c r="BH167" s="5">
        <f t="shared" si="329"/>
        <v>1.4161096186588149E-6</v>
      </c>
      <c r="BI167" s="5">
        <f t="shared" si="330"/>
        <v>4.7116185461267417E-7</v>
      </c>
      <c r="BJ167" s="8">
        <f t="shared" si="331"/>
        <v>0.64344551907556558</v>
      </c>
      <c r="BK167" s="8">
        <f t="shared" si="332"/>
        <v>0.23668331315027219</v>
      </c>
      <c r="BL167" s="8">
        <f t="shared" si="333"/>
        <v>0.11687870670989221</v>
      </c>
      <c r="BM167" s="8">
        <f t="shared" si="334"/>
        <v>0.38073942761392587</v>
      </c>
      <c r="BN167" s="8">
        <f t="shared" si="335"/>
        <v>0.61759649868208821</v>
      </c>
    </row>
    <row r="168" spans="1:66" x14ac:dyDescent="0.25">
      <c r="A168" t="s">
        <v>145</v>
      </c>
      <c r="B168" t="s">
        <v>148</v>
      </c>
      <c r="C168" t="s">
        <v>423</v>
      </c>
      <c r="D168" s="11">
        <v>44473</v>
      </c>
      <c r="E168">
        <f>VLOOKUP(A168,home!$A$2:$E$405,3,FALSE)</f>
        <v>1.4020887728459499</v>
      </c>
      <c r="F168">
        <f>VLOOKUP(B168,home!$B$2:$E$405,3,FALSE)</f>
        <v>1.05</v>
      </c>
      <c r="G168">
        <f>VLOOKUP(C168,away!$B$2:$E$405,4,FALSE)</f>
        <v>0.67</v>
      </c>
      <c r="H168">
        <f>VLOOKUP(A168,away!$A$2:$E$405,3,FALSE)</f>
        <v>1.2193211488250699</v>
      </c>
      <c r="I168">
        <f>VLOOKUP(C168,away!$B$2:$E$405,3,FALSE)</f>
        <v>1.22</v>
      </c>
      <c r="J168">
        <f>VLOOKUP(B168,home!$B$2:$E$405,4,FALSE)</f>
        <v>0.63</v>
      </c>
      <c r="K168" s="3">
        <f t="shared" si="280"/>
        <v>0.98636945169712587</v>
      </c>
      <c r="L168" s="3">
        <f t="shared" si="281"/>
        <v>0.93717023498694874</v>
      </c>
      <c r="M168" s="5">
        <f t="shared" si="282"/>
        <v>0.14608893678329421</v>
      </c>
      <c r="N168" s="5">
        <f t="shared" si="283"/>
        <v>0.14409766447395397</v>
      </c>
      <c r="O168" s="5">
        <f t="shared" si="284"/>
        <v>0.13691020321419334</v>
      </c>
      <c r="P168" s="5">
        <f t="shared" si="285"/>
        <v>0.13504404207612594</v>
      </c>
      <c r="Q168" s="5">
        <f t="shared" si="286"/>
        <v>7.10667671490052E-2</v>
      </c>
      <c r="R168" s="5">
        <f t="shared" si="287"/>
        <v>6.4154083659178227E-2</v>
      </c>
      <c r="S168" s="5">
        <f t="shared" si="288"/>
        <v>3.1208546146295053E-2</v>
      </c>
      <c r="T168" s="5">
        <f t="shared" si="289"/>
        <v>6.6601658868795974E-2</v>
      </c>
      <c r="U168" s="5">
        <f t="shared" si="290"/>
        <v>6.3279628323035159E-2</v>
      </c>
      <c r="V168" s="5">
        <f t="shared" si="291"/>
        <v>3.2054508953502504E-3</v>
      </c>
      <c r="W168" s="5">
        <f t="shared" si="292"/>
        <v>2.3366029382217192E-2</v>
      </c>
      <c r="X168" s="5">
        <f t="shared" si="293"/>
        <v>2.1897947246844435E-2</v>
      </c>
      <c r="Y168" s="5">
        <f t="shared" si="294"/>
        <v>1.0261052183528501E-2</v>
      </c>
      <c r="Z168" s="5">
        <f t="shared" si="295"/>
        <v>2.0041099219414812E-2</v>
      </c>
      <c r="AA168" s="5">
        <f t="shared" si="296"/>
        <v>1.9767928048461884E-2</v>
      </c>
      <c r="AB168" s="5">
        <f t="shared" si="297"/>
        <v>9.7492401751747924E-3</v>
      </c>
      <c r="AC168" s="5">
        <f t="shared" si="298"/>
        <v>1.8519414231326985E-4</v>
      </c>
      <c r="AD168" s="5">
        <f t="shared" si="299"/>
        <v>5.7618843975191254E-3</v>
      </c>
      <c r="AE168" s="5">
        <f t="shared" si="300"/>
        <v>5.3998665547906324E-3</v>
      </c>
      <c r="AF168" s="5">
        <f t="shared" si="301"/>
        <v>2.5302971040256504E-3</v>
      </c>
      <c r="AG168" s="5">
        <f t="shared" si="302"/>
        <v>7.9043971052217179E-4</v>
      </c>
      <c r="AH168" s="5">
        <f t="shared" si="303"/>
        <v>4.6954804162139333E-3</v>
      </c>
      <c r="AI168" s="5">
        <f t="shared" si="304"/>
        <v>4.6314784435955289E-3</v>
      </c>
      <c r="AJ168" s="5">
        <f t="shared" si="305"/>
        <v>2.2841744264781899E-3</v>
      </c>
      <c r="AK168" s="5">
        <f t="shared" si="306"/>
        <v>7.5101329220862972E-4</v>
      </c>
      <c r="AL168" s="5">
        <f t="shared" si="307"/>
        <v>6.8477096479670453E-6</v>
      </c>
      <c r="AM168" s="5">
        <f t="shared" si="308"/>
        <v>1.136669350784633E-3</v>
      </c>
      <c r="AN168" s="5">
        <f t="shared" si="309"/>
        <v>1.065252682577297E-3</v>
      </c>
      <c r="AO168" s="5">
        <f t="shared" si="310"/>
        <v>4.991615534257214E-4</v>
      </c>
      <c r="AP168" s="5">
        <f t="shared" si="311"/>
        <v>1.5593311677347793E-4</v>
      </c>
      <c r="AQ168" s="5">
        <f t="shared" si="312"/>
        <v>3.6533968922211904E-5</v>
      </c>
      <c r="AR168" s="5">
        <f t="shared" si="313"/>
        <v>8.8009289700796591E-4</v>
      </c>
      <c r="AS168" s="5">
        <f t="shared" si="314"/>
        <v>8.680967482642823E-4</v>
      </c>
      <c r="AT168" s="5">
        <f t="shared" si="315"/>
        <v>4.2813205680274904E-4</v>
      </c>
      <c r="AU168" s="5">
        <f t="shared" si="316"/>
        <v>1.4076546070749678E-4</v>
      </c>
      <c r="AV168" s="5">
        <f t="shared" si="317"/>
        <v>3.4711687573986719E-5</v>
      </c>
      <c r="AW168" s="5">
        <f t="shared" si="318"/>
        <v>1.7583322304794627E-7</v>
      </c>
      <c r="AX168" s="5">
        <f t="shared" si="319"/>
        <v>1.8686265404906102E-4</v>
      </c>
      <c r="AY168" s="5">
        <f t="shared" si="320"/>
        <v>1.7512211740544343E-4</v>
      </c>
      <c r="AZ168" s="5">
        <f t="shared" si="321"/>
        <v>8.2059617960135708E-5</v>
      </c>
      <c r="BA168" s="5">
        <f t="shared" si="322"/>
        <v>2.5634610482213212E-5</v>
      </c>
      <c r="BB168" s="5">
        <f t="shared" si="323"/>
        <v>6.0059984823536633E-6</v>
      </c>
      <c r="BC168" s="5">
        <f t="shared" si="324"/>
        <v>1.1257286018077287E-6</v>
      </c>
      <c r="BD168" s="5">
        <f t="shared" si="325"/>
        <v>1.3746614451654989E-4</v>
      </c>
      <c r="BE168" s="5">
        <f t="shared" si="326"/>
        <v>1.3559240559370716E-4</v>
      </c>
      <c r="BF168" s="5">
        <f t="shared" si="327"/>
        <v>6.6872103379879628E-5</v>
      </c>
      <c r="BG168" s="5">
        <f t="shared" si="328"/>
        <v>2.1986866648215129E-5</v>
      </c>
      <c r="BH168" s="5">
        <f t="shared" si="329"/>
        <v>5.4217934000844442E-6</v>
      </c>
      <c r="BI168" s="5">
        <f t="shared" si="330"/>
        <v>1.069578276651278E-6</v>
      </c>
      <c r="BJ168" s="8">
        <f t="shared" si="331"/>
        <v>0.35514396847066726</v>
      </c>
      <c r="BK168" s="8">
        <f t="shared" si="332"/>
        <v>0.3159141398704321</v>
      </c>
      <c r="BL168" s="8">
        <f t="shared" si="333"/>
        <v>0.30894343774071126</v>
      </c>
      <c r="BM168" s="8">
        <f t="shared" si="334"/>
        <v>0.30250600166129205</v>
      </c>
      <c r="BN168" s="8">
        <f t="shared" si="335"/>
        <v>0.69736169735575082</v>
      </c>
    </row>
    <row r="169" spans="1:66" x14ac:dyDescent="0.25">
      <c r="A169" t="s">
        <v>145</v>
      </c>
      <c r="B169" t="s">
        <v>389</v>
      </c>
      <c r="C169" t="s">
        <v>404</v>
      </c>
      <c r="D169" s="11">
        <v>44473</v>
      </c>
      <c r="E169">
        <f>VLOOKUP(A169,home!$A$2:$E$405,3,FALSE)</f>
        <v>1.4020887728459499</v>
      </c>
      <c r="F169">
        <f>VLOOKUP(B169,home!$B$2:$E$405,3,FALSE)</f>
        <v>1.07</v>
      </c>
      <c r="G169">
        <f>VLOOKUP(C169,away!$B$2:$E$405,4,FALSE)</f>
        <v>0.71</v>
      </c>
      <c r="H169">
        <f>VLOOKUP(A169,away!$A$2:$E$405,3,FALSE)</f>
        <v>1.2193211488250699</v>
      </c>
      <c r="I169">
        <f>VLOOKUP(C169,away!$B$2:$E$405,3,FALSE)</f>
        <v>0.81</v>
      </c>
      <c r="J169">
        <f>VLOOKUP(B169,home!$B$2:$E$405,4,FALSE)</f>
        <v>0.64</v>
      </c>
      <c r="K169" s="3">
        <f t="shared" si="280"/>
        <v>1.0651668407310682</v>
      </c>
      <c r="L169" s="3">
        <f t="shared" si="281"/>
        <v>0.63209608355091629</v>
      </c>
      <c r="M169" s="5">
        <f t="shared" si="282"/>
        <v>0.18318422760968622</v>
      </c>
      <c r="N169" s="5">
        <f t="shared" si="283"/>
        <v>0.19512176499477038</v>
      </c>
      <c r="O169" s="5">
        <f t="shared" si="284"/>
        <v>0.11579003284038229</v>
      </c>
      <c r="P169" s="5">
        <f t="shared" si="285"/>
        <v>0.12333570346873662</v>
      </c>
      <c r="Q169" s="5">
        <f t="shared" si="286"/>
        <v>0.10391861698867474</v>
      </c>
      <c r="R169" s="5">
        <f t="shared" si="287"/>
        <v>3.6595213136318805E-2</v>
      </c>
      <c r="S169" s="5">
        <f t="shared" si="288"/>
        <v>2.0760105753400274E-2</v>
      </c>
      <c r="T169" s="5">
        <f t="shared" si="289"/>
        <v>6.5686550806569016E-2</v>
      </c>
      <c r="U169" s="5">
        <f t="shared" si="290"/>
        <v>3.8980007562292786E-2</v>
      </c>
      <c r="V169" s="5">
        <f t="shared" si="291"/>
        <v>1.5530584098567282E-3</v>
      </c>
      <c r="W169" s="5">
        <f t="shared" si="292"/>
        <v>3.6896888316989528E-2</v>
      </c>
      <c r="X169" s="5">
        <f t="shared" si="293"/>
        <v>2.3322378600384639E-2</v>
      </c>
      <c r="Y169" s="5">
        <f t="shared" si="294"/>
        <v>7.3709920861974145E-3</v>
      </c>
      <c r="Z169" s="5">
        <f t="shared" si="295"/>
        <v>7.7105636333927212E-3</v>
      </c>
      <c r="AA169" s="5">
        <f t="shared" si="296"/>
        <v>8.2130367056367903E-3</v>
      </c>
      <c r="AB169" s="5">
        <f t="shared" si="297"/>
        <v>4.3741271802757199E-3</v>
      </c>
      <c r="AC169" s="5">
        <f t="shared" si="298"/>
        <v>6.5353453872353393E-5</v>
      </c>
      <c r="AD169" s="5">
        <f t="shared" si="299"/>
        <v>9.8253354903536979E-3</v>
      </c>
      <c r="AE169" s="5">
        <f t="shared" si="300"/>
        <v>6.2105560830263938E-3</v>
      </c>
      <c r="AF169" s="5">
        <f t="shared" si="301"/>
        <v>1.9628340883771512E-3</v>
      </c>
      <c r="AG169" s="5">
        <f t="shared" si="302"/>
        <v>4.1356657997447679E-4</v>
      </c>
      <c r="AH169" s="5">
        <f t="shared" si="303"/>
        <v>1.2184542686594156E-3</v>
      </c>
      <c r="AI169" s="5">
        <f t="shared" si="304"/>
        <v>1.2978570839232337E-3</v>
      </c>
      <c r="AJ169" s="5">
        <f t="shared" si="305"/>
        <v>6.9121716490147382E-4</v>
      </c>
      <c r="AK169" s="5">
        <f t="shared" si="306"/>
        <v>2.4542053459906287E-4</v>
      </c>
      <c r="AL169" s="5">
        <f t="shared" si="307"/>
        <v>1.7600672967615542E-6</v>
      </c>
      <c r="AM169" s="5">
        <f t="shared" si="308"/>
        <v>2.0931243126765782E-3</v>
      </c>
      <c r="AN169" s="5">
        <f t="shared" si="309"/>
        <v>1.3230556804280686E-3</v>
      </c>
      <c r="AO169" s="5">
        <f t="shared" si="310"/>
        <v>4.1814915695918738E-4</v>
      </c>
      <c r="AP169" s="5">
        <f t="shared" si="311"/>
        <v>8.8103481484673251E-5</v>
      </c>
      <c r="AQ169" s="5">
        <f t="shared" si="312"/>
        <v>1.3922466398415656E-5</v>
      </c>
      <c r="AR169" s="5">
        <f t="shared" si="313"/>
        <v>1.5403603424110258E-4</v>
      </c>
      <c r="AS169" s="5">
        <f t="shared" si="314"/>
        <v>1.6407407595133786E-4</v>
      </c>
      <c r="AT169" s="5">
        <f t="shared" si="315"/>
        <v>8.7383132563477922E-5</v>
      </c>
      <c r="AU169" s="5">
        <f t="shared" si="316"/>
        <v>3.1025871748607974E-5</v>
      </c>
      <c r="AV169" s="5">
        <f t="shared" si="317"/>
        <v>8.2619324478480122E-6</v>
      </c>
      <c r="AW169" s="5">
        <f t="shared" si="318"/>
        <v>3.2917550488653108E-8</v>
      </c>
      <c r="AX169" s="5">
        <f t="shared" si="319"/>
        <v>3.7158776856518311E-4</v>
      </c>
      <c r="AY169" s="5">
        <f t="shared" si="320"/>
        <v>2.3487917320547653E-4</v>
      </c>
      <c r="AZ169" s="5">
        <f t="shared" si="321"/>
        <v>7.4233102745429507E-5</v>
      </c>
      <c r="BA169" s="5">
        <f t="shared" si="322"/>
        <v>1.5640817838406256E-5</v>
      </c>
      <c r="BB169" s="5">
        <f t="shared" si="323"/>
        <v>2.4716249247974756E-6</v>
      </c>
      <c r="BC169" s="5">
        <f t="shared" si="324"/>
        <v>3.1246088699426259E-7</v>
      </c>
      <c r="BD169" s="5">
        <f t="shared" si="325"/>
        <v>1.6227595661585949E-5</v>
      </c>
      <c r="BE169" s="5">
        <f t="shared" si="326"/>
        <v>1.7285096803512693E-5</v>
      </c>
      <c r="BF169" s="5">
        <f t="shared" si="327"/>
        <v>9.2057559769641501E-6</v>
      </c>
      <c r="BG169" s="5">
        <f t="shared" si="328"/>
        <v>3.2685553368413507E-6</v>
      </c>
      <c r="BH169" s="5">
        <f t="shared" si="329"/>
        <v>8.7038919047449327E-7</v>
      </c>
      <c r="BI169" s="5">
        <f t="shared" si="330"/>
        <v>1.8542194084483765E-7</v>
      </c>
      <c r="BJ169" s="8">
        <f t="shared" si="331"/>
        <v>0.45536496408143057</v>
      </c>
      <c r="BK169" s="8">
        <f t="shared" si="332"/>
        <v>0.32913508793605445</v>
      </c>
      <c r="BL169" s="8">
        <f t="shared" si="333"/>
        <v>0.20789719033885218</v>
      </c>
      <c r="BM169" s="8">
        <f t="shared" si="334"/>
        <v>0.24192740069550597</v>
      </c>
      <c r="BN169" s="8">
        <f t="shared" si="335"/>
        <v>0.75794555903856908</v>
      </c>
    </row>
    <row r="170" spans="1:66" x14ac:dyDescent="0.25">
      <c r="A170" t="s">
        <v>21</v>
      </c>
      <c r="B170" t="s">
        <v>270</v>
      </c>
      <c r="C170" t="s">
        <v>153</v>
      </c>
      <c r="D170" s="11">
        <v>44473</v>
      </c>
      <c r="E170">
        <f>VLOOKUP(A170,home!$A$2:$E$405,3,FALSE)</f>
        <v>1.37575757575758</v>
      </c>
      <c r="F170">
        <f>VLOOKUP(B170,home!$B$2:$E$405,3,FALSE)</f>
        <v>0.77</v>
      </c>
      <c r="G170">
        <f>VLOOKUP(C170,away!$B$2:$E$405,4,FALSE)</f>
        <v>0.55000000000000004</v>
      </c>
      <c r="H170">
        <f>VLOOKUP(A170,away!$A$2:$E$405,3,FALSE)</f>
        <v>1.3303030303030301</v>
      </c>
      <c r="I170">
        <f>VLOOKUP(C170,away!$B$2:$E$405,3,FALSE)</f>
        <v>1.64</v>
      </c>
      <c r="J170">
        <f>VLOOKUP(B170,home!$B$2:$E$405,4,FALSE)</f>
        <v>1.08</v>
      </c>
      <c r="K170" s="3">
        <f t="shared" si="280"/>
        <v>0.58263333333333511</v>
      </c>
      <c r="L170" s="3">
        <f t="shared" si="281"/>
        <v>2.3562327272727268</v>
      </c>
      <c r="M170" s="5">
        <f t="shared" si="282"/>
        <v>5.2925709271473713E-2</v>
      </c>
      <c r="N170" s="5">
        <f t="shared" si="283"/>
        <v>3.0836282411869722E-2</v>
      </c>
      <c r="O170" s="5">
        <f t="shared" si="284"/>
        <v>0.12470528829956794</v>
      </c>
      <c r="P170" s="5">
        <f t="shared" si="285"/>
        <v>7.2657457806271808E-2</v>
      </c>
      <c r="Q170" s="5">
        <f t="shared" si="286"/>
        <v>8.9831230046178746E-3</v>
      </c>
      <c r="R170" s="5">
        <f t="shared" si="287"/>
        <v>0.14691734077771132</v>
      </c>
      <c r="S170" s="5">
        <f t="shared" si="288"/>
        <v>2.4936397865694456E-2</v>
      </c>
      <c r="T170" s="5">
        <f t="shared" si="289"/>
        <v>2.1166328416597144E-2</v>
      </c>
      <c r="U170" s="5">
        <f t="shared" si="290"/>
        <v>8.5598939981787456E-2</v>
      </c>
      <c r="V170" s="5">
        <f t="shared" si="291"/>
        <v>3.8036865483647279E-3</v>
      </c>
      <c r="W170" s="5">
        <f t="shared" si="292"/>
        <v>1.744622299974626E-3</v>
      </c>
      <c r="X170" s="5">
        <f t="shared" si="293"/>
        <v>4.1107361599300304E-3</v>
      </c>
      <c r="Y170" s="5">
        <f t="shared" si="294"/>
        <v>4.8429255366052755E-3</v>
      </c>
      <c r="Z170" s="5">
        <f t="shared" si="295"/>
        <v>0.11539048218144113</v>
      </c>
      <c r="AA170" s="5">
        <f t="shared" si="296"/>
        <v>6.7230341268313842E-2</v>
      </c>
      <c r="AB170" s="5">
        <f t="shared" si="297"/>
        <v>1.9585318917147685E-2</v>
      </c>
      <c r="AC170" s="5">
        <f t="shared" si="298"/>
        <v>3.2636099579520865E-4</v>
      </c>
      <c r="AD170" s="5">
        <f t="shared" si="299"/>
        <v>2.5411877651047144E-4</v>
      </c>
      <c r="AE170" s="5">
        <f t="shared" si="300"/>
        <v>5.9876297782847669E-4</v>
      </c>
      <c r="AF170" s="5">
        <f t="shared" si="301"/>
        <v>7.0541246211936544E-4</v>
      </c>
      <c r="AG170" s="5">
        <f t="shared" si="302"/>
        <v>5.5403864315722721E-4</v>
      </c>
      <c r="AH170" s="5">
        <f t="shared" si="303"/>
        <v>6.7971707632922998E-2</v>
      </c>
      <c r="AI170" s="5">
        <f t="shared" si="304"/>
        <v>3.9602582590528818E-2</v>
      </c>
      <c r="AJ170" s="5">
        <f t="shared" si="305"/>
        <v>1.1536892351664255E-2</v>
      </c>
      <c r="AK170" s="5">
        <f t="shared" si="306"/>
        <v>2.2405926823860019E-3</v>
      </c>
      <c r="AL170" s="5">
        <f t="shared" si="307"/>
        <v>1.7921392539095555E-5</v>
      </c>
      <c r="AM170" s="5">
        <f t="shared" si="308"/>
        <v>2.9611613964176965E-5</v>
      </c>
      <c r="AN170" s="5">
        <f t="shared" si="309"/>
        <v>6.977185392975985E-5</v>
      </c>
      <c r="AO170" s="5">
        <f t="shared" si="310"/>
        <v>8.2199362835896192E-5</v>
      </c>
      <c r="AP170" s="5">
        <f t="shared" si="311"/>
        <v>6.4560276291634704E-5</v>
      </c>
      <c r="AQ170" s="5">
        <f t="shared" si="312"/>
        <v>3.80297589700298E-5</v>
      </c>
      <c r="AR170" s="5">
        <f t="shared" si="313"/>
        <v>3.2031432410661323E-2</v>
      </c>
      <c r="AS170" s="5">
        <f t="shared" si="314"/>
        <v>1.8662580236865026E-2</v>
      </c>
      <c r="AT170" s="5">
        <f t="shared" si="315"/>
        <v>5.4367206660027459E-3</v>
      </c>
      <c r="AU170" s="5">
        <f t="shared" si="316"/>
        <v>1.0558715613451369E-3</v>
      </c>
      <c r="AV170" s="5">
        <f t="shared" si="317"/>
        <v>1.5379649183959749E-4</v>
      </c>
      <c r="AW170" s="5">
        <f t="shared" si="318"/>
        <v>6.8341225641395695E-7</v>
      </c>
      <c r="AX170" s="5">
        <f t="shared" si="319"/>
        <v>2.8754522248880592E-6</v>
      </c>
      <c r="AY170" s="5">
        <f t="shared" si="320"/>
        <v>6.7752346379904214E-6</v>
      </c>
      <c r="AZ170" s="5">
        <f t="shared" si="321"/>
        <v>7.9820147944924091E-6</v>
      </c>
      <c r="BA170" s="5">
        <f t="shared" si="322"/>
        <v>6.2691614961193683E-6</v>
      </c>
      <c r="BB170" s="5">
        <f t="shared" si="323"/>
        <v>3.6929008724286267E-6</v>
      </c>
      <c r="BC170" s="5">
        <f t="shared" si="324"/>
        <v>1.7402667788380672E-6</v>
      </c>
      <c r="BD170" s="5">
        <f t="shared" si="325"/>
        <v>1.2578918224570754E-2</v>
      </c>
      <c r="BE170" s="5">
        <f t="shared" si="326"/>
        <v>7.3288970549090946E-3</v>
      </c>
      <c r="BF170" s="5">
        <f t="shared" si="327"/>
        <v>2.135029860379274E-3</v>
      </c>
      <c r="BG170" s="5">
        <f t="shared" si="328"/>
        <v>4.1464652143966062E-4</v>
      </c>
      <c r="BH170" s="5">
        <f t="shared" si="329"/>
        <v>6.0396721235365406E-5</v>
      </c>
      <c r="BI170" s="5">
        <f t="shared" si="330"/>
        <v>7.0378286031530346E-6</v>
      </c>
      <c r="BJ170" s="8">
        <f t="shared" si="331"/>
        <v>7.4109858586006452E-2</v>
      </c>
      <c r="BK170" s="8">
        <f t="shared" si="332"/>
        <v>0.154674309114777</v>
      </c>
      <c r="BL170" s="8">
        <f t="shared" si="333"/>
        <v>0.64525433207988148</v>
      </c>
      <c r="BM170" s="8">
        <f t="shared" si="334"/>
        <v>0.55239768856821225</v>
      </c>
      <c r="BN170" s="8">
        <f t="shared" si="335"/>
        <v>0.43702520157151237</v>
      </c>
    </row>
    <row r="171" spans="1:66" x14ac:dyDescent="0.25">
      <c r="A171" t="s">
        <v>21</v>
      </c>
      <c r="B171" t="s">
        <v>22</v>
      </c>
      <c r="C171" t="s">
        <v>150</v>
      </c>
      <c r="D171" s="11">
        <v>44473</v>
      </c>
      <c r="E171">
        <f>VLOOKUP(A171,home!$A$2:$E$405,3,FALSE)</f>
        <v>1.37575757575758</v>
      </c>
      <c r="F171">
        <f>VLOOKUP(B171,home!$B$2:$E$405,3,FALSE)</f>
        <v>1.41</v>
      </c>
      <c r="G171">
        <f>VLOOKUP(C171,away!$B$2:$E$405,4,FALSE)</f>
        <v>0.95</v>
      </c>
      <c r="H171">
        <f>VLOOKUP(A171,away!$A$2:$E$405,3,FALSE)</f>
        <v>1.3303030303030301</v>
      </c>
      <c r="I171">
        <f>VLOOKUP(C171,away!$B$2:$E$405,3,FALSE)</f>
        <v>0.82</v>
      </c>
      <c r="J171">
        <f>VLOOKUP(B171,home!$B$2:$E$405,4,FALSE)</f>
        <v>1.46</v>
      </c>
      <c r="K171" s="3">
        <f t="shared" si="280"/>
        <v>1.8428272727272781</v>
      </c>
      <c r="L171" s="3">
        <f t="shared" si="281"/>
        <v>1.5926387878787873</v>
      </c>
      <c r="M171" s="5">
        <f t="shared" si="282"/>
        <v>3.221039473703053E-2</v>
      </c>
      <c r="N171" s="5">
        <f t="shared" si="283"/>
        <v>5.9358193886711041E-2</v>
      </c>
      <c r="O171" s="5">
        <f t="shared" si="284"/>
        <v>5.1299524031081574E-2</v>
      </c>
      <c r="P171" s="5">
        <f t="shared" si="285"/>
        <v>9.453616196240551E-2</v>
      </c>
      <c r="Q171" s="5">
        <f t="shared" si="286"/>
        <v>5.4693449277132364E-2</v>
      </c>
      <c r="R171" s="5">
        <f t="shared" si="287"/>
        <v>4.0850805885810249E-2</v>
      </c>
      <c r="S171" s="5">
        <f t="shared" si="288"/>
        <v>6.9364920793004839E-2</v>
      </c>
      <c r="T171" s="5">
        <f t="shared" si="289"/>
        <v>8.7106908761642024E-2</v>
      </c>
      <c r="U171" s="5">
        <f t="shared" si="290"/>
        <v>7.5280979199259135E-2</v>
      </c>
      <c r="V171" s="5">
        <f t="shared" si="291"/>
        <v>2.2620349183454892E-2</v>
      </c>
      <c r="W171" s="5">
        <f t="shared" si="292"/>
        <v>3.3596859989141845E-2</v>
      </c>
      <c r="X171" s="5">
        <f t="shared" si="293"/>
        <v>5.3507662369640198E-2</v>
      </c>
      <c r="Y171" s="5">
        <f t="shared" si="294"/>
        <v>4.2609189269305583E-2</v>
      </c>
      <c r="Z171" s="5">
        <f t="shared" si="295"/>
        <v>2.1686859323282816E-2</v>
      </c>
      <c r="AA171" s="5">
        <f t="shared" si="296"/>
        <v>3.9965135820745415E-2</v>
      </c>
      <c r="AB171" s="5">
        <f t="shared" si="297"/>
        <v>3.6824421124359769E-2</v>
      </c>
      <c r="AC171" s="5">
        <f t="shared" si="298"/>
        <v>4.1493611990627262E-3</v>
      </c>
      <c r="AD171" s="5">
        <f t="shared" si="299"/>
        <v>1.5478302466497621E-2</v>
      </c>
      <c r="AE171" s="5">
        <f t="shared" si="300"/>
        <v>2.4651344878664015E-2</v>
      </c>
      <c r="AF171" s="5">
        <f t="shared" si="301"/>
        <v>1.9630344013568706E-2</v>
      </c>
      <c r="AG171" s="5">
        <f t="shared" si="302"/>
        <v>1.0421349098471224E-2</v>
      </c>
      <c r="AH171" s="5">
        <f t="shared" si="303"/>
        <v>8.6348333363827322E-3</v>
      </c>
      <c r="AI171" s="5">
        <f t="shared" si="304"/>
        <v>1.5912506367740772E-2</v>
      </c>
      <c r="AJ171" s="5">
        <f t="shared" si="305"/>
        <v>1.4662000355959591E-2</v>
      </c>
      <c r="AK171" s="5">
        <f t="shared" si="306"/>
        <v>9.0065113762331298E-3</v>
      </c>
      <c r="AL171" s="5">
        <f t="shared" si="307"/>
        <v>4.8712806602664756E-4</v>
      </c>
      <c r="AM171" s="5">
        <f t="shared" si="308"/>
        <v>5.7047675841567416E-3</v>
      </c>
      <c r="AN171" s="5">
        <f t="shared" si="309"/>
        <v>9.0856341303615917E-3</v>
      </c>
      <c r="AO171" s="5">
        <f t="shared" si="310"/>
        <v>7.2350666642446134E-3</v>
      </c>
      <c r="AP171" s="5">
        <f t="shared" si="311"/>
        <v>3.8409492674549199E-3</v>
      </c>
      <c r="AQ171" s="5">
        <f t="shared" si="312"/>
        <v>1.5293111964058302E-3</v>
      </c>
      <c r="AR171" s="5">
        <f t="shared" si="313"/>
        <v>2.7504340996783862E-3</v>
      </c>
      <c r="AS171" s="5">
        <f t="shared" si="314"/>
        <v>5.0685749707264265E-3</v>
      </c>
      <c r="AT171" s="5">
        <f t="shared" si="315"/>
        <v>4.6702540949587626E-3</v>
      </c>
      <c r="AU171" s="5">
        <f t="shared" si="316"/>
        <v>2.868823872252086E-3</v>
      </c>
      <c r="AV171" s="5">
        <f t="shared" si="317"/>
        <v>1.3216867181093054E-3</v>
      </c>
      <c r="AW171" s="5">
        <f t="shared" si="318"/>
        <v>3.9713903024073944E-5</v>
      </c>
      <c r="AX171" s="5">
        <f t="shared" si="319"/>
        <v>1.7521502147757595E-3</v>
      </c>
      <c r="AY171" s="5">
        <f t="shared" si="320"/>
        <v>2.7905423942420223E-3</v>
      </c>
      <c r="AZ171" s="5">
        <f t="shared" si="321"/>
        <v>2.2221630281449921E-3</v>
      </c>
      <c r="BA171" s="5">
        <f t="shared" si="322"/>
        <v>1.179701010537965E-3</v>
      </c>
      <c r="BB171" s="5">
        <f t="shared" si="323"/>
        <v>4.697093968706414E-4</v>
      </c>
      <c r="BC171" s="5">
        <f t="shared" si="324"/>
        <v>1.4961548089746681E-4</v>
      </c>
      <c r="BD171" s="5">
        <f t="shared" si="325"/>
        <v>7.3007467177537897E-4</v>
      </c>
      <c r="BE171" s="5">
        <f t="shared" si="326"/>
        <v>1.3454015162750841E-3</v>
      </c>
      <c r="BF171" s="5">
        <f t="shared" si="327"/>
        <v>1.2396713034801793E-3</v>
      </c>
      <c r="BG171" s="5">
        <f t="shared" si="328"/>
        <v>7.6150002909021615E-4</v>
      </c>
      <c r="BH171" s="5">
        <f t="shared" si="329"/>
        <v>3.5082825544751652E-4</v>
      </c>
      <c r="BI171" s="5">
        <f t="shared" si="330"/>
        <v>1.2930317543640314E-4</v>
      </c>
      <c r="BJ171" s="8">
        <f t="shared" si="331"/>
        <v>0.43701321437886714</v>
      </c>
      <c r="BK171" s="8">
        <f t="shared" si="332"/>
        <v>0.22615885833522723</v>
      </c>
      <c r="BL171" s="8">
        <f t="shared" si="333"/>
        <v>0.31367327020480212</v>
      </c>
      <c r="BM171" s="8">
        <f t="shared" si="334"/>
        <v>0.66283284397078968</v>
      </c>
      <c r="BN171" s="8">
        <f t="shared" si="335"/>
        <v>0.33294852978017125</v>
      </c>
    </row>
    <row r="172" spans="1:66" x14ac:dyDescent="0.25">
      <c r="A172" t="s">
        <v>154</v>
      </c>
      <c r="B172" t="s">
        <v>174</v>
      </c>
      <c r="C172" t="s">
        <v>157</v>
      </c>
      <c r="D172" s="11">
        <v>44473</v>
      </c>
      <c r="E172">
        <f>VLOOKUP(A172,home!$A$2:$E$405,3,FALSE)</f>
        <v>1.32937685459941</v>
      </c>
      <c r="F172">
        <f>VLOOKUP(B172,home!$B$2:$E$405,3,FALSE)</f>
        <v>1.1100000000000001</v>
      </c>
      <c r="G172">
        <f>VLOOKUP(C172,away!$B$2:$E$405,4,FALSE)</f>
        <v>0.75</v>
      </c>
      <c r="H172">
        <f>VLOOKUP(A172,away!$A$2:$E$405,3,FALSE)</f>
        <v>1.0178041543026699</v>
      </c>
      <c r="I172">
        <f>VLOOKUP(C172,away!$B$2:$E$405,3,FALSE)</f>
        <v>1.06</v>
      </c>
      <c r="J172">
        <f>VLOOKUP(B172,home!$B$2:$E$405,4,FALSE)</f>
        <v>0.98</v>
      </c>
      <c r="K172" s="3">
        <f t="shared" si="280"/>
        <v>1.106706231454009</v>
      </c>
      <c r="L172" s="3">
        <f t="shared" si="281"/>
        <v>1.0572949554896136</v>
      </c>
      <c r="M172" s="5">
        <f t="shared" si="282"/>
        <v>0.11486460558808113</v>
      </c>
      <c r="N172" s="5">
        <f t="shared" si="283"/>
        <v>0.12712137477783636</v>
      </c>
      <c r="O172" s="5">
        <f t="shared" si="284"/>
        <v>0.12144576805258227</v>
      </c>
      <c r="P172" s="5">
        <f t="shared" si="285"/>
        <v>0.13440478828751101</v>
      </c>
      <c r="Q172" s="5">
        <f t="shared" si="286"/>
        <v>7.0343008808816013E-2</v>
      </c>
      <c r="R172" s="5">
        <f t="shared" si="287"/>
        <v>6.4201998963778442E-2</v>
      </c>
      <c r="S172" s="5">
        <f t="shared" si="288"/>
        <v>3.9317261880027564E-2</v>
      </c>
      <c r="T172" s="5">
        <f t="shared" si="289"/>
        <v>7.4373308367522623E-2</v>
      </c>
      <c r="U172" s="5">
        <f t="shared" si="290"/>
        <v>7.1052752325017426E-2</v>
      </c>
      <c r="V172" s="5">
        <f t="shared" si="291"/>
        <v>5.111746063477314E-3</v>
      </c>
      <c r="W172" s="5">
        <f t="shared" si="292"/>
        <v>2.5949682062646976E-2</v>
      </c>
      <c r="X172" s="5">
        <f t="shared" si="293"/>
        <v>2.743646794139596E-2</v>
      </c>
      <c r="Y172" s="5">
        <f t="shared" si="294"/>
        <v>1.4504219575445221E-2</v>
      </c>
      <c r="Z172" s="5">
        <f t="shared" si="295"/>
        <v>2.2626816545584121E-2</v>
      </c>
      <c r="AA172" s="5">
        <f t="shared" si="296"/>
        <v>2.5041238868964616E-2</v>
      </c>
      <c r="AB172" s="5">
        <f t="shared" si="297"/>
        <v>1.3856647549805744E-2</v>
      </c>
      <c r="AC172" s="5">
        <f t="shared" si="298"/>
        <v>3.73833144642163E-4</v>
      </c>
      <c r="AD172" s="5">
        <f t="shared" si="299"/>
        <v>7.1796687107454349E-3</v>
      </c>
      <c r="AE172" s="5">
        <f t="shared" si="300"/>
        <v>7.5910275099577663E-3</v>
      </c>
      <c r="AF172" s="5">
        <f t="shared" si="301"/>
        <v>4.0129775466306132E-3</v>
      </c>
      <c r="AG172" s="5">
        <f t="shared" si="302"/>
        <v>1.4143003055152115E-3</v>
      </c>
      <c r="AH172" s="5">
        <f t="shared" si="303"/>
        <v>5.9808047481087522E-3</v>
      </c>
      <c r="AI172" s="5">
        <f t="shared" si="304"/>
        <v>6.6189938838416805E-3</v>
      </c>
      <c r="AJ172" s="5">
        <f t="shared" si="305"/>
        <v>3.6626408886017811E-3</v>
      </c>
      <c r="AK172" s="5">
        <f t="shared" si="306"/>
        <v>1.3511558316646132E-3</v>
      </c>
      <c r="AL172" s="5">
        <f t="shared" si="307"/>
        <v>1.7497109541530711E-5</v>
      </c>
      <c r="AM172" s="5">
        <f t="shared" si="308"/>
        <v>1.5891568203914685E-3</v>
      </c>
      <c r="AN172" s="5">
        <f t="shared" si="309"/>
        <v>1.6802074896818137E-3</v>
      </c>
      <c r="AO172" s="5">
        <f t="shared" si="310"/>
        <v>8.8823745150822409E-4</v>
      </c>
      <c r="AP172" s="5">
        <f t="shared" si="311"/>
        <v>3.1304299225219862E-4</v>
      </c>
      <c r="AQ172" s="5">
        <f t="shared" si="312"/>
        <v>8.2744694139905934E-5</v>
      </c>
      <c r="AR172" s="5">
        <f t="shared" si="313"/>
        <v>1.2646949379887429E-3</v>
      </c>
      <c r="AS172" s="5">
        <f t="shared" si="314"/>
        <v>1.3996457687604834E-3</v>
      </c>
      <c r="AT172" s="5">
        <f t="shared" si="315"/>
        <v>7.7449834705773204E-4</v>
      </c>
      <c r="AU172" s="5">
        <f t="shared" si="316"/>
        <v>2.8571404897987393E-4</v>
      </c>
      <c r="AV172" s="5">
        <f t="shared" si="317"/>
        <v>7.9050379604995628E-5</v>
      </c>
      <c r="AW172" s="5">
        <f t="shared" si="318"/>
        <v>5.6871191268398817E-7</v>
      </c>
      <c r="AX172" s="5">
        <f t="shared" si="319"/>
        <v>2.9312162598081295E-4</v>
      </c>
      <c r="AY172" s="5">
        <f t="shared" si="320"/>
        <v>3.0991601649442679E-4</v>
      </c>
      <c r="AZ172" s="5">
        <f t="shared" si="321"/>
        <v>1.6383632043249661E-4</v>
      </c>
      <c r="BA172" s="5">
        <f t="shared" si="322"/>
        <v>5.7741105039752878E-5</v>
      </c>
      <c r="BB172" s="5">
        <f t="shared" si="323"/>
        <v>1.5262344770731652E-5</v>
      </c>
      <c r="BC172" s="5">
        <f t="shared" si="324"/>
        <v>3.2273600270075726E-6</v>
      </c>
      <c r="BD172" s="5">
        <f t="shared" si="325"/>
        <v>2.2285926302812454E-4</v>
      </c>
      <c r="BE172" s="5">
        <f t="shared" si="326"/>
        <v>2.4663973513047347E-4</v>
      </c>
      <c r="BF172" s="5">
        <f t="shared" si="327"/>
        <v>1.3647886589653063E-4</v>
      </c>
      <c r="BG172" s="5">
        <f t="shared" si="328"/>
        <v>5.0347337116488829E-5</v>
      </c>
      <c r="BH172" s="5">
        <f t="shared" si="329"/>
        <v>1.3929927930983481E-5</v>
      </c>
      <c r="BI172" s="5">
        <f t="shared" si="330"/>
        <v>3.0832676089849337E-6</v>
      </c>
      <c r="BJ172" s="8">
        <f t="shared" si="331"/>
        <v>0.36532252982723101</v>
      </c>
      <c r="BK172" s="8">
        <f t="shared" si="332"/>
        <v>0.29439964808977515</v>
      </c>
      <c r="BL172" s="8">
        <f t="shared" si="333"/>
        <v>0.31768894299146877</v>
      </c>
      <c r="BM172" s="8">
        <f t="shared" si="334"/>
        <v>0.36734704567087212</v>
      </c>
      <c r="BN172" s="8">
        <f t="shared" si="335"/>
        <v>0.63238154447860528</v>
      </c>
    </row>
    <row r="173" spans="1:66" x14ac:dyDescent="0.25">
      <c r="A173" t="s">
        <v>154</v>
      </c>
      <c r="B173" t="s">
        <v>164</v>
      </c>
      <c r="C173" t="s">
        <v>168</v>
      </c>
      <c r="D173" s="11">
        <v>44473</v>
      </c>
      <c r="E173">
        <f>VLOOKUP(A173,home!$A$2:$E$405,3,FALSE)</f>
        <v>1.32937685459941</v>
      </c>
      <c r="F173">
        <f>VLOOKUP(B173,home!$B$2:$E$405,3,FALSE)</f>
        <v>0.88</v>
      </c>
      <c r="G173">
        <f>VLOOKUP(C173,away!$B$2:$E$405,4,FALSE)</f>
        <v>1.1100000000000001</v>
      </c>
      <c r="H173">
        <f>VLOOKUP(A173,away!$A$2:$E$405,3,FALSE)</f>
        <v>1.0178041543026699</v>
      </c>
      <c r="I173">
        <f>VLOOKUP(C173,away!$B$2:$E$405,3,FALSE)</f>
        <v>0.49</v>
      </c>
      <c r="J173">
        <f>VLOOKUP(B173,home!$B$2:$E$405,4,FALSE)</f>
        <v>1.68</v>
      </c>
      <c r="K173" s="3">
        <f t="shared" si="280"/>
        <v>1.2985353115727039</v>
      </c>
      <c r="L173" s="3">
        <f t="shared" si="281"/>
        <v>0.83785637982195782</v>
      </c>
      <c r="M173" s="5">
        <f t="shared" si="282"/>
        <v>0.1180801448529946</v>
      </c>
      <c r="N173" s="5">
        <f t="shared" si="283"/>
        <v>0.15333123768723336</v>
      </c>
      <c r="O173" s="5">
        <f t="shared" si="284"/>
        <v>9.8934202695382445E-2</v>
      </c>
      <c r="P173" s="5">
        <f t="shared" si="285"/>
        <v>0.12846955572224547</v>
      </c>
      <c r="Q173" s="5">
        <f t="shared" si="286"/>
        <v>9.955301325200995E-2</v>
      </c>
      <c r="R173" s="5">
        <f t="shared" si="287"/>
        <v>4.1446326455462458E-2</v>
      </c>
      <c r="S173" s="5">
        <f t="shared" si="288"/>
        <v>3.4943272571393215E-2</v>
      </c>
      <c r="T173" s="5">
        <f t="shared" si="289"/>
        <v>8.3411127283696443E-2</v>
      </c>
      <c r="U173" s="5">
        <f t="shared" si="290"/>
        <v>5.3819518437387942E-2</v>
      </c>
      <c r="V173" s="5">
        <f t="shared" si="291"/>
        <v>4.2241994088158749E-3</v>
      </c>
      <c r="W173" s="5">
        <f t="shared" si="292"/>
        <v>4.3091034360400092E-2</v>
      </c>
      <c r="X173" s="5">
        <f t="shared" si="293"/>
        <v>3.6104098051988408E-2</v>
      </c>
      <c r="Y173" s="5">
        <f t="shared" si="294"/>
        <v>1.5125024445288003E-2</v>
      </c>
      <c r="Z173" s="5">
        <f t="shared" si="295"/>
        <v>1.157535634696427E-2</v>
      </c>
      <c r="AA173" s="5">
        <f t="shared" si="296"/>
        <v>1.5031008960570325E-2</v>
      </c>
      <c r="AB173" s="5">
        <f t="shared" si="297"/>
        <v>9.7591479519331462E-3</v>
      </c>
      <c r="AC173" s="5">
        <f t="shared" si="298"/>
        <v>2.8724188876565827E-4</v>
      </c>
      <c r="AD173" s="5">
        <f t="shared" si="299"/>
        <v>1.3988807432293048E-2</v>
      </c>
      <c r="AE173" s="5">
        <f t="shared" si="300"/>
        <v>1.1720611553247549E-2</v>
      </c>
      <c r="AF173" s="5">
        <f t="shared" si="301"/>
        <v>4.9100945826517032E-3</v>
      </c>
      <c r="AG173" s="5">
        <f t="shared" si="302"/>
        <v>1.3713180238679877E-3</v>
      </c>
      <c r="AH173" s="5">
        <f t="shared" si="303"/>
        <v>2.4246215410041508E-3</v>
      </c>
      <c r="AI173" s="5">
        <f t="shared" si="304"/>
        <v>3.1484566881937147E-3</v>
      </c>
      <c r="AJ173" s="5">
        <f t="shared" si="305"/>
        <v>2.0441910932883943E-3</v>
      </c>
      <c r="AK173" s="5">
        <f t="shared" si="306"/>
        <v>8.848181060791305E-4</v>
      </c>
      <c r="AL173" s="5">
        <f t="shared" si="307"/>
        <v>1.2500607237731351E-5</v>
      </c>
      <c r="AM173" s="5">
        <f t="shared" si="308"/>
        <v>3.6329920835246401E-3</v>
      </c>
      <c r="AN173" s="5">
        <f t="shared" si="309"/>
        <v>3.0439255950237866E-3</v>
      </c>
      <c r="AO173" s="5">
        <f t="shared" si="310"/>
        <v>1.2751862397470143E-3</v>
      </c>
      <c r="AP173" s="5">
        <f t="shared" si="311"/>
        <v>3.561409754777362E-4</v>
      </c>
      <c r="AQ173" s="5">
        <f t="shared" si="312"/>
        <v>7.4598747105009158E-5</v>
      </c>
      <c r="AR173" s="5">
        <f t="shared" si="313"/>
        <v>4.0629692535681505E-4</v>
      </c>
      <c r="AS173" s="5">
        <f t="shared" si="314"/>
        <v>5.2759090455924346E-4</v>
      </c>
      <c r="AT173" s="5">
        <f t="shared" si="315"/>
        <v>3.4254770981738094E-4</v>
      </c>
      <c r="AU173" s="5">
        <f t="shared" si="316"/>
        <v>1.4827009903207631E-4</v>
      </c>
      <c r="AV173" s="5">
        <f t="shared" si="317"/>
        <v>4.81334898108832E-5</v>
      </c>
      <c r="AW173" s="5">
        <f t="shared" si="318"/>
        <v>3.7779130157011803E-7</v>
      </c>
      <c r="AX173" s="5">
        <f t="shared" si="319"/>
        <v>7.8626141785347254E-4</v>
      </c>
      <c r="AY173" s="5">
        <f t="shared" si="320"/>
        <v>6.5877414515639015E-4</v>
      </c>
      <c r="AZ173" s="5">
        <f t="shared" si="321"/>
        <v>2.75979060190519E-4</v>
      </c>
      <c r="BA173" s="5">
        <f t="shared" si="322"/>
        <v>7.7076938759298153E-5</v>
      </c>
      <c r="BB173" s="5">
        <f t="shared" si="323"/>
        <v>1.6144851219156068E-5</v>
      </c>
      <c r="BC173" s="5">
        <f t="shared" si="324"/>
        <v>2.7054133190492462E-6</v>
      </c>
      <c r="BD173" s="5">
        <f t="shared" si="325"/>
        <v>5.6736411835375529E-5</v>
      </c>
      <c r="BE173" s="5">
        <f t="shared" si="326"/>
        <v>7.3674234220166604E-5</v>
      </c>
      <c r="BF173" s="5">
        <f t="shared" si="327"/>
        <v>4.783429734398221E-5</v>
      </c>
      <c r="BG173" s="5">
        <f t="shared" si="328"/>
        <v>2.0704841401809768E-5</v>
      </c>
      <c r="BH173" s="5">
        <f t="shared" si="329"/>
        <v>6.7214919201906132E-6</v>
      </c>
      <c r="BI173" s="5">
        <f t="shared" si="330"/>
        <v>1.7456189209636252E-6</v>
      </c>
      <c r="BJ173" s="8">
        <f t="shared" si="331"/>
        <v>0.47280615214005262</v>
      </c>
      <c r="BK173" s="8">
        <f t="shared" si="332"/>
        <v>0.28667568919660896</v>
      </c>
      <c r="BL173" s="8">
        <f t="shared" si="333"/>
        <v>0.2291725479535206</v>
      </c>
      <c r="BM173" s="8">
        <f t="shared" si="334"/>
        <v>0.35975686861796347</v>
      </c>
      <c r="BN173" s="8">
        <f t="shared" si="335"/>
        <v>0.6398144806653282</v>
      </c>
    </row>
    <row r="174" spans="1:66" x14ac:dyDescent="0.25">
      <c r="A174" t="s">
        <v>154</v>
      </c>
      <c r="B174" t="s">
        <v>156</v>
      </c>
      <c r="C174" t="s">
        <v>160</v>
      </c>
      <c r="D174" s="11">
        <v>44473</v>
      </c>
      <c r="E174">
        <f>VLOOKUP(A174,home!$A$2:$E$405,3,FALSE)</f>
        <v>1.32937685459941</v>
      </c>
      <c r="F174">
        <f>VLOOKUP(B174,home!$B$2:$E$405,3,FALSE)</f>
        <v>1.46</v>
      </c>
      <c r="G174">
        <f>VLOOKUP(C174,away!$B$2:$E$405,4,FALSE)</f>
        <v>1.1499999999999999</v>
      </c>
      <c r="H174">
        <f>VLOOKUP(A174,away!$A$2:$E$405,3,FALSE)</f>
        <v>1.0178041543026699</v>
      </c>
      <c r="I174">
        <f>VLOOKUP(C174,away!$B$2:$E$405,3,FALSE)</f>
        <v>0.75</v>
      </c>
      <c r="J174">
        <f>VLOOKUP(B174,home!$B$2:$E$405,4,FALSE)</f>
        <v>0.69</v>
      </c>
      <c r="K174" s="3">
        <f t="shared" si="280"/>
        <v>2.2320237388724093</v>
      </c>
      <c r="L174" s="3">
        <f t="shared" si="281"/>
        <v>0.5267136498516316</v>
      </c>
      <c r="M174" s="5">
        <f t="shared" si="282"/>
        <v>6.337173173075096E-2</v>
      </c>
      <c r="N174" s="5">
        <f t="shared" si="283"/>
        <v>0.14144720959649004</v>
      </c>
      <c r="O174" s="5">
        <f t="shared" si="284"/>
        <v>3.3378756117322293E-2</v>
      </c>
      <c r="P174" s="5">
        <f t="shared" si="285"/>
        <v>7.4502176027896008E-2</v>
      </c>
      <c r="Q174" s="5">
        <f t="shared" si="286"/>
        <v>0.15785676480831357</v>
      </c>
      <c r="R174" s="5">
        <f t="shared" si="287"/>
        <v>8.7905232310311488E-3</v>
      </c>
      <c r="S174" s="5">
        <f t="shared" si="288"/>
        <v>2.1896885572239309E-2</v>
      </c>
      <c r="T174" s="5">
        <f t="shared" si="289"/>
        <v>8.3145312745957434E-2</v>
      </c>
      <c r="U174" s="5">
        <f t="shared" si="290"/>
        <v>1.9620656528770916E-2</v>
      </c>
      <c r="V174" s="5">
        <f t="shared" si="291"/>
        <v>2.8603107740650972E-3</v>
      </c>
      <c r="W174" s="5">
        <f t="shared" si="292"/>
        <v>0.11744668213125155</v>
      </c>
      <c r="X174" s="5">
        <f t="shared" si="293"/>
        <v>6.1860770608315907E-2</v>
      </c>
      <c r="Y174" s="5">
        <f t="shared" si="294"/>
        <v>1.6291456134870302E-2</v>
      </c>
      <c r="Z174" s="5">
        <f t="shared" si="295"/>
        <v>1.5433628583739914E-3</v>
      </c>
      <c r="AA174" s="5">
        <f t="shared" si="296"/>
        <v>3.4448225375847247E-3</v>
      </c>
      <c r="AB174" s="5">
        <f t="shared" si="297"/>
        <v>3.8444628400458999E-3</v>
      </c>
      <c r="AC174" s="5">
        <f t="shared" si="298"/>
        <v>2.101680147479695E-4</v>
      </c>
      <c r="AD174" s="5">
        <f t="shared" si="299"/>
        <v>6.5535945642188856E-2</v>
      </c>
      <c r="AE174" s="5">
        <f t="shared" si="300"/>
        <v>3.4518677125675426E-2</v>
      </c>
      <c r="AF174" s="5">
        <f t="shared" si="301"/>
        <v>9.0907292084572641E-3</v>
      </c>
      <c r="AG174" s="5">
        <f t="shared" si="302"/>
        <v>1.5960703870664533E-3</v>
      </c>
      <c r="AH174" s="5">
        <f t="shared" si="303"/>
        <v>2.0322757104490296E-4</v>
      </c>
      <c r="AI174" s="5">
        <f t="shared" si="304"/>
        <v>4.5360876296560246E-4</v>
      </c>
      <c r="AJ174" s="5">
        <f t="shared" si="305"/>
        <v>5.0623276354988631E-4</v>
      </c>
      <c r="AK174" s="5">
        <f t="shared" si="306"/>
        <v>3.7664118187944324E-4</v>
      </c>
      <c r="AL174" s="5">
        <f t="shared" si="307"/>
        <v>9.8832548851359162E-6</v>
      </c>
      <c r="AM174" s="5">
        <f t="shared" si="308"/>
        <v>2.9255557284563485E-2</v>
      </c>
      <c r="AN174" s="5">
        <f t="shared" si="309"/>
        <v>1.5409301355795921E-2</v>
      </c>
      <c r="AO174" s="5">
        <f t="shared" si="310"/>
        <v>4.0581446793874817E-3</v>
      </c>
      <c r="AP174" s="5">
        <f t="shared" si="311"/>
        <v>7.1249339856872004E-4</v>
      </c>
      <c r="AQ174" s="5">
        <f t="shared" si="312"/>
        <v>9.381999961383095E-5</v>
      </c>
      <c r="AR174" s="5">
        <f t="shared" si="313"/>
        <v>2.1408547139108524E-5</v>
      </c>
      <c r="AS174" s="5">
        <f t="shared" si="314"/>
        <v>4.778438542925923E-5</v>
      </c>
      <c r="AT174" s="5">
        <f t="shared" si="315"/>
        <v>5.332794131276775E-5</v>
      </c>
      <c r="AU174" s="5">
        <f t="shared" si="316"/>
        <v>3.9676410318430767E-5</v>
      </c>
      <c r="AV174" s="5">
        <f t="shared" si="317"/>
        <v>2.213967242599492E-5</v>
      </c>
      <c r="AW174" s="5">
        <f t="shared" si="318"/>
        <v>3.2275343835455251E-7</v>
      </c>
      <c r="AX174" s="5">
        <f t="shared" si="319"/>
        <v>1.0883183058847881E-2</v>
      </c>
      <c r="AY174" s="5">
        <f t="shared" si="320"/>
        <v>5.7323210709292116E-3</v>
      </c>
      <c r="AZ174" s="5">
        <f t="shared" si="321"/>
        <v>1.5096458766952691E-3</v>
      </c>
      <c r="BA174" s="5">
        <f t="shared" si="322"/>
        <v>2.6505036323254383E-4</v>
      </c>
      <c r="BB174" s="5">
        <f t="shared" si="323"/>
        <v>3.4901411053178464E-5</v>
      </c>
      <c r="BC174" s="5">
        <f t="shared" si="324"/>
        <v>3.6766099201583423E-6</v>
      </c>
      <c r="BD174" s="5">
        <f t="shared" si="325"/>
        <v>1.8793623336100916E-6</v>
      </c>
      <c r="BE174" s="5">
        <f t="shared" si="326"/>
        <v>4.1947813425603728E-6</v>
      </c>
      <c r="BF174" s="5">
        <f t="shared" si="327"/>
        <v>4.6814257679869151E-6</v>
      </c>
      <c r="BG174" s="5">
        <f t="shared" si="328"/>
        <v>3.4830178153052655E-6</v>
      </c>
      <c r="BH174" s="5">
        <f t="shared" si="329"/>
        <v>1.9435446116692173E-6</v>
      </c>
      <c r="BI174" s="5">
        <f t="shared" si="330"/>
        <v>8.676075421606506E-7</v>
      </c>
      <c r="BJ174" s="8">
        <f t="shared" si="331"/>
        <v>0.75674771349719439</v>
      </c>
      <c r="BK174" s="8">
        <f t="shared" si="332"/>
        <v>0.16858347644551369</v>
      </c>
      <c r="BL174" s="8">
        <f t="shared" si="333"/>
        <v>7.0820318230233645E-2</v>
      </c>
      <c r="BM174" s="8">
        <f t="shared" si="334"/>
        <v>0.5126157112020211</v>
      </c>
      <c r="BN174" s="8">
        <f t="shared" si="335"/>
        <v>0.47934716151180401</v>
      </c>
    </row>
    <row r="175" spans="1:66" x14ac:dyDescent="0.25">
      <c r="A175" t="s">
        <v>154</v>
      </c>
      <c r="B175" t="s">
        <v>162</v>
      </c>
      <c r="C175" t="s">
        <v>159</v>
      </c>
      <c r="D175" s="11">
        <v>44473</v>
      </c>
      <c r="E175">
        <f>VLOOKUP(A175,home!$A$2:$E$405,3,FALSE)</f>
        <v>1.32937685459941</v>
      </c>
      <c r="F175">
        <f>VLOOKUP(B175,home!$B$2:$E$405,3,FALSE)</f>
        <v>0.52</v>
      </c>
      <c r="G175">
        <f>VLOOKUP(C175,away!$B$2:$E$405,4,FALSE)</f>
        <v>1.1499999999999999</v>
      </c>
      <c r="H175">
        <f>VLOOKUP(A175,away!$A$2:$E$405,3,FALSE)</f>
        <v>1.0178041543026699</v>
      </c>
      <c r="I175">
        <f>VLOOKUP(C175,away!$B$2:$E$405,3,FALSE)</f>
        <v>0.57999999999999996</v>
      </c>
      <c r="J175">
        <f>VLOOKUP(B175,home!$B$2:$E$405,4,FALSE)</f>
        <v>0.98</v>
      </c>
      <c r="K175" s="3">
        <f t="shared" si="280"/>
        <v>0.79496735905044713</v>
      </c>
      <c r="L175" s="3">
        <f t="shared" si="281"/>
        <v>0.57851988130563747</v>
      </c>
      <c r="M175" s="5">
        <f t="shared" si="282"/>
        <v>0.25322237079194393</v>
      </c>
      <c r="N175" s="5">
        <f t="shared" si="283"/>
        <v>0.20130351936096472</v>
      </c>
      <c r="O175" s="5">
        <f t="shared" si="284"/>
        <v>0.14649417589448754</v>
      </c>
      <c r="P175" s="5">
        <f t="shared" si="285"/>
        <v>0.11645808812711242</v>
      </c>
      <c r="Q175" s="5">
        <f t="shared" si="286"/>
        <v>8.001486357697335E-2</v>
      </c>
      <c r="R175" s="5">
        <f t="shared" si="287"/>
        <v>4.2374896625223042E-2</v>
      </c>
      <c r="S175" s="5">
        <f t="shared" si="288"/>
        <v>1.3389897432645946E-2</v>
      </c>
      <c r="T175" s="5">
        <f t="shared" si="289"/>
        <v>4.6290189379237401E-2</v>
      </c>
      <c r="U175" s="5">
        <f t="shared" si="290"/>
        <v>3.3686659660189258E-2</v>
      </c>
      <c r="V175" s="5">
        <f t="shared" si="291"/>
        <v>6.8423033800828442E-4</v>
      </c>
      <c r="W175" s="5">
        <f t="shared" si="292"/>
        <v>2.1203068260856106E-2</v>
      </c>
      <c r="X175" s="5">
        <f t="shared" si="293"/>
        <v>1.2266396533585805E-2</v>
      </c>
      <c r="Y175" s="5">
        <f t="shared" si="294"/>
        <v>3.5481771333289698E-3</v>
      </c>
      <c r="Z175" s="5">
        <f t="shared" si="295"/>
        <v>8.1715733886542335E-3</v>
      </c>
      <c r="AA175" s="5">
        <f t="shared" si="296"/>
        <v>6.496134116065368E-3</v>
      </c>
      <c r="AB175" s="5">
        <f t="shared" si="297"/>
        <v>2.5821072911429983E-3</v>
      </c>
      <c r="AC175" s="5">
        <f t="shared" si="298"/>
        <v>1.9667534890826222E-5</v>
      </c>
      <c r="AD175" s="5">
        <f t="shared" si="299"/>
        <v>4.213936794774783E-3</v>
      </c>
      <c r="AE175" s="5">
        <f t="shared" si="300"/>
        <v>2.4378462143425659E-3</v>
      </c>
      <c r="AF175" s="5">
        <f t="shared" si="301"/>
        <v>7.0517125128142925E-4</v>
      </c>
      <c r="AG175" s="5">
        <f t="shared" si="302"/>
        <v>1.3598519619716014E-4</v>
      </c>
      <c r="AH175" s="5">
        <f t="shared" si="303"/>
        <v>1.1818544167211378E-3</v>
      </c>
      <c r="AI175" s="5">
        <f t="shared" si="304"/>
        <v>9.3953568444290949E-4</v>
      </c>
      <c r="AJ175" s="5">
        <f t="shared" si="305"/>
        <v>3.7345010089761703E-4</v>
      </c>
      <c r="AK175" s="5">
        <f t="shared" si="306"/>
        <v>9.896021348256721E-5</v>
      </c>
      <c r="AL175" s="5">
        <f t="shared" si="307"/>
        <v>3.6180745080233142E-7</v>
      </c>
      <c r="AM175" s="5">
        <f t="shared" si="308"/>
        <v>6.6998844098952327E-4</v>
      </c>
      <c r="AN175" s="5">
        <f t="shared" si="309"/>
        <v>3.8760163335740814E-4</v>
      </c>
      <c r="AO175" s="5">
        <f t="shared" si="310"/>
        <v>1.1211762546189945E-4</v>
      </c>
      <c r="AP175" s="5">
        <f t="shared" si="311"/>
        <v>2.1620758458162669E-5</v>
      </c>
      <c r="AQ175" s="5">
        <f t="shared" si="312"/>
        <v>3.1270096542385304E-6</v>
      </c>
      <c r="AR175" s="5">
        <f t="shared" si="313"/>
        <v>1.3674525537641123E-4</v>
      </c>
      <c r="AS175" s="5">
        <f t="shared" si="314"/>
        <v>1.0870801452926458E-4</v>
      </c>
      <c r="AT175" s="5">
        <f t="shared" si="315"/>
        <v>4.3209661608973552E-5</v>
      </c>
      <c r="AU175" s="5">
        <f t="shared" si="316"/>
        <v>1.1450090191583066E-5</v>
      </c>
      <c r="AV175" s="5">
        <f t="shared" si="317"/>
        <v>2.2756119901230544E-6</v>
      </c>
      <c r="AW175" s="5">
        <f t="shared" si="318"/>
        <v>4.6221346280222238E-9</v>
      </c>
      <c r="AX175" s="5">
        <f t="shared" si="319"/>
        <v>8.8769823587961234E-5</v>
      </c>
      <c r="AY175" s="5">
        <f t="shared" si="320"/>
        <v>5.1355107805629711E-5</v>
      </c>
      <c r="AZ175" s="5">
        <f t="shared" si="321"/>
        <v>1.4854975436075554E-5</v>
      </c>
      <c r="BA175" s="5">
        <f t="shared" si="322"/>
        <v>2.8646328753588641E-6</v>
      </c>
      <c r="BB175" s="5">
        <f t="shared" si="323"/>
        <v>4.1431176775920914E-7</v>
      </c>
      <c r="BC175" s="5">
        <f t="shared" si="324"/>
        <v>4.7937518941517309E-8</v>
      </c>
      <c r="BD175" s="5">
        <f t="shared" si="325"/>
        <v>1.3184974818245085E-5</v>
      </c>
      <c r="BE175" s="5">
        <f t="shared" si="326"/>
        <v>1.0481624610406943E-5</v>
      </c>
      <c r="BF175" s="5">
        <f t="shared" si="327"/>
        <v>4.1662747175466902E-6</v>
      </c>
      <c r="BG175" s="5">
        <f t="shared" si="328"/>
        <v>1.1040174697622465E-6</v>
      </c>
      <c r="BH175" s="5">
        <f t="shared" si="329"/>
        <v>2.1941446307061247E-7</v>
      </c>
      <c r="BI175" s="5">
        <f t="shared" si="330"/>
        <v>3.4885467248943345E-8</v>
      </c>
      <c r="BJ175" s="8">
        <f t="shared" si="331"/>
        <v>0.3734719159584553</v>
      </c>
      <c r="BK175" s="8">
        <f t="shared" si="332"/>
        <v>0.38382597113985778</v>
      </c>
      <c r="BL175" s="8">
        <f t="shared" si="333"/>
        <v>0.23455935382789503</v>
      </c>
      <c r="BM175" s="8">
        <f t="shared" si="334"/>
        <v>0.16010954945248634</v>
      </c>
      <c r="BN175" s="8">
        <f t="shared" si="335"/>
        <v>0.83986791437670516</v>
      </c>
    </row>
    <row r="176" spans="1:66" x14ac:dyDescent="0.25">
      <c r="A176" t="s">
        <v>154</v>
      </c>
      <c r="B176" t="s">
        <v>170</v>
      </c>
      <c r="C176" t="s">
        <v>158</v>
      </c>
      <c r="D176" s="11">
        <v>44473</v>
      </c>
      <c r="E176">
        <f>VLOOKUP(A176,home!$A$2:$E$405,3,FALSE)</f>
        <v>1.32937685459941</v>
      </c>
      <c r="F176">
        <f>VLOOKUP(B176,home!$B$2:$E$405,3,FALSE)</f>
        <v>1.1100000000000001</v>
      </c>
      <c r="G176">
        <f>VLOOKUP(C176,away!$B$2:$E$405,4,FALSE)</f>
        <v>0.49</v>
      </c>
      <c r="H176">
        <f>VLOOKUP(A176,away!$A$2:$E$405,3,FALSE)</f>
        <v>1.0178041543026699</v>
      </c>
      <c r="I176">
        <f>VLOOKUP(C176,away!$B$2:$E$405,3,FALSE)</f>
        <v>0.88</v>
      </c>
      <c r="J176">
        <f>VLOOKUP(B176,home!$B$2:$E$405,4,FALSE)</f>
        <v>1.33</v>
      </c>
      <c r="K176" s="3">
        <f t="shared" si="280"/>
        <v>0.72304807121661918</v>
      </c>
      <c r="L176" s="3">
        <f t="shared" si="281"/>
        <v>1.191237982195845</v>
      </c>
      <c r="M176" s="5">
        <f t="shared" si="282"/>
        <v>0.14744706434519583</v>
      </c>
      <c r="N176" s="5">
        <f t="shared" si="283"/>
        <v>0.10661131548134659</v>
      </c>
      <c r="O176" s="5">
        <f t="shared" si="284"/>
        <v>0.17564454341127203</v>
      </c>
      <c r="P176" s="5">
        <f t="shared" si="285"/>
        <v>0.12699944833324397</v>
      </c>
      <c r="Q176" s="5">
        <f t="shared" si="286"/>
        <v>3.8542553014327068E-2</v>
      </c>
      <c r="R176" s="5">
        <f t="shared" si="287"/>
        <v>0.10461722573847708</v>
      </c>
      <c r="S176" s="5">
        <f t="shared" si="288"/>
        <v>2.7346865040303897E-2</v>
      </c>
      <c r="T176" s="5">
        <f t="shared" si="289"/>
        <v>4.5913353081463368E-2</v>
      </c>
      <c r="U176" s="5">
        <f t="shared" si="290"/>
        <v>7.5643283286239496E-2</v>
      </c>
      <c r="V176" s="5">
        <f t="shared" si="291"/>
        <v>2.6171628209500399E-3</v>
      </c>
      <c r="W176" s="5">
        <f t="shared" si="292"/>
        <v>9.2893728722578291E-3</v>
      </c>
      <c r="X176" s="5">
        <f t="shared" si="293"/>
        <v>1.1065853796213238E-2</v>
      </c>
      <c r="Y176" s="5">
        <f t="shared" si="294"/>
        <v>6.5910326737376431E-3</v>
      </c>
      <c r="Z176" s="5">
        <f t="shared" si="295"/>
        <v>4.1541337630543573E-2</v>
      </c>
      <c r="AA176" s="5">
        <f t="shared" si="296"/>
        <v>3.0036384049522889E-2</v>
      </c>
      <c r="AB176" s="5">
        <f t="shared" si="297"/>
        <v>1.0858874776664576E-2</v>
      </c>
      <c r="AC176" s="5">
        <f t="shared" si="298"/>
        <v>1.4088879792851621E-4</v>
      </c>
      <c r="AD176" s="5">
        <f t="shared" si="299"/>
        <v>1.6791657845245018E-3</v>
      </c>
      <c r="AE176" s="5">
        <f t="shared" si="300"/>
        <v>2.0002860609292707E-3</v>
      </c>
      <c r="AF176" s="5">
        <f t="shared" si="301"/>
        <v>1.1914083655179296E-3</v>
      </c>
      <c r="AG176" s="5">
        <f t="shared" si="302"/>
        <v>4.73083632436943E-4</v>
      </c>
      <c r="AH176" s="5">
        <f t="shared" si="303"/>
        <v>1.2371404804181266E-2</v>
      </c>
      <c r="AI176" s="5">
        <f t="shared" si="304"/>
        <v>8.9451203819032789E-3</v>
      </c>
      <c r="AJ176" s="5">
        <f t="shared" si="305"/>
        <v>3.2338760194678172E-3</v>
      </c>
      <c r="AK176" s="5">
        <f t="shared" si="306"/>
        <v>7.7941593947662789E-4</v>
      </c>
      <c r="AL176" s="5">
        <f t="shared" si="307"/>
        <v>4.8540266821089577E-6</v>
      </c>
      <c r="AM176" s="5">
        <f t="shared" si="308"/>
        <v>2.4282351635067652E-4</v>
      </c>
      <c r="AN176" s="5">
        <f t="shared" si="309"/>
        <v>2.8926059564727971E-4</v>
      </c>
      <c r="AO176" s="5">
        <f t="shared" si="310"/>
        <v>1.7228910414381681E-4</v>
      </c>
      <c r="AP176" s="5">
        <f t="shared" si="311"/>
        <v>6.8412441591536756E-5</v>
      </c>
      <c r="AQ176" s="5">
        <f t="shared" si="312"/>
        <v>2.0373874719648337E-5</v>
      </c>
      <c r="AR176" s="5">
        <f t="shared" si="313"/>
        <v>2.9474574591721705E-3</v>
      </c>
      <c r="AS176" s="5">
        <f t="shared" si="314"/>
        <v>2.1311534308474747E-3</v>
      </c>
      <c r="AT176" s="5">
        <f t="shared" si="315"/>
        <v>7.7046318882047367E-4</v>
      </c>
      <c r="AU176" s="5">
        <f t="shared" si="316"/>
        <v>1.8569397420668314E-4</v>
      </c>
      <c r="AV176" s="5">
        <f t="shared" si="317"/>
        <v>3.3566417471672713E-5</v>
      </c>
      <c r="AW176" s="5">
        <f t="shared" si="318"/>
        <v>1.1613559859230817E-7</v>
      </c>
      <c r="AX176" s="5">
        <f t="shared" si="319"/>
        <v>2.9262179190565633E-5</v>
      </c>
      <c r="AY176" s="5">
        <f t="shared" si="320"/>
        <v>3.4858219293622653E-5</v>
      </c>
      <c r="AZ176" s="5">
        <f t="shared" si="321"/>
        <v>2.0762217407137657E-5</v>
      </c>
      <c r="BA176" s="5">
        <f t="shared" si="322"/>
        <v>8.2442473233300417E-6</v>
      </c>
      <c r="BB176" s="5">
        <f t="shared" si="323"/>
        <v>2.4552151365417941E-6</v>
      </c>
      <c r="BC176" s="5">
        <f t="shared" si="324"/>
        <v>5.8494910502214773E-7</v>
      </c>
      <c r="BD176" s="5">
        <f t="shared" si="325"/>
        <v>5.851872127120584E-4</v>
      </c>
      <c r="BE176" s="5">
        <f t="shared" si="326"/>
        <v>4.2311848545208321E-4</v>
      </c>
      <c r="BF176" s="5">
        <f t="shared" si="327"/>
        <v>1.5296750240111295E-4</v>
      </c>
      <c r="BG176" s="5">
        <f t="shared" si="328"/>
        <v>3.6867619189982773E-5</v>
      </c>
      <c r="BH176" s="5">
        <f t="shared" si="329"/>
        <v>6.6642652364164628E-6</v>
      </c>
      <c r="BI176" s="5">
        <f t="shared" si="330"/>
        <v>9.6371682505337824E-7</v>
      </c>
      <c r="BJ176" s="8">
        <f t="shared" si="331"/>
        <v>0.22424675132266353</v>
      </c>
      <c r="BK176" s="8">
        <f t="shared" si="332"/>
        <v>0.30459114158359796</v>
      </c>
      <c r="BL176" s="8">
        <f t="shared" si="333"/>
        <v>0.42940423167954023</v>
      </c>
      <c r="BM176" s="8">
        <f t="shared" si="334"/>
        <v>0.29988656980878775</v>
      </c>
      <c r="BN176" s="8">
        <f t="shared" si="335"/>
        <v>0.69986215032386256</v>
      </c>
    </row>
    <row r="177" spans="1:66" x14ac:dyDescent="0.25">
      <c r="A177" t="s">
        <v>154</v>
      </c>
      <c r="B177" t="s">
        <v>166</v>
      </c>
      <c r="C177" t="s">
        <v>163</v>
      </c>
      <c r="D177" s="11">
        <v>44473</v>
      </c>
      <c r="E177">
        <f>VLOOKUP(A177,home!$A$2:$E$405,3,FALSE)</f>
        <v>1.32937685459941</v>
      </c>
      <c r="F177">
        <f>VLOOKUP(B177,home!$B$2:$E$405,3,FALSE)</f>
        <v>0.75</v>
      </c>
      <c r="G177">
        <f>VLOOKUP(C177,away!$B$2:$E$405,4,FALSE)</f>
        <v>1.02</v>
      </c>
      <c r="H177">
        <f>VLOOKUP(A177,away!$A$2:$E$405,3,FALSE)</f>
        <v>1.0178041543026699</v>
      </c>
      <c r="I177">
        <f>VLOOKUP(C177,away!$B$2:$E$405,3,FALSE)</f>
        <v>1.02</v>
      </c>
      <c r="J177">
        <f>VLOOKUP(B177,home!$B$2:$E$405,4,FALSE)</f>
        <v>1.17</v>
      </c>
      <c r="K177" s="3">
        <f t="shared" si="280"/>
        <v>1.0169732937685487</v>
      </c>
      <c r="L177" s="3">
        <f t="shared" si="281"/>
        <v>1.2146474777448062</v>
      </c>
      <c r="M177" s="5">
        <f t="shared" si="282"/>
        <v>0.10735429227631633</v>
      </c>
      <c r="N177" s="5">
        <f t="shared" si="283"/>
        <v>0.10917644821643688</v>
      </c>
      <c r="O177" s="5">
        <f t="shared" si="284"/>
        <v>0.13039762033850638</v>
      </c>
      <c r="P177" s="5">
        <f t="shared" si="285"/>
        <v>0.13261089745523152</v>
      </c>
      <c r="Q177" s="5">
        <f t="shared" si="286"/>
        <v>5.5514766072310602E-2</v>
      </c>
      <c r="R177" s="5">
        <f t="shared" si="287"/>
        <v>7.9193570324045809E-2</v>
      </c>
      <c r="S177" s="5">
        <f t="shared" si="288"/>
        <v>4.0952368440515391E-2</v>
      </c>
      <c r="T177" s="5">
        <f t="shared" si="289"/>
        <v>6.7430870587325026E-2</v>
      </c>
      <c r="U177" s="5">
        <f t="shared" si="290"/>
        <v>8.0537746057736059E-2</v>
      </c>
      <c r="V177" s="5">
        <f t="shared" si="291"/>
        <v>5.6207764824117079E-3</v>
      </c>
      <c r="W177" s="5">
        <f t="shared" si="292"/>
        <v>1.881901150178273E-2</v>
      </c>
      <c r="X177" s="5">
        <f t="shared" si="293"/>
        <v>2.2858464854290897E-2</v>
      </c>
      <c r="Y177" s="5">
        <f t="shared" si="294"/>
        <v>1.3882488340191368E-2</v>
      </c>
      <c r="Z177" s="5">
        <f t="shared" si="295"/>
        <v>3.2064090149236057E-2</v>
      </c>
      <c r="AA177" s="5">
        <f t="shared" si="296"/>
        <v>3.2608323370760264E-2</v>
      </c>
      <c r="AB177" s="5">
        <f t="shared" si="297"/>
        <v>1.6580897011316008E-2</v>
      </c>
      <c r="AC177" s="5">
        <f t="shared" si="298"/>
        <v>4.3394644378154661E-4</v>
      </c>
      <c r="AD177" s="5">
        <f t="shared" si="299"/>
        <v>4.7846080281090464E-3</v>
      </c>
      <c r="AE177" s="5">
        <f t="shared" si="300"/>
        <v>5.8116120733402053E-3</v>
      </c>
      <c r="AF177" s="5">
        <f t="shared" si="301"/>
        <v>3.5295299732569715E-3</v>
      </c>
      <c r="AG177" s="5">
        <f t="shared" si="302"/>
        <v>1.4290448932137579E-3</v>
      </c>
      <c r="AH177" s="5">
        <f t="shared" si="303"/>
        <v>9.736641556487912E-3</v>
      </c>
      <c r="AI177" s="5">
        <f t="shared" si="304"/>
        <v>9.9019044339452404E-3</v>
      </c>
      <c r="AJ177" s="5">
        <f t="shared" si="305"/>
        <v>5.0349861833853442E-3</v>
      </c>
      <c r="AK177" s="5">
        <f t="shared" si="306"/>
        <v>1.7068154943321759E-3</v>
      </c>
      <c r="AL177" s="5">
        <f t="shared" si="307"/>
        <v>2.1441537599357819E-5</v>
      </c>
      <c r="AM177" s="5">
        <f t="shared" si="308"/>
        <v>9.7316371714749978E-4</v>
      </c>
      <c r="AN177" s="5">
        <f t="shared" si="309"/>
        <v>1.1820508544659709E-3</v>
      </c>
      <c r="AO177" s="5">
        <f t="shared" si="310"/>
        <v>7.1788754447159222E-4</v>
      </c>
      <c r="AP177" s="5">
        <f t="shared" si="311"/>
        <v>2.9066009839894393E-4</v>
      </c>
      <c r="AQ177" s="5">
        <f t="shared" si="312"/>
        <v>8.8262388850333582E-5</v>
      </c>
      <c r="AR177" s="5">
        <f t="shared" si="313"/>
        <v>2.3653174216586633E-3</v>
      </c>
      <c r="AS177" s="5">
        <f t="shared" si="314"/>
        <v>2.405464649112342E-3</v>
      </c>
      <c r="AT177" s="5">
        <f t="shared" si="315"/>
        <v>1.2231466536257924E-3</v>
      </c>
      <c r="AU177" s="5">
        <f t="shared" si="316"/>
        <v>4.1463582703326674E-4</v>
      </c>
      <c r="AV177" s="5">
        <f t="shared" si="317"/>
        <v>1.0541839068311688E-4</v>
      </c>
      <c r="AW177" s="5">
        <f t="shared" si="318"/>
        <v>7.3572112477617046E-7</v>
      </c>
      <c r="AX177" s="5">
        <f t="shared" si="319"/>
        <v>1.6494691846725615E-4</v>
      </c>
      <c r="AY177" s="5">
        <f t="shared" si="320"/>
        <v>2.0035235847803092E-4</v>
      </c>
      <c r="AZ177" s="5">
        <f t="shared" si="321"/>
        <v>1.2167874344278175E-4</v>
      </c>
      <c r="BA177" s="5">
        <f t="shared" si="322"/>
        <v>4.9265592939310739E-5</v>
      </c>
      <c r="BB177" s="5">
        <f t="shared" si="323"/>
        <v>1.4960082050834027E-5</v>
      </c>
      <c r="BC177" s="5">
        <f t="shared" si="324"/>
        <v>3.6342451859801829E-6</v>
      </c>
      <c r="BD177" s="5">
        <f t="shared" si="325"/>
        <v>4.7883780671392285E-4</v>
      </c>
      <c r="BE177" s="5">
        <f t="shared" si="326"/>
        <v>4.8696526147476584E-4</v>
      </c>
      <c r="BF177" s="5">
        <f t="shared" si="327"/>
        <v>2.4761533295642759E-4</v>
      </c>
      <c r="BG177" s="5">
        <f t="shared" si="328"/>
        <v>8.3939393581431346E-5</v>
      </c>
      <c r="BH177" s="5">
        <f t="shared" si="329"/>
        <v>2.1341030391860701E-5</v>
      </c>
      <c r="BI177" s="5">
        <f t="shared" si="330"/>
        <v>4.340651594005057E-6</v>
      </c>
      <c r="BJ177" s="8">
        <f t="shared" si="331"/>
        <v>0.30704370708415596</v>
      </c>
      <c r="BK177" s="8">
        <f t="shared" si="332"/>
        <v>0.28719407499433386</v>
      </c>
      <c r="BL177" s="8">
        <f t="shared" si="333"/>
        <v>0.37353552718934074</v>
      </c>
      <c r="BM177" s="8">
        <f t="shared" si="334"/>
        <v>0.38539018809686587</v>
      </c>
      <c r="BN177" s="8">
        <f t="shared" si="335"/>
        <v>0.61424759468284762</v>
      </c>
    </row>
    <row r="178" spans="1:66" x14ac:dyDescent="0.25">
      <c r="A178" t="s">
        <v>154</v>
      </c>
      <c r="B178" t="s">
        <v>172</v>
      </c>
      <c r="C178" t="s">
        <v>167</v>
      </c>
      <c r="D178" s="11">
        <v>44473</v>
      </c>
      <c r="E178">
        <f>VLOOKUP(A178,home!$A$2:$E$405,3,FALSE)</f>
        <v>1.32937685459941</v>
      </c>
      <c r="F178">
        <f>VLOOKUP(B178,home!$B$2:$E$405,3,FALSE)</f>
        <v>0.97</v>
      </c>
      <c r="G178">
        <f>VLOOKUP(C178,away!$B$2:$E$405,4,FALSE)</f>
        <v>0.57999999999999996</v>
      </c>
      <c r="H178">
        <f>VLOOKUP(A178,away!$A$2:$E$405,3,FALSE)</f>
        <v>1.0178041543026699</v>
      </c>
      <c r="I178">
        <f>VLOOKUP(C178,away!$B$2:$E$405,3,FALSE)</f>
        <v>0.93</v>
      </c>
      <c r="J178">
        <f>VLOOKUP(B178,home!$B$2:$E$405,4,FALSE)</f>
        <v>0.92</v>
      </c>
      <c r="K178" s="3">
        <f t="shared" si="280"/>
        <v>0.74790741839762798</v>
      </c>
      <c r="L178" s="3">
        <f t="shared" si="281"/>
        <v>0.87083323442136451</v>
      </c>
      <c r="M178" s="5">
        <f t="shared" si="282"/>
        <v>0.1981480792475751</v>
      </c>
      <c r="N178" s="5">
        <f t="shared" si="283"/>
        <v>0.14819641841050252</v>
      </c>
      <c r="O178" s="5">
        <f t="shared" si="284"/>
        <v>0.1725539327455467</v>
      </c>
      <c r="P178" s="5">
        <f t="shared" si="285"/>
        <v>0.12905436637407974</v>
      </c>
      <c r="Q178" s="5">
        <f t="shared" si="286"/>
        <v>5.541860035458681E-2</v>
      </c>
      <c r="R178" s="5">
        <f t="shared" si="287"/>
        <v>7.5132849682465502E-2</v>
      </c>
      <c r="S178" s="5">
        <f t="shared" si="288"/>
        <v>2.1013362258492624E-2</v>
      </c>
      <c r="T178" s="5">
        <f t="shared" si="289"/>
        <v>4.8260358993889807E-2</v>
      </c>
      <c r="U178" s="5">
        <f t="shared" si="290"/>
        <v>5.6192415642869822E-2</v>
      </c>
      <c r="V178" s="5">
        <f t="shared" si="291"/>
        <v>1.5206731371790775E-3</v>
      </c>
      <c r="W178" s="5">
        <f t="shared" si="292"/>
        <v>1.381599410746963E-2</v>
      </c>
      <c r="X178" s="5">
        <f t="shared" si="293"/>
        <v>1.2031426835354291E-2</v>
      </c>
      <c r="Y178" s="5">
        <f t="shared" si="294"/>
        <v>5.2386831728677896E-3</v>
      </c>
      <c r="Z178" s="5">
        <f t="shared" si="295"/>
        <v>2.180939416675854E-2</v>
      </c>
      <c r="AA178" s="5">
        <f t="shared" si="296"/>
        <v>1.6311407688076669E-2</v>
      </c>
      <c r="AB178" s="5">
        <f t="shared" si="297"/>
        <v>6.09971140721032E-3</v>
      </c>
      <c r="AC178" s="5">
        <f t="shared" si="298"/>
        <v>6.1901151441243269E-5</v>
      </c>
      <c r="AD178" s="5">
        <f t="shared" si="299"/>
        <v>2.5832711213786127E-3</v>
      </c>
      <c r="AE178" s="5">
        <f t="shared" si="300"/>
        <v>2.2495983460174428E-3</v>
      </c>
      <c r="AF178" s="5">
        <f t="shared" si="301"/>
        <v>9.7951250190566079E-4</v>
      </c>
      <c r="AG178" s="5">
        <f t="shared" si="302"/>
        <v>2.8433068006355648E-4</v>
      </c>
      <c r="AH178" s="5">
        <f t="shared" si="303"/>
        <v>4.7480863157521955E-3</v>
      </c>
      <c r="AI178" s="5">
        <f t="shared" si="304"/>
        <v>3.5511289787433292E-3</v>
      </c>
      <c r="AJ178" s="5">
        <f t="shared" si="305"/>
        <v>1.327957853444464E-3</v>
      </c>
      <c r="AK178" s="5">
        <f t="shared" si="306"/>
        <v>3.3106317663683486E-4</v>
      </c>
      <c r="AL178" s="5">
        <f t="shared" si="307"/>
        <v>1.6126553247269732E-6</v>
      </c>
      <c r="AM178" s="5">
        <f t="shared" si="308"/>
        <v>3.8640952708228482E-4</v>
      </c>
      <c r="AN178" s="5">
        <f t="shared" si="309"/>
        <v>3.3649825828029593E-4</v>
      </c>
      <c r="AO178" s="5">
        <f t="shared" si="310"/>
        <v>1.465169333176929E-4</v>
      </c>
      <c r="AP178" s="5">
        <f t="shared" si="311"/>
        <v>4.2530604979515297E-5</v>
      </c>
      <c r="AQ178" s="5">
        <f t="shared" si="312"/>
        <v>9.2592660740521738E-6</v>
      </c>
      <c r="AR178" s="5">
        <f t="shared" si="313"/>
        <v>8.2695827273166107E-4</v>
      </c>
      <c r="AS178" s="5">
        <f t="shared" si="314"/>
        <v>6.1848822688129819E-4</v>
      </c>
      <c r="AT178" s="5">
        <f t="shared" si="315"/>
        <v>2.3128596653805905E-4</v>
      </c>
      <c r="AU178" s="5">
        <f t="shared" si="316"/>
        <v>5.76601633816933E-5</v>
      </c>
      <c r="AV178" s="5">
        <f t="shared" si="317"/>
        <v>1.078111598479692E-5</v>
      </c>
      <c r="AW178" s="5">
        <f t="shared" si="318"/>
        <v>2.917574067484125E-8</v>
      </c>
      <c r="AX178" s="5">
        <f t="shared" si="319"/>
        <v>4.8166425307393314E-5</v>
      </c>
      <c r="AY178" s="5">
        <f t="shared" si="320"/>
        <v>4.1944923940952382E-5</v>
      </c>
      <c r="AZ178" s="5">
        <f t="shared" si="321"/>
        <v>1.8263516891528844E-5</v>
      </c>
      <c r="BA178" s="5">
        <f t="shared" si="322"/>
        <v>5.3014924955197627E-6</v>
      </c>
      <c r="BB178" s="5">
        <f t="shared" si="323"/>
        <v>1.1541789642835166E-6</v>
      </c>
      <c r="BC178" s="5">
        <f t="shared" si="324"/>
        <v>2.0101948011362312E-7</v>
      </c>
      <c r="BD178" s="5">
        <f t="shared" si="325"/>
        <v>1.200237912290695E-4</v>
      </c>
      <c r="BE178" s="5">
        <f t="shared" si="326"/>
        <v>8.9766683844429225E-5</v>
      </c>
      <c r="BF178" s="5">
        <f t="shared" si="327"/>
        <v>3.3568584386101557E-5</v>
      </c>
      <c r="BG178" s="5">
        <f t="shared" si="328"/>
        <v>8.368731095824046E-6</v>
      </c>
      <c r="BH178" s="5">
        <f t="shared" si="329"/>
        <v>1.5647590172854286E-6</v>
      </c>
      <c r="BI178" s="5">
        <f t="shared" si="330"/>
        <v>2.340589754064709E-7</v>
      </c>
      <c r="BJ178" s="8">
        <f t="shared" si="331"/>
        <v>0.29009444067084983</v>
      </c>
      <c r="BK178" s="8">
        <f t="shared" si="332"/>
        <v>0.34984193974803346</v>
      </c>
      <c r="BL178" s="8">
        <f t="shared" si="333"/>
        <v>0.33824725384481147</v>
      </c>
      <c r="BM178" s="8">
        <f t="shared" si="334"/>
        <v>0.22144686586749665</v>
      </c>
      <c r="BN178" s="8">
        <f t="shared" si="335"/>
        <v>0.77850424681475638</v>
      </c>
    </row>
    <row r="179" spans="1:66" x14ac:dyDescent="0.25">
      <c r="A179" t="s">
        <v>154</v>
      </c>
      <c r="B179" t="s">
        <v>173</v>
      </c>
      <c r="C179" t="s">
        <v>165</v>
      </c>
      <c r="D179" s="11">
        <v>44473</v>
      </c>
      <c r="E179">
        <f>VLOOKUP(A179,home!$A$2:$E$405,3,FALSE)</f>
        <v>1.32937685459941</v>
      </c>
      <c r="F179">
        <f>VLOOKUP(B179,home!$B$2:$E$405,3,FALSE)</f>
        <v>0.88</v>
      </c>
      <c r="G179">
        <f>VLOOKUP(C179,away!$B$2:$E$405,4,FALSE)</f>
        <v>1.42</v>
      </c>
      <c r="H179">
        <f>VLOOKUP(A179,away!$A$2:$E$405,3,FALSE)</f>
        <v>1.0178041543026699</v>
      </c>
      <c r="I179">
        <f>VLOOKUP(C179,away!$B$2:$E$405,3,FALSE)</f>
        <v>0.71</v>
      </c>
      <c r="J179">
        <f>VLOOKUP(B179,home!$B$2:$E$405,4,FALSE)</f>
        <v>0.98</v>
      </c>
      <c r="K179" s="3">
        <f t="shared" si="280"/>
        <v>1.6611893175074226</v>
      </c>
      <c r="L179" s="3">
        <f t="shared" si="281"/>
        <v>0.70818813056379759</v>
      </c>
      <c r="M179" s="5">
        <f t="shared" si="282"/>
        <v>9.3538941003471224E-2</v>
      </c>
      <c r="N179" s="5">
        <f t="shared" si="283"/>
        <v>0.15538588956592339</v>
      </c>
      <c r="O179" s="5">
        <f t="shared" si="284"/>
        <v>6.6243167764165625E-2</v>
      </c>
      <c r="P179" s="5">
        <f t="shared" si="285"/>
        <v>0.11004244264768398</v>
      </c>
      <c r="Q179" s="5">
        <f t="shared" si="286"/>
        <v>0.12906268991915007</v>
      </c>
      <c r="R179" s="5">
        <f t="shared" si="287"/>
        <v>2.3456312570764238E-2</v>
      </c>
      <c r="S179" s="5">
        <f t="shared" si="288"/>
        <v>3.2364433074508106E-2</v>
      </c>
      <c r="T179" s="5">
        <f t="shared" si="289"/>
        <v>9.1400665099377956E-2</v>
      </c>
      <c r="U179" s="5">
        <f t="shared" si="290"/>
        <v>3.8965375870668617E-2</v>
      </c>
      <c r="V179" s="5">
        <f t="shared" si="291"/>
        <v>4.2305152772851885E-3</v>
      </c>
      <c r="W179" s="5">
        <f t="shared" si="292"/>
        <v>7.1465853927488332E-2</v>
      </c>
      <c r="X179" s="5">
        <f t="shared" si="293"/>
        <v>5.0611269492053391E-2</v>
      </c>
      <c r="Y179" s="5">
        <f t="shared" si="294"/>
        <v>1.7921150163518928E-2</v>
      </c>
      <c r="Z179" s="5">
        <f t="shared" si="295"/>
        <v>5.5371607164698784E-3</v>
      </c>
      <c r="AA179" s="5">
        <f t="shared" si="296"/>
        <v>9.1982722315215072E-3</v>
      </c>
      <c r="AB179" s="5">
        <f t="shared" si="297"/>
        <v>7.6400357852643465E-3</v>
      </c>
      <c r="AC179" s="5">
        <f t="shared" si="298"/>
        <v>3.1105777295571099E-4</v>
      </c>
      <c r="AD179" s="5">
        <f t="shared" si="299"/>
        <v>2.9679578277722381E-2</v>
      </c>
      <c r="AE179" s="5">
        <f t="shared" si="300"/>
        <v>2.1018725056422105E-2</v>
      </c>
      <c r="AF179" s="5">
        <f t="shared" si="301"/>
        <v>7.4426058022710115E-3</v>
      </c>
      <c r="AG179" s="5">
        <f t="shared" si="302"/>
        <v>1.7569216965445272E-3</v>
      </c>
      <c r="AH179" s="5">
        <f t="shared" si="303"/>
        <v>9.80337874107025E-4</v>
      </c>
      <c r="AI179" s="5">
        <f t="shared" si="304"/>
        <v>1.6285268040145259E-3</v>
      </c>
      <c r="AJ179" s="5">
        <f t="shared" si="305"/>
        <v>1.3526456650517177E-3</v>
      </c>
      <c r="AK179" s="5">
        <f t="shared" si="306"/>
        <v>7.4900017638554559E-4</v>
      </c>
      <c r="AL179" s="5">
        <f t="shared" si="307"/>
        <v>1.4637564536602941E-5</v>
      </c>
      <c r="AM179" s="5">
        <f t="shared" si="308"/>
        <v>9.8606796766155472E-3</v>
      </c>
      <c r="AN179" s="5">
        <f t="shared" si="309"/>
        <v>6.9832163062707965E-3</v>
      </c>
      <c r="AO179" s="5">
        <f t="shared" si="310"/>
        <v>2.4727154506302713E-3</v>
      </c>
      <c r="AP179" s="5">
        <f t="shared" si="311"/>
        <v>5.8371591079935689E-4</v>
      </c>
      <c r="AQ179" s="5">
        <f t="shared" si="312"/>
        <v>1.033451699123352E-4</v>
      </c>
      <c r="AR179" s="5">
        <f t="shared" si="313"/>
        <v>1.3885272927694834E-4</v>
      </c>
      <c r="AS179" s="5">
        <f t="shared" si="314"/>
        <v>2.3066067058161667E-4</v>
      </c>
      <c r="AT179" s="5">
        <f t="shared" si="315"/>
        <v>1.9158552096964018E-4</v>
      </c>
      <c r="AU179" s="5">
        <f t="shared" si="316"/>
        <v>1.0608660694128686E-4</v>
      </c>
      <c r="AV179" s="5">
        <f t="shared" si="317"/>
        <v>4.405748454536864E-5</v>
      </c>
      <c r="AW179" s="5">
        <f t="shared" si="318"/>
        <v>4.7833713209023797E-7</v>
      </c>
      <c r="AX179" s="5">
        <f t="shared" si="319"/>
        <v>2.7300759570260489E-3</v>
      </c>
      <c r="AY179" s="5">
        <f t="shared" si="320"/>
        <v>1.933407388303448E-3</v>
      </c>
      <c r="AZ179" s="5">
        <f t="shared" si="321"/>
        <v>6.8460808197042661E-4</v>
      </c>
      <c r="BA179" s="5">
        <f t="shared" si="322"/>
        <v>1.616104392465012E-4</v>
      </c>
      <c r="BB179" s="5">
        <f t="shared" si="323"/>
        <v>2.8612648712393458E-5</v>
      </c>
      <c r="BC179" s="5">
        <f t="shared" si="324"/>
        <v>4.0526276404217151E-6</v>
      </c>
      <c r="BD179" s="5">
        <f t="shared" si="325"/>
        <v>1.6388975795053852E-5</v>
      </c>
      <c r="BE179" s="5">
        <f t="shared" si="326"/>
        <v>2.7225191515631171E-5</v>
      </c>
      <c r="BF179" s="5">
        <f t="shared" si="327"/>
        <v>2.2613098656430117E-5</v>
      </c>
      <c r="BG179" s="5">
        <f t="shared" si="328"/>
        <v>1.2521545974601054E-5</v>
      </c>
      <c r="BH179" s="5">
        <f t="shared" si="329"/>
        <v>5.2001646029213354E-6</v>
      </c>
      <c r="BI179" s="5">
        <f t="shared" si="330"/>
        <v>1.7276915775306291E-6</v>
      </c>
      <c r="BJ179" s="8">
        <f t="shared" si="331"/>
        <v>0.60129138865759946</v>
      </c>
      <c r="BK179" s="8">
        <f t="shared" si="332"/>
        <v>0.24243543472874421</v>
      </c>
      <c r="BL179" s="8">
        <f t="shared" si="333"/>
        <v>0.15101059442238016</v>
      </c>
      <c r="BM179" s="8">
        <f t="shared" si="334"/>
        <v>0.42061220600286409</v>
      </c>
      <c r="BN179" s="8">
        <f t="shared" si="335"/>
        <v>0.57772944347115851</v>
      </c>
    </row>
    <row r="180" spans="1:66" x14ac:dyDescent="0.25">
      <c r="A180" t="s">
        <v>175</v>
      </c>
      <c r="B180" t="s">
        <v>280</v>
      </c>
      <c r="C180" t="s">
        <v>177</v>
      </c>
      <c r="D180" s="11">
        <v>44473</v>
      </c>
      <c r="E180">
        <f>VLOOKUP(A180,home!$A$2:$E$405,3,FALSE)</f>
        <v>1.20657276995305</v>
      </c>
      <c r="F180">
        <f>VLOOKUP(B180,home!$B$2:$E$405,3,FALSE)</f>
        <v>0.73</v>
      </c>
      <c r="G180">
        <f>VLOOKUP(C180,away!$B$2:$E$405,4,FALSE)</f>
        <v>1.1599999999999999</v>
      </c>
      <c r="H180">
        <f>VLOOKUP(A180,away!$A$2:$E$405,3,FALSE)</f>
        <v>1.05633802816901</v>
      </c>
      <c r="I180">
        <f>VLOOKUP(C180,away!$B$2:$E$405,3,FALSE)</f>
        <v>0.22</v>
      </c>
      <c r="J180">
        <f>VLOOKUP(B180,home!$B$2:$E$405,4,FALSE)</f>
        <v>0.89</v>
      </c>
      <c r="K180" s="3">
        <f t="shared" si="280"/>
        <v>1.0217258215962426</v>
      </c>
      <c r="L180" s="3">
        <f t="shared" si="281"/>
        <v>0.20683098591549218</v>
      </c>
      <c r="M180" s="5">
        <f t="shared" si="282"/>
        <v>0.29271471667398663</v>
      </c>
      <c r="N180" s="5">
        <f t="shared" si="283"/>
        <v>0.29907418438704036</v>
      </c>
      <c r="O180" s="5">
        <f t="shared" si="284"/>
        <v>6.0542473441654608E-2</v>
      </c>
      <c r="P180" s="5">
        <f t="shared" si="285"/>
        <v>6.1857808418643259E-2</v>
      </c>
      <c r="Q180" s="5">
        <f t="shared" si="286"/>
        <v>0.15278590838053746</v>
      </c>
      <c r="R180" s="5">
        <f t="shared" si="287"/>
        <v>6.2610297358499604E-3</v>
      </c>
      <c r="S180" s="5">
        <f t="shared" si="288"/>
        <v>3.2680185214425369E-3</v>
      </c>
      <c r="T180" s="5">
        <f t="shared" si="289"/>
        <v>3.1600860064340625E-2</v>
      </c>
      <c r="U180" s="5">
        <f t="shared" si="290"/>
        <v>6.3970557508998072E-3</v>
      </c>
      <c r="V180" s="5">
        <f t="shared" si="291"/>
        <v>7.6734730322242624E-5</v>
      </c>
      <c r="W180" s="5">
        <f t="shared" si="292"/>
        <v>5.2035102589477626E-2</v>
      </c>
      <c r="X180" s="5">
        <f t="shared" si="293"/>
        <v>1.0762471570795438E-2</v>
      </c>
      <c r="Y180" s="5">
        <f t="shared" si="294"/>
        <v>1.1130063029375378E-3</v>
      </c>
      <c r="Z180" s="5">
        <f t="shared" si="295"/>
        <v>4.3165831770402023E-4</v>
      </c>
      <c r="AA180" s="5">
        <f t="shared" si="296"/>
        <v>4.4103644930499199E-4</v>
      </c>
      <c r="AB180" s="5">
        <f t="shared" si="297"/>
        <v>2.2530916426001624E-4</v>
      </c>
      <c r="AC180" s="5">
        <f t="shared" si="298"/>
        <v>1.0134958154102971E-6</v>
      </c>
      <c r="AD180" s="5">
        <f t="shared" si="299"/>
        <v>1.3291401986269701E-2</v>
      </c>
      <c r="AE180" s="5">
        <f t="shared" si="300"/>
        <v>2.749073777019293E-3</v>
      </c>
      <c r="AF180" s="5">
        <f t="shared" si="301"/>
        <v>2.8429681982766308E-4</v>
      </c>
      <c r="AG180" s="5">
        <f t="shared" si="302"/>
        <v>1.9600463845864864E-5</v>
      </c>
      <c r="AH180" s="5">
        <f t="shared" si="303"/>
        <v>2.2320078857336307E-5</v>
      </c>
      <c r="AI180" s="5">
        <f t="shared" si="304"/>
        <v>2.2805000908604866E-5</v>
      </c>
      <c r="AJ180" s="5">
        <f t="shared" si="305"/>
        <v>1.1650229144923682E-5</v>
      </c>
      <c r="AK180" s="5">
        <f t="shared" si="306"/>
        <v>3.9677799816272123E-6</v>
      </c>
      <c r="AL180" s="5">
        <f t="shared" si="307"/>
        <v>8.5670622502484196E-9</v>
      </c>
      <c r="AM180" s="5">
        <f t="shared" si="308"/>
        <v>2.7160337229174686E-3</v>
      </c>
      <c r="AN180" s="5">
        <f t="shared" si="309"/>
        <v>5.6175993269074473E-4</v>
      </c>
      <c r="AO180" s="5">
        <f t="shared" si="310"/>
        <v>5.8094680363123617E-5</v>
      </c>
      <c r="AP180" s="5">
        <f t="shared" si="311"/>
        <v>4.0052600053167464E-6</v>
      </c>
      <c r="AQ180" s="5">
        <f t="shared" si="312"/>
        <v>2.0710296893688796E-7</v>
      </c>
      <c r="AR180" s="5">
        <f t="shared" si="313"/>
        <v>9.2329678315488039E-7</v>
      </c>
      <c r="AS180" s="5">
        <f t="shared" si="314"/>
        <v>9.4335616434608809E-7</v>
      </c>
      <c r="AT180" s="5">
        <f t="shared" si="315"/>
        <v>4.8192567603719339E-7</v>
      </c>
      <c r="AU180" s="5">
        <f t="shared" si="316"/>
        <v>1.64131969099142E-7</v>
      </c>
      <c r="AV180" s="5">
        <f t="shared" si="317"/>
        <v>4.1924467744507496E-8</v>
      </c>
      <c r="AW180" s="5">
        <f t="shared" si="318"/>
        <v>5.0289740336026168E-11</v>
      </c>
      <c r="AX180" s="5">
        <f t="shared" si="319"/>
        <v>4.6250696450515858E-4</v>
      </c>
      <c r="AY180" s="5">
        <f t="shared" si="320"/>
        <v>9.5660771461383493E-5</v>
      </c>
      <c r="AZ180" s="5">
        <f t="shared" si="321"/>
        <v>9.8928058373972613E-6</v>
      </c>
      <c r="BA180" s="5">
        <f t="shared" si="322"/>
        <v>6.8204626160647039E-7</v>
      </c>
      <c r="BB180" s="5">
        <f t="shared" si="323"/>
        <v>3.5267075182010488E-8</v>
      </c>
      <c r="BC180" s="5">
        <f t="shared" si="324"/>
        <v>1.4588647860502034E-9</v>
      </c>
      <c r="BD180" s="5">
        <f t="shared" si="325"/>
        <v>3.1827730658754377E-8</v>
      </c>
      <c r="BE180" s="5">
        <f t="shared" si="326"/>
        <v>3.2519214256859734E-8</v>
      </c>
      <c r="BF180" s="5">
        <f t="shared" si="327"/>
        <v>1.6612860452127125E-8</v>
      </c>
      <c r="BG180" s="5">
        <f t="shared" si="328"/>
        <v>5.6579294981711045E-9</v>
      </c>
      <c r="BH180" s="5">
        <f t="shared" si="329"/>
        <v>1.4452131662631221E-9</v>
      </c>
      <c r="BI180" s="5">
        <f t="shared" si="330"/>
        <v>2.9532232193637916E-10</v>
      </c>
      <c r="BJ180" s="8">
        <f t="shared" si="331"/>
        <v>0.56762478635504254</v>
      </c>
      <c r="BK180" s="8">
        <f t="shared" si="332"/>
        <v>0.35801396117873369</v>
      </c>
      <c r="BL180" s="8">
        <f t="shared" si="333"/>
        <v>7.393029062419261E-2</v>
      </c>
      <c r="BM180" s="8">
        <f t="shared" si="334"/>
        <v>0.12666891471678912</v>
      </c>
      <c r="BN180" s="8">
        <f t="shared" si="335"/>
        <v>0.87323612103771231</v>
      </c>
    </row>
    <row r="181" spans="1:66" x14ac:dyDescent="0.25">
      <c r="A181" t="s">
        <v>175</v>
      </c>
      <c r="B181" t="s">
        <v>179</v>
      </c>
      <c r="C181" t="s">
        <v>278</v>
      </c>
      <c r="D181" s="11">
        <v>44473</v>
      </c>
      <c r="E181">
        <f>VLOOKUP(A181,home!$A$2:$E$405,3,FALSE)</f>
        <v>1.20657276995305</v>
      </c>
      <c r="F181">
        <f>VLOOKUP(B181,home!$B$2:$E$405,3,FALSE)</f>
        <v>0.83</v>
      </c>
      <c r="G181">
        <f>VLOOKUP(C181,away!$B$2:$E$405,4,FALSE)</f>
        <v>1.05</v>
      </c>
      <c r="H181">
        <f>VLOOKUP(A181,away!$A$2:$E$405,3,FALSE)</f>
        <v>1.05633802816901</v>
      </c>
      <c r="I181">
        <f>VLOOKUP(C181,away!$B$2:$E$405,3,FALSE)</f>
        <v>0.55000000000000004</v>
      </c>
      <c r="J181">
        <f>VLOOKUP(B181,home!$B$2:$E$405,4,FALSE)</f>
        <v>1.45</v>
      </c>
      <c r="K181" s="3">
        <f t="shared" si="280"/>
        <v>1.051528169014083</v>
      </c>
      <c r="L181" s="3">
        <f t="shared" si="281"/>
        <v>0.84242957746478553</v>
      </c>
      <c r="M181" s="5">
        <f t="shared" si="282"/>
        <v>0.15047508653359798</v>
      </c>
      <c r="N181" s="5">
        <f t="shared" si="283"/>
        <v>0.15822879222490996</v>
      </c>
      <c r="O181" s="5">
        <f t="shared" si="284"/>
        <v>0.12676466356747595</v>
      </c>
      <c r="P181" s="5">
        <f t="shared" si="285"/>
        <v>0.13329661457679423</v>
      </c>
      <c r="Q181" s="5">
        <f t="shared" si="286"/>
        <v>8.3191016086784683E-2</v>
      </c>
      <c r="R181" s="5">
        <f t="shared" si="287"/>
        <v>5.3395150983307237E-2</v>
      </c>
      <c r="S181" s="5">
        <f t="shared" si="288"/>
        <v>2.9519815982407181E-2</v>
      </c>
      <c r="T181" s="5">
        <f t="shared" si="289"/>
        <v>7.0082572530856174E-2</v>
      </c>
      <c r="U181" s="5">
        <f t="shared" si="290"/>
        <v>5.614650534770757E-2</v>
      </c>
      <c r="V181" s="5">
        <f t="shared" si="291"/>
        <v>2.9055319418505288E-3</v>
      </c>
      <c r="W181" s="5">
        <f t="shared" si="292"/>
        <v>2.9159232274719272E-2</v>
      </c>
      <c r="X181" s="5">
        <f t="shared" si="293"/>
        <v>2.4564599724389291E-2</v>
      </c>
      <c r="Y181" s="5">
        <f t="shared" si="294"/>
        <v>1.034697268320443E-2</v>
      </c>
      <c r="Z181" s="5">
        <f t="shared" si="295"/>
        <v>1.4993884827178649E-2</v>
      </c>
      <c r="AA181" s="5">
        <f t="shared" si="296"/>
        <v>1.5766492258731203E-2</v>
      </c>
      <c r="AB181" s="5">
        <f t="shared" si="297"/>
        <v>8.2894553682991683E-3</v>
      </c>
      <c r="AC181" s="5">
        <f t="shared" si="298"/>
        <v>1.608644910576853E-4</v>
      </c>
      <c r="AD181" s="5">
        <f t="shared" si="299"/>
        <v>7.6654385309229758E-3</v>
      </c>
      <c r="AE181" s="5">
        <f t="shared" si="300"/>
        <v>6.4575921426877278E-3</v>
      </c>
      <c r="AF181" s="5">
        <f t="shared" si="301"/>
        <v>2.7200333101021711E-3</v>
      </c>
      <c r="AG181" s="5">
        <f t="shared" si="302"/>
        <v>7.638121707065047E-4</v>
      </c>
      <c r="AH181" s="5">
        <f t="shared" si="303"/>
        <v>3.1578230148789411E-3</v>
      </c>
      <c r="AI181" s="5">
        <f t="shared" si="304"/>
        <v>3.320539852906184E-3</v>
      </c>
      <c r="AJ181" s="5">
        <f t="shared" si="305"/>
        <v>1.7458205958323662E-3</v>
      </c>
      <c r="AK181" s="5">
        <f t="shared" si="306"/>
        <v>6.1192651152089448E-4</v>
      </c>
      <c r="AL181" s="5">
        <f t="shared" si="307"/>
        <v>5.6999979352251772E-6</v>
      </c>
      <c r="AM181" s="5">
        <f t="shared" si="308"/>
        <v>1.6120849086222883E-3</v>
      </c>
      <c r="AN181" s="5">
        <f t="shared" si="309"/>
        <v>1.3580680084080315E-3</v>
      </c>
      <c r="AO181" s="5">
        <f t="shared" si="310"/>
        <v>5.7203832924581049E-4</v>
      </c>
      <c r="AP181" s="5">
        <f t="shared" si="311"/>
        <v>1.6063400266673667E-4</v>
      </c>
      <c r="AQ181" s="5">
        <f t="shared" si="312"/>
        <v>3.3830708748254042E-5</v>
      </c>
      <c r="AR181" s="5">
        <f t="shared" si="313"/>
        <v>5.3204870162660851E-4</v>
      </c>
      <c r="AS181" s="5">
        <f t="shared" si="314"/>
        <v>5.5946419704774777E-4</v>
      </c>
      <c r="AT181" s="5">
        <f t="shared" si="315"/>
        <v>2.9414618137527619E-4</v>
      </c>
      <c r="AU181" s="5">
        <f t="shared" si="316"/>
        <v>1.0310099850800951E-4</v>
      </c>
      <c r="AV181" s="5">
        <f t="shared" si="317"/>
        <v>2.7103401046162728E-5</v>
      </c>
      <c r="AW181" s="5">
        <f t="shared" si="318"/>
        <v>1.4025770078604918E-7</v>
      </c>
      <c r="AX181" s="5">
        <f t="shared" si="319"/>
        <v>2.8252544870980488E-4</v>
      </c>
      <c r="AY181" s="5">
        <f t="shared" si="320"/>
        <v>2.3800779437964983E-4</v>
      </c>
      <c r="AZ181" s="5">
        <f t="shared" si="321"/>
        <v>1.0025240282628699E-4</v>
      </c>
      <c r="BA181" s="5">
        <f t="shared" si="322"/>
        <v>2.8151863117592811E-5</v>
      </c>
      <c r="BB181" s="5">
        <f t="shared" si="323"/>
        <v>5.9289905377500453E-6</v>
      </c>
      <c r="BC181" s="5">
        <f t="shared" si="324"/>
        <v>9.98951398701897E-7</v>
      </c>
      <c r="BD181" s="5">
        <f t="shared" si="325"/>
        <v>7.4702260483665227E-5</v>
      </c>
      <c r="BE181" s="5">
        <f t="shared" si="326"/>
        <v>7.8551531187601568E-5</v>
      </c>
      <c r="BF181" s="5">
        <f t="shared" si="327"/>
        <v>4.1299573881475658E-5</v>
      </c>
      <c r="BG181" s="5">
        <f t="shared" si="328"/>
        <v>1.4475888434883316E-5</v>
      </c>
      <c r="BH181" s="5">
        <f t="shared" si="329"/>
        <v>3.805451115196247E-6</v>
      </c>
      <c r="BI181" s="5">
        <f t="shared" si="330"/>
        <v>8.003078086869823E-7</v>
      </c>
      <c r="BJ181" s="8">
        <f t="shared" si="331"/>
        <v>0.39757258308794413</v>
      </c>
      <c r="BK181" s="8">
        <f t="shared" si="332"/>
        <v>0.31660162131802239</v>
      </c>
      <c r="BL181" s="8">
        <f t="shared" si="333"/>
        <v>0.27092787599317492</v>
      </c>
      <c r="BM181" s="8">
        <f t="shared" si="334"/>
        <v>0.29450677371677125</v>
      </c>
      <c r="BN181" s="8">
        <f t="shared" si="335"/>
        <v>0.70535132397287004</v>
      </c>
    </row>
    <row r="182" spans="1:66" x14ac:dyDescent="0.25">
      <c r="A182" t="s">
        <v>175</v>
      </c>
      <c r="B182" t="s">
        <v>285</v>
      </c>
      <c r="C182" t="s">
        <v>178</v>
      </c>
      <c r="D182" s="11">
        <v>44473</v>
      </c>
      <c r="E182">
        <f>VLOOKUP(A182,home!$A$2:$E$405,3,FALSE)</f>
        <v>1.20657276995305</v>
      </c>
      <c r="F182">
        <f>VLOOKUP(B182,home!$B$2:$E$405,3,FALSE)</f>
        <v>0.94</v>
      </c>
      <c r="G182">
        <f>VLOOKUP(C182,away!$B$2:$E$405,4,FALSE)</f>
        <v>1.24</v>
      </c>
      <c r="H182">
        <f>VLOOKUP(A182,away!$A$2:$E$405,3,FALSE)</f>
        <v>1.05633802816901</v>
      </c>
      <c r="I182">
        <f>VLOOKUP(C182,away!$B$2:$E$405,3,FALSE)</f>
        <v>0.73</v>
      </c>
      <c r="J182">
        <f>VLOOKUP(B182,home!$B$2:$E$405,4,FALSE)</f>
        <v>1.2</v>
      </c>
      <c r="K182" s="3">
        <f t="shared" si="280"/>
        <v>1.406381220657275</v>
      </c>
      <c r="L182" s="3">
        <f t="shared" si="281"/>
        <v>0.92535211267605266</v>
      </c>
      <c r="M182" s="5">
        <f t="shared" si="282"/>
        <v>9.7127247203333558E-2</v>
      </c>
      <c r="N182" s="5">
        <f t="shared" si="283"/>
        <v>0.13659793648090515</v>
      </c>
      <c r="O182" s="5">
        <f t="shared" si="284"/>
        <v>8.9876903398013908E-2</v>
      </c>
      <c r="P182" s="5">
        <f t="shared" si="285"/>
        <v>0.12640118910979481</v>
      </c>
      <c r="Q182" s="5">
        <f t="shared" si="286"/>
        <v>9.6054386323640162E-2</v>
      </c>
      <c r="R182" s="5">
        <f t="shared" si="287"/>
        <v>4.1583891220066831E-2</v>
      </c>
      <c r="S182" s="5">
        <f t="shared" si="288"/>
        <v>4.1124558423142839E-2</v>
      </c>
      <c r="T182" s="5">
        <f t="shared" si="289"/>
        <v>8.8884129316382135E-2</v>
      </c>
      <c r="U182" s="5">
        <f t="shared" si="290"/>
        <v>5.8482803693756934E-2</v>
      </c>
      <c r="V182" s="5">
        <f t="shared" si="291"/>
        <v>5.9466012495937338E-3</v>
      </c>
      <c r="W182" s="5">
        <f t="shared" si="292"/>
        <v>4.5029695029108835E-2</v>
      </c>
      <c r="X182" s="5">
        <f t="shared" si="293"/>
        <v>4.1668323428344201E-2</v>
      </c>
      <c r="Y182" s="5">
        <f t="shared" si="294"/>
        <v>1.9278935558043681E-2</v>
      </c>
      <c r="Z182" s="5">
        <f t="shared" si="295"/>
        <v>1.2826580531260004E-2</v>
      </c>
      <c r="AA182" s="5">
        <f t="shared" si="296"/>
        <v>1.8039061984412283E-2</v>
      </c>
      <c r="AB182" s="5">
        <f t="shared" si="297"/>
        <v>1.2684899006574999E-2</v>
      </c>
      <c r="AC182" s="5">
        <f t="shared" si="298"/>
        <v>4.8368087402965215E-4</v>
      </c>
      <c r="AD182" s="5">
        <f t="shared" si="299"/>
        <v>1.5832229365215725E-2</v>
      </c>
      <c r="AE182" s="5">
        <f t="shared" si="300"/>
        <v>1.4650386891474208E-2</v>
      </c>
      <c r="AF182" s="5">
        <f t="shared" si="301"/>
        <v>6.7783832307736032E-3</v>
      </c>
      <c r="AG182" s="5">
        <f t="shared" si="302"/>
        <v>2.0907970810414276E-3</v>
      </c>
      <c r="AH182" s="5">
        <f t="shared" si="303"/>
        <v>2.967275848252742E-3</v>
      </c>
      <c r="AI182" s="5">
        <f t="shared" si="304"/>
        <v>4.1731210294925422E-3</v>
      </c>
      <c r="AJ182" s="5">
        <f t="shared" si="305"/>
        <v>2.9344995237041331E-3</v>
      </c>
      <c r="AK182" s="5">
        <f t="shared" si="306"/>
        <v>1.3756750073884037E-3</v>
      </c>
      <c r="AL182" s="5">
        <f t="shared" si="307"/>
        <v>2.5178449667793986E-5</v>
      </c>
      <c r="AM182" s="5">
        <f t="shared" si="308"/>
        <v>4.4532300120756112E-3</v>
      </c>
      <c r="AN182" s="5">
        <f t="shared" si="309"/>
        <v>4.1208057999065698E-3</v>
      </c>
      <c r="AO182" s="5">
        <f t="shared" si="310"/>
        <v>1.9065981764356376E-3</v>
      </c>
      <c r="AP182" s="5">
        <f t="shared" si="311"/>
        <v>5.8809155019634237E-4</v>
      </c>
      <c r="AQ182" s="5">
        <f t="shared" si="312"/>
        <v>1.3604793960528004E-4</v>
      </c>
      <c r="AR182" s="5">
        <f t="shared" si="313"/>
        <v>5.4915499501466023E-4</v>
      </c>
      <c r="AS182" s="5">
        <f t="shared" si="314"/>
        <v>7.723212722187577E-4</v>
      </c>
      <c r="AT182" s="5">
        <f t="shared" si="315"/>
        <v>5.4308906678129812E-4</v>
      </c>
      <c r="AU182" s="5">
        <f t="shared" si="316"/>
        <v>2.5459675488850078E-4</v>
      </c>
      <c r="AV182" s="5">
        <f t="shared" si="317"/>
        <v>8.9515023728867679E-5</v>
      </c>
      <c r="AW182" s="5">
        <f t="shared" si="318"/>
        <v>9.1019944042169902E-7</v>
      </c>
      <c r="AX182" s="5">
        <f t="shared" si="319"/>
        <v>1.0438231767084167E-3</v>
      </c>
      <c r="AY182" s="5">
        <f t="shared" si="320"/>
        <v>9.6590398182736176E-4</v>
      </c>
      <c r="AZ182" s="5">
        <f t="shared" si="321"/>
        <v>4.4690064511308038E-4</v>
      </c>
      <c r="BA182" s="5">
        <f t="shared" si="322"/>
        <v>1.3784681870389329E-4</v>
      </c>
      <c r="BB182" s="5">
        <f t="shared" si="323"/>
        <v>3.1889211228330114E-5</v>
      </c>
      <c r="BC182" s="5">
        <f t="shared" si="324"/>
        <v>5.9017497963416342E-6</v>
      </c>
      <c r="BD182" s="5">
        <f t="shared" si="325"/>
        <v>8.4693622470570487E-5</v>
      </c>
      <c r="BE182" s="5">
        <f t="shared" si="326"/>
        <v>1.1911152015204735E-4</v>
      </c>
      <c r="BF182" s="5">
        <f t="shared" si="327"/>
        <v>8.3758102552889988E-5</v>
      </c>
      <c r="BG182" s="5">
        <f t="shared" si="328"/>
        <v>3.9265274169423544E-5</v>
      </c>
      <c r="BH182" s="5">
        <f t="shared" si="329"/>
        <v>1.3805486053959113E-5</v>
      </c>
      <c r="BI182" s="5">
        <f t="shared" si="330"/>
        <v>3.8831552656668023E-6</v>
      </c>
      <c r="BJ182" s="8">
        <f t="shared" si="331"/>
        <v>0.48070224176652604</v>
      </c>
      <c r="BK182" s="8">
        <f t="shared" si="332"/>
        <v>0.27207435929138979</v>
      </c>
      <c r="BL182" s="8">
        <f t="shared" si="333"/>
        <v>0.23467132498495943</v>
      </c>
      <c r="BM182" s="8">
        <f t="shared" si="334"/>
        <v>0.41166795905599379</v>
      </c>
      <c r="BN182" s="8">
        <f t="shared" si="335"/>
        <v>0.58764155373575444</v>
      </c>
    </row>
    <row r="183" spans="1:66" x14ac:dyDescent="0.25">
      <c r="A183" t="s">
        <v>24</v>
      </c>
      <c r="B183" t="s">
        <v>183</v>
      </c>
      <c r="C183" t="s">
        <v>288</v>
      </c>
      <c r="D183" s="11">
        <v>44473</v>
      </c>
      <c r="E183">
        <f>VLOOKUP(A183,home!$A$2:$E$405,3,FALSE)</f>
        <v>1.61442006269593</v>
      </c>
      <c r="F183">
        <f>VLOOKUP(B183,home!$B$2:$E$405,3,FALSE)</f>
        <v>0.81</v>
      </c>
      <c r="G183">
        <f>VLOOKUP(C183,away!$B$2:$E$405,4,FALSE)</f>
        <v>1.86</v>
      </c>
      <c r="H183">
        <f>VLOOKUP(A183,away!$A$2:$E$405,3,FALSE)</f>
        <v>1.41379310344828</v>
      </c>
      <c r="I183">
        <f>VLOOKUP(C183,away!$B$2:$E$405,3,FALSE)</f>
        <v>0.66</v>
      </c>
      <c r="J183">
        <f>VLOOKUP(B183,home!$B$2:$E$405,4,FALSE)</f>
        <v>1.1499999999999999</v>
      </c>
      <c r="K183" s="3">
        <f t="shared" si="280"/>
        <v>2.4322852664576882</v>
      </c>
      <c r="L183" s="3">
        <f t="shared" si="281"/>
        <v>1.0730689655172445</v>
      </c>
      <c r="M183" s="5">
        <f t="shared" si="282"/>
        <v>3.0036131701227452E-2</v>
      </c>
      <c r="N183" s="5">
        <f t="shared" si="283"/>
        <v>7.3056440598278219E-2</v>
      </c>
      <c r="O183" s="5">
        <f t="shared" si="284"/>
        <v>3.2230840772775854E-2</v>
      </c>
      <c r="P183" s="5">
        <f t="shared" si="285"/>
        <v>7.8394599137166426E-2</v>
      </c>
      <c r="Q183" s="5">
        <f t="shared" si="286"/>
        <v>8.8847052043516728E-2</v>
      </c>
      <c r="R183" s="5">
        <f t="shared" si="287"/>
        <v>1.7292957482896807E-2</v>
      </c>
      <c r="S183" s="5">
        <f t="shared" si="288"/>
        <v>5.1152668684245617E-2</v>
      </c>
      <c r="T183" s="5">
        <f t="shared" si="289"/>
        <v>9.533901422559328E-2</v>
      </c>
      <c r="U183" s="5">
        <f t="shared" si="290"/>
        <v>4.2061405699129126E-2</v>
      </c>
      <c r="V183" s="5">
        <f t="shared" si="291"/>
        <v>1.4834329815342762E-2</v>
      </c>
      <c r="W183" s="5">
        <f t="shared" si="292"/>
        <v>7.2033791884548393E-2</v>
      </c>
      <c r="X183" s="5">
        <f t="shared" si="293"/>
        <v>7.7297226539836811E-2</v>
      </c>
      <c r="Y183" s="5">
        <f t="shared" si="294"/>
        <v>4.1472627460227396E-2</v>
      </c>
      <c r="Z183" s="5">
        <f t="shared" si="295"/>
        <v>6.1855119989685904E-3</v>
      </c>
      <c r="AA183" s="5">
        <f t="shared" si="296"/>
        <v>1.5044929700588544E-2</v>
      </c>
      <c r="AB183" s="5">
        <f t="shared" si="297"/>
        <v>1.82967804228166E-2</v>
      </c>
      <c r="AC183" s="5">
        <f t="shared" si="298"/>
        <v>2.4198591693458393E-3</v>
      </c>
      <c r="AD183" s="5">
        <f t="shared" si="299"/>
        <v>4.3801682671966623E-2</v>
      </c>
      <c r="AE183" s="5">
        <f t="shared" si="300"/>
        <v>4.7002226312721829E-2</v>
      </c>
      <c r="AF183" s="5">
        <f t="shared" si="301"/>
        <v>2.5218315183199912E-2</v>
      </c>
      <c r="AG183" s="5">
        <f t="shared" si="302"/>
        <v>9.0203304619080518E-3</v>
      </c>
      <c r="AH183" s="5">
        <f t="shared" si="303"/>
        <v>1.6593702404819315E-3</v>
      </c>
      <c r="AI183" s="5">
        <f t="shared" si="304"/>
        <v>4.0360617875225529E-3</v>
      </c>
      <c r="AJ183" s="5">
        <f t="shared" si="305"/>
        <v>4.9084268101519937E-3</v>
      </c>
      <c r="AK183" s="5">
        <f t="shared" si="306"/>
        <v>3.9795647372728674E-3</v>
      </c>
      <c r="AL183" s="5">
        <f t="shared" si="307"/>
        <v>2.5263424922525725E-4</v>
      </c>
      <c r="AM183" s="5">
        <f t="shared" si="308"/>
        <v>2.1307637481815876E-2</v>
      </c>
      <c r="AN183" s="5">
        <f t="shared" si="309"/>
        <v>2.2864564510228624E-2</v>
      </c>
      <c r="AO183" s="5">
        <f t="shared" si="310"/>
        <v>1.2267627292996667E-2</v>
      </c>
      <c r="AP183" s="5">
        <f t="shared" si="311"/>
        <v>4.3880033762156833E-3</v>
      </c>
      <c r="AQ183" s="5">
        <f t="shared" si="312"/>
        <v>1.1771575609004846E-3</v>
      </c>
      <c r="AR183" s="5">
        <f t="shared" si="313"/>
        <v>3.561237414728096E-4</v>
      </c>
      <c r="AS183" s="5">
        <f t="shared" si="314"/>
        <v>8.6619452942010154E-4</v>
      </c>
      <c r="AT183" s="5">
        <f t="shared" si="315"/>
        <v>1.053416095897382E-3</v>
      </c>
      <c r="AU183" s="5">
        <f t="shared" si="316"/>
        <v>8.5406948316686041E-4</v>
      </c>
      <c r="AV183" s="5">
        <f t="shared" si="317"/>
        <v>5.1933515510947193E-4</v>
      </c>
      <c r="AW183" s="5">
        <f t="shared" si="318"/>
        <v>1.8316052085143692E-5</v>
      </c>
      <c r="AX183" s="5">
        <f t="shared" si="319"/>
        <v>8.6377087850070585E-3</v>
      </c>
      <c r="AY183" s="5">
        <f t="shared" si="320"/>
        <v>9.268857230366738E-3</v>
      </c>
      <c r="AZ183" s="5">
        <f t="shared" si="321"/>
        <v>4.9730615198583343E-3</v>
      </c>
      <c r="BA183" s="5">
        <f t="shared" si="322"/>
        <v>1.7788126601893329E-3</v>
      </c>
      <c r="BB183" s="5">
        <f t="shared" si="323"/>
        <v>4.7719716527958614E-4</v>
      </c>
      <c r="BC183" s="5">
        <f t="shared" si="324"/>
        <v>1.0241309369886545E-4</v>
      </c>
      <c r="BD183" s="5">
        <f t="shared" si="325"/>
        <v>6.3690889143059725E-5</v>
      </c>
      <c r="BE183" s="5">
        <f t="shared" si="326"/>
        <v>1.5491441127025407E-4</v>
      </c>
      <c r="BF183" s="5">
        <f t="shared" si="327"/>
        <v>1.8839802004730298E-4</v>
      </c>
      <c r="BG183" s="5">
        <f t="shared" si="328"/>
        <v>1.5274590946361838E-4</v>
      </c>
      <c r="BH183" s="5">
        <f t="shared" si="329"/>
        <v>9.2880406275009761E-5</v>
      </c>
      <c r="BI183" s="5">
        <f t="shared" si="330"/>
        <v>4.5182328745062065E-5</v>
      </c>
      <c r="BJ183" s="8">
        <f t="shared" si="331"/>
        <v>0.66033174805835448</v>
      </c>
      <c r="BK183" s="8">
        <f t="shared" si="332"/>
        <v>0.18635907998692011</v>
      </c>
      <c r="BL183" s="8">
        <f t="shared" si="333"/>
        <v>0.14385728862364719</v>
      </c>
      <c r="BM183" s="8">
        <f t="shared" si="334"/>
        <v>0.66762506575374736</v>
      </c>
      <c r="BN183" s="8">
        <f t="shared" si="335"/>
        <v>0.31985802173586153</v>
      </c>
    </row>
    <row r="184" spans="1:66" x14ac:dyDescent="0.25">
      <c r="A184" t="s">
        <v>24</v>
      </c>
      <c r="B184" t="s">
        <v>291</v>
      </c>
      <c r="C184" t="s">
        <v>327</v>
      </c>
      <c r="D184" s="11">
        <v>44473</v>
      </c>
      <c r="E184">
        <f>VLOOKUP(A184,home!$A$2:$E$405,3,FALSE)</f>
        <v>1.61442006269593</v>
      </c>
      <c r="F184">
        <f>VLOOKUP(B184,home!$B$2:$E$405,3,FALSE)</f>
        <v>0.39</v>
      </c>
      <c r="G184">
        <f>VLOOKUP(C184,away!$B$2:$E$405,4,FALSE)</f>
        <v>0.57999999999999996</v>
      </c>
      <c r="H184">
        <f>VLOOKUP(A184,away!$A$2:$E$405,3,FALSE)</f>
        <v>1.41379310344828</v>
      </c>
      <c r="I184">
        <f>VLOOKUP(C184,away!$B$2:$E$405,3,FALSE)</f>
        <v>1.28</v>
      </c>
      <c r="J184">
        <f>VLOOKUP(B184,home!$B$2:$E$405,4,FALSE)</f>
        <v>1.19</v>
      </c>
      <c r="K184" s="3">
        <f t="shared" si="280"/>
        <v>0.36518181818181938</v>
      </c>
      <c r="L184" s="3">
        <f t="shared" si="281"/>
        <v>2.1534896551724199</v>
      </c>
      <c r="M184" s="5">
        <f t="shared" si="282"/>
        <v>8.0566570517382044E-2</v>
      </c>
      <c r="N184" s="5">
        <f t="shared" si="283"/>
        <v>2.9421446706211343E-2</v>
      </c>
      <c r="O184" s="5">
        <f t="shared" si="284"/>
        <v>0.17349927616190147</v>
      </c>
      <c r="P184" s="5">
        <f t="shared" si="285"/>
        <v>6.335878112203279E-2</v>
      </c>
      <c r="Q184" s="5">
        <f t="shared" si="286"/>
        <v>5.37208870085688E-3</v>
      </c>
      <c r="R184" s="5">
        <f t="shared" si="287"/>
        <v>0.18681444819727888</v>
      </c>
      <c r="S184" s="5">
        <f t="shared" si="288"/>
        <v>1.2456578204491081E-2</v>
      </c>
      <c r="T184" s="5">
        <f t="shared" si="289"/>
        <v>1.1568737443963934E-2</v>
      </c>
      <c r="U184" s="5">
        <f t="shared" si="290"/>
        <v>6.8221239855315627E-2</v>
      </c>
      <c r="V184" s="5">
        <f t="shared" si="291"/>
        <v>1.0884492537172644E-3</v>
      </c>
      <c r="W184" s="5">
        <f t="shared" si="292"/>
        <v>6.539297064043078E-4</v>
      </c>
      <c r="X184" s="5">
        <f t="shared" si="293"/>
        <v>1.4082308579516144E-3</v>
      </c>
      <c r="Y184" s="5">
        <f t="shared" si="294"/>
        <v>1.5163052923466921E-3</v>
      </c>
      <c r="Z184" s="5">
        <f t="shared" si="295"/>
        <v>0.13410099387652802</v>
      </c>
      <c r="AA184" s="5">
        <f t="shared" si="296"/>
        <v>4.8971244763819533E-2</v>
      </c>
      <c r="AB184" s="5">
        <f t="shared" si="297"/>
        <v>8.9417041007392607E-3</v>
      </c>
      <c r="AC184" s="5">
        <f t="shared" si="298"/>
        <v>5.3498319453284865E-5</v>
      </c>
      <c r="AD184" s="5">
        <f t="shared" si="299"/>
        <v>5.9700809786957129E-5</v>
      </c>
      <c r="AE184" s="5">
        <f t="shared" si="300"/>
        <v>1.2856507628162853E-4</v>
      </c>
      <c r="AF184" s="5">
        <f t="shared" si="301"/>
        <v>1.3843178089447008E-4</v>
      </c>
      <c r="AG184" s="5">
        <f t="shared" si="302"/>
        <v>9.937046936777878E-5</v>
      </c>
      <c r="AH184" s="5">
        <f t="shared" si="303"/>
        <v>7.2196275765360779E-2</v>
      </c>
      <c r="AI184" s="5">
        <f t="shared" si="304"/>
        <v>2.6364767249950478E-2</v>
      </c>
      <c r="AJ184" s="5">
        <f t="shared" si="305"/>
        <v>4.8139668201387003E-3</v>
      </c>
      <c r="AK184" s="5">
        <f t="shared" si="306"/>
        <v>5.8599105201506739E-4</v>
      </c>
      <c r="AL184" s="5">
        <f t="shared" si="307"/>
        <v>1.6828758085990369E-6</v>
      </c>
      <c r="AM184" s="5">
        <f t="shared" si="308"/>
        <v>4.3603300529855954E-6</v>
      </c>
      <c r="AN184" s="5">
        <f t="shared" si="309"/>
        <v>9.3899256622418878E-6</v>
      </c>
      <c r="AO184" s="5">
        <f t="shared" si="310"/>
        <v>1.0110553888237974E-5</v>
      </c>
      <c r="AP184" s="5">
        <f t="shared" si="311"/>
        <v>7.257657735461254E-6</v>
      </c>
      <c r="AQ184" s="5">
        <f t="shared" si="312"/>
        <v>3.9073227135244756E-6</v>
      </c>
      <c r="AR184" s="5">
        <f t="shared" si="313"/>
        <v>3.1094786600535933E-2</v>
      </c>
      <c r="AS184" s="5">
        <f t="shared" si="314"/>
        <v>1.135525070675939E-2</v>
      </c>
      <c r="AT184" s="5">
        <f t="shared" si="315"/>
        <v>2.0733655495023917E-3</v>
      </c>
      <c r="AU184" s="5">
        <f t="shared" si="316"/>
        <v>2.5238513370761013E-4</v>
      </c>
      <c r="AV184" s="5">
        <f t="shared" si="317"/>
        <v>2.3041615502351671E-5</v>
      </c>
      <c r="AW184" s="5">
        <f t="shared" si="318"/>
        <v>3.67622008206887E-8</v>
      </c>
      <c r="AX184" s="5">
        <f t="shared" si="319"/>
        <v>2.6538554277035121E-7</v>
      </c>
      <c r="AY184" s="5">
        <f t="shared" si="320"/>
        <v>5.7150502098826897E-7</v>
      </c>
      <c r="AZ184" s="5">
        <f t="shared" si="321"/>
        <v>6.1536507528866715E-7</v>
      </c>
      <c r="BA184" s="5">
        <f t="shared" si="322"/>
        <v>4.4172744126284735E-7</v>
      </c>
      <c r="BB184" s="5">
        <f t="shared" si="323"/>
        <v>2.3781386879133115E-7</v>
      </c>
      <c r="BC184" s="5">
        <f t="shared" si="324"/>
        <v>1.0242594125973253E-7</v>
      </c>
      <c r="BD184" s="5">
        <f t="shared" si="325"/>
        <v>1.1160383545674698E-2</v>
      </c>
      <c r="BE184" s="5">
        <f t="shared" si="326"/>
        <v>4.0755691548159468E-3</v>
      </c>
      <c r="BF184" s="5">
        <f t="shared" si="327"/>
        <v>7.4416187704071416E-4</v>
      </c>
      <c r="BG184" s="5">
        <f t="shared" si="328"/>
        <v>9.0584795759774507E-5</v>
      </c>
      <c r="BH184" s="5">
        <f t="shared" si="329"/>
        <v>8.269980103795806E-6</v>
      </c>
      <c r="BI184" s="5">
        <f t="shared" si="330"/>
        <v>6.0400927412632526E-7</v>
      </c>
      <c r="BJ184" s="8">
        <f t="shared" si="331"/>
        <v>5.040406685700842E-2</v>
      </c>
      <c r="BK184" s="8">
        <f t="shared" si="332"/>
        <v>0.15752613179790606</v>
      </c>
      <c r="BL184" s="8">
        <f t="shared" si="333"/>
        <v>0.6512873169351967</v>
      </c>
      <c r="BM184" s="8">
        <f t="shared" si="334"/>
        <v>0.45428536331815539</v>
      </c>
      <c r="BN184" s="8">
        <f t="shared" si="335"/>
        <v>0.53903261140566339</v>
      </c>
    </row>
    <row r="185" spans="1:66" x14ac:dyDescent="0.25">
      <c r="A185" t="s">
        <v>24</v>
      </c>
      <c r="B185" t="s">
        <v>185</v>
      </c>
      <c r="C185" t="s">
        <v>182</v>
      </c>
      <c r="D185" s="11">
        <v>44473</v>
      </c>
      <c r="E185">
        <f>VLOOKUP(A185,home!$A$2:$E$405,3,FALSE)</f>
        <v>1.61442006269593</v>
      </c>
      <c r="F185">
        <f>VLOOKUP(B185,home!$B$2:$E$405,3,FALSE)</f>
        <v>0.46</v>
      </c>
      <c r="G185">
        <f>VLOOKUP(C185,away!$B$2:$E$405,4,FALSE)</f>
        <v>1.08</v>
      </c>
      <c r="H185">
        <f>VLOOKUP(A185,away!$A$2:$E$405,3,FALSE)</f>
        <v>1.41379310344828</v>
      </c>
      <c r="I185">
        <f>VLOOKUP(C185,away!$B$2:$E$405,3,FALSE)</f>
        <v>0.89</v>
      </c>
      <c r="J185">
        <f>VLOOKUP(B185,home!$B$2:$E$405,4,FALSE)</f>
        <v>0.66</v>
      </c>
      <c r="K185" s="3">
        <f t="shared" si="280"/>
        <v>0.8020438871473381</v>
      </c>
      <c r="L185" s="3">
        <f t="shared" si="281"/>
        <v>0.83046206896551966</v>
      </c>
      <c r="M185" s="5">
        <f t="shared" si="282"/>
        <v>0.19543919790021053</v>
      </c>
      <c r="N185" s="5">
        <f t="shared" si="283"/>
        <v>0.15675081398484272</v>
      </c>
      <c r="O185" s="5">
        <f t="shared" si="284"/>
        <v>0.16230484064517051</v>
      </c>
      <c r="P185" s="5">
        <f t="shared" si="285"/>
        <v>0.13017560529388181</v>
      </c>
      <c r="Q185" s="5">
        <f t="shared" si="286"/>
        <v>6.2860516080956275E-2</v>
      </c>
      <c r="R185" s="5">
        <f t="shared" si="287"/>
        <v>6.7394006882653609E-2</v>
      </c>
      <c r="S185" s="5">
        <f t="shared" si="288"/>
        <v>2.1676419566407572E-2</v>
      </c>
      <c r="T185" s="5">
        <f t="shared" si="289"/>
        <v>5.2203274240831279E-2</v>
      </c>
      <c r="U185" s="5">
        <f t="shared" si="290"/>
        <v>5.4052951250597954E-2</v>
      </c>
      <c r="V185" s="5">
        <f t="shared" si="291"/>
        <v>1.6042164792471414E-3</v>
      </c>
      <c r="W185" s="5">
        <f t="shared" si="292"/>
        <v>1.6805630888552647E-2</v>
      </c>
      <c r="X185" s="5">
        <f t="shared" si="293"/>
        <v>1.3956438997978276E-2</v>
      </c>
      <c r="Y185" s="5">
        <f t="shared" si="294"/>
        <v>5.7951466028260505E-3</v>
      </c>
      <c r="Z185" s="5">
        <f t="shared" si="295"/>
        <v>1.8656055463881663E-2</v>
      </c>
      <c r="AA185" s="5">
        <f t="shared" si="296"/>
        <v>1.4962975243087985E-2</v>
      </c>
      <c r="AB185" s="5">
        <f t="shared" si="297"/>
        <v>6.0004814136278362E-3</v>
      </c>
      <c r="AC185" s="5">
        <f t="shared" si="298"/>
        <v>6.6782231204152813E-5</v>
      </c>
      <c r="AD185" s="5">
        <f t="shared" si="299"/>
        <v>3.3697133809545334E-3</v>
      </c>
      <c r="AE185" s="5">
        <f t="shared" si="300"/>
        <v>2.7984191461682983E-3</v>
      </c>
      <c r="AF185" s="5">
        <f t="shared" si="301"/>
        <v>1.1619904769798238E-3</v>
      </c>
      <c r="AG185" s="5">
        <f t="shared" si="302"/>
        <v>3.2166300521029853E-4</v>
      </c>
      <c r="AH185" s="5">
        <f t="shared" si="303"/>
        <v>3.8732866048176644E-3</v>
      </c>
      <c r="AI185" s="5">
        <f t="shared" si="304"/>
        <v>3.1065458445636747E-3</v>
      </c>
      <c r="AJ185" s="5">
        <f t="shared" si="305"/>
        <v>1.2457930523876299E-3</v>
      </c>
      <c r="AK185" s="5">
        <f t="shared" si="306"/>
        <v>3.3306023410604075E-4</v>
      </c>
      <c r="AL185" s="5">
        <f t="shared" si="307"/>
        <v>1.7792576849021535E-6</v>
      </c>
      <c r="AM185" s="5">
        <f t="shared" si="308"/>
        <v>5.4053160372663489E-4</v>
      </c>
      <c r="AN185" s="5">
        <f t="shared" si="309"/>
        <v>4.4889099397207161E-4</v>
      </c>
      <c r="AO185" s="5">
        <f t="shared" si="310"/>
        <v>1.8639347179701755E-4</v>
      </c>
      <c r="AP185" s="5">
        <f t="shared" si="311"/>
        <v>5.1597569410072479E-5</v>
      </c>
      <c r="AQ185" s="5">
        <f t="shared" si="312"/>
        <v>1.0712456061470202E-5</v>
      </c>
      <c r="AR185" s="5">
        <f t="shared" si="313"/>
        <v>6.433235215066623E-4</v>
      </c>
      <c r="AS185" s="5">
        <f t="shared" si="314"/>
        <v>5.1597369788251748E-4</v>
      </c>
      <c r="AT185" s="5">
        <f t="shared" si="315"/>
        <v>2.0691677515774026E-4</v>
      </c>
      <c r="AU185" s="5">
        <f t="shared" si="316"/>
        <v>5.53187782211686E-5</v>
      </c>
      <c r="AV185" s="5">
        <f t="shared" si="317"/>
        <v>1.1092021979186889E-5</v>
      </c>
      <c r="AW185" s="5">
        <f t="shared" si="318"/>
        <v>3.2919579848077664E-8</v>
      </c>
      <c r="AX185" s="5">
        <f t="shared" si="319"/>
        <v>7.2255011429815758E-5</v>
      </c>
      <c r="AY185" s="5">
        <f t="shared" si="320"/>
        <v>6.0005046285132071E-5</v>
      </c>
      <c r="AZ185" s="5">
        <f t="shared" si="321"/>
        <v>2.4915957443161271E-5</v>
      </c>
      <c r="BA185" s="5">
        <f t="shared" si="322"/>
        <v>6.8972525228348496E-6</v>
      </c>
      <c r="BB185" s="5">
        <f t="shared" si="323"/>
        <v>1.4319766500727701E-6</v>
      </c>
      <c r="BC185" s="5">
        <f t="shared" si="324"/>
        <v>2.3784045830594937E-7</v>
      </c>
      <c r="BD185" s="5">
        <f t="shared" si="325"/>
        <v>8.9042630447434403E-5</v>
      </c>
      <c r="BE185" s="5">
        <f t="shared" si="326"/>
        <v>7.1416097445884202E-5</v>
      </c>
      <c r="BF185" s="5">
        <f t="shared" si="327"/>
        <v>2.863942220019502E-5</v>
      </c>
      <c r="BG185" s="5">
        <f t="shared" si="328"/>
        <v>7.6566911690327289E-6</v>
      </c>
      <c r="BH185" s="5">
        <f t="shared" si="329"/>
        <v>1.5352505869744261E-6</v>
      </c>
      <c r="BI185" s="5">
        <f t="shared" si="330"/>
        <v>2.4626766970444036E-7</v>
      </c>
      <c r="BJ185" s="8">
        <f t="shared" si="331"/>
        <v>0.31742747598505683</v>
      </c>
      <c r="BK185" s="8">
        <f t="shared" si="332"/>
        <v>0.34902400577492121</v>
      </c>
      <c r="BL185" s="8">
        <f t="shared" si="333"/>
        <v>0.31490510232527946</v>
      </c>
      <c r="BM185" s="8">
        <f t="shared" si="334"/>
        <v>0.22502768663471831</v>
      </c>
      <c r="BN185" s="8">
        <f t="shared" si="335"/>
        <v>0.77492498078771554</v>
      </c>
    </row>
    <row r="186" spans="1:66" x14ac:dyDescent="0.25">
      <c r="A186" t="s">
        <v>27</v>
      </c>
      <c r="B186" t="s">
        <v>187</v>
      </c>
      <c r="C186" t="s">
        <v>188</v>
      </c>
      <c r="D186" s="11">
        <v>44473</v>
      </c>
      <c r="E186">
        <f>VLOOKUP(A186,home!$A$2:$E$405,3,FALSE)</f>
        <v>1.2700296735904999</v>
      </c>
      <c r="F186">
        <f>VLOOKUP(B186,home!$B$2:$E$405,3,FALSE)</f>
        <v>0.65</v>
      </c>
      <c r="G186">
        <f>VLOOKUP(C186,away!$B$2:$E$405,4,FALSE)</f>
        <v>0.74</v>
      </c>
      <c r="H186">
        <f>VLOOKUP(A186,away!$A$2:$E$405,3,FALSE)</f>
        <v>1.07418397626113</v>
      </c>
      <c r="I186">
        <f>VLOOKUP(C186,away!$B$2:$E$405,3,FALSE)</f>
        <v>0.83</v>
      </c>
      <c r="J186">
        <f>VLOOKUP(B186,home!$B$2:$E$405,4,FALSE)</f>
        <v>1.04</v>
      </c>
      <c r="K186" s="3">
        <f t="shared" si="280"/>
        <v>0.61088427299703052</v>
      </c>
      <c r="L186" s="3">
        <f t="shared" si="281"/>
        <v>0.92723560830860741</v>
      </c>
      <c r="M186" s="5">
        <f t="shared" si="282"/>
        <v>0.21478454248318282</v>
      </c>
      <c r="N186" s="5">
        <f t="shared" si="283"/>
        <v>0.13120849908583895</v>
      </c>
      <c r="O186" s="5">
        <f t="shared" si="284"/>
        <v>0.19915587590467995</v>
      </c>
      <c r="P186" s="5">
        <f t="shared" si="285"/>
        <v>0.12166119246511724</v>
      </c>
      <c r="Q186" s="5">
        <f t="shared" si="286"/>
        <v>4.0076604287542138E-2</v>
      </c>
      <c r="R186" s="5">
        <f t="shared" si="287"/>
        <v>9.2332209871354723E-2</v>
      </c>
      <c r="S186" s="5">
        <f t="shared" si="288"/>
        <v>1.7228248342397851E-2</v>
      </c>
      <c r="T186" s="5">
        <f t="shared" si="289"/>
        <v>3.7160454555502473E-2</v>
      </c>
      <c r="U186" s="5">
        <f t="shared" si="290"/>
        <v>5.6404294901471773E-2</v>
      </c>
      <c r="V186" s="5">
        <f t="shared" si="291"/>
        <v>1.0842955111039626E-3</v>
      </c>
      <c r="W186" s="5">
        <f t="shared" si="292"/>
        <v>8.1607224247949514E-3</v>
      </c>
      <c r="X186" s="5">
        <f t="shared" si="293"/>
        <v>7.5669124217924398E-3</v>
      </c>
      <c r="Y186" s="5">
        <f t="shared" si="294"/>
        <v>3.5081553212193356E-3</v>
      </c>
      <c r="Z186" s="5">
        <f t="shared" si="295"/>
        <v>2.8537904262181196E-2</v>
      </c>
      <c r="AA186" s="5">
        <f t="shared" si="296"/>
        <v>1.7433356898061421E-2</v>
      </c>
      <c r="AB186" s="5">
        <f t="shared" si="297"/>
        <v>5.324881777285009E-3</v>
      </c>
      <c r="AC186" s="5">
        <f t="shared" si="298"/>
        <v>3.8386341534508548E-5</v>
      </c>
      <c r="AD186" s="5">
        <f t="shared" si="299"/>
        <v>1.2463142464003568E-3</v>
      </c>
      <c r="AE186" s="5">
        <f t="shared" si="300"/>
        <v>1.1556269484047184E-3</v>
      </c>
      <c r="AF186" s="5">
        <f t="shared" si="301"/>
        <v>5.3576922824093447E-4</v>
      </c>
      <c r="AG186" s="5">
        <f t="shared" si="302"/>
        <v>1.6559476875367197E-4</v>
      </c>
      <c r="AH186" s="5">
        <f t="shared" si="303"/>
        <v>6.6153402545990952E-3</v>
      </c>
      <c r="AI186" s="5">
        <f t="shared" si="304"/>
        <v>4.0412073220587588E-3</v>
      </c>
      <c r="AJ186" s="5">
        <f t="shared" si="305"/>
        <v>1.234354998483071E-3</v>
      </c>
      <c r="AK186" s="5">
        <f t="shared" si="306"/>
        <v>2.5134935195619379E-4</v>
      </c>
      <c r="AL186" s="5">
        <f t="shared" si="307"/>
        <v>8.6973262255634297E-7</v>
      </c>
      <c r="AM186" s="5">
        <f t="shared" si="308"/>
        <v>1.5227075446762485E-4</v>
      </c>
      <c r="AN186" s="5">
        <f t="shared" si="309"/>
        <v>1.4119086564639871E-4</v>
      </c>
      <c r="AO186" s="5">
        <f t="shared" si="310"/>
        <v>6.5458599097628693E-5</v>
      </c>
      <c r="AP186" s="5">
        <f t="shared" si="311"/>
        <v>2.0231847984439662E-5</v>
      </c>
      <c r="AQ186" s="5">
        <f t="shared" si="312"/>
        <v>4.6899224682647956E-6</v>
      </c>
      <c r="AR186" s="5">
        <f t="shared" si="313"/>
        <v>1.2267958090283223E-3</v>
      </c>
      <c r="AS186" s="5">
        <f t="shared" si="314"/>
        <v>7.4943026591407064E-4</v>
      </c>
      <c r="AT186" s="5">
        <f t="shared" si="315"/>
        <v>2.2890758157744414E-4</v>
      </c>
      <c r="AU186" s="5">
        <f t="shared" si="316"/>
        <v>4.6612013851815142E-5</v>
      </c>
      <c r="AV186" s="5">
        <f t="shared" si="317"/>
        <v>7.1186365486984015E-6</v>
      </c>
      <c r="AW186" s="5">
        <f t="shared" si="318"/>
        <v>1.368460623152453E-8</v>
      </c>
      <c r="AX186" s="5">
        <f t="shared" si="319"/>
        <v>1.5503301523610717E-5</v>
      </c>
      <c r="AY186" s="5">
        <f t="shared" si="320"/>
        <v>1.4375213219036941E-5</v>
      </c>
      <c r="AZ186" s="5">
        <f t="shared" si="321"/>
        <v>6.6646047868598264E-6</v>
      </c>
      <c r="BA186" s="5">
        <f t="shared" si="322"/>
        <v>2.0598862912268091E-6</v>
      </c>
      <c r="BB186" s="5">
        <f t="shared" si="323"/>
        <v>4.774999795730629E-7</v>
      </c>
      <c r="BC186" s="5">
        <f t="shared" si="324"/>
        <v>8.8550996805355348E-8</v>
      </c>
      <c r="BD186" s="5">
        <f t="shared" si="325"/>
        <v>1.8958812637580435E-4</v>
      </c>
      <c r="BE186" s="5">
        <f t="shared" si="326"/>
        <v>1.1581640474995239E-4</v>
      </c>
      <c r="BF186" s="5">
        <f t="shared" si="327"/>
        <v>3.5375210108402254E-5</v>
      </c>
      <c r="BG186" s="5">
        <f t="shared" si="328"/>
        <v>7.2033865030628373E-6</v>
      </c>
      <c r="BH186" s="5">
        <f t="shared" si="329"/>
        <v>1.1001088817600407E-6</v>
      </c>
      <c r="BI186" s="5">
        <f t="shared" si="330"/>
        <v>1.3440784289031178E-7</v>
      </c>
      <c r="BJ186" s="8">
        <f t="shared" si="331"/>
        <v>0.23120766433495152</v>
      </c>
      <c r="BK186" s="8">
        <f t="shared" si="332"/>
        <v>0.35481191008917795</v>
      </c>
      <c r="BL186" s="8">
        <f t="shared" si="333"/>
        <v>0.38540095323133222</v>
      </c>
      <c r="BM186" s="8">
        <f t="shared" si="334"/>
        <v>0.20072514629131422</v>
      </c>
      <c r="BN186" s="8">
        <f t="shared" si="335"/>
        <v>0.79921892409771578</v>
      </c>
    </row>
    <row r="187" spans="1:66" x14ac:dyDescent="0.25">
      <c r="A187" t="s">
        <v>27</v>
      </c>
      <c r="B187" t="s">
        <v>191</v>
      </c>
      <c r="C187" t="s">
        <v>296</v>
      </c>
      <c r="D187" s="11">
        <v>44473</v>
      </c>
      <c r="E187">
        <f>VLOOKUP(A187,home!$A$2:$E$405,3,FALSE)</f>
        <v>1.2700296735904999</v>
      </c>
      <c r="F187">
        <f>VLOOKUP(B187,home!$B$2:$E$405,3,FALSE)</f>
        <v>1.34</v>
      </c>
      <c r="G187">
        <f>VLOOKUP(C187,away!$B$2:$E$405,4,FALSE)</f>
        <v>1.1599999999999999</v>
      </c>
      <c r="H187">
        <f>VLOOKUP(A187,away!$A$2:$E$405,3,FALSE)</f>
        <v>1.07418397626113</v>
      </c>
      <c r="I187">
        <f>VLOOKUP(C187,away!$B$2:$E$405,3,FALSE)</f>
        <v>0.51</v>
      </c>
      <c r="J187">
        <f>VLOOKUP(B187,home!$B$2:$E$405,4,FALSE)</f>
        <v>1.26</v>
      </c>
      <c r="K187" s="3">
        <f t="shared" si="280"/>
        <v>1.9741341246290731</v>
      </c>
      <c r="L187" s="3">
        <f t="shared" si="281"/>
        <v>0.69027062314540222</v>
      </c>
      <c r="M187" s="5">
        <f t="shared" si="282"/>
        <v>6.9640795036204545E-2</v>
      </c>
      <c r="N187" s="5">
        <f t="shared" si="283"/>
        <v>0.13748026994727039</v>
      </c>
      <c r="O187" s="5">
        <f t="shared" si="284"/>
        <v>4.8070994985982149E-2</v>
      </c>
      <c r="P187" s="5">
        <f t="shared" si="285"/>
        <v>9.4898591606700444E-2</v>
      </c>
      <c r="Q187" s="5">
        <f t="shared" si="286"/>
        <v>0.13570224618306168</v>
      </c>
      <c r="R187" s="5">
        <f t="shared" si="287"/>
        <v>1.65909978320967E-2</v>
      </c>
      <c r="S187" s="5">
        <f t="shared" si="288"/>
        <v>3.2329264349485999E-2</v>
      </c>
      <c r="T187" s="5">
        <f t="shared" si="289"/>
        <v>9.3671274035012755E-2</v>
      </c>
      <c r="U187" s="5">
        <f t="shared" si="290"/>
        <v>3.2752854981989078E-2</v>
      </c>
      <c r="V187" s="5">
        <f t="shared" si="291"/>
        <v>4.8949623929351437E-3</v>
      </c>
      <c r="W187" s="5">
        <f t="shared" si="292"/>
        <v>8.9298144992932468E-2</v>
      </c>
      <c r="X187" s="5">
        <f t="shared" si="293"/>
        <v>6.1639886189999979E-2</v>
      </c>
      <c r="Y187" s="5">
        <f t="shared" si="294"/>
        <v>2.1274101325491478E-2</v>
      </c>
      <c r="Z187" s="5">
        <f t="shared" si="295"/>
        <v>3.8174261373884696E-3</v>
      </c>
      <c r="AA187" s="5">
        <f t="shared" si="296"/>
        <v>7.5361112060695311E-3</v>
      </c>
      <c r="AB187" s="5">
        <f t="shared" si="297"/>
        <v>7.4386471494507127E-3</v>
      </c>
      <c r="AC187" s="5">
        <f t="shared" si="298"/>
        <v>4.1689378762819069E-4</v>
      </c>
      <c r="AD187" s="5">
        <f t="shared" si="299"/>
        <v>4.4071628824155683E-2</v>
      </c>
      <c r="AE187" s="5">
        <f t="shared" si="300"/>
        <v>3.0421350691482819E-2</v>
      </c>
      <c r="AF187" s="5">
        <f t="shared" si="301"/>
        <v>1.0499482349367328E-2</v>
      </c>
      <c r="AG187" s="5">
        <f t="shared" si="302"/>
        <v>2.4158280746673128E-3</v>
      </c>
      <c r="AH187" s="5">
        <f t="shared" si="303"/>
        <v>6.5876427966667106E-4</v>
      </c>
      <c r="AI187" s="5">
        <f t="shared" si="304"/>
        <v>1.3004890445766657E-3</v>
      </c>
      <c r="AJ187" s="5">
        <f t="shared" si="305"/>
        <v>1.2836699008025279E-3</v>
      </c>
      <c r="AK187" s="5">
        <f t="shared" si="306"/>
        <v>8.4471218531116253E-4</v>
      </c>
      <c r="AL187" s="5">
        <f t="shared" si="307"/>
        <v>2.2723826329053549E-5</v>
      </c>
      <c r="AM187" s="5">
        <f t="shared" si="308"/>
        <v>1.7400661277950397E-2</v>
      </c>
      <c r="AN187" s="5">
        <f t="shared" si="309"/>
        <v>1.2011165303472893E-2</v>
      </c>
      <c r="AO187" s="5">
        <f t="shared" si="310"/>
        <v>4.1454772793653337E-3</v>
      </c>
      <c r="AP187" s="5">
        <f t="shared" si="311"/>
        <v>9.5383372828753863E-4</v>
      </c>
      <c r="AQ187" s="5">
        <f t="shared" si="312"/>
        <v>1.6460085050053536E-4</v>
      </c>
      <c r="AR187" s="5">
        <f t="shared" si="313"/>
        <v>9.0945125966289012E-5</v>
      </c>
      <c r="AS187" s="5">
        <f t="shared" si="314"/>
        <v>1.7953787663874078E-4</v>
      </c>
      <c r="AT187" s="5">
        <f t="shared" si="315"/>
        <v>1.7721592446799154E-4</v>
      </c>
      <c r="AU187" s="5">
        <f t="shared" si="316"/>
        <v>1.1661600130665014E-4</v>
      </c>
      <c r="AV187" s="5">
        <f t="shared" si="317"/>
        <v>5.7553906914311637E-5</v>
      </c>
      <c r="AW187" s="5">
        <f t="shared" si="318"/>
        <v>8.6015161141514774E-7</v>
      </c>
      <c r="AX187" s="5">
        <f t="shared" si="319"/>
        <v>5.7252065366522747E-3</v>
      </c>
      <c r="AY187" s="5">
        <f t="shared" si="320"/>
        <v>3.9519418836910965E-3</v>
      </c>
      <c r="AZ187" s="5">
        <f t="shared" si="321"/>
        <v>1.3639546933449339E-3</v>
      </c>
      <c r="BA187" s="5">
        <f t="shared" si="322"/>
        <v>3.1383261870576788E-4</v>
      </c>
      <c r="BB187" s="5">
        <f t="shared" si="323"/>
        <v>5.4157359319345935E-5</v>
      </c>
      <c r="BC187" s="5">
        <f t="shared" si="324"/>
        <v>7.4766468330548755E-6</v>
      </c>
      <c r="BD187" s="5">
        <f t="shared" si="325"/>
        <v>1.0462791462131235E-5</v>
      </c>
      <c r="BE187" s="5">
        <f t="shared" si="326"/>
        <v>2.0654953664270989E-5</v>
      </c>
      <c r="BF187" s="5">
        <f t="shared" si="327"/>
        <v>2.0387824435634839E-5</v>
      </c>
      <c r="BG187" s="5">
        <f t="shared" si="328"/>
        <v>1.3416099981777736E-5</v>
      </c>
      <c r="BH187" s="5">
        <f t="shared" si="329"/>
        <v>6.621295198365727E-6</v>
      </c>
      <c r="BI187" s="5">
        <f t="shared" si="330"/>
        <v>2.6142649600672816E-6</v>
      </c>
      <c r="BJ187" s="8">
        <f t="shared" si="331"/>
        <v>0.67256652079156509</v>
      </c>
      <c r="BK187" s="8">
        <f t="shared" si="332"/>
        <v>0.20615517288297447</v>
      </c>
      <c r="BL187" s="8">
        <f t="shared" si="333"/>
        <v>0.11717326763094144</v>
      </c>
      <c r="BM187" s="8">
        <f t="shared" si="334"/>
        <v>0.49337741011947378</v>
      </c>
      <c r="BN187" s="8">
        <f t="shared" si="335"/>
        <v>0.50238389559131591</v>
      </c>
    </row>
    <row r="188" spans="1:66" x14ac:dyDescent="0.25">
      <c r="A188" t="s">
        <v>27</v>
      </c>
      <c r="B188" t="s">
        <v>297</v>
      </c>
      <c r="C188" t="s">
        <v>192</v>
      </c>
      <c r="D188" s="11">
        <v>44473</v>
      </c>
      <c r="E188">
        <f>VLOOKUP(A188,home!$A$2:$E$405,3,FALSE)</f>
        <v>1.2700296735904999</v>
      </c>
      <c r="F188">
        <f>VLOOKUP(B188,home!$B$2:$E$405,3,FALSE)</f>
        <v>1.07</v>
      </c>
      <c r="G188">
        <f>VLOOKUP(C188,away!$B$2:$E$405,4,FALSE)</f>
        <v>0.88</v>
      </c>
      <c r="H188">
        <f>VLOOKUP(A188,away!$A$2:$E$405,3,FALSE)</f>
        <v>1.07418397626113</v>
      </c>
      <c r="I188">
        <f>VLOOKUP(C188,away!$B$2:$E$405,3,FALSE)</f>
        <v>0.6</v>
      </c>
      <c r="J188">
        <f>VLOOKUP(B188,home!$B$2:$E$405,4,FALSE)</f>
        <v>1.1499999999999999</v>
      </c>
      <c r="K188" s="3">
        <f t="shared" si="280"/>
        <v>1.1958599406528148</v>
      </c>
      <c r="L188" s="3">
        <f t="shared" si="281"/>
        <v>0.74118694362017956</v>
      </c>
      <c r="M188" s="5">
        <f t="shared" si="282"/>
        <v>0.14412895140244925</v>
      </c>
      <c r="N188" s="5">
        <f t="shared" si="283"/>
        <v>0.17235803927048537</v>
      </c>
      <c r="O188" s="5">
        <f t="shared" si="284"/>
        <v>0.10682649697716275</v>
      </c>
      <c r="P188" s="5">
        <f t="shared" si="285"/>
        <v>0.12774952833525793</v>
      </c>
      <c r="Q188" s="5">
        <f t="shared" si="286"/>
        <v>0.10305803730651909</v>
      </c>
      <c r="R188" s="5">
        <f t="shared" si="287"/>
        <v>3.95892023960768E-2</v>
      </c>
      <c r="S188" s="5">
        <f t="shared" si="288"/>
        <v>2.8307883029536043E-2</v>
      </c>
      <c r="T188" s="5">
        <f t="shared" si="289"/>
        <v>7.638527168671333E-2</v>
      </c>
      <c r="U188" s="5">
        <f t="shared" si="290"/>
        <v>4.734314122786467E-2</v>
      </c>
      <c r="V188" s="5">
        <f t="shared" si="291"/>
        <v>2.7878728427288596E-3</v>
      </c>
      <c r="W188" s="5">
        <f t="shared" si="292"/>
        <v>4.1080992792389831E-2</v>
      </c>
      <c r="X188" s="5">
        <f t="shared" si="293"/>
        <v>3.0448695488674047E-2</v>
      </c>
      <c r="Y188" s="5">
        <f t="shared" si="294"/>
        <v>1.1284087773235932E-2</v>
      </c>
      <c r="Z188" s="5">
        <f t="shared" si="295"/>
        <v>9.7809999747696195E-3</v>
      </c>
      <c r="AA188" s="5">
        <f t="shared" si="296"/>
        <v>1.1696706049353177E-2</v>
      </c>
      <c r="AB188" s="5">
        <f t="shared" si="297"/>
        <v>6.9938111010064566E-3</v>
      </c>
      <c r="AC188" s="5">
        <f t="shared" si="298"/>
        <v>1.5444044952964348E-4</v>
      </c>
      <c r="AD188" s="5">
        <f t="shared" si="299"/>
        <v>1.2281778400666502E-2</v>
      </c>
      <c r="AE188" s="5">
        <f t="shared" si="300"/>
        <v>9.1030937950103419E-3</v>
      </c>
      <c r="AF188" s="5">
        <f t="shared" si="301"/>
        <v>3.373547133705768E-3</v>
      </c>
      <c r="AG188" s="5">
        <f t="shared" si="302"/>
        <v>8.3347636306333188E-4</v>
      </c>
      <c r="AH188" s="5">
        <f t="shared" si="303"/>
        <v>1.8123873692121363E-3</v>
      </c>
      <c r="AI188" s="5">
        <f t="shared" si="304"/>
        <v>2.1673614517859359E-3</v>
      </c>
      <c r="AJ188" s="5">
        <f t="shared" si="305"/>
        <v>1.2959303685529642E-3</v>
      </c>
      <c r="AK188" s="5">
        <f t="shared" si="306"/>
        <v>5.1658373787597607E-4</v>
      </c>
      <c r="AL188" s="5">
        <f t="shared" si="307"/>
        <v>5.4755673697246895E-6</v>
      </c>
      <c r="AM188" s="5">
        <f t="shared" si="308"/>
        <v>2.9374573578664124E-3</v>
      </c>
      <c r="AN188" s="5">
        <f t="shared" si="309"/>
        <v>2.1772050410916143E-3</v>
      </c>
      <c r="AO188" s="5">
        <f t="shared" si="310"/>
        <v>8.0685797502057048E-4</v>
      </c>
      <c r="AP188" s="5">
        <f t="shared" si="311"/>
        <v>1.9934419881368796E-4</v>
      </c>
      <c r="AQ188" s="5">
        <f t="shared" si="312"/>
        <v>3.693782936178269E-5</v>
      </c>
      <c r="AR188" s="5">
        <f t="shared" si="313"/>
        <v>2.686635709684323E-4</v>
      </c>
      <c r="AS188" s="5">
        <f t="shared" si="314"/>
        <v>3.2128400203388274E-4</v>
      </c>
      <c r="AT188" s="5">
        <f t="shared" si="315"/>
        <v>1.9210533380246893E-4</v>
      </c>
      <c r="AU188" s="5">
        <f t="shared" si="316"/>
        <v>7.6577024360036566E-5</v>
      </c>
      <c r="AV188" s="5">
        <f t="shared" si="317"/>
        <v>2.2893848951640614E-5</v>
      </c>
      <c r="AW188" s="5">
        <f t="shared" si="318"/>
        <v>1.3481390989799799E-7</v>
      </c>
      <c r="AX188" s="5">
        <f t="shared" si="319"/>
        <v>5.8546459694138397E-4</v>
      </c>
      <c r="AY188" s="5">
        <f t="shared" si="320"/>
        <v>4.339387152048047E-4</v>
      </c>
      <c r="AZ188" s="5">
        <f t="shared" si="321"/>
        <v>1.6081485502055835E-4</v>
      </c>
      <c r="BA188" s="5">
        <f t="shared" si="322"/>
        <v>3.9731290293803315E-5</v>
      </c>
      <c r="BB188" s="5">
        <f t="shared" si="323"/>
        <v>7.3620784047375448E-6</v>
      </c>
      <c r="BC188" s="5">
        <f t="shared" si="324"/>
        <v>1.0913352782999099E-6</v>
      </c>
      <c r="BD188" s="5">
        <f t="shared" si="325"/>
        <v>3.3188321838029244E-5</v>
      </c>
      <c r="BE188" s="5">
        <f t="shared" si="326"/>
        <v>3.9688584583592163E-5</v>
      </c>
      <c r="BF188" s="5">
        <f t="shared" si="327"/>
        <v>2.3730994202364378E-5</v>
      </c>
      <c r="BG188" s="5">
        <f t="shared" si="328"/>
        <v>9.4596484394905863E-6</v>
      </c>
      <c r="BH188" s="5">
        <f t="shared" si="329"/>
        <v>2.8281036553614255E-6</v>
      </c>
      <c r="BI188" s="5">
        <f t="shared" si="330"/>
        <v>6.7640317389210438E-7</v>
      </c>
      <c r="BJ188" s="8">
        <f t="shared" si="331"/>
        <v>0.46759322528376118</v>
      </c>
      <c r="BK188" s="8">
        <f t="shared" si="332"/>
        <v>0.30356809034207627</v>
      </c>
      <c r="BL188" s="8">
        <f t="shared" si="333"/>
        <v>0.21923271651490006</v>
      </c>
      <c r="BM188" s="8">
        <f t="shared" si="334"/>
        <v>0.30603097252626116</v>
      </c>
      <c r="BN188" s="8">
        <f t="shared" si="335"/>
        <v>0.69371025568795119</v>
      </c>
    </row>
    <row r="189" spans="1:66" s="10" customFormat="1" x14ac:dyDescent="0.25">
      <c r="A189" t="s">
        <v>27</v>
      </c>
      <c r="B189" t="s">
        <v>29</v>
      </c>
      <c r="C189" t="s">
        <v>299</v>
      </c>
      <c r="D189" s="11">
        <v>44473</v>
      </c>
      <c r="E189">
        <f>VLOOKUP(A189,home!$A$2:$E$405,3,FALSE)</f>
        <v>1.2700296735904999</v>
      </c>
      <c r="F189">
        <f>VLOOKUP(B189,home!$B$2:$E$405,3,FALSE)</f>
        <v>0.69</v>
      </c>
      <c r="G189">
        <f>VLOOKUP(C189,away!$B$2:$E$405,4,FALSE)</f>
        <v>0.93</v>
      </c>
      <c r="H189">
        <f>VLOOKUP(A189,away!$A$2:$E$405,3,FALSE)</f>
        <v>1.07418397626113</v>
      </c>
      <c r="I189">
        <f>VLOOKUP(C189,away!$B$2:$E$405,3,FALSE)</f>
        <v>0.69</v>
      </c>
      <c r="J189">
        <f>VLOOKUP(B189,home!$B$2:$E$405,4,FALSE)</f>
        <v>1.64</v>
      </c>
      <c r="K189" s="3">
        <f t="shared" si="280"/>
        <v>0.81497804154302378</v>
      </c>
      <c r="L189" s="3">
        <f t="shared" si="281"/>
        <v>1.2155465875370945</v>
      </c>
      <c r="M189" s="5">
        <f t="shared" si="282"/>
        <v>0.13126663678579595</v>
      </c>
      <c r="N189" s="5">
        <f t="shared" si="283"/>
        <v>0.10697942656762743</v>
      </c>
      <c r="O189" s="5">
        <f t="shared" si="284"/>
        <v>0.15956071240244551</v>
      </c>
      <c r="P189" s="5">
        <f t="shared" si="285"/>
        <v>0.13003847690095471</v>
      </c>
      <c r="Q189" s="5">
        <f t="shared" si="286"/>
        <v>4.3592941774740358E-2</v>
      </c>
      <c r="R189" s="5">
        <f t="shared" si="287"/>
        <v>9.6976739732890213E-2</v>
      </c>
      <c r="S189" s="5">
        <f t="shared" si="288"/>
        <v>3.2205451988372116E-2</v>
      </c>
      <c r="T189" s="5">
        <f t="shared" si="289"/>
        <v>5.2989251614988894E-2</v>
      </c>
      <c r="U189" s="5">
        <f t="shared" si="290"/>
        <v>7.9033913422738397E-2</v>
      </c>
      <c r="V189" s="5">
        <f t="shared" si="291"/>
        <v>3.5449034008785646E-3</v>
      </c>
      <c r="W189" s="5">
        <f t="shared" si="292"/>
        <v>1.1842430104225659E-2</v>
      </c>
      <c r="X189" s="5">
        <f t="shared" si="293"/>
        <v>1.4395025501338057E-2</v>
      </c>
      <c r="Y189" s="5">
        <f t="shared" si="294"/>
        <v>8.7489120628304658E-3</v>
      </c>
      <c r="Z189" s="5">
        <f t="shared" si="295"/>
        <v>3.9293248350929226E-2</v>
      </c>
      <c r="AA189" s="5">
        <f t="shared" si="296"/>
        <v>3.2023134586903944E-2</v>
      </c>
      <c r="AB189" s="5">
        <f t="shared" si="297"/>
        <v>1.3049075754851822E-2</v>
      </c>
      <c r="AC189" s="5">
        <f t="shared" si="298"/>
        <v>2.194835309540093E-4</v>
      </c>
      <c r="AD189" s="5">
        <f t="shared" si="299"/>
        <v>2.4128301233629925E-3</v>
      </c>
      <c r="AE189" s="5">
        <f t="shared" si="300"/>
        <v>2.9329074227605924E-3</v>
      </c>
      <c r="AF189" s="5">
        <f t="shared" si="301"/>
        <v>1.7825428046494265E-3</v>
      </c>
      <c r="AG189" s="5">
        <f t="shared" si="302"/>
        <v>7.2225460777680412E-4</v>
      </c>
      <c r="AH189" s="5">
        <f t="shared" si="303"/>
        <v>1.1940693486554901E-2</v>
      </c>
      <c r="AI189" s="5">
        <f t="shared" si="304"/>
        <v>9.7314029923380539E-3</v>
      </c>
      <c r="AJ189" s="5">
        <f t="shared" si="305"/>
        <v>3.9654398760807933E-3</v>
      </c>
      <c r="AK189" s="5">
        <f t="shared" si="306"/>
        <v>1.0772488080216455E-3</v>
      </c>
      <c r="AL189" s="5">
        <f t="shared" si="307"/>
        <v>8.6971997665110537E-6</v>
      </c>
      <c r="AM189" s="5">
        <f t="shared" si="308"/>
        <v>3.9328071370287705E-4</v>
      </c>
      <c r="AN189" s="5">
        <f t="shared" si="309"/>
        <v>4.7805102948568517E-4</v>
      </c>
      <c r="AO189" s="5">
        <f t="shared" si="310"/>
        <v>2.905466487799598E-4</v>
      </c>
      <c r="AP189" s="5">
        <f t="shared" si="311"/>
        <v>1.1772432914827297E-4</v>
      </c>
      <c r="AQ189" s="5">
        <f t="shared" si="312"/>
        <v>3.5774851641569244E-5</v>
      </c>
      <c r="AR189" s="5">
        <f t="shared" si="313"/>
        <v>2.9028938440816411E-3</v>
      </c>
      <c r="AS189" s="5">
        <f t="shared" si="314"/>
        <v>2.3657947398569557E-3</v>
      </c>
      <c r="AT189" s="5">
        <f t="shared" si="315"/>
        <v>9.6403538189070441E-4</v>
      </c>
      <c r="AU189" s="5">
        <f t="shared" si="316"/>
        <v>2.6188922250382251E-4</v>
      </c>
      <c r="AV189" s="5">
        <f t="shared" si="317"/>
        <v>5.3358491414347596E-5</v>
      </c>
      <c r="AW189" s="5">
        <f t="shared" si="318"/>
        <v>2.393285230211709E-7</v>
      </c>
      <c r="AX189" s="5">
        <f t="shared" si="319"/>
        <v>5.3419190971702195E-5</v>
      </c>
      <c r="AY189" s="5">
        <f t="shared" si="320"/>
        <v>6.4933515294644977E-5</v>
      </c>
      <c r="AZ189" s="5">
        <f t="shared" si="321"/>
        <v>3.946485646659672E-5</v>
      </c>
      <c r="BA189" s="5">
        <f t="shared" si="322"/>
        <v>1.5990457201870961E-5</v>
      </c>
      <c r="BB189" s="5">
        <f t="shared" si="323"/>
        <v>4.8592864212230526E-6</v>
      </c>
      <c r="BC189" s="5">
        <f t="shared" si="324"/>
        <v>1.1813378054366032E-6</v>
      </c>
      <c r="BD189" s="5">
        <f t="shared" si="325"/>
        <v>5.8810045102598049E-4</v>
      </c>
      <c r="BE189" s="5">
        <f t="shared" si="326"/>
        <v>4.792889538077225E-4</v>
      </c>
      <c r="BF189" s="5">
        <f t="shared" si="327"/>
        <v>1.9530498645371121E-4</v>
      </c>
      <c r="BG189" s="5">
        <f t="shared" si="328"/>
        <v>5.3056425121210798E-5</v>
      </c>
      <c r="BH189" s="5">
        <f t="shared" si="329"/>
        <v>1.0809955359139612E-5</v>
      </c>
      <c r="BI189" s="5">
        <f t="shared" si="330"/>
        <v>1.7619752495518239E-6</v>
      </c>
      <c r="BJ189" s="8">
        <f t="shared" si="331"/>
        <v>0.24789374880122056</v>
      </c>
      <c r="BK189" s="8">
        <f t="shared" si="332"/>
        <v>0.29734858332201652</v>
      </c>
      <c r="BL189" s="8">
        <f t="shared" si="333"/>
        <v>0.41523465548958999</v>
      </c>
      <c r="BM189" s="8">
        <f t="shared" si="334"/>
        <v>0.33129060761253043</v>
      </c>
      <c r="BN189" s="8">
        <f t="shared" si="335"/>
        <v>0.66841493416445419</v>
      </c>
    </row>
    <row r="190" spans="1:66" x14ac:dyDescent="0.25">
      <c r="A190" t="s">
        <v>27</v>
      </c>
      <c r="B190" t="s">
        <v>195</v>
      </c>
      <c r="C190" t="s">
        <v>328</v>
      </c>
      <c r="D190" s="11">
        <v>44473</v>
      </c>
      <c r="E190">
        <f>VLOOKUP(A190,home!$A$2:$E$405,3,FALSE)</f>
        <v>1.2700296735904999</v>
      </c>
      <c r="F190">
        <f>VLOOKUP(B190,home!$B$2:$E$405,3,FALSE)</f>
        <v>1.53</v>
      </c>
      <c r="G190">
        <f>VLOOKUP(C190,away!$B$2:$E$405,4,FALSE)</f>
        <v>0.88</v>
      </c>
      <c r="H190">
        <f>VLOOKUP(A190,away!$A$2:$E$405,3,FALSE)</f>
        <v>1.07418397626113</v>
      </c>
      <c r="I190">
        <f>VLOOKUP(C190,away!$B$2:$E$405,3,FALSE)</f>
        <v>0.74</v>
      </c>
      <c r="J190">
        <f>VLOOKUP(B190,home!$B$2:$E$405,4,FALSE)</f>
        <v>1.26</v>
      </c>
      <c r="K190" s="3">
        <f t="shared" si="280"/>
        <v>1.7099679525222491</v>
      </c>
      <c r="L190" s="3">
        <f t="shared" si="281"/>
        <v>1.0015691394658777</v>
      </c>
      <c r="M190" s="5">
        <f t="shared" si="282"/>
        <v>6.6434612083894867E-2</v>
      </c>
      <c r="N190" s="5">
        <f t="shared" si="283"/>
        <v>0.11360105760170759</v>
      </c>
      <c r="O190" s="5">
        <f t="shared" si="284"/>
        <v>6.6538857255615994E-2</v>
      </c>
      <c r="P190" s="5">
        <f t="shared" si="285"/>
        <v>0.11377931350455589</v>
      </c>
      <c r="Q190" s="5">
        <f t="shared" si="286"/>
        <v>9.7127083935777028E-2</v>
      </c>
      <c r="R190" s="5">
        <f t="shared" si="287"/>
        <v>3.3321633001275081E-2</v>
      </c>
      <c r="S190" s="5">
        <f t="shared" si="288"/>
        <v>4.8716067481585863E-2</v>
      </c>
      <c r="T190" s="5">
        <f t="shared" si="289"/>
        <v>9.727948987638628E-2</v>
      </c>
      <c r="U190" s="5">
        <f t="shared" si="290"/>
        <v>5.6978924557888153E-2</v>
      </c>
      <c r="V190" s="5">
        <f t="shared" si="291"/>
        <v>9.2704031174071413E-3</v>
      </c>
      <c r="W190" s="5">
        <f t="shared" si="292"/>
        <v>5.5361400284039089E-2</v>
      </c>
      <c r="X190" s="5">
        <f t="shared" si="293"/>
        <v>5.5448270042111038E-2</v>
      </c>
      <c r="Y190" s="5">
        <f t="shared" si="294"/>
        <v>2.7767638055474365E-2</v>
      </c>
      <c r="Z190" s="5">
        <f t="shared" si="295"/>
        <v>1.1124639763561626E-2</v>
      </c>
      <c r="AA190" s="5">
        <f t="shared" si="296"/>
        <v>1.9022777479045072E-2</v>
      </c>
      <c r="AB190" s="5">
        <f t="shared" si="297"/>
        <v>1.6264169928564529E-2</v>
      </c>
      <c r="AC190" s="5">
        <f t="shared" si="298"/>
        <v>9.9231039882971962E-4</v>
      </c>
      <c r="AD190" s="5">
        <f t="shared" si="299"/>
        <v>2.3666555073115741E-2</v>
      </c>
      <c r="AE190" s="5">
        <f t="shared" si="300"/>
        <v>2.3703691198702338E-2</v>
      </c>
      <c r="AF190" s="5">
        <f t="shared" si="301"/>
        <v>1.1870442798024594E-2</v>
      </c>
      <c r="AG190" s="5">
        <f t="shared" si="302"/>
        <v>3.9630230594321402E-3</v>
      </c>
      <c r="AH190" s="5">
        <f t="shared" si="303"/>
        <v>2.7855239687145754E-3</v>
      </c>
      <c r="AI190" s="5">
        <f t="shared" si="304"/>
        <v>4.7631567174845121E-3</v>
      </c>
      <c r="AJ190" s="5">
        <f t="shared" si="305"/>
        <v>4.0724226698697951E-3</v>
      </c>
      <c r="AK190" s="5">
        <f t="shared" si="306"/>
        <v>2.321237418200815E-3</v>
      </c>
      <c r="AL190" s="5">
        <f t="shared" si="307"/>
        <v>6.7979261063314271E-5</v>
      </c>
      <c r="AM190" s="5">
        <f t="shared" si="308"/>
        <v>8.0938101443261534E-3</v>
      </c>
      <c r="AN190" s="5">
        <f t="shared" si="309"/>
        <v>8.1065104612529377E-3</v>
      </c>
      <c r="AO190" s="5">
        <f t="shared" si="310"/>
        <v>4.0596153533741181E-3</v>
      </c>
      <c r="AP190" s="5">
        <f t="shared" si="311"/>
        <v>1.3553284853471271E-3</v>
      </c>
      <c r="AQ190" s="5">
        <f t="shared" si="312"/>
        <v>3.3936379619067835E-4</v>
      </c>
      <c r="AR190" s="5">
        <f t="shared" si="313"/>
        <v>5.5797896886140689E-4</v>
      </c>
      <c r="AS190" s="5">
        <f t="shared" si="314"/>
        <v>9.5412615493441579E-4</v>
      </c>
      <c r="AT190" s="5">
        <f t="shared" si="315"/>
        <v>8.1576257380056483E-4</v>
      </c>
      <c r="AU190" s="5">
        <f t="shared" si="316"/>
        <v>4.6497595268867731E-4</v>
      </c>
      <c r="AV190" s="5">
        <f t="shared" si="317"/>
        <v>1.987734944477849E-4</v>
      </c>
      <c r="AW190" s="5">
        <f t="shared" si="318"/>
        <v>3.2340210646035271E-6</v>
      </c>
      <c r="AX190" s="5">
        <f t="shared" si="319"/>
        <v>2.3066926600995344E-3</v>
      </c>
      <c r="AY190" s="5">
        <f t="shared" si="320"/>
        <v>2.3103121825881474E-3</v>
      </c>
      <c r="AZ190" s="5">
        <f t="shared" si="321"/>
        <v>1.1569686923061718E-3</v>
      </c>
      <c r="BA190" s="5">
        <f t="shared" si="322"/>
        <v>3.8626137918068484E-4</v>
      </c>
      <c r="BB190" s="5">
        <f t="shared" si="323"/>
        <v>9.6716869288725394E-5</v>
      </c>
      <c r="BC190" s="5">
        <f t="shared" si="324"/>
        <v>1.9373726309068501E-5</v>
      </c>
      <c r="BD190" s="5">
        <f t="shared" si="325"/>
        <v>9.3142419280429478E-5</v>
      </c>
      <c r="BE190" s="5">
        <f t="shared" si="326"/>
        <v>1.5927055198992486E-4</v>
      </c>
      <c r="BF190" s="5">
        <f t="shared" si="327"/>
        <v>1.3617376984165016E-4</v>
      </c>
      <c r="BG190" s="5">
        <f t="shared" si="328"/>
        <v>7.7617594134454158E-5</v>
      </c>
      <c r="BH190" s="5">
        <f t="shared" si="329"/>
        <v>3.3180899630448876E-5</v>
      </c>
      <c r="BI190" s="5">
        <f t="shared" si="330"/>
        <v>1.1347655000784981E-5</v>
      </c>
      <c r="BJ190" s="8">
        <f t="shared" si="331"/>
        <v>0.53801960567503371</v>
      </c>
      <c r="BK190" s="8">
        <f t="shared" si="332"/>
        <v>0.24157099802992493</v>
      </c>
      <c r="BL190" s="8">
        <f t="shared" si="333"/>
        <v>0.20957105303126905</v>
      </c>
      <c r="BM190" s="8">
        <f t="shared" si="334"/>
        <v>0.50717666095543934</v>
      </c>
      <c r="BN190" s="8">
        <f t="shared" si="335"/>
        <v>0.49080255738282641</v>
      </c>
    </row>
    <row r="191" spans="1:66" x14ac:dyDescent="0.25">
      <c r="A191" t="s">
        <v>27</v>
      </c>
      <c r="B191" t="s">
        <v>31</v>
      </c>
      <c r="C191" t="s">
        <v>186</v>
      </c>
      <c r="D191" s="11">
        <v>44473</v>
      </c>
      <c r="E191">
        <f>VLOOKUP(A191,home!$A$2:$E$405,3,FALSE)</f>
        <v>1.2700296735904999</v>
      </c>
      <c r="F191">
        <f>VLOOKUP(B191,home!$B$2:$E$405,3,FALSE)</f>
        <v>0.56000000000000005</v>
      </c>
      <c r="G191">
        <f>VLOOKUP(C191,away!$B$2:$E$405,4,FALSE)</f>
        <v>0.83</v>
      </c>
      <c r="H191">
        <f>VLOOKUP(A191,away!$A$2:$E$405,3,FALSE)</f>
        <v>1.07418397626113</v>
      </c>
      <c r="I191">
        <f>VLOOKUP(C191,away!$B$2:$E$405,3,FALSE)</f>
        <v>0.93</v>
      </c>
      <c r="J191">
        <f>VLOOKUP(B191,home!$B$2:$E$405,4,FALSE)</f>
        <v>1.04</v>
      </c>
      <c r="K191" s="3">
        <f t="shared" si="280"/>
        <v>0.59030979228486435</v>
      </c>
      <c r="L191" s="3">
        <f t="shared" si="281"/>
        <v>1.038950741839765</v>
      </c>
      <c r="M191" s="5">
        <f t="shared" si="282"/>
        <v>0.19607451094226225</v>
      </c>
      <c r="N191" s="5">
        <f t="shared" si="283"/>
        <v>0.11574470382668316</v>
      </c>
      <c r="O191" s="5">
        <f t="shared" si="284"/>
        <v>0.20371175859933247</v>
      </c>
      <c r="P191" s="5">
        <f t="shared" si="285"/>
        <v>0.12025304590475636</v>
      </c>
      <c r="Q191" s="5">
        <f t="shared" si="286"/>
        <v>3.4162616037001235E-2</v>
      </c>
      <c r="R191" s="5">
        <f t="shared" si="287"/>
        <v>0.10582324135912979</v>
      </c>
      <c r="S191" s="5">
        <f t="shared" si="288"/>
        <v>1.8437882338553542E-2</v>
      </c>
      <c r="T191" s="5">
        <f t="shared" si="289"/>
        <v>3.549327527482949E-2</v>
      </c>
      <c r="U191" s="5">
        <f t="shared" si="290"/>
        <v>6.2468495625618958E-2</v>
      </c>
      <c r="V191" s="5">
        <f t="shared" si="291"/>
        <v>1.2564449779771481E-3</v>
      </c>
      <c r="W191" s="5">
        <f t="shared" si="292"/>
        <v>6.7221755922365943E-3</v>
      </c>
      <c r="X191" s="5">
        <f t="shared" si="293"/>
        <v>6.984009318331371E-3</v>
      </c>
      <c r="Y191" s="5">
        <f t="shared" si="294"/>
        <v>3.6280208311481044E-3</v>
      </c>
      <c r="Z191" s="5">
        <f t="shared" si="295"/>
        <v>3.6648378371318797E-2</v>
      </c>
      <c r="AA191" s="5">
        <f t="shared" si="296"/>
        <v>2.1633896623950311E-2</v>
      </c>
      <c r="AB191" s="5">
        <f t="shared" si="297"/>
        <v>6.3853505111981677E-3</v>
      </c>
      <c r="AC191" s="5">
        <f t="shared" si="298"/>
        <v>4.8161326173719925E-5</v>
      </c>
      <c r="AD191" s="5">
        <f t="shared" si="299"/>
        <v>9.9204151938889185E-4</v>
      </c>
      <c r="AE191" s="5">
        <f t="shared" si="300"/>
        <v>1.0306822725049368E-3</v>
      </c>
      <c r="AF191" s="5">
        <f t="shared" si="301"/>
        <v>5.3541405581004941E-4</v>
      </c>
      <c r="AG191" s="5">
        <f t="shared" si="302"/>
        <v>1.8542294349176272E-4</v>
      </c>
      <c r="AH191" s="5">
        <f t="shared" si="303"/>
        <v>9.5189649740265152E-3</v>
      </c>
      <c r="AI191" s="5">
        <f t="shared" si="304"/>
        <v>5.6191382365844908E-3</v>
      </c>
      <c r="AJ191" s="5">
        <f t="shared" si="305"/>
        <v>1.6585161626290646E-3</v>
      </c>
      <c r="AK191" s="5">
        <f t="shared" si="306"/>
        <v>3.2634611048755127E-4</v>
      </c>
      <c r="AL191" s="5">
        <f t="shared" si="307"/>
        <v>1.1814990412308549E-6</v>
      </c>
      <c r="AM191" s="5">
        <f t="shared" si="308"/>
        <v>1.1712236464968361E-4</v>
      </c>
      <c r="AN191" s="5">
        <f t="shared" si="309"/>
        <v>1.2168436763881625E-4</v>
      </c>
      <c r="AO191" s="5">
        <f t="shared" si="310"/>
        <v>6.3212032014325412E-5</v>
      </c>
      <c r="AP191" s="5">
        <f t="shared" si="311"/>
        <v>2.1891395851494122E-5</v>
      </c>
      <c r="AQ191" s="5">
        <f t="shared" si="312"/>
        <v>5.686020489954443E-6</v>
      </c>
      <c r="AR191" s="5">
        <f t="shared" si="313"/>
        <v>1.9779471442623181E-3</v>
      </c>
      <c r="AS191" s="5">
        <f t="shared" si="314"/>
        <v>1.1676015678799294E-3</v>
      </c>
      <c r="AT191" s="5">
        <f t="shared" si="315"/>
        <v>3.4462331950334149E-4</v>
      </c>
      <c r="AU191" s="5">
        <f t="shared" si="316"/>
        <v>6.7811506717512681E-5</v>
      </c>
      <c r="AV191" s="5">
        <f t="shared" si="317"/>
        <v>1.0007449111234644E-5</v>
      </c>
      <c r="AW191" s="5">
        <f t="shared" si="318"/>
        <v>2.0128240727180227E-8</v>
      </c>
      <c r="AX191" s="5">
        <f t="shared" si="319"/>
        <v>1.1523079791377811E-5</v>
      </c>
      <c r="AY191" s="5">
        <f t="shared" si="320"/>
        <v>1.1971912297530781E-5</v>
      </c>
      <c r="AZ191" s="5">
        <f t="shared" si="321"/>
        <v>6.2191135813801055E-6</v>
      </c>
      <c r="BA191" s="5">
        <f t="shared" si="322"/>
        <v>2.1537842229868728E-6</v>
      </c>
      <c r="BB191" s="5">
        <f t="shared" si="323"/>
        <v>5.5941892905874824E-7</v>
      </c>
      <c r="BC191" s="5">
        <f t="shared" si="324"/>
        <v>1.1624174226895871E-7</v>
      </c>
      <c r="BD191" s="5">
        <f t="shared" si="325"/>
        <v>3.4249827547519653E-4</v>
      </c>
      <c r="BE191" s="5">
        <f t="shared" si="326"/>
        <v>2.0218008585368746E-4</v>
      </c>
      <c r="BF191" s="5">
        <f t="shared" si="327"/>
        <v>5.9674442242213138E-5</v>
      </c>
      <c r="BG191" s="5">
        <f t="shared" si="328"/>
        <v>1.1742135868238661E-5</v>
      </c>
      <c r="BH191" s="5">
        <f t="shared" si="329"/>
        <v>1.7328744463401543E-6</v>
      </c>
      <c r="BI191" s="5">
        <f t="shared" si="330"/>
        <v>2.0458655089496118E-7</v>
      </c>
      <c r="BJ191" s="8">
        <f t="shared" si="331"/>
        <v>0.20584050140263449</v>
      </c>
      <c r="BK191" s="8">
        <f t="shared" si="332"/>
        <v>0.33608319890106181</v>
      </c>
      <c r="BL191" s="8">
        <f t="shared" si="333"/>
        <v>0.42133173159086823</v>
      </c>
      <c r="BM191" s="8">
        <f t="shared" si="334"/>
        <v>0.2241219818126613</v>
      </c>
      <c r="BN191" s="8">
        <f t="shared" si="335"/>
        <v>0.7757698766691653</v>
      </c>
    </row>
    <row r="192" spans="1:66" x14ac:dyDescent="0.25">
      <c r="A192" t="s">
        <v>196</v>
      </c>
      <c r="B192" t="s">
        <v>202</v>
      </c>
      <c r="C192" t="s">
        <v>301</v>
      </c>
      <c r="D192" s="11">
        <v>44473</v>
      </c>
      <c r="E192">
        <f>VLOOKUP(A192,home!$A$2:$E$405,3,FALSE)</f>
        <v>1.59770114942529</v>
      </c>
      <c r="F192">
        <f>VLOOKUP(B192,home!$B$2:$E$405,3,FALSE)</f>
        <v>1</v>
      </c>
      <c r="G192">
        <f>VLOOKUP(C192,away!$B$2:$E$405,4,FALSE)</f>
        <v>1.29</v>
      </c>
      <c r="H192">
        <f>VLOOKUP(A192,away!$A$2:$E$405,3,FALSE)</f>
        <v>1.40996168582375</v>
      </c>
      <c r="I192">
        <f>VLOOKUP(C192,away!$B$2:$E$405,3,FALSE)</f>
        <v>0.5</v>
      </c>
      <c r="J192">
        <f>VLOOKUP(B192,home!$B$2:$E$405,4,FALSE)</f>
        <v>0.71</v>
      </c>
      <c r="K192" s="3">
        <f t="shared" si="280"/>
        <v>2.061034482758624</v>
      </c>
      <c r="L192" s="3">
        <f t="shared" si="281"/>
        <v>0.50053639846743125</v>
      </c>
      <c r="M192" s="5">
        <f t="shared" si="282"/>
        <v>7.7183399209138137E-2</v>
      </c>
      <c r="N192" s="5">
        <f t="shared" si="283"/>
        <v>0.1590776472665584</v>
      </c>
      <c r="O192" s="5">
        <f t="shared" si="284"/>
        <v>3.8633100661615981E-2</v>
      </c>
      <c r="P192" s="5">
        <f t="shared" si="285"/>
        <v>7.9624152639475546E-2</v>
      </c>
      <c r="Q192" s="5">
        <f t="shared" si="286"/>
        <v>0.16393225822624505</v>
      </c>
      <c r="R192" s="5">
        <f t="shared" si="287"/>
        <v>9.6686365333974993E-3</v>
      </c>
      <c r="S192" s="5">
        <f t="shared" si="288"/>
        <v>2.0535522367884636E-2</v>
      </c>
      <c r="T192" s="5">
        <f t="shared" si="289"/>
        <v>8.2054062125197627E-2</v>
      </c>
      <c r="U192" s="5">
        <f t="shared" si="290"/>
        <v>1.9927393296592048E-2</v>
      </c>
      <c r="V192" s="5">
        <f t="shared" si="291"/>
        <v>2.3538791794121394E-3</v>
      </c>
      <c r="W192" s="5">
        <f t="shared" si="292"/>
        <v>0.11262334568026072</v>
      </c>
      <c r="X192" s="5">
        <f t="shared" si="293"/>
        <v>5.637208383015023E-2</v>
      </c>
      <c r="Y192" s="5">
        <f t="shared" si="294"/>
        <v>1.4108139907223757E-2</v>
      </c>
      <c r="Z192" s="5">
        <f t="shared" si="295"/>
        <v>1.6131681695058045E-3</v>
      </c>
      <c r="AA192" s="5">
        <f t="shared" si="296"/>
        <v>3.3247952238400717E-3</v>
      </c>
      <c r="AB192" s="5">
        <f t="shared" si="297"/>
        <v>3.426258802222784E-3</v>
      </c>
      <c r="AC192" s="5">
        <f t="shared" si="298"/>
        <v>1.5176971100396724E-4</v>
      </c>
      <c r="AD192" s="5">
        <f t="shared" si="299"/>
        <v>5.8030149752665468E-2</v>
      </c>
      <c r="AE192" s="5">
        <f t="shared" si="300"/>
        <v>2.9046202159724869E-2</v>
      </c>
      <c r="AF192" s="5">
        <f t="shared" si="301"/>
        <v>7.2693407090928044E-3</v>
      </c>
      <c r="AG192" s="5">
        <f t="shared" si="302"/>
        <v>1.2128565392539982E-3</v>
      </c>
      <c r="AH192" s="5">
        <f t="shared" si="303"/>
        <v>2.0186234642168352E-4</v>
      </c>
      <c r="AI192" s="5">
        <f t="shared" si="304"/>
        <v>4.1604525674565661E-4</v>
      </c>
      <c r="AJ192" s="5">
        <f t="shared" si="305"/>
        <v>4.2874181027048179E-4</v>
      </c>
      <c r="AK192" s="5">
        <f t="shared" si="306"/>
        <v>2.9455055172260616E-4</v>
      </c>
      <c r="AL192" s="5">
        <f t="shared" si="307"/>
        <v>6.262763629927427E-6</v>
      </c>
      <c r="AM192" s="5">
        <f t="shared" si="308"/>
        <v>2.3920427935978077E-2</v>
      </c>
      <c r="AN192" s="5">
        <f t="shared" si="309"/>
        <v>1.1973044848874197E-2</v>
      </c>
      <c r="AO192" s="5">
        <f t="shared" si="310"/>
        <v>2.9964723736722598E-3</v>
      </c>
      <c r="AP192" s="5">
        <f t="shared" si="311"/>
        <v>4.9994783000835593E-4</v>
      </c>
      <c r="AQ192" s="5">
        <f t="shared" si="312"/>
        <v>6.2560521563497507E-5</v>
      </c>
      <c r="AR192" s="5">
        <f t="shared" si="313"/>
        <v>2.0207890372818898E-5</v>
      </c>
      <c r="AS192" s="5">
        <f t="shared" si="314"/>
        <v>4.1649158882185769E-5</v>
      </c>
      <c r="AT192" s="5">
        <f t="shared" si="315"/>
        <v>4.2920176317038764E-5</v>
      </c>
      <c r="AU192" s="5">
        <f t="shared" si="316"/>
        <v>2.9486654465165644E-5</v>
      </c>
      <c r="AV192" s="5">
        <f t="shared" si="317"/>
        <v>1.5193252908473737E-5</v>
      </c>
      <c r="AW192" s="5">
        <f t="shared" si="318"/>
        <v>1.7946693356484E-7</v>
      </c>
      <c r="AX192" s="5">
        <f t="shared" si="319"/>
        <v>8.2168044697322543E-3</v>
      </c>
      <c r="AY192" s="5">
        <f t="shared" si="320"/>
        <v>4.1128097161908742E-3</v>
      </c>
      <c r="AZ192" s="5">
        <f t="shared" si="321"/>
        <v>1.029305481462019E-3</v>
      </c>
      <c r="BA192" s="5">
        <f t="shared" si="322"/>
        <v>1.7173495287126143E-4</v>
      </c>
      <c r="BB192" s="5">
        <f t="shared" si="323"/>
        <v>2.1489898700288809E-5</v>
      </c>
      <c r="BC192" s="5">
        <f t="shared" si="324"/>
        <v>2.1512952997744999E-6</v>
      </c>
      <c r="BD192" s="5">
        <f t="shared" si="325"/>
        <v>1.6857974446392395E-6</v>
      </c>
      <c r="BE192" s="5">
        <f t="shared" si="326"/>
        <v>3.4744866643478449E-6</v>
      </c>
      <c r="BF192" s="5">
        <f t="shared" si="327"/>
        <v>3.58051841255295E-6</v>
      </c>
      <c r="BG192" s="5">
        <f t="shared" si="328"/>
        <v>2.4598573048079327E-6</v>
      </c>
      <c r="BH192" s="5">
        <f t="shared" si="329"/>
        <v>1.2674626819687103E-6</v>
      </c>
      <c r="BI192" s="5">
        <f t="shared" si="330"/>
        <v>5.2245685862944794E-7</v>
      </c>
      <c r="BJ192" s="8">
        <f t="shared" si="331"/>
        <v>0.73673283552072588</v>
      </c>
      <c r="BK192" s="8">
        <f t="shared" si="332"/>
        <v>0.18396779558673521</v>
      </c>
      <c r="BL192" s="8">
        <f t="shared" si="333"/>
        <v>7.648383219514146E-2</v>
      </c>
      <c r="BM192" s="8">
        <f t="shared" si="334"/>
        <v>0.46656580668642023</v>
      </c>
      <c r="BN192" s="8">
        <f t="shared" si="335"/>
        <v>0.52811919453643053</v>
      </c>
    </row>
    <row r="193" spans="1:66" x14ac:dyDescent="0.25">
      <c r="A193" t="s">
        <v>196</v>
      </c>
      <c r="B193" t="s">
        <v>205</v>
      </c>
      <c r="C193" t="s">
        <v>199</v>
      </c>
      <c r="D193" s="11">
        <v>44473</v>
      </c>
      <c r="E193">
        <f>VLOOKUP(A193,home!$A$2:$E$405,3,FALSE)</f>
        <v>1.59770114942529</v>
      </c>
      <c r="F193">
        <f>VLOOKUP(B193,home!$B$2:$E$405,3,FALSE)</f>
        <v>1.38</v>
      </c>
      <c r="G193">
        <f>VLOOKUP(C193,away!$B$2:$E$405,4,FALSE)</f>
        <v>0.79</v>
      </c>
      <c r="H193">
        <f>VLOOKUP(A193,away!$A$2:$E$405,3,FALSE)</f>
        <v>1.40996168582375</v>
      </c>
      <c r="I193">
        <f>VLOOKUP(C193,away!$B$2:$E$405,3,FALSE)</f>
        <v>0.63</v>
      </c>
      <c r="J193">
        <f>VLOOKUP(B193,home!$B$2:$E$405,4,FALSE)</f>
        <v>0.85</v>
      </c>
      <c r="K193" s="3">
        <f t="shared" si="280"/>
        <v>1.741813793103451</v>
      </c>
      <c r="L193" s="3">
        <f t="shared" si="281"/>
        <v>0.75503448275861806</v>
      </c>
      <c r="M193" s="5">
        <f t="shared" si="282"/>
        <v>8.234411601419829E-2</v>
      </c>
      <c r="N193" s="5">
        <f t="shared" si="283"/>
        <v>0.14342811705444131</v>
      </c>
      <c r="O193" s="5">
        <f t="shared" si="284"/>
        <v>6.2172647042995834E-2</v>
      </c>
      <c r="P193" s="5">
        <f t="shared" si="285"/>
        <v>0.10829317417324261</v>
      </c>
      <c r="Q193" s="5">
        <f t="shared" si="286"/>
        <v>0.12491253630214114</v>
      </c>
      <c r="R193" s="5">
        <f t="shared" si="287"/>
        <v>2.3471246200921239E-2</v>
      </c>
      <c r="S193" s="5">
        <f t="shared" si="288"/>
        <v>3.5604886360350724E-2</v>
      </c>
      <c r="T193" s="5">
        <f t="shared" si="289"/>
        <v>9.4313272236954224E-2</v>
      </c>
      <c r="U193" s="5">
        <f t="shared" si="290"/>
        <v>4.0882540374091579E-2</v>
      </c>
      <c r="V193" s="5">
        <f t="shared" si="291"/>
        <v>5.2027817282390065E-3</v>
      </c>
      <c r="W193" s="5">
        <f t="shared" si="292"/>
        <v>7.2524792887535008E-2</v>
      </c>
      <c r="X193" s="5">
        <f t="shared" si="293"/>
        <v>5.4758719485015886E-2</v>
      </c>
      <c r="Y193" s="5">
        <f t="shared" si="294"/>
        <v>2.0672360721446612E-2</v>
      </c>
      <c r="Z193" s="5">
        <f t="shared" si="295"/>
        <v>5.9072000783375843E-3</v>
      </c>
      <c r="AA193" s="5">
        <f t="shared" si="296"/>
        <v>1.0289242575070188E-2</v>
      </c>
      <c r="AB193" s="5">
        <f t="shared" si="297"/>
        <v>8.9609723189222647E-3</v>
      </c>
      <c r="AC193" s="5">
        <f t="shared" si="298"/>
        <v>4.2764572560989166E-4</v>
      </c>
      <c r="AD193" s="5">
        <f t="shared" si="299"/>
        <v>3.1581171148369877E-2</v>
      </c>
      <c r="AE193" s="5">
        <f t="shared" si="300"/>
        <v>2.3844873222920841E-2</v>
      </c>
      <c r="AF193" s="5">
        <f t="shared" si="301"/>
        <v>9.0018507601564279E-3</v>
      </c>
      <c r="AG193" s="5">
        <f t="shared" si="302"/>
        <v>2.2655692441883278E-3</v>
      </c>
      <c r="AH193" s="5">
        <f t="shared" si="303"/>
        <v>1.1150349389248209E-3</v>
      </c>
      <c r="AI193" s="5">
        <f t="shared" si="304"/>
        <v>1.942183236411517E-3</v>
      </c>
      <c r="AJ193" s="5">
        <f t="shared" si="305"/>
        <v>1.6914607749579408E-3</v>
      </c>
      <c r="AK193" s="5">
        <f t="shared" si="306"/>
        <v>9.8206990277173141E-4</v>
      </c>
      <c r="AL193" s="5">
        <f t="shared" si="307"/>
        <v>2.2496379967175555E-5</v>
      </c>
      <c r="AM193" s="5">
        <f t="shared" si="308"/>
        <v>1.1001703901718283E-2</v>
      </c>
      <c r="AN193" s="5">
        <f t="shared" si="309"/>
        <v>8.3066658148973332E-3</v>
      </c>
      <c r="AO193" s="5">
        <f t="shared" si="310"/>
        <v>3.1359095634998506E-3</v>
      </c>
      <c r="AP193" s="5">
        <f t="shared" si="311"/>
        <v>7.8923995175163807E-4</v>
      </c>
      <c r="AQ193" s="5">
        <f t="shared" si="312"/>
        <v>1.4897584468580861E-4</v>
      </c>
      <c r="AR193" s="5">
        <f t="shared" si="313"/>
        <v>1.6837796567377797E-4</v>
      </c>
      <c r="AS193" s="5">
        <f t="shared" si="314"/>
        <v>2.9328306306528583E-4</v>
      </c>
      <c r="AT193" s="5">
        <f t="shared" si="315"/>
        <v>2.5542224226537215E-4</v>
      </c>
      <c r="AU193" s="5">
        <f t="shared" si="316"/>
        <v>1.4829932821441218E-4</v>
      </c>
      <c r="AV193" s="5">
        <f t="shared" si="317"/>
        <v>6.4577453847959718E-5</v>
      </c>
      <c r="AW193" s="5">
        <f t="shared" si="318"/>
        <v>8.2182367793681329E-7</v>
      </c>
      <c r="AX193" s="5">
        <f t="shared" si="319"/>
        <v>3.1938199339421581E-3</v>
      </c>
      <c r="AY193" s="5">
        <f t="shared" si="320"/>
        <v>2.4114441818481806E-3</v>
      </c>
      <c r="AZ193" s="5">
        <f t="shared" si="321"/>
        <v>9.1036175527150988E-4</v>
      </c>
      <c r="BA193" s="5">
        <f t="shared" si="322"/>
        <v>2.2911817233821742E-4</v>
      </c>
      <c r="BB193" s="5">
        <f t="shared" si="323"/>
        <v>4.324803018549646E-5</v>
      </c>
      <c r="BC193" s="5">
        <f t="shared" si="324"/>
        <v>6.5307508202870867E-6</v>
      </c>
      <c r="BD193" s="5">
        <f t="shared" si="325"/>
        <v>2.1188528370074877E-5</v>
      </c>
      <c r="BE193" s="5">
        <f t="shared" si="326"/>
        <v>3.6906470970560195E-5</v>
      </c>
      <c r="BF193" s="5">
        <f t="shared" si="327"/>
        <v>3.2142100095646939E-5</v>
      </c>
      <c r="BG193" s="5">
        <f t="shared" si="328"/>
        <v>1.8661851095303198E-5</v>
      </c>
      <c r="BH193" s="5">
        <f t="shared" si="329"/>
        <v>8.1263674106604637E-6</v>
      </c>
      <c r="BI193" s="5">
        <f t="shared" si="330"/>
        <v>2.8309237687429543E-6</v>
      </c>
      <c r="BJ193" s="8">
        <f t="shared" si="331"/>
        <v>0.60748028096412821</v>
      </c>
      <c r="BK193" s="8">
        <f t="shared" si="332"/>
        <v>0.2343065445634559</v>
      </c>
      <c r="BL193" s="8">
        <f t="shared" si="333"/>
        <v>0.15255721365984493</v>
      </c>
      <c r="BM193" s="8">
        <f t="shared" si="334"/>
        <v>0.45321878011965611</v>
      </c>
      <c r="BN193" s="8">
        <f t="shared" si="335"/>
        <v>0.54462183678794041</v>
      </c>
    </row>
    <row r="194" spans="1:66" x14ac:dyDescent="0.25">
      <c r="A194" t="s">
        <v>196</v>
      </c>
      <c r="B194" t="s">
        <v>204</v>
      </c>
      <c r="C194" t="s">
        <v>197</v>
      </c>
      <c r="D194" s="11">
        <v>44473</v>
      </c>
      <c r="E194">
        <f>VLOOKUP(A194,home!$A$2:$E$405,3,FALSE)</f>
        <v>1.59770114942529</v>
      </c>
      <c r="F194">
        <f>VLOOKUP(B194,home!$B$2:$E$405,3,FALSE)</f>
        <v>0.88</v>
      </c>
      <c r="G194">
        <f>VLOOKUP(C194,away!$B$2:$E$405,4,FALSE)</f>
        <v>0.96</v>
      </c>
      <c r="H194">
        <f>VLOOKUP(A194,away!$A$2:$E$405,3,FALSE)</f>
        <v>1.40996168582375</v>
      </c>
      <c r="I194">
        <f>VLOOKUP(C194,away!$B$2:$E$405,3,FALSE)</f>
        <v>0.42</v>
      </c>
      <c r="J194">
        <f>VLOOKUP(B194,home!$B$2:$E$405,4,FALSE)</f>
        <v>1.42</v>
      </c>
      <c r="K194" s="3">
        <f t="shared" si="280"/>
        <v>1.3497379310344848</v>
      </c>
      <c r="L194" s="3">
        <f t="shared" si="281"/>
        <v>0.84090114942528449</v>
      </c>
      <c r="M194" s="5">
        <f t="shared" si="282"/>
        <v>0.11184524766003252</v>
      </c>
      <c r="N194" s="5">
        <f t="shared" si="283"/>
        <v>0.15096177317269183</v>
      </c>
      <c r="O194" s="5">
        <f t="shared" si="284"/>
        <v>9.4050797315076956E-2</v>
      </c>
      <c r="P194" s="5">
        <f t="shared" si="285"/>
        <v>0.12694392858019563</v>
      </c>
      <c r="Q194" s="5">
        <f t="shared" si="286"/>
        <v>0.10187941569370315</v>
      </c>
      <c r="R194" s="5">
        <f t="shared" si="287"/>
        <v>3.9543711783306339E-2</v>
      </c>
      <c r="S194" s="5">
        <f t="shared" si="288"/>
        <v>3.6020218427958217E-2</v>
      </c>
      <c r="T194" s="5">
        <f t="shared" si="289"/>
        <v>8.5670517759611348E-2</v>
      </c>
      <c r="U194" s="5">
        <f t="shared" si="290"/>
        <v>5.3373647727823867E-2</v>
      </c>
      <c r="V194" s="5">
        <f t="shared" si="291"/>
        <v>4.5425344703470226E-3</v>
      </c>
      <c r="W194" s="5">
        <f t="shared" si="292"/>
        <v>4.5836837251140392E-2</v>
      </c>
      <c r="X194" s="5">
        <f t="shared" si="293"/>
        <v>3.8544249130503652E-2</v>
      </c>
      <c r="Y194" s="5">
        <f t="shared" si="294"/>
        <v>1.6205951698787521E-2</v>
      </c>
      <c r="Z194" s="5">
        <f t="shared" si="295"/>
        <v>1.1084117563708156E-2</v>
      </c>
      <c r="AA194" s="5">
        <f t="shared" si="296"/>
        <v>1.4960653907782439E-2</v>
      </c>
      <c r="AB194" s="5">
        <f t="shared" si="297"/>
        <v>1.0096481026206626E-2</v>
      </c>
      <c r="AC194" s="5">
        <f t="shared" si="298"/>
        <v>3.2223495378721844E-4</v>
      </c>
      <c r="AD194" s="5">
        <f t="shared" si="299"/>
        <v>1.546692946912966E-2</v>
      </c>
      <c r="AE194" s="5">
        <f t="shared" si="300"/>
        <v>1.3006158768670934E-2</v>
      </c>
      <c r="AF194" s="5">
        <f t="shared" si="301"/>
        <v>5.4684469290915659E-3</v>
      </c>
      <c r="AG194" s="5">
        <f t="shared" si="302"/>
        <v>1.5328077694147552E-3</v>
      </c>
      <c r="AH194" s="5">
        <f t="shared" si="303"/>
        <v>2.3301617999217923E-3</v>
      </c>
      <c r="AI194" s="5">
        <f t="shared" si="304"/>
        <v>3.145107766802031E-3</v>
      </c>
      <c r="AJ194" s="5">
        <f t="shared" si="305"/>
        <v>2.1225356250219314E-3</v>
      </c>
      <c r="AK194" s="5">
        <f t="shared" si="306"/>
        <v>9.5495561435469663E-4</v>
      </c>
      <c r="AL194" s="5">
        <f t="shared" si="307"/>
        <v>1.4629417633888367E-5</v>
      </c>
      <c r="AM194" s="5">
        <f t="shared" si="308"/>
        <v>4.1752602762238702E-3</v>
      </c>
      <c r="AN194" s="5">
        <f t="shared" si="309"/>
        <v>3.5109811654263829E-3</v>
      </c>
      <c r="AO194" s="5">
        <f t="shared" si="310"/>
        <v>1.476194048808785E-3</v>
      </c>
      <c r="AP194" s="5">
        <f t="shared" si="311"/>
        <v>4.1377775747269068E-4</v>
      </c>
      <c r="AQ194" s="5">
        <f t="shared" si="312"/>
        <v>8.6986547966350528E-5</v>
      </c>
      <c r="AR194" s="5">
        <f t="shared" si="313"/>
        <v>3.918871471802252E-4</v>
      </c>
      <c r="AS194" s="5">
        <f t="shared" si="314"/>
        <v>5.2894494723404375E-4</v>
      </c>
      <c r="AT194" s="5">
        <f t="shared" si="315"/>
        <v>3.5696852935541154E-4</v>
      </c>
      <c r="AU194" s="5">
        <f t="shared" si="316"/>
        <v>1.606046547521987E-4</v>
      </c>
      <c r="AV194" s="5">
        <f t="shared" si="317"/>
        <v>5.4193548604935108E-5</v>
      </c>
      <c r="AW194" s="5">
        <f t="shared" si="318"/>
        <v>4.6123147487259329E-7</v>
      </c>
      <c r="AX194" s="5">
        <f t="shared" si="319"/>
        <v>9.3925119446014763E-4</v>
      </c>
      <c r="AY194" s="5">
        <f t="shared" si="320"/>
        <v>7.8981740902060954E-4</v>
      </c>
      <c r="AZ194" s="5">
        <f t="shared" si="321"/>
        <v>3.3207918354076531E-4</v>
      </c>
      <c r="BA194" s="5">
        <f t="shared" si="322"/>
        <v>9.3081922379879858E-5</v>
      </c>
      <c r="BB194" s="5">
        <f t="shared" si="323"/>
        <v>1.9568173879989017E-5</v>
      </c>
      <c r="BC194" s="5">
        <f t="shared" si="324"/>
        <v>3.2909799815673203E-6</v>
      </c>
      <c r="BD194" s="5">
        <f t="shared" si="325"/>
        <v>5.4923058751474472E-5</v>
      </c>
      <c r="BE194" s="5">
        <f t="shared" si="326"/>
        <v>7.4131735685300601E-5</v>
      </c>
      <c r="BF194" s="5">
        <f t="shared" si="327"/>
        <v>5.0029207773936468E-5</v>
      </c>
      <c r="BG194" s="5">
        <f t="shared" si="328"/>
        <v>2.2508773130695801E-5</v>
      </c>
      <c r="BH194" s="5">
        <f t="shared" si="329"/>
        <v>7.5952362188874885E-6</v>
      </c>
      <c r="BI194" s="5">
        <f t="shared" si="330"/>
        <v>2.0503156839598746E-6</v>
      </c>
      <c r="BJ194" s="8">
        <f t="shared" si="331"/>
        <v>0.48641337630190584</v>
      </c>
      <c r="BK194" s="8">
        <f t="shared" si="332"/>
        <v>0.28047861091897514</v>
      </c>
      <c r="BL194" s="8">
        <f t="shared" si="333"/>
        <v>0.22228188972066776</v>
      </c>
      <c r="BM194" s="8">
        <f t="shared" si="334"/>
        <v>0.37424376412270477</v>
      </c>
      <c r="BN194" s="8">
        <f t="shared" si="335"/>
        <v>0.62522487420500639</v>
      </c>
    </row>
    <row r="195" spans="1:66" x14ac:dyDescent="0.25">
      <c r="A195" t="s">
        <v>196</v>
      </c>
      <c r="B195" t="s">
        <v>203</v>
      </c>
      <c r="C195" t="s">
        <v>303</v>
      </c>
      <c r="D195" s="11">
        <v>44473</v>
      </c>
      <c r="E195">
        <f>VLOOKUP(A195,home!$A$2:$E$405,3,FALSE)</f>
        <v>1.59770114942529</v>
      </c>
      <c r="F195">
        <f>VLOOKUP(B195,home!$B$2:$E$405,3,FALSE)</f>
        <v>0.75</v>
      </c>
      <c r="G195">
        <f>VLOOKUP(C195,away!$B$2:$E$405,4,FALSE)</f>
        <v>0.83</v>
      </c>
      <c r="H195">
        <f>VLOOKUP(A195,away!$A$2:$E$405,3,FALSE)</f>
        <v>1.40996168582375</v>
      </c>
      <c r="I195">
        <f>VLOOKUP(C195,away!$B$2:$E$405,3,FALSE)</f>
        <v>1</v>
      </c>
      <c r="J195">
        <f>VLOOKUP(B195,home!$B$2:$E$405,4,FALSE)</f>
        <v>0.8</v>
      </c>
      <c r="K195" s="3">
        <f t="shared" si="280"/>
        <v>0.99456896551724294</v>
      </c>
      <c r="L195" s="3">
        <f t="shared" si="281"/>
        <v>1.1279693486590001</v>
      </c>
      <c r="M195" s="5">
        <f t="shared" si="282"/>
        <v>0.11972733688446403</v>
      </c>
      <c r="N195" s="5">
        <f t="shared" si="283"/>
        <v>0.11907709358931584</v>
      </c>
      <c r="O195" s="5">
        <f t="shared" si="284"/>
        <v>0.1350487662022456</v>
      </c>
      <c r="P195" s="5">
        <f t="shared" si="285"/>
        <v>0.13431531169614741</v>
      </c>
      <c r="Q195" s="5">
        <f t="shared" si="286"/>
        <v>5.9215190893962877E-2</v>
      </c>
      <c r="R195" s="5">
        <f t="shared" si="287"/>
        <v>7.6165434425174303E-2</v>
      </c>
      <c r="S195" s="5">
        <f t="shared" si="288"/>
        <v>3.7670183404818973E-2</v>
      </c>
      <c r="T195" s="5">
        <f t="shared" si="289"/>
        <v>6.6792920303381673E-2</v>
      </c>
      <c r="U195" s="5">
        <f t="shared" si="290"/>
        <v>7.5751777324417013E-2</v>
      </c>
      <c r="V195" s="5">
        <f t="shared" si="291"/>
        <v>4.6955603525031531E-3</v>
      </c>
      <c r="W195" s="5">
        <f t="shared" si="292"/>
        <v>1.9631197050104913E-2</v>
      </c>
      <c r="X195" s="5">
        <f t="shared" si="293"/>
        <v>2.2143388550003324E-2</v>
      </c>
      <c r="Y195" s="5">
        <f t="shared" si="294"/>
        <v>1.248853177992521E-2</v>
      </c>
      <c r="Z195" s="5">
        <f t="shared" si="295"/>
        <v>2.8637425152964541E-2</v>
      </c>
      <c r="AA195" s="5">
        <f t="shared" si="296"/>
        <v>2.8481894309461419E-2</v>
      </c>
      <c r="AB195" s="5">
        <f t="shared" si="297"/>
        <v>1.4163604079666244E-2</v>
      </c>
      <c r="AC195" s="5">
        <f t="shared" si="298"/>
        <v>3.2923018499063605E-4</v>
      </c>
      <c r="AD195" s="5">
        <f t="shared" si="299"/>
        <v>4.8811448354969967E-3</v>
      </c>
      <c r="AE195" s="5">
        <f t="shared" si="300"/>
        <v>5.5057817608057903E-3</v>
      </c>
      <c r="AF195" s="5">
        <f t="shared" si="301"/>
        <v>3.1051765332973562E-3</v>
      </c>
      <c r="AG195" s="5">
        <f t="shared" si="302"/>
        <v>1.1675146505782101E-3</v>
      </c>
      <c r="AH195" s="5">
        <f t="shared" si="303"/>
        <v>8.0755344492650736E-3</v>
      </c>
      <c r="AI195" s="5">
        <f t="shared" si="304"/>
        <v>8.0316759432044228E-3</v>
      </c>
      <c r="AJ195" s="5">
        <f t="shared" si="305"/>
        <v>3.9940278171012736E-3</v>
      </c>
      <c r="AK195" s="5">
        <f t="shared" si="306"/>
        <v>1.3241120381005023E-3</v>
      </c>
      <c r="AL195" s="5">
        <f t="shared" si="307"/>
        <v>1.4773787195975169E-5</v>
      </c>
      <c r="AM195" s="5">
        <f t="shared" si="308"/>
        <v>9.7092703391601671E-4</v>
      </c>
      <c r="AN195" s="5">
        <f t="shared" si="309"/>
        <v>1.0951759340416644E-3</v>
      </c>
      <c r="AO195" s="5">
        <f t="shared" si="310"/>
        <v>6.176624424939943E-4</v>
      </c>
      <c r="AP195" s="5">
        <f t="shared" si="311"/>
        <v>2.3223476765035927E-4</v>
      </c>
      <c r="AQ195" s="5">
        <f t="shared" si="312"/>
        <v>6.5488424900637523E-5</v>
      </c>
      <c r="AR195" s="5">
        <f t="shared" si="313"/>
        <v>1.8217910665621658E-3</v>
      </c>
      <c r="AS195" s="5">
        <f t="shared" si="314"/>
        <v>1.8118968564592882E-3</v>
      </c>
      <c r="AT195" s="5">
        <f t="shared" si="315"/>
        <v>9.0102819107632914E-4</v>
      </c>
      <c r="AU195" s="5">
        <f t="shared" si="316"/>
        <v>2.9871155863355251E-4</v>
      </c>
      <c r="AV195" s="5">
        <f t="shared" si="317"/>
        <v>7.4272311464553879E-5</v>
      </c>
      <c r="AW195" s="5">
        <f t="shared" si="318"/>
        <v>4.6038539730646334E-7</v>
      </c>
      <c r="AX195" s="5">
        <f t="shared" si="319"/>
        <v>1.6094231595242955E-4</v>
      </c>
      <c r="AY195" s="5">
        <f t="shared" si="320"/>
        <v>1.8153799929653298E-4</v>
      </c>
      <c r="AZ195" s="5">
        <f t="shared" si="321"/>
        <v>1.0238464941168421E-4</v>
      </c>
      <c r="BA195" s="5">
        <f t="shared" si="322"/>
        <v>3.8495582103192501E-5</v>
      </c>
      <c r="BB195" s="5">
        <f t="shared" si="323"/>
        <v>1.085545916779678E-5</v>
      </c>
      <c r="BC195" s="5">
        <f t="shared" si="324"/>
        <v>2.4489250413788178E-6</v>
      </c>
      <c r="BD195" s="5">
        <f t="shared" si="325"/>
        <v>3.4248741379048526E-4</v>
      </c>
      <c r="BE195" s="5">
        <f t="shared" si="326"/>
        <v>3.4062735283627883E-4</v>
      </c>
      <c r="BF195" s="5">
        <f t="shared" si="327"/>
        <v>1.6938869696862734E-4</v>
      </c>
      <c r="BG195" s="5">
        <f t="shared" si="328"/>
        <v>5.6156247038133828E-5</v>
      </c>
      <c r="BH195" s="5">
        <f t="shared" si="329"/>
        <v>1.3962815131011871E-5</v>
      </c>
      <c r="BI195" s="5">
        <f t="shared" si="330"/>
        <v>2.7773965201117977E-6</v>
      </c>
      <c r="BJ195" s="8">
        <f t="shared" si="331"/>
        <v>0.31748609348084783</v>
      </c>
      <c r="BK195" s="8">
        <f t="shared" si="332"/>
        <v>0.29693393430941678</v>
      </c>
      <c r="BL195" s="8">
        <f t="shared" si="333"/>
        <v>0.35686992649511645</v>
      </c>
      <c r="BM195" s="8">
        <f t="shared" si="334"/>
        <v>0.35619716813313629</v>
      </c>
      <c r="BN195" s="8">
        <f t="shared" si="335"/>
        <v>0.64354913369131006</v>
      </c>
    </row>
    <row r="196" spans="1:66" x14ac:dyDescent="0.25">
      <c r="A196" t="s">
        <v>32</v>
      </c>
      <c r="B196" t="s">
        <v>313</v>
      </c>
      <c r="C196" t="s">
        <v>210</v>
      </c>
      <c r="D196" s="11">
        <v>44473</v>
      </c>
      <c r="E196">
        <f>VLOOKUP(A196,home!$A$2:$E$405,3,FALSE)</f>
        <v>1.2380952380952399</v>
      </c>
      <c r="F196">
        <f>VLOOKUP(B196,home!$B$2:$E$405,3,FALSE)</f>
        <v>0.52</v>
      </c>
      <c r="G196">
        <f>VLOOKUP(C196,away!$B$2:$E$405,4,FALSE)</f>
        <v>1.1000000000000001</v>
      </c>
      <c r="H196">
        <f>VLOOKUP(A196,away!$A$2:$E$405,3,FALSE)</f>
        <v>1.15079365079365</v>
      </c>
      <c r="I196">
        <f>VLOOKUP(C196,away!$B$2:$E$405,3,FALSE)</f>
        <v>0.63</v>
      </c>
      <c r="J196">
        <f>VLOOKUP(B196,home!$B$2:$E$405,4,FALSE)</f>
        <v>1.24</v>
      </c>
      <c r="K196" s="3">
        <f t="shared" si="280"/>
        <v>0.70819047619047737</v>
      </c>
      <c r="L196" s="3">
        <f t="shared" si="281"/>
        <v>0.89899999999999947</v>
      </c>
      <c r="M196" s="5">
        <f t="shared" si="282"/>
        <v>0.20044999272429542</v>
      </c>
      <c r="N196" s="5">
        <f t="shared" si="283"/>
        <v>0.14195677579979649</v>
      </c>
      <c r="O196" s="5">
        <f t="shared" si="284"/>
        <v>0.18020454345914147</v>
      </c>
      <c r="P196" s="5">
        <f t="shared" si="285"/>
        <v>0.12761914144401698</v>
      </c>
      <c r="Q196" s="5">
        <f t="shared" si="286"/>
        <v>5.0266218326061353E-2</v>
      </c>
      <c r="R196" s="5">
        <f t="shared" si="287"/>
        <v>8.1001942284884026E-2</v>
      </c>
      <c r="S196" s="5">
        <f t="shared" si="288"/>
        <v>2.031260395867053E-2</v>
      </c>
      <c r="T196" s="5">
        <f t="shared" si="289"/>
        <v>4.5189330275129128E-2</v>
      </c>
      <c r="U196" s="5">
        <f t="shared" si="290"/>
        <v>5.7364804079085591E-2</v>
      </c>
      <c r="V196" s="5">
        <f t="shared" si="291"/>
        <v>1.4369209122748164E-3</v>
      </c>
      <c r="W196" s="5">
        <f t="shared" si="292"/>
        <v>1.1866019030875963E-2</v>
      </c>
      <c r="X196" s="5">
        <f t="shared" si="293"/>
        <v>1.0667551108757485E-2</v>
      </c>
      <c r="Y196" s="5">
        <f t="shared" si="294"/>
        <v>4.7950642233864854E-3</v>
      </c>
      <c r="Z196" s="5">
        <f t="shared" si="295"/>
        <v>2.4273582038036905E-2</v>
      </c>
      <c r="AA196" s="5">
        <f t="shared" si="296"/>
        <v>1.7190319622365974E-2</v>
      </c>
      <c r="AB196" s="5">
        <f t="shared" si="297"/>
        <v>6.0870103196149329E-3</v>
      </c>
      <c r="AC196" s="5">
        <f t="shared" si="298"/>
        <v>5.7177170055978066E-5</v>
      </c>
      <c r="AD196" s="5">
        <f t="shared" si="299"/>
        <v>2.100850416990329E-3</v>
      </c>
      <c r="AE196" s="5">
        <f t="shared" si="300"/>
        <v>1.8886645248743044E-3</v>
      </c>
      <c r="AF196" s="5">
        <f t="shared" si="301"/>
        <v>8.4895470393099928E-4</v>
      </c>
      <c r="AG196" s="5">
        <f t="shared" si="302"/>
        <v>2.5440342627798936E-4</v>
      </c>
      <c r="AH196" s="5">
        <f t="shared" si="303"/>
        <v>5.4554875630487901E-3</v>
      </c>
      <c r="AI196" s="5">
        <f t="shared" si="304"/>
        <v>3.8635243351267498E-3</v>
      </c>
      <c r="AJ196" s="5">
        <f t="shared" si="305"/>
        <v>1.3680555693334551E-3</v>
      </c>
      <c r="AK196" s="5">
        <f t="shared" si="306"/>
        <v>3.2294797503376474E-4</v>
      </c>
      <c r="AL196" s="5">
        <f t="shared" si="307"/>
        <v>1.4561040893184452E-6</v>
      </c>
      <c r="AM196" s="5">
        <f t="shared" si="308"/>
        <v>2.9756045144266883E-4</v>
      </c>
      <c r="AN196" s="5">
        <f t="shared" si="309"/>
        <v>2.6750684584695913E-4</v>
      </c>
      <c r="AO196" s="5">
        <f t="shared" si="310"/>
        <v>1.2024432720820805E-4</v>
      </c>
      <c r="AP196" s="5">
        <f t="shared" si="311"/>
        <v>3.6033216720059662E-5</v>
      </c>
      <c r="AQ196" s="5">
        <f t="shared" si="312"/>
        <v>8.0984654578334033E-6</v>
      </c>
      <c r="AR196" s="5">
        <f t="shared" si="313"/>
        <v>9.8089666383617199E-4</v>
      </c>
      <c r="AS196" s="5">
        <f t="shared" si="314"/>
        <v>6.9466167545578924E-4</v>
      </c>
      <c r="AT196" s="5">
        <f t="shared" si="315"/>
        <v>2.459763913661551E-4</v>
      </c>
      <c r="AU196" s="5">
        <f t="shared" si="316"/>
        <v>5.8066045911070873E-5</v>
      </c>
      <c r="AV196" s="5">
        <f t="shared" si="317"/>
        <v>1.0280455176064851E-5</v>
      </c>
      <c r="AW196" s="5">
        <f t="shared" si="318"/>
        <v>2.5751331791922201E-8</v>
      </c>
      <c r="AX196" s="5">
        <f t="shared" si="319"/>
        <v>3.5121579633772828E-5</v>
      </c>
      <c r="AY196" s="5">
        <f t="shared" si="320"/>
        <v>3.1574300090761749E-5</v>
      </c>
      <c r="AZ196" s="5">
        <f t="shared" si="321"/>
        <v>1.4192647890797397E-5</v>
      </c>
      <c r="BA196" s="5">
        <f t="shared" si="322"/>
        <v>4.2530634846089516E-6</v>
      </c>
      <c r="BB196" s="5">
        <f t="shared" si="323"/>
        <v>9.5587601816586119E-7</v>
      </c>
      <c r="BC196" s="5">
        <f t="shared" si="324"/>
        <v>1.7186650806622175E-7</v>
      </c>
      <c r="BD196" s="5">
        <f t="shared" si="325"/>
        <v>1.4697101679811964E-4</v>
      </c>
      <c r="BE196" s="5">
        <f t="shared" si="326"/>
        <v>1.04083474372459E-4</v>
      </c>
      <c r="BF196" s="5">
        <f t="shared" si="327"/>
        <v>3.6855462639695541E-5</v>
      </c>
      <c r="BG196" s="5">
        <f t="shared" si="328"/>
        <v>8.7002292123421113E-6</v>
      </c>
      <c r="BH196" s="5">
        <f t="shared" si="329"/>
        <v>1.5403548672137155E-6</v>
      </c>
      <c r="BI196" s="5">
        <f t="shared" si="330"/>
        <v>2.1817292938288016E-7</v>
      </c>
      <c r="BJ196" s="8">
        <f t="shared" si="331"/>
        <v>0.27064954447638251</v>
      </c>
      <c r="BK196" s="8">
        <f t="shared" si="332"/>
        <v>0.3499088666134938</v>
      </c>
      <c r="BL196" s="8">
        <f t="shared" si="333"/>
        <v>0.35514688515019921</v>
      </c>
      <c r="BM196" s="8">
        <f t="shared" si="334"/>
        <v>0.21844871569115759</v>
      </c>
      <c r="BN196" s="8">
        <f t="shared" si="335"/>
        <v>0.78149861403819576</v>
      </c>
    </row>
    <row r="197" spans="1:66" x14ac:dyDescent="0.25">
      <c r="A197" t="s">
        <v>32</v>
      </c>
      <c r="B197" t="s">
        <v>212</v>
      </c>
      <c r="C197" t="s">
        <v>34</v>
      </c>
      <c r="D197" s="11">
        <v>44473</v>
      </c>
      <c r="E197">
        <f>VLOOKUP(A197,home!$A$2:$E$405,3,FALSE)</f>
        <v>1.2380952380952399</v>
      </c>
      <c r="F197">
        <f>VLOOKUP(B197,home!$B$2:$E$405,3,FALSE)</f>
        <v>0.87</v>
      </c>
      <c r="G197">
        <f>VLOOKUP(C197,away!$B$2:$E$405,4,FALSE)</f>
        <v>1.1499999999999999</v>
      </c>
      <c r="H197">
        <f>VLOOKUP(A197,away!$A$2:$E$405,3,FALSE)</f>
        <v>1.15079365079365</v>
      </c>
      <c r="I197">
        <f>VLOOKUP(C197,away!$B$2:$E$405,3,FALSE)</f>
        <v>0.63</v>
      </c>
      <c r="J197">
        <f>VLOOKUP(B197,home!$B$2:$E$405,4,FALSE)</f>
        <v>1.24</v>
      </c>
      <c r="K197" s="3">
        <f t="shared" si="280"/>
        <v>1.2387142857142874</v>
      </c>
      <c r="L197" s="3">
        <f t="shared" si="281"/>
        <v>0.89899999999999947</v>
      </c>
      <c r="M197" s="5">
        <f t="shared" si="282"/>
        <v>0.11792407595482099</v>
      </c>
      <c r="N197" s="5">
        <f t="shared" si="283"/>
        <v>0.14607423751489343</v>
      </c>
      <c r="O197" s="5">
        <f t="shared" si="284"/>
        <v>0.106013744283384</v>
      </c>
      <c r="P197" s="5">
        <f t="shared" si="285"/>
        <v>0.1313207395258891</v>
      </c>
      <c r="Q197" s="5">
        <f t="shared" si="286"/>
        <v>9.0472122392260226E-2</v>
      </c>
      <c r="R197" s="5">
        <f t="shared" si="287"/>
        <v>4.7653178055381072E-2</v>
      </c>
      <c r="S197" s="5">
        <f t="shared" si="288"/>
        <v>3.6559829894773507E-2</v>
      </c>
      <c r="T197" s="5">
        <f t="shared" si="289"/>
        <v>8.1334438030641901E-2</v>
      </c>
      <c r="U197" s="5">
        <f t="shared" si="290"/>
        <v>5.9028672416887119E-2</v>
      </c>
      <c r="V197" s="5">
        <f t="shared" si="291"/>
        <v>4.5236864481080262E-3</v>
      </c>
      <c r="W197" s="5">
        <f t="shared" si="292"/>
        <v>3.7356370155394739E-2</v>
      </c>
      <c r="X197" s="5">
        <f t="shared" si="293"/>
        <v>3.3583376769699844E-2</v>
      </c>
      <c r="Y197" s="5">
        <f t="shared" si="294"/>
        <v>1.509572785798007E-2</v>
      </c>
      <c r="Z197" s="5">
        <f t="shared" si="295"/>
        <v>1.428006902392919E-2</v>
      </c>
      <c r="AA197" s="5">
        <f t="shared" si="296"/>
        <v>1.7688925500927166E-2</v>
      </c>
      <c r="AB197" s="5">
        <f t="shared" si="297"/>
        <v>1.0955762358467123E-2</v>
      </c>
      <c r="AC197" s="5">
        <f t="shared" si="298"/>
        <v>3.1484974809998828E-4</v>
      </c>
      <c r="AD197" s="5">
        <f t="shared" si="299"/>
        <v>1.1568467343479575E-2</v>
      </c>
      <c r="AE197" s="5">
        <f t="shared" si="300"/>
        <v>1.0400052141788131E-2</v>
      </c>
      <c r="AF197" s="5">
        <f t="shared" si="301"/>
        <v>4.6748234377337614E-3</v>
      </c>
      <c r="AG197" s="5">
        <f t="shared" si="302"/>
        <v>1.4008887568408835E-3</v>
      </c>
      <c r="AH197" s="5">
        <f t="shared" si="303"/>
        <v>3.209445513128083E-3</v>
      </c>
      <c r="AI197" s="5">
        <f t="shared" si="304"/>
        <v>3.975586006333378E-3</v>
      </c>
      <c r="AJ197" s="5">
        <f t="shared" si="305"/>
        <v>2.4623075900654843E-3</v>
      </c>
      <c r="AK197" s="5">
        <f t="shared" si="306"/>
        <v>1.0166985292122781E-3</v>
      </c>
      <c r="AL197" s="5">
        <f t="shared" si="307"/>
        <v>1.4024719354466997E-5</v>
      </c>
      <c r="AM197" s="5">
        <f t="shared" si="308"/>
        <v>2.8660051524374707E-3</v>
      </c>
      <c r="AN197" s="5">
        <f t="shared" si="309"/>
        <v>2.5765386320412845E-3</v>
      </c>
      <c r="AO197" s="5">
        <f t="shared" si="310"/>
        <v>1.1581541151025566E-3</v>
      </c>
      <c r="AP197" s="5">
        <f t="shared" si="311"/>
        <v>3.4706018315906599E-4</v>
      </c>
      <c r="AQ197" s="5">
        <f t="shared" si="312"/>
        <v>7.8001776165000029E-5</v>
      </c>
      <c r="AR197" s="5">
        <f t="shared" si="313"/>
        <v>5.7705830326042901E-4</v>
      </c>
      <c r="AS197" s="5">
        <f t="shared" si="314"/>
        <v>7.1481036393874087E-4</v>
      </c>
      <c r="AT197" s="5">
        <f t="shared" si="315"/>
        <v>4.4272290469377383E-4</v>
      </c>
      <c r="AU197" s="5">
        <f t="shared" si="316"/>
        <v>1.828023955523675E-4</v>
      </c>
      <c r="AV197" s="5">
        <f t="shared" si="317"/>
        <v>5.6609984708377867E-5</v>
      </c>
      <c r="AW197" s="5">
        <f t="shared" si="318"/>
        <v>4.3383293265397784E-7</v>
      </c>
      <c r="AX197" s="5">
        <f t="shared" si="319"/>
        <v>5.9169358754250783E-4</v>
      </c>
      <c r="AY197" s="5">
        <f t="shared" si="320"/>
        <v>5.3193253520071419E-4</v>
      </c>
      <c r="AZ197" s="5">
        <f t="shared" si="321"/>
        <v>2.3910367457272087E-4</v>
      </c>
      <c r="BA197" s="5">
        <f t="shared" si="322"/>
        <v>7.1651401146958664E-5</v>
      </c>
      <c r="BB197" s="5">
        <f t="shared" si="323"/>
        <v>1.6103652407778949E-5</v>
      </c>
      <c r="BC197" s="5">
        <f t="shared" si="324"/>
        <v>2.8954367029186532E-6</v>
      </c>
      <c r="BD197" s="5">
        <f t="shared" si="325"/>
        <v>8.6462569105187536E-5</v>
      </c>
      <c r="BE197" s="5">
        <f t="shared" si="326"/>
        <v>1.0710241953015459E-4</v>
      </c>
      <c r="BF197" s="5">
        <f t="shared" si="327"/>
        <v>6.6334648553283715E-5</v>
      </c>
      <c r="BG197" s="5">
        <f t="shared" si="328"/>
        <v>2.7389892266929706E-5</v>
      </c>
      <c r="BH197" s="5">
        <f t="shared" si="329"/>
        <v>8.4820627088052771E-6</v>
      </c>
      <c r="BI197" s="5">
        <f t="shared" si="330"/>
        <v>2.101370449944303E-6</v>
      </c>
      <c r="BJ197" s="8">
        <f t="shared" si="331"/>
        <v>0.44043964454719148</v>
      </c>
      <c r="BK197" s="8">
        <f t="shared" si="332"/>
        <v>0.29118913882624681</v>
      </c>
      <c r="BL197" s="8">
        <f t="shared" si="333"/>
        <v>0.25427619716855354</v>
      </c>
      <c r="BM197" s="8">
        <f t="shared" si="334"/>
        <v>0.36019545313702411</v>
      </c>
      <c r="BN197" s="8">
        <f t="shared" si="335"/>
        <v>0.63945809772662876</v>
      </c>
    </row>
    <row r="198" spans="1:66" x14ac:dyDescent="0.25">
      <c r="A198" t="s">
        <v>32</v>
      </c>
      <c r="B198" t="s">
        <v>211</v>
      </c>
      <c r="C198" t="s">
        <v>35</v>
      </c>
      <c r="D198" s="11">
        <v>44473</v>
      </c>
      <c r="E198">
        <f>VLOOKUP(A198,home!$A$2:$E$405,3,FALSE)</f>
        <v>1.2380952380952399</v>
      </c>
      <c r="F198">
        <f>VLOOKUP(B198,home!$B$2:$E$405,3,FALSE)</f>
        <v>0.87</v>
      </c>
      <c r="G198">
        <f>VLOOKUP(C198,away!$B$2:$E$405,4,FALSE)</f>
        <v>0.69</v>
      </c>
      <c r="H198">
        <f>VLOOKUP(A198,away!$A$2:$E$405,3,FALSE)</f>
        <v>1.15079365079365</v>
      </c>
      <c r="I198">
        <f>VLOOKUP(C198,away!$B$2:$E$405,3,FALSE)</f>
        <v>1.67</v>
      </c>
      <c r="J198">
        <f>VLOOKUP(B198,home!$B$2:$E$405,4,FALSE)</f>
        <v>0.81</v>
      </c>
      <c r="K198" s="3">
        <f t="shared" si="280"/>
        <v>0.74322857142857246</v>
      </c>
      <c r="L198" s="3">
        <f t="shared" si="281"/>
        <v>1.5566785714285705</v>
      </c>
      <c r="M198" s="5">
        <f t="shared" si="282"/>
        <v>0.10026815390482974</v>
      </c>
      <c r="N198" s="5">
        <f t="shared" si="283"/>
        <v>7.4522156786466842E-2</v>
      </c>
      <c r="O198" s="5">
        <f t="shared" si="284"/>
        <v>0.15608528658035042</v>
      </c>
      <c r="P198" s="5">
        <f t="shared" si="285"/>
        <v>0.11600704456613317</v>
      </c>
      <c r="Q198" s="5">
        <f t="shared" si="286"/>
        <v>2.769349806409092E-2</v>
      </c>
      <c r="R198" s="5">
        <f t="shared" si="287"/>
        <v>0.12148731046745948</v>
      </c>
      <c r="S198" s="5">
        <f t="shared" si="288"/>
        <v>3.355410931805481E-2</v>
      </c>
      <c r="T198" s="5">
        <f t="shared" si="289"/>
        <v>4.3109875004268945E-2</v>
      </c>
      <c r="U198" s="5">
        <f t="shared" si="290"/>
        <v>9.0292840205429367E-2</v>
      </c>
      <c r="V198" s="5">
        <f t="shared" si="291"/>
        <v>4.3134478268156981E-3</v>
      </c>
      <c r="W198" s="5">
        <f t="shared" si="292"/>
        <v>6.860866334678078E-3</v>
      </c>
      <c r="X198" s="5">
        <f t="shared" si="293"/>
        <v>1.0680163604629044E-2</v>
      </c>
      <c r="Y198" s="5">
        <f t="shared" si="294"/>
        <v>8.3127909113386769E-3</v>
      </c>
      <c r="Z198" s="5">
        <f t="shared" si="295"/>
        <v>6.3038897635061333E-2</v>
      </c>
      <c r="AA198" s="5">
        <f t="shared" si="296"/>
        <v>4.6852309833738649E-2</v>
      </c>
      <c r="AB198" s="5">
        <f t="shared" si="297"/>
        <v>1.7410987652929213E-2</v>
      </c>
      <c r="AC198" s="5">
        <f t="shared" si="298"/>
        <v>3.1190756660512571E-4</v>
      </c>
      <c r="AD198" s="5">
        <f t="shared" si="299"/>
        <v>1.2747979711712932E-3</v>
      </c>
      <c r="AE198" s="5">
        <f t="shared" si="300"/>
        <v>1.984450684622969E-3</v>
      </c>
      <c r="AF198" s="5">
        <f t="shared" si="301"/>
        <v>1.5445759284046662E-3</v>
      </c>
      <c r="AG198" s="5">
        <f t="shared" si="302"/>
        <v>8.0146941656397772E-4</v>
      </c>
      <c r="AH198" s="5">
        <f t="shared" si="303"/>
        <v>2.4532825278744796E-2</v>
      </c>
      <c r="AI198" s="5">
        <f t="shared" si="304"/>
        <v>1.8233496685028265E-2</v>
      </c>
      <c r="AJ198" s="5">
        <f t="shared" si="305"/>
        <v>6.7758278466805832E-3</v>
      </c>
      <c r="AK198" s="5">
        <f t="shared" si="306"/>
        <v>1.6786629502447835E-3</v>
      </c>
      <c r="AL198" s="5">
        <f t="shared" si="307"/>
        <v>1.4434682826221683E-5</v>
      </c>
      <c r="AM198" s="5">
        <f t="shared" si="308"/>
        <v>1.8949325499473661E-4</v>
      </c>
      <c r="AN198" s="5">
        <f t="shared" si="309"/>
        <v>2.9498008948055645E-4</v>
      </c>
      <c r="AO198" s="5">
        <f t="shared" si="310"/>
        <v>2.2959459214623229E-4</v>
      </c>
      <c r="AP198" s="5">
        <f t="shared" si="311"/>
        <v>1.1913499390330737E-4</v>
      </c>
      <c r="AQ198" s="5">
        <f t="shared" si="312"/>
        <v>4.6363723029138002E-5</v>
      </c>
      <c r="AR198" s="5">
        <f t="shared" si="313"/>
        <v>7.6379446816046293E-3</v>
      </c>
      <c r="AS198" s="5">
        <f t="shared" si="314"/>
        <v>5.6767387143594715E-3</v>
      </c>
      <c r="AT198" s="5">
        <f t="shared" si="315"/>
        <v>2.1095572025233303E-3</v>
      </c>
      <c r="AU198" s="5">
        <f t="shared" si="316"/>
        <v>5.226277286594235E-4</v>
      </c>
      <c r="AV198" s="5">
        <f t="shared" si="317"/>
        <v>9.7107965040125709E-5</v>
      </c>
      <c r="AW198" s="5">
        <f t="shared" si="318"/>
        <v>4.6390183298679645E-7</v>
      </c>
      <c r="AX198" s="5">
        <f t="shared" si="319"/>
        <v>2.3472800200848042E-5</v>
      </c>
      <c r="AY198" s="5">
        <f t="shared" si="320"/>
        <v>3.6539605084084397E-5</v>
      </c>
      <c r="AZ198" s="5">
        <f t="shared" si="321"/>
        <v>2.8440210121428319E-5</v>
      </c>
      <c r="BA198" s="5">
        <f t="shared" si="322"/>
        <v>1.4757421887651134E-5</v>
      </c>
      <c r="BB198" s="5">
        <f t="shared" si="323"/>
        <v>5.7431406055093717E-6</v>
      </c>
      <c r="BC198" s="5">
        <f t="shared" si="324"/>
        <v>1.7880447826595478E-6</v>
      </c>
      <c r="BD198" s="5">
        <f t="shared" si="325"/>
        <v>1.9816374692684605E-3</v>
      </c>
      <c r="BE198" s="5">
        <f t="shared" si="326"/>
        <v>1.4728095853737296E-3</v>
      </c>
      <c r="BF198" s="5">
        <f t="shared" si="327"/>
        <v>5.473170820618125E-4</v>
      </c>
      <c r="BG198" s="5">
        <f t="shared" si="328"/>
        <v>1.3559389767308524E-4</v>
      </c>
      <c r="BH198" s="5">
        <f t="shared" si="329"/>
        <v>2.5194314715499788E-5</v>
      </c>
      <c r="BI198" s="5">
        <f t="shared" si="330"/>
        <v>3.7450269068245549E-6</v>
      </c>
      <c r="BJ198" s="8">
        <f t="shared" si="331"/>
        <v>0.17777495258247158</v>
      </c>
      <c r="BK198" s="8">
        <f t="shared" si="332"/>
        <v>0.25450563747034893</v>
      </c>
      <c r="BL198" s="8">
        <f t="shared" si="333"/>
        <v>0.50355982116879183</v>
      </c>
      <c r="BM198" s="8">
        <f t="shared" si="334"/>
        <v>0.4027797827840921</v>
      </c>
      <c r="BN198" s="8">
        <f t="shared" si="335"/>
        <v>0.59606345036933051</v>
      </c>
    </row>
    <row r="199" spans="1:66" x14ac:dyDescent="0.25">
      <c r="A199" t="s">
        <v>32</v>
      </c>
      <c r="B199" t="s">
        <v>207</v>
      </c>
      <c r="C199" t="s">
        <v>36</v>
      </c>
      <c r="D199" s="11">
        <v>44473</v>
      </c>
      <c r="E199">
        <f>VLOOKUP(A199,home!$A$2:$E$405,3,FALSE)</f>
        <v>1.2380952380952399</v>
      </c>
      <c r="F199">
        <f>VLOOKUP(B199,home!$B$2:$E$405,3,FALSE)</f>
        <v>1.21</v>
      </c>
      <c r="G199">
        <f>VLOOKUP(C199,away!$B$2:$E$405,4,FALSE)</f>
        <v>0.57999999999999996</v>
      </c>
      <c r="H199">
        <f>VLOOKUP(A199,away!$A$2:$E$405,3,FALSE)</f>
        <v>1.15079365079365</v>
      </c>
      <c r="I199">
        <f>VLOOKUP(C199,away!$B$2:$E$405,3,FALSE)</f>
        <v>1.73</v>
      </c>
      <c r="J199">
        <f>VLOOKUP(B199,home!$B$2:$E$405,4,FALSE)</f>
        <v>0.99</v>
      </c>
      <c r="K199" s="3">
        <f t="shared" si="280"/>
        <v>0.86889523809523928</v>
      </c>
      <c r="L199" s="3">
        <f t="shared" si="281"/>
        <v>1.9709642857142844</v>
      </c>
      <c r="M199" s="5">
        <f t="shared" si="282"/>
        <v>5.8433873955981742E-2</v>
      </c>
      <c r="N199" s="5">
        <f t="shared" si="283"/>
        <v>5.077291482380996E-2</v>
      </c>
      <c r="O199" s="5">
        <f t="shared" si="284"/>
        <v>0.11517107864317007</v>
      </c>
      <c r="P199" s="5">
        <f t="shared" si="285"/>
        <v>0.1000716017993428</v>
      </c>
      <c r="Q199" s="5">
        <f t="shared" si="286"/>
        <v>2.2058171957311828E-2</v>
      </c>
      <c r="R199" s="5">
        <f t="shared" si="287"/>
        <v>0.11349904137643972</v>
      </c>
      <c r="S199" s="5">
        <f t="shared" si="288"/>
        <v>4.2844692678727855E-2</v>
      </c>
      <c r="T199" s="5">
        <f t="shared" si="289"/>
        <v>4.3475869136005964E-2</v>
      </c>
      <c r="U199" s="5">
        <f t="shared" si="290"/>
        <v>9.8618776580363013E-2</v>
      </c>
      <c r="V199" s="5">
        <f t="shared" si="291"/>
        <v>8.1526856003471086E-3</v>
      </c>
      <c r="W199" s="5">
        <f t="shared" si="292"/>
        <v>6.3887468582647308E-3</v>
      </c>
      <c r="X199" s="5">
        <f t="shared" si="293"/>
        <v>1.2591991888109123E-2</v>
      </c>
      <c r="Y199" s="5">
        <f t="shared" si="294"/>
        <v>1.2409183148733533E-2</v>
      </c>
      <c r="Z199" s="5">
        <f t="shared" si="295"/>
        <v>7.4567519005256849E-2</v>
      </c>
      <c r="AA199" s="5">
        <f t="shared" si="296"/>
        <v>6.4791362180243936E-2</v>
      </c>
      <c r="AB199" s="5">
        <f t="shared" si="297"/>
        <v>2.8148453034058964E-2</v>
      </c>
      <c r="AC199" s="5">
        <f t="shared" si="298"/>
        <v>8.7262345853510496E-4</v>
      </c>
      <c r="AD199" s="5">
        <f t="shared" si="299"/>
        <v>1.3877879306355358E-3</v>
      </c>
      <c r="AE199" s="5">
        <f t="shared" si="300"/>
        <v>2.7352804474279737E-3</v>
      </c>
      <c r="AF199" s="5">
        <f t="shared" si="301"/>
        <v>2.6955700366465625E-3</v>
      </c>
      <c r="AG199" s="5">
        <f t="shared" si="302"/>
        <v>1.7709574239573068E-3</v>
      </c>
      <c r="AH199" s="5">
        <f t="shared" si="303"/>
        <v>3.6742479208420567E-2</v>
      </c>
      <c r="AI199" s="5">
        <f t="shared" si="304"/>
        <v>3.1925365220009973E-2</v>
      </c>
      <c r="AJ199" s="5">
        <f t="shared" si="305"/>
        <v>1.3869898907059015E-2</v>
      </c>
      <c r="AK199" s="5">
        <f t="shared" si="306"/>
        <v>4.0171630377353147E-3</v>
      </c>
      <c r="AL199" s="5">
        <f t="shared" si="307"/>
        <v>5.9776852945996539E-5</v>
      </c>
      <c r="AM199" s="5">
        <f t="shared" si="308"/>
        <v>2.4116846488305278E-4</v>
      </c>
      <c r="AN199" s="5">
        <f t="shared" si="309"/>
        <v>4.753344311250366E-4</v>
      </c>
      <c r="AO199" s="5">
        <f t="shared" si="310"/>
        <v>4.6843359375888188E-4</v>
      </c>
      <c r="AP199" s="5">
        <f t="shared" si="311"/>
        <v>3.0775529450918331E-4</v>
      </c>
      <c r="AQ199" s="5">
        <f t="shared" si="312"/>
        <v>1.5164367355427033E-4</v>
      </c>
      <c r="AR199" s="5">
        <f t="shared" si="313"/>
        <v>1.4483622857679327E-2</v>
      </c>
      <c r="AS199" s="5">
        <f t="shared" si="314"/>
        <v>1.2584750931404929E-2</v>
      </c>
      <c r="AT199" s="5">
        <f t="shared" si="315"/>
        <v>5.4674150784561849E-3</v>
      </c>
      <c r="AU199" s="5">
        <f t="shared" si="316"/>
        <v>1.5835369754535629E-3</v>
      </c>
      <c r="AV199" s="5">
        <f t="shared" si="317"/>
        <v>3.4398193432983451E-4</v>
      </c>
      <c r="AW199" s="5">
        <f t="shared" si="318"/>
        <v>2.8436537746999332E-6</v>
      </c>
      <c r="AX199" s="5">
        <f t="shared" si="319"/>
        <v>3.4925021785937239E-5</v>
      </c>
      <c r="AY199" s="5">
        <f t="shared" si="320"/>
        <v>6.8835970617875611E-5</v>
      </c>
      <c r="AZ199" s="5">
        <f t="shared" si="321"/>
        <v>6.7836619830155347E-5</v>
      </c>
      <c r="BA199" s="5">
        <f t="shared" si="322"/>
        <v>4.4567851649604533E-5</v>
      </c>
      <c r="BB199" s="5">
        <f t="shared" si="323"/>
        <v>2.1960410973095731E-5</v>
      </c>
      <c r="BC199" s="5">
        <f t="shared" si="324"/>
        <v>8.6566371455159581E-6</v>
      </c>
      <c r="BD199" s="5">
        <f t="shared" si="325"/>
        <v>4.7577838967068362E-3</v>
      </c>
      <c r="BE199" s="5">
        <f t="shared" si="326"/>
        <v>4.1340157717347815E-3</v>
      </c>
      <c r="BF199" s="5">
        <f t="shared" si="327"/>
        <v>1.7960133091354837E-3</v>
      </c>
      <c r="BG199" s="5">
        <f t="shared" si="328"/>
        <v>5.2018247062116498E-4</v>
      </c>
      <c r="BH199" s="5">
        <f t="shared" si="329"/>
        <v>1.1299601791583669E-4</v>
      </c>
      <c r="BI199" s="5">
        <f t="shared" si="330"/>
        <v>1.9636340378158981E-5</v>
      </c>
      <c r="BJ199" s="8">
        <f t="shared" si="331"/>
        <v>0.15817759162073516</v>
      </c>
      <c r="BK199" s="8">
        <f t="shared" si="332"/>
        <v>0.2105040903164985</v>
      </c>
      <c r="BL199" s="8">
        <f t="shared" si="333"/>
        <v>0.55258755377131663</v>
      </c>
      <c r="BM199" s="8">
        <f t="shared" si="334"/>
        <v>0.53576407984090779</v>
      </c>
      <c r="BN199" s="8">
        <f t="shared" si="335"/>
        <v>0.46000668255605615</v>
      </c>
    </row>
    <row r="200" spans="1:66" x14ac:dyDescent="0.25">
      <c r="A200" t="s">
        <v>213</v>
      </c>
      <c r="B200" t="s">
        <v>214</v>
      </c>
      <c r="C200" t="s">
        <v>215</v>
      </c>
      <c r="D200" s="11">
        <v>44473</v>
      </c>
      <c r="E200">
        <f>VLOOKUP(A200,home!$A$2:$E$405,3,FALSE)</f>
        <v>1.2619047619047601</v>
      </c>
      <c r="F200">
        <f>VLOOKUP(B200,home!$B$2:$E$405,3,FALSE)</f>
        <v>1.63</v>
      </c>
      <c r="G200">
        <f>VLOOKUP(C200,away!$B$2:$E$405,4,FALSE)</f>
        <v>1.28</v>
      </c>
      <c r="H200">
        <f>VLOOKUP(A200,away!$A$2:$E$405,3,FALSE)</f>
        <v>1.14761904761905</v>
      </c>
      <c r="I200">
        <f>VLOOKUP(C200,away!$B$2:$E$405,3,FALSE)</f>
        <v>0.97</v>
      </c>
      <c r="J200">
        <f>VLOOKUP(B200,home!$B$2:$E$405,4,FALSE)</f>
        <v>0.53</v>
      </c>
      <c r="K200" s="3">
        <f t="shared" si="280"/>
        <v>2.6328380952380912</v>
      </c>
      <c r="L200" s="3">
        <f t="shared" si="281"/>
        <v>0.58999095238095367</v>
      </c>
      <c r="M200" s="5">
        <f t="shared" si="282"/>
        <v>3.9842183237903006E-2</v>
      </c>
      <c r="N200" s="5">
        <f t="shared" si="283"/>
        <v>0.10489801782620756</v>
      </c>
      <c r="O200" s="5">
        <f t="shared" si="284"/>
        <v>2.3506527633466865E-2</v>
      </c>
      <c r="P200" s="5">
        <f t="shared" si="285"/>
        <v>6.1888881440158451E-2</v>
      </c>
      <c r="Q200" s="5">
        <f t="shared" si="286"/>
        <v>0.13808974872390187</v>
      </c>
      <c r="R200" s="5">
        <f t="shared" si="287"/>
        <v>6.934319312819159E-3</v>
      </c>
      <c r="S200" s="5">
        <f t="shared" si="288"/>
        <v>2.4033783634817101E-2</v>
      </c>
      <c r="T200" s="5">
        <f t="shared" si="289"/>
        <v>8.1471702363661441E-2</v>
      </c>
      <c r="U200" s="5">
        <f t="shared" si="290"/>
        <v>1.8256940051335505E-2</v>
      </c>
      <c r="V200" s="5">
        <f t="shared" si="291"/>
        <v>4.1480992842073058E-3</v>
      </c>
      <c r="W200" s="5">
        <f t="shared" si="292"/>
        <v>0.12118931700071479</v>
      </c>
      <c r="X200" s="5">
        <f t="shared" si="293"/>
        <v>7.150060055564901E-2</v>
      </c>
      <c r="Y200" s="5">
        <f t="shared" si="294"/>
        <v>2.1092353708818751E-2</v>
      </c>
      <c r="Z200" s="5">
        <f t="shared" si="295"/>
        <v>1.3637285518279388E-3</v>
      </c>
      <c r="AA200" s="5">
        <f t="shared" si="296"/>
        <v>3.5904764828164713E-3</v>
      </c>
      <c r="AB200" s="5">
        <f t="shared" si="297"/>
        <v>4.7265716320078408E-3</v>
      </c>
      <c r="AC200" s="5">
        <f t="shared" si="298"/>
        <v>4.0271579632916211E-4</v>
      </c>
      <c r="AD200" s="5">
        <f t="shared" si="299"/>
        <v>7.976796263384181E-2</v>
      </c>
      <c r="AE200" s="5">
        <f t="shared" si="300"/>
        <v>4.7062376243828655E-2</v>
      </c>
      <c r="AF200" s="5">
        <f t="shared" si="301"/>
        <v>1.3883188090703616E-2</v>
      </c>
      <c r="AG200" s="5">
        <f t="shared" si="302"/>
        <v>2.7303184545727143E-3</v>
      </c>
      <c r="AH200" s="5">
        <f t="shared" si="303"/>
        <v>2.0114687677051603E-4</v>
      </c>
      <c r="AI200" s="5">
        <f t="shared" si="304"/>
        <v>5.2958715989957642E-4</v>
      </c>
      <c r="AJ200" s="5">
        <f t="shared" si="305"/>
        <v>6.9715862466627587E-4</v>
      </c>
      <c r="AK200" s="5">
        <f t="shared" si="306"/>
        <v>6.1183526181505491E-4</v>
      </c>
      <c r="AL200" s="5">
        <f t="shared" si="307"/>
        <v>2.5022353844689889E-5</v>
      </c>
      <c r="AM200" s="5">
        <f t="shared" si="308"/>
        <v>4.200322616038147E-2</v>
      </c>
      <c r="AN200" s="5">
        <f t="shared" si="309"/>
        <v>2.4781523405436049E-2</v>
      </c>
      <c r="AO200" s="5">
        <f t="shared" si="310"/>
        <v>7.3104372977120533E-3</v>
      </c>
      <c r="AP200" s="5">
        <f t="shared" si="311"/>
        <v>1.4376972878661269E-3</v>
      </c>
      <c r="AQ200" s="5">
        <f t="shared" si="312"/>
        <v>2.1205709802591248E-4</v>
      </c>
      <c r="AR200" s="5">
        <f t="shared" si="313"/>
        <v>2.373496747885823E-5</v>
      </c>
      <c r="AS200" s="5">
        <f t="shared" si="314"/>
        <v>6.2490326567575139E-5</v>
      </c>
      <c r="AT200" s="5">
        <f t="shared" si="315"/>
        <v>8.2263456185490433E-5</v>
      </c>
      <c r="AU200" s="5">
        <f t="shared" si="316"/>
        <v>7.2195453763702918E-5</v>
      </c>
      <c r="AV200" s="5">
        <f t="shared" si="317"/>
        <v>4.7519735243019337E-5</v>
      </c>
      <c r="AW200" s="5">
        <f t="shared" si="318"/>
        <v>1.0796802705876757E-6</v>
      </c>
      <c r="AX200" s="5">
        <f t="shared" si="319"/>
        <v>1.8431282326325578E-2</v>
      </c>
      <c r="AY200" s="5">
        <f t="shared" si="320"/>
        <v>1.0874289813311067E-2</v>
      </c>
      <c r="AZ200" s="5">
        <f t="shared" si="321"/>
        <v>3.2078663017109489E-3</v>
      </c>
      <c r="BA200" s="5">
        <f t="shared" si="322"/>
        <v>6.3087069815240357E-4</v>
      </c>
      <c r="BB200" s="5">
        <f t="shared" si="323"/>
        <v>9.3052001008043397E-5</v>
      </c>
      <c r="BC200" s="5">
        <f t="shared" si="324"/>
        <v>1.0979967739137804E-5</v>
      </c>
      <c r="BD200" s="5">
        <f t="shared" si="325"/>
        <v>2.33390267793042E-6</v>
      </c>
      <c r="BE200" s="5">
        <f t="shared" si="326"/>
        <v>6.1447878810334066E-6</v>
      </c>
      <c r="BF200" s="5">
        <f t="shared" si="327"/>
        <v>8.0891158101710538E-6</v>
      </c>
      <c r="BG200" s="5">
        <f t="shared" si="328"/>
        <v>7.0991107539370267E-6</v>
      </c>
      <c r="BH200" s="5">
        <f t="shared" si="329"/>
        <v>4.6727023088199546E-6</v>
      </c>
      <c r="BI200" s="5">
        <f t="shared" si="330"/>
        <v>2.4604937292736323E-6</v>
      </c>
      <c r="BJ200" s="8">
        <f t="shared" si="331"/>
        <v>0.79067886795956921</v>
      </c>
      <c r="BK200" s="8">
        <f t="shared" si="332"/>
        <v>0.14121497556057078</v>
      </c>
      <c r="BL200" s="8">
        <f t="shared" si="333"/>
        <v>5.9373567087997077E-2</v>
      </c>
      <c r="BM200" s="8">
        <f t="shared" si="334"/>
        <v>0.60659825085246766</v>
      </c>
      <c r="BN200" s="8">
        <f t="shared" si="335"/>
        <v>0.37515967817445695</v>
      </c>
    </row>
    <row r="201" spans="1:66" x14ac:dyDescent="0.25">
      <c r="A201" t="s">
        <v>213</v>
      </c>
      <c r="B201" t="s">
        <v>216</v>
      </c>
      <c r="C201" t="s">
        <v>217</v>
      </c>
      <c r="D201" s="11">
        <v>44473</v>
      </c>
      <c r="E201">
        <f>VLOOKUP(A201,home!$A$2:$E$405,3,FALSE)</f>
        <v>1.2619047619047601</v>
      </c>
      <c r="F201">
        <f>VLOOKUP(B201,home!$B$2:$E$405,3,FALSE)</f>
        <v>0.56999999999999995</v>
      </c>
      <c r="G201">
        <f>VLOOKUP(C201,away!$B$2:$E$405,4,FALSE)</f>
        <v>1.1399999999999999</v>
      </c>
      <c r="H201">
        <f>VLOOKUP(A201,away!$A$2:$E$405,3,FALSE)</f>
        <v>1.14761904761905</v>
      </c>
      <c r="I201">
        <f>VLOOKUP(C201,away!$B$2:$E$405,3,FALSE)</f>
        <v>0.48</v>
      </c>
      <c r="J201">
        <f>VLOOKUP(B201,home!$B$2:$E$405,4,FALSE)</f>
        <v>1.31</v>
      </c>
      <c r="K201" s="3">
        <f t="shared" si="280"/>
        <v>0.81998571428571299</v>
      </c>
      <c r="L201" s="3">
        <f t="shared" si="281"/>
        <v>0.72162285714285856</v>
      </c>
      <c r="M201" s="5">
        <f t="shared" si="282"/>
        <v>0.21403653131950984</v>
      </c>
      <c r="N201" s="5">
        <f t="shared" si="283"/>
        <v>0.17550689801726463</v>
      </c>
      <c r="O201" s="5">
        <f t="shared" si="284"/>
        <v>0.15445365326373159</v>
      </c>
      <c r="P201" s="5">
        <f t="shared" si="285"/>
        <v>0.1266497891954988</v>
      </c>
      <c r="Q201" s="5">
        <f t="shared" si="286"/>
        <v>7.1956574566378245E-2</v>
      </c>
      <c r="R201" s="5">
        <f t="shared" si="287"/>
        <v>5.5728643282163197E-2</v>
      </c>
      <c r="S201" s="5">
        <f t="shared" si="288"/>
        <v>1.8735317055899921E-2</v>
      </c>
      <c r="T201" s="5">
        <f t="shared" si="289"/>
        <v>5.1925508928803016E-2</v>
      </c>
      <c r="U201" s="5">
        <f t="shared" si="290"/>
        <v>4.5696691367898286E-2</v>
      </c>
      <c r="V201" s="5">
        <f t="shared" si="291"/>
        <v>1.2317855487422231E-3</v>
      </c>
      <c r="W201" s="5">
        <f t="shared" si="292"/>
        <v>1.9667787731121617E-2</v>
      </c>
      <c r="X201" s="5">
        <f t="shared" si="293"/>
        <v>1.419272517621124E-2</v>
      </c>
      <c r="Y201" s="5">
        <f t="shared" si="294"/>
        <v>5.1208974461504683E-3</v>
      </c>
      <c r="Z201" s="5">
        <f t="shared" si="295"/>
        <v>1.3405020929989929E-2</v>
      </c>
      <c r="AA201" s="5">
        <f t="shared" si="296"/>
        <v>1.0991925662292724E-2</v>
      </c>
      <c r="AB201" s="5">
        <f t="shared" si="297"/>
        <v>4.5066110077852774E-3</v>
      </c>
      <c r="AC201" s="5">
        <f t="shared" si="298"/>
        <v>4.5554542465399963E-5</v>
      </c>
      <c r="AD201" s="5">
        <f t="shared" si="299"/>
        <v>4.0318262427808853E-3</v>
      </c>
      <c r="AE201" s="5">
        <f t="shared" si="300"/>
        <v>2.9094579728190986E-3</v>
      </c>
      <c r="AF201" s="5">
        <f t="shared" si="301"/>
        <v>1.0497656875413936E-3</v>
      </c>
      <c r="AG201" s="5">
        <f t="shared" si="302"/>
        <v>2.5251163825805266E-4</v>
      </c>
      <c r="AH201" s="5">
        <f t="shared" si="303"/>
        <v>2.4183423758897872E-3</v>
      </c>
      <c r="AI201" s="5">
        <f t="shared" si="304"/>
        <v>1.9830062004813952E-3</v>
      </c>
      <c r="AJ201" s="5">
        <f t="shared" si="305"/>
        <v>8.1301837786736716E-4</v>
      </c>
      <c r="AK201" s="5">
        <f t="shared" si="306"/>
        <v>2.2222115176766166E-4</v>
      </c>
      <c r="AL201" s="5">
        <f t="shared" si="307"/>
        <v>1.0782221454575421E-6</v>
      </c>
      <c r="AM201" s="5">
        <f t="shared" si="308"/>
        <v>6.6120798431251347E-4</v>
      </c>
      <c r="AN201" s="5">
        <f t="shared" si="309"/>
        <v>4.7714279480526631E-4</v>
      </c>
      <c r="AO201" s="5">
        <f t="shared" si="310"/>
        <v>1.7215857342625247E-4</v>
      </c>
      <c r="AP201" s="5">
        <f t="shared" si="311"/>
        <v>4.1411187212496977E-5</v>
      </c>
      <c r="AQ201" s="5">
        <f t="shared" si="312"/>
        <v>7.4708148084899679E-6</v>
      </c>
      <c r="AR201" s="5">
        <f t="shared" si="313"/>
        <v>3.4902622696784757E-4</v>
      </c>
      <c r="AS201" s="5">
        <f t="shared" si="314"/>
        <v>2.8619652002467784E-4</v>
      </c>
      <c r="AT201" s="5">
        <f t="shared" si="315"/>
        <v>1.1733852894926038E-4</v>
      </c>
      <c r="AU201" s="5">
        <f t="shared" si="316"/>
        <v>3.2071972491231375E-5</v>
      </c>
      <c r="AV201" s="5">
        <f t="shared" si="317"/>
        <v>6.5746398179435232E-6</v>
      </c>
      <c r="AW201" s="5">
        <f t="shared" si="318"/>
        <v>1.7722390994848296E-8</v>
      </c>
      <c r="AX201" s="5">
        <f t="shared" si="319"/>
        <v>9.0363516884652134E-5</v>
      </c>
      <c r="AY201" s="5">
        <f t="shared" si="320"/>
        <v>6.520837923577961E-5</v>
      </c>
      <c r="AZ201" s="5">
        <f t="shared" si="321"/>
        <v>2.3527928466889164E-5</v>
      </c>
      <c r="BA201" s="5">
        <f t="shared" si="322"/>
        <v>5.6594303209764531E-6</v>
      </c>
      <c r="BB201" s="5">
        <f t="shared" si="323"/>
        <v>1.020993569505988E-6</v>
      </c>
      <c r="BC201" s="5">
        <f t="shared" si="324"/>
        <v>1.4735445935027942E-7</v>
      </c>
      <c r="BD201" s="5">
        <f t="shared" si="325"/>
        <v>4.1977550520388304E-5</v>
      </c>
      <c r="BE201" s="5">
        <f t="shared" si="326"/>
        <v>3.4420991747425203E-5</v>
      </c>
      <c r="BF201" s="5">
        <f t="shared" si="327"/>
        <v>1.4112360752217541E-5</v>
      </c>
      <c r="BG201" s="5">
        <f t="shared" si="328"/>
        <v>3.8573114038882549E-6</v>
      </c>
      <c r="BH201" s="5">
        <f t="shared" si="329"/>
        <v>7.9073506168493427E-7</v>
      </c>
      <c r="BI201" s="5">
        <f t="shared" si="330"/>
        <v>1.2967829087329565E-7</v>
      </c>
      <c r="BJ201" s="8">
        <f t="shared" si="331"/>
        <v>0.3481592723648308</v>
      </c>
      <c r="BK201" s="8">
        <f t="shared" si="332"/>
        <v>0.36076526426349742</v>
      </c>
      <c r="BL201" s="8">
        <f t="shared" si="333"/>
        <v>0.27770060920590478</v>
      </c>
      <c r="BM201" s="8">
        <f t="shared" si="334"/>
        <v>0.20163288646283173</v>
      </c>
      <c r="BN201" s="8">
        <f t="shared" si="335"/>
        <v>0.79833208964454627</v>
      </c>
    </row>
    <row r="202" spans="1:66" x14ac:dyDescent="0.25">
      <c r="A202" t="s">
        <v>213</v>
      </c>
      <c r="B202" t="s">
        <v>219</v>
      </c>
      <c r="C202" t="s">
        <v>220</v>
      </c>
      <c r="D202" s="11">
        <v>44473</v>
      </c>
      <c r="E202">
        <f>VLOOKUP(A202,home!$A$2:$E$405,3,FALSE)</f>
        <v>1.2619047619047601</v>
      </c>
      <c r="F202">
        <f>VLOOKUP(B202,home!$B$2:$E$405,3,FALSE)</f>
        <v>1.19</v>
      </c>
      <c r="G202">
        <f>VLOOKUP(C202,away!$B$2:$E$405,4,FALSE)</f>
        <v>1.4</v>
      </c>
      <c r="H202">
        <f>VLOOKUP(A202,away!$A$2:$E$405,3,FALSE)</f>
        <v>1.14761904761905</v>
      </c>
      <c r="I202">
        <f>VLOOKUP(C202,away!$B$2:$E$405,3,FALSE)</f>
        <v>0.56000000000000005</v>
      </c>
      <c r="J202">
        <f>VLOOKUP(B202,home!$B$2:$E$405,4,FALSE)</f>
        <v>1.1599999999999999</v>
      </c>
      <c r="K202" s="3">
        <f t="shared" si="280"/>
        <v>2.1023333333333301</v>
      </c>
      <c r="L202" s="3">
        <f t="shared" si="281"/>
        <v>0.7454933333333349</v>
      </c>
      <c r="M202" s="5">
        <f t="shared" si="282"/>
        <v>5.7970172574850133E-2</v>
      </c>
      <c r="N202" s="5">
        <f t="shared" si="283"/>
        <v>0.12187262614319307</v>
      </c>
      <c r="O202" s="5">
        <f t="shared" si="284"/>
        <v>4.3216377186733691E-2</v>
      </c>
      <c r="P202" s="5">
        <f t="shared" si="285"/>
        <v>9.0855230305576323E-2</v>
      </c>
      <c r="Q202" s="5">
        <f t="shared" si="286"/>
        <v>0.12810844218085293</v>
      </c>
      <c r="R202" s="5">
        <f t="shared" si="287"/>
        <v>1.6108760541764397E-2</v>
      </c>
      <c r="S202" s="5">
        <f t="shared" si="288"/>
        <v>3.5598793772870951E-2</v>
      </c>
      <c r="T202" s="5">
        <f t="shared" si="289"/>
        <v>9.5503989589544841E-2</v>
      </c>
      <c r="U202" s="5">
        <f t="shared" si="290"/>
        <v>3.3865984245635958E-2</v>
      </c>
      <c r="V202" s="5">
        <f t="shared" si="291"/>
        <v>6.1992351951126942E-3</v>
      </c>
      <c r="W202" s="5">
        <f t="shared" si="292"/>
        <v>8.9775549426070925E-2</v>
      </c>
      <c r="X202" s="5">
        <f t="shared" si="293"/>
        <v>6.6927073593473163E-2</v>
      </c>
      <c r="Y202" s="5">
        <f t="shared" si="294"/>
        <v>2.4946843591721866E-2</v>
      </c>
      <c r="Z202" s="5">
        <f t="shared" si="295"/>
        <v>4.0029911973828132E-3</v>
      </c>
      <c r="AA202" s="5">
        <f t="shared" si="296"/>
        <v>8.4156218272977874E-3</v>
      </c>
      <c r="AB202" s="5">
        <f t="shared" si="297"/>
        <v>8.8462211441278447E-3</v>
      </c>
      <c r="AC202" s="5">
        <f t="shared" si="298"/>
        <v>6.0724433397533128E-4</v>
      </c>
      <c r="AD202" s="5">
        <f t="shared" si="299"/>
        <v>4.718453251918571E-2</v>
      </c>
      <c r="AE202" s="5">
        <f t="shared" si="300"/>
        <v>3.5175754429502888E-2</v>
      </c>
      <c r="AF202" s="5">
        <f t="shared" si="301"/>
        <v>1.3111645211082464E-2</v>
      </c>
      <c r="AG202" s="5">
        <f t="shared" si="302"/>
        <v>3.258214697964642E-3</v>
      </c>
      <c r="AH202" s="5">
        <f t="shared" si="303"/>
        <v>7.4605081276022756E-4</v>
      </c>
      <c r="AI202" s="5">
        <f t="shared" si="304"/>
        <v>1.5684474920262493E-3</v>
      </c>
      <c r="AJ202" s="5">
        <f t="shared" si="305"/>
        <v>1.6486997220349234E-3</v>
      </c>
      <c r="AK202" s="5">
        <f t="shared" si="306"/>
        <v>1.155372127430472E-3</v>
      </c>
      <c r="AL202" s="5">
        <f t="shared" si="307"/>
        <v>3.8068766308293251E-5</v>
      </c>
      <c r="AM202" s="5">
        <f t="shared" si="308"/>
        <v>1.9839523106566899E-2</v>
      </c>
      <c r="AN202" s="5">
        <f t="shared" si="309"/>
        <v>1.4790232212458275E-2</v>
      </c>
      <c r="AO202" s="5">
        <f t="shared" si="310"/>
        <v>5.5130097564197924E-3</v>
      </c>
      <c r="AP202" s="5">
        <f t="shared" si="311"/>
        <v>1.3699706733375295E-3</v>
      </c>
      <c r="AQ202" s="5">
        <f t="shared" si="312"/>
        <v>2.5532600095882699E-4</v>
      </c>
      <c r="AR202" s="5">
        <f t="shared" si="313"/>
        <v>1.1123518144813319E-4</v>
      </c>
      <c r="AS202" s="5">
        <f t="shared" si="314"/>
        <v>2.3385342979779161E-4</v>
      </c>
      <c r="AT202" s="5">
        <f t="shared" si="315"/>
        <v>2.4581893028911161E-4</v>
      </c>
      <c r="AU202" s="5">
        <f t="shared" si="316"/>
        <v>1.7226444370371387E-4</v>
      </c>
      <c r="AV202" s="5">
        <f t="shared" si="317"/>
        <v>9.0539320536610148E-5</v>
      </c>
      <c r="AW202" s="5">
        <f t="shared" si="318"/>
        <v>1.6573401155009066E-6</v>
      </c>
      <c r="AX202" s="5">
        <f t="shared" si="319"/>
        <v>6.9515484573953994E-3</v>
      </c>
      <c r="AY202" s="5">
        <f t="shared" si="320"/>
        <v>5.1823330313318979E-3</v>
      </c>
      <c r="AZ202" s="5">
        <f t="shared" si="321"/>
        <v>1.9316973629855312E-3</v>
      </c>
      <c r="BA202" s="5">
        <f t="shared" si="322"/>
        <v>4.8002250204109899E-4</v>
      </c>
      <c r="BB202" s="5">
        <f t="shared" si="323"/>
        <v>8.9463393780406591E-5</v>
      </c>
      <c r="BC202" s="5">
        <f t="shared" si="324"/>
        <v>1.3338872728133613E-5</v>
      </c>
      <c r="BD202" s="5">
        <f t="shared" si="325"/>
        <v>1.382084770028452E-5</v>
      </c>
      <c r="BE202" s="5">
        <f t="shared" si="326"/>
        <v>2.9056028815231442E-5</v>
      </c>
      <c r="BF202" s="5">
        <f t="shared" si="327"/>
        <v>3.0542728956277407E-5</v>
      </c>
      <c r="BG202" s="5">
        <f t="shared" si="328"/>
        <v>2.1403665725249038E-5</v>
      </c>
      <c r="BH202" s="5">
        <f t="shared" si="329"/>
        <v>1.124940997742879E-5</v>
      </c>
      <c r="BI202" s="5">
        <f t="shared" si="330"/>
        <v>4.7300019151762132E-6</v>
      </c>
      <c r="BJ202" s="8">
        <f t="shared" si="331"/>
        <v>0.68228113675259605</v>
      </c>
      <c r="BK202" s="8">
        <f t="shared" si="332"/>
        <v>0.19645107798002562</v>
      </c>
      <c r="BL202" s="8">
        <f t="shared" si="333"/>
        <v>0.11653604908867657</v>
      </c>
      <c r="BM202" s="8">
        <f t="shared" si="334"/>
        <v>0.53595897039449403</v>
      </c>
      <c r="BN202" s="8">
        <f t="shared" si="335"/>
        <v>0.45813160893297056</v>
      </c>
    </row>
    <row r="203" spans="1:66" x14ac:dyDescent="0.25">
      <c r="A203" t="s">
        <v>213</v>
      </c>
      <c r="B203" t="s">
        <v>314</v>
      </c>
      <c r="C203" t="s">
        <v>223</v>
      </c>
      <c r="D203" s="11">
        <v>44473</v>
      </c>
      <c r="E203">
        <f>VLOOKUP(A203,home!$A$2:$E$405,3,FALSE)</f>
        <v>1.2619047619047601</v>
      </c>
      <c r="F203">
        <f>VLOOKUP(B203,home!$B$2:$E$405,3,FALSE)</f>
        <v>0.79</v>
      </c>
      <c r="G203">
        <f>VLOOKUP(C203,away!$B$2:$E$405,4,FALSE)</f>
        <v>0.84</v>
      </c>
      <c r="H203">
        <f>VLOOKUP(A203,away!$A$2:$E$405,3,FALSE)</f>
        <v>1.14761904761905</v>
      </c>
      <c r="I203">
        <f>VLOOKUP(C203,away!$B$2:$E$405,3,FALSE)</f>
        <v>0.84</v>
      </c>
      <c r="J203">
        <f>VLOOKUP(B203,home!$B$2:$E$405,4,FALSE)</f>
        <v>1.49</v>
      </c>
      <c r="K203" s="3">
        <f t="shared" si="280"/>
        <v>0.83739999999999881</v>
      </c>
      <c r="L203" s="3">
        <f t="shared" si="281"/>
        <v>1.436360000000003</v>
      </c>
      <c r="M203" s="5">
        <f t="shared" si="282"/>
        <v>0.10292445566468514</v>
      </c>
      <c r="N203" s="5">
        <f t="shared" si="283"/>
        <v>8.618893917360719E-2</v>
      </c>
      <c r="O203" s="5">
        <f t="shared" si="284"/>
        <v>0.14783657113852744</v>
      </c>
      <c r="P203" s="5">
        <f t="shared" si="285"/>
        <v>0.12379834467140269</v>
      </c>
      <c r="Q203" s="5">
        <f t="shared" si="286"/>
        <v>3.6087308831989282E-2</v>
      </c>
      <c r="R203" s="5">
        <f t="shared" si="287"/>
        <v>0.10617326866026788</v>
      </c>
      <c r="S203" s="5">
        <f t="shared" si="288"/>
        <v>3.722640563023645E-2</v>
      </c>
      <c r="T203" s="5">
        <f t="shared" si="289"/>
        <v>5.1834366913916241E-2</v>
      </c>
      <c r="U203" s="5">
        <f t="shared" si="290"/>
        <v>8.8909495176108189E-2</v>
      </c>
      <c r="V203" s="5">
        <f t="shared" si="291"/>
        <v>4.9751348267224769E-3</v>
      </c>
      <c r="W203" s="5">
        <f t="shared" si="292"/>
        <v>1.0073170805302595E-2</v>
      </c>
      <c r="X203" s="5">
        <f t="shared" si="293"/>
        <v>1.4468699617904465E-2</v>
      </c>
      <c r="Y203" s="5">
        <f t="shared" si="294"/>
        <v>1.0391130691586653E-2</v>
      </c>
      <c r="Z203" s="5">
        <f t="shared" si="295"/>
        <v>5.0834345390954223E-2</v>
      </c>
      <c r="AA203" s="5">
        <f t="shared" si="296"/>
        <v>4.2568680830384995E-2</v>
      </c>
      <c r="AB203" s="5">
        <f t="shared" si="297"/>
        <v>1.7823506663682175E-2</v>
      </c>
      <c r="AC203" s="5">
        <f t="shared" si="298"/>
        <v>3.7400820587762983E-4</v>
      </c>
      <c r="AD203" s="5">
        <f t="shared" si="299"/>
        <v>2.1088183080900948E-3</v>
      </c>
      <c r="AE203" s="5">
        <f t="shared" si="300"/>
        <v>3.029022265008295E-3</v>
      </c>
      <c r="AF203" s="5">
        <f t="shared" si="301"/>
        <v>2.1753832102836624E-3</v>
      </c>
      <c r="AG203" s="5">
        <f t="shared" si="302"/>
        <v>1.0415444759743491E-3</v>
      </c>
      <c r="AH203" s="5">
        <f t="shared" si="303"/>
        <v>1.8254105086437791E-2</v>
      </c>
      <c r="AI203" s="5">
        <f t="shared" si="304"/>
        <v>1.5285987599382982E-2</v>
      </c>
      <c r="AJ203" s="5">
        <f t="shared" si="305"/>
        <v>6.4002430078616461E-3</v>
      </c>
      <c r="AK203" s="5">
        <f t="shared" si="306"/>
        <v>1.7865211649277784E-3</v>
      </c>
      <c r="AL203" s="5">
        <f t="shared" si="307"/>
        <v>1.7994400449205782E-5</v>
      </c>
      <c r="AM203" s="5">
        <f t="shared" si="308"/>
        <v>3.5318489023892868E-4</v>
      </c>
      <c r="AN203" s="5">
        <f t="shared" si="309"/>
        <v>5.0730064894358867E-4</v>
      </c>
      <c r="AO203" s="5">
        <f t="shared" si="310"/>
        <v>3.6433318005830729E-4</v>
      </c>
      <c r="AP203" s="5">
        <f t="shared" si="311"/>
        <v>1.7443786883618377E-4</v>
      </c>
      <c r="AQ203" s="5">
        <f t="shared" si="312"/>
        <v>6.2638894320385372E-5</v>
      </c>
      <c r="AR203" s="5">
        <f t="shared" si="313"/>
        <v>5.2438932763911681E-3</v>
      </c>
      <c r="AS203" s="5">
        <f t="shared" si="314"/>
        <v>4.3912362296499568E-3</v>
      </c>
      <c r="AT203" s="5">
        <f t="shared" si="315"/>
        <v>1.8386106093544346E-3</v>
      </c>
      <c r="AU203" s="5">
        <f t="shared" si="316"/>
        <v>5.1321750809113378E-4</v>
      </c>
      <c r="AV203" s="5">
        <f t="shared" si="317"/>
        <v>1.074420853188787E-4</v>
      </c>
      <c r="AW203" s="5">
        <f t="shared" si="318"/>
        <v>6.0121684356305114E-7</v>
      </c>
      <c r="AX203" s="5">
        <f t="shared" si="319"/>
        <v>4.9292837847679726E-5</v>
      </c>
      <c r="AY203" s="5">
        <f t="shared" si="320"/>
        <v>7.0802260570893398E-5</v>
      </c>
      <c r="AZ203" s="5">
        <f t="shared" si="321"/>
        <v>5.0848767496804336E-5</v>
      </c>
      <c r="BA203" s="5">
        <f t="shared" si="322"/>
        <v>2.4345711893903339E-5</v>
      </c>
      <c r="BB203" s="5">
        <f t="shared" si="323"/>
        <v>8.7423016839817684E-6</v>
      </c>
      <c r="BC203" s="5">
        <f t="shared" si="324"/>
        <v>2.511418489360816E-6</v>
      </c>
      <c r="BD203" s="5">
        <f t="shared" si="325"/>
        <v>1.2553530910795381E-3</v>
      </c>
      <c r="BE203" s="5">
        <f t="shared" si="326"/>
        <v>1.0512326784700035E-3</v>
      </c>
      <c r="BF203" s="5">
        <f t="shared" si="327"/>
        <v>4.4015112247538992E-4</v>
      </c>
      <c r="BG203" s="5">
        <f t="shared" si="328"/>
        <v>1.2286084998696365E-4</v>
      </c>
      <c r="BH203" s="5">
        <f t="shared" si="329"/>
        <v>2.5720918944770804E-5</v>
      </c>
      <c r="BI203" s="5">
        <f t="shared" si="330"/>
        <v>4.307739504870209E-6</v>
      </c>
      <c r="BJ203" s="8">
        <f t="shared" si="331"/>
        <v>0.21906682307404285</v>
      </c>
      <c r="BK203" s="8">
        <f t="shared" si="332"/>
        <v>0.26938714565994443</v>
      </c>
      <c r="BL203" s="8">
        <f t="shared" si="333"/>
        <v>0.46003240543684792</v>
      </c>
      <c r="BM203" s="8">
        <f t="shared" si="334"/>
        <v>0.39624163037758253</v>
      </c>
      <c r="BN203" s="8">
        <f t="shared" si="335"/>
        <v>0.60300888814047959</v>
      </c>
    </row>
    <row r="204" spans="1:66" x14ac:dyDescent="0.25">
      <c r="A204" t="s">
        <v>213</v>
      </c>
      <c r="B204" t="s">
        <v>222</v>
      </c>
      <c r="C204" t="s">
        <v>221</v>
      </c>
      <c r="D204" s="11">
        <v>44473</v>
      </c>
      <c r="E204">
        <f>VLOOKUP(A204,home!$A$2:$E$405,3,FALSE)</f>
        <v>1.2619047619047601</v>
      </c>
      <c r="F204">
        <f>VLOOKUP(B204,home!$B$2:$E$405,3,FALSE)</f>
        <v>0.4</v>
      </c>
      <c r="G204">
        <f>VLOOKUP(C204,away!$B$2:$E$405,4,FALSE)</f>
        <v>0.7</v>
      </c>
      <c r="H204">
        <f>VLOOKUP(A204,away!$A$2:$E$405,3,FALSE)</f>
        <v>1.14761904761905</v>
      </c>
      <c r="I204">
        <f>VLOOKUP(C204,away!$B$2:$E$405,3,FALSE)</f>
        <v>0.51</v>
      </c>
      <c r="J204">
        <f>VLOOKUP(B204,home!$B$2:$E$405,4,FALSE)</f>
        <v>0.73</v>
      </c>
      <c r="K204" s="3">
        <f t="shared" si="280"/>
        <v>0.35333333333333283</v>
      </c>
      <c r="L204" s="3">
        <f t="shared" si="281"/>
        <v>0.42725857142857232</v>
      </c>
      <c r="M204" s="5">
        <f t="shared" si="282"/>
        <v>0.45813475888996363</v>
      </c>
      <c r="N204" s="5">
        <f t="shared" si="283"/>
        <v>0.1618742814744536</v>
      </c>
      <c r="O204" s="5">
        <f t="shared" si="284"/>
        <v>0.1957420026050993</v>
      </c>
      <c r="P204" s="5">
        <f t="shared" si="285"/>
        <v>6.9162174253801667E-2</v>
      </c>
      <c r="Q204" s="5">
        <f t="shared" si="286"/>
        <v>2.859778972715343E-2</v>
      </c>
      <c r="R204" s="5">
        <f t="shared" si="287"/>
        <v>4.1816224200811297E-2</v>
      </c>
      <c r="S204" s="5">
        <f t="shared" si="288"/>
        <v>2.6102616395573025E-3</v>
      </c>
      <c r="T204" s="5">
        <f t="shared" si="289"/>
        <v>1.2218650784838275E-2</v>
      </c>
      <c r="U204" s="5">
        <f t="shared" si="290"/>
        <v>1.4775065884286639E-2</v>
      </c>
      <c r="V204" s="5">
        <f t="shared" si="291"/>
        <v>4.3784150323051031E-5</v>
      </c>
      <c r="W204" s="5">
        <f t="shared" si="292"/>
        <v>3.3681841234202881E-3</v>
      </c>
      <c r="X204" s="5">
        <f t="shared" si="293"/>
        <v>1.4390855368809504E-3</v>
      </c>
      <c r="Y204" s="5">
        <f t="shared" si="294"/>
        <v>3.0743081532563738E-4</v>
      </c>
      <c r="Z204" s="5">
        <f t="shared" si="295"/>
        <v>5.9554467381918441E-3</v>
      </c>
      <c r="AA204" s="5">
        <f t="shared" si="296"/>
        <v>2.1042578474944488E-3</v>
      </c>
      <c r="AB204" s="5">
        <f t="shared" si="297"/>
        <v>3.7175221972401875E-4</v>
      </c>
      <c r="AC204" s="5">
        <f t="shared" si="298"/>
        <v>4.1311630686114693E-7</v>
      </c>
      <c r="AD204" s="5">
        <f t="shared" si="299"/>
        <v>2.9752293090212501E-4</v>
      </c>
      <c r="AE204" s="5">
        <f t="shared" si="300"/>
        <v>1.2711922242448378E-4</v>
      </c>
      <c r="AF204" s="5">
        <f t="shared" si="301"/>
        <v>2.7156388687097931E-5</v>
      </c>
      <c r="AG204" s="5">
        <f t="shared" si="302"/>
        <v>3.8675999452028357E-6</v>
      </c>
      <c r="AH204" s="5">
        <f t="shared" si="303"/>
        <v>6.361289163946994E-4</v>
      </c>
      <c r="AI204" s="5">
        <f t="shared" si="304"/>
        <v>2.2476555045946014E-4</v>
      </c>
      <c r="AJ204" s="5">
        <f t="shared" si="305"/>
        <v>3.9708580581171233E-5</v>
      </c>
      <c r="AK204" s="5">
        <f t="shared" si="306"/>
        <v>4.6767883795601608E-6</v>
      </c>
      <c r="AL204" s="5">
        <f t="shared" si="307"/>
        <v>2.4946390945272247E-9</v>
      </c>
      <c r="AM204" s="5">
        <f t="shared" si="308"/>
        <v>2.1024953783750151E-5</v>
      </c>
      <c r="AN204" s="5">
        <f t="shared" si="309"/>
        <v>8.9830917179968468E-6</v>
      </c>
      <c r="AO204" s="5">
        <f t="shared" si="310"/>
        <v>1.9190514672215857E-6</v>
      </c>
      <c r="AP204" s="5">
        <f t="shared" si="311"/>
        <v>2.7331039612766688E-7</v>
      </c>
      <c r="AQ204" s="5">
        <f t="shared" si="312"/>
        <v>2.9193552351521032E-8</v>
      </c>
      <c r="AR204" s="5">
        <f t="shared" si="313"/>
        <v>5.4358306412641039E-5</v>
      </c>
      <c r="AS204" s="5">
        <f t="shared" si="314"/>
        <v>1.9206601599133139E-5</v>
      </c>
      <c r="AT204" s="5">
        <f t="shared" si="315"/>
        <v>3.3931662825135165E-6</v>
      </c>
      <c r="AU204" s="5">
        <f t="shared" si="316"/>
        <v>3.9963958438492472E-7</v>
      </c>
      <c r="AV204" s="5">
        <f t="shared" si="317"/>
        <v>3.5301496620668295E-8</v>
      </c>
      <c r="AW204" s="5">
        <f t="shared" si="318"/>
        <v>1.0461178628731668E-11</v>
      </c>
      <c r="AX204" s="5">
        <f t="shared" si="319"/>
        <v>1.2381361672652838E-6</v>
      </c>
      <c r="AY204" s="5">
        <f t="shared" si="320"/>
        <v>5.2900429005981306E-7</v>
      </c>
      <c r="AZ204" s="5">
        <f t="shared" si="321"/>
        <v>1.130108086252709E-7</v>
      </c>
      <c r="BA204" s="5">
        <f t="shared" si="322"/>
        <v>1.6094945549740346E-8</v>
      </c>
      <c r="BB204" s="5">
        <f t="shared" si="323"/>
        <v>1.7191758607006789E-9</v>
      </c>
      <c r="BC204" s="5">
        <f t="shared" si="324"/>
        <v>1.4690652445549178E-10</v>
      </c>
      <c r="BD204" s="5">
        <f t="shared" si="325"/>
        <v>3.8708420571902663E-6</v>
      </c>
      <c r="BE204" s="5">
        <f t="shared" si="326"/>
        <v>1.3676975268738923E-6</v>
      </c>
      <c r="BF204" s="5">
        <f t="shared" si="327"/>
        <v>2.4162656308105396E-7</v>
      </c>
      <c r="BG204" s="5">
        <f t="shared" si="328"/>
        <v>2.8458239651768539E-8</v>
      </c>
      <c r="BH204" s="5">
        <f t="shared" si="329"/>
        <v>2.5138111692395506E-9</v>
      </c>
      <c r="BI204" s="5">
        <f t="shared" si="330"/>
        <v>1.7764265595959479E-10</v>
      </c>
      <c r="BJ204" s="8">
        <f t="shared" si="331"/>
        <v>0.2082952163172424</v>
      </c>
      <c r="BK204" s="8">
        <f t="shared" si="332"/>
        <v>0.52995192354888165</v>
      </c>
      <c r="BL204" s="8">
        <f t="shared" si="333"/>
        <v>0.25579748692444654</v>
      </c>
      <c r="BM204" s="8">
        <f t="shared" si="334"/>
        <v>4.4672313383650637E-2</v>
      </c>
      <c r="BN204" s="8">
        <f t="shared" si="335"/>
        <v>0.95532723115128293</v>
      </c>
    </row>
    <row r="205" spans="1:66" x14ac:dyDescent="0.25">
      <c r="A205" t="s">
        <v>37</v>
      </c>
      <c r="B205" t="s">
        <v>227</v>
      </c>
      <c r="C205" t="s">
        <v>39</v>
      </c>
      <c r="D205" s="11">
        <v>44473</v>
      </c>
      <c r="E205">
        <f>VLOOKUP(A205,home!$A$2:$E$405,3,FALSE)</f>
        <v>1.5680000000000001</v>
      </c>
      <c r="F205">
        <f>VLOOKUP(B205,home!$B$2:$E$405,3,FALSE)</f>
        <v>0.57999999999999996</v>
      </c>
      <c r="G205">
        <f>VLOOKUP(C205,away!$B$2:$E$405,4,FALSE)</f>
        <v>1.06</v>
      </c>
      <c r="H205">
        <f>VLOOKUP(A205,away!$A$2:$E$405,3,FALSE)</f>
        <v>1.264</v>
      </c>
      <c r="I205">
        <f>VLOOKUP(C205,away!$B$2:$E$405,3,FALSE)</f>
        <v>0.74</v>
      </c>
      <c r="J205">
        <f>VLOOKUP(B205,home!$B$2:$E$405,4,FALSE)</f>
        <v>0.79</v>
      </c>
      <c r="K205" s="3">
        <f t="shared" si="280"/>
        <v>0.96400640000000004</v>
      </c>
      <c r="L205" s="3">
        <f t="shared" si="281"/>
        <v>0.73893439999999999</v>
      </c>
      <c r="M205" s="5">
        <f t="shared" si="282"/>
        <v>0.18214707752279069</v>
      </c>
      <c r="N205" s="5">
        <f t="shared" si="283"/>
        <v>0.17559094847326637</v>
      </c>
      <c r="O205" s="5">
        <f t="shared" si="284"/>
        <v>0.13459474144105682</v>
      </c>
      <c r="P205" s="5">
        <f t="shared" si="285"/>
        <v>0.129750192155524</v>
      </c>
      <c r="Q205" s="5">
        <f t="shared" si="286"/>
        <v>8.463539905514951E-2</v>
      </c>
      <c r="R205" s="5">
        <f t="shared" si="287"/>
        <v>4.9728342254951222E-2</v>
      </c>
      <c r="S205" s="5">
        <f t="shared" si="288"/>
        <v>2.3106481577077391E-2</v>
      </c>
      <c r="T205" s="5">
        <f t="shared" si="289"/>
        <v>6.254000781957747E-2</v>
      </c>
      <c r="U205" s="5">
        <f t="shared" si="290"/>
        <v>4.7938440195163412E-2</v>
      </c>
      <c r="V205" s="5">
        <f t="shared" si="291"/>
        <v>1.8288459008192564E-3</v>
      </c>
      <c r="W205" s="5">
        <f t="shared" si="292"/>
        <v>2.7196355451906028E-2</v>
      </c>
      <c r="X205" s="5">
        <f t="shared" si="293"/>
        <v>2.0096322598040912E-2</v>
      </c>
      <c r="Y205" s="5">
        <f t="shared" si="294"/>
        <v>7.4249320405949002E-3</v>
      </c>
      <c r="Z205" s="5">
        <f t="shared" si="295"/>
        <v>1.2248660915719011E-2</v>
      </c>
      <c r="AA205" s="5">
        <f t="shared" si="296"/>
        <v>1.1807787514182988E-2</v>
      </c>
      <c r="AB205" s="5">
        <f t="shared" si="297"/>
        <v>5.6913913667562457E-3</v>
      </c>
      <c r="AC205" s="5">
        <f t="shared" si="298"/>
        <v>8.1422218750823127E-5</v>
      </c>
      <c r="AD205" s="5">
        <f t="shared" si="299"/>
        <v>6.5543651780780752E-3</v>
      </c>
      <c r="AE205" s="5">
        <f t="shared" si="300"/>
        <v>4.843245900244016E-3</v>
      </c>
      <c r="AF205" s="5">
        <f t="shared" si="301"/>
        <v>1.7894205016746358E-3</v>
      </c>
      <c r="AG205" s="5">
        <f t="shared" si="302"/>
        <v>4.4075478825088201E-4</v>
      </c>
      <c r="AH205" s="5">
        <f t="shared" si="303"/>
        <v>2.2627392261400691E-3</v>
      </c>
      <c r="AI205" s="5">
        <f t="shared" si="304"/>
        <v>2.1812950955300741E-3</v>
      </c>
      <c r="AJ205" s="5">
        <f t="shared" si="305"/>
        <v>1.0513912161898013E-3</v>
      </c>
      <c r="AK205" s="5">
        <f t="shared" si="306"/>
        <v>3.3784928710358411E-4</v>
      </c>
      <c r="AL205" s="5">
        <f t="shared" si="307"/>
        <v>2.3200039599485866E-6</v>
      </c>
      <c r="AM205" s="5">
        <f t="shared" si="308"/>
        <v>1.2636899959208811E-3</v>
      </c>
      <c r="AN205" s="5">
        <f t="shared" si="309"/>
        <v>9.3378400892179874E-4</v>
      </c>
      <c r="AO205" s="5">
        <f t="shared" si="310"/>
        <v>3.4500256318111195E-4</v>
      </c>
      <c r="AP205" s="5">
        <f t="shared" si="311"/>
        <v>8.4978087340899025E-5</v>
      </c>
      <c r="AQ205" s="5">
        <f t="shared" si="312"/>
        <v>1.5698307995598702E-5</v>
      </c>
      <c r="AR205" s="5">
        <f t="shared" si="313"/>
        <v>3.3440317048485534E-4</v>
      </c>
      <c r="AS205" s="5">
        <f t="shared" si="314"/>
        <v>3.2236679652769166E-4</v>
      </c>
      <c r="AT205" s="5">
        <f t="shared" si="315"/>
        <v>1.5538182750009629E-4</v>
      </c>
      <c r="AU205" s="5">
        <f t="shared" si="316"/>
        <v>4.9929692051262944E-5</v>
      </c>
      <c r="AV205" s="5">
        <f t="shared" si="317"/>
        <v>1.2033135671861651E-5</v>
      </c>
      <c r="AW205" s="5">
        <f t="shared" si="318"/>
        <v>4.5906272206383616E-8</v>
      </c>
      <c r="AX205" s="5">
        <f t="shared" si="319"/>
        <v>2.0303420728061714E-4</v>
      </c>
      <c r="AY205" s="5">
        <f t="shared" si="320"/>
        <v>1.5002896013637846E-4</v>
      </c>
      <c r="AZ205" s="5">
        <f t="shared" si="321"/>
        <v>5.5430779820499363E-5</v>
      </c>
      <c r="BA205" s="5">
        <f t="shared" si="322"/>
        <v>1.365323667606427E-5</v>
      </c>
      <c r="BB205" s="5">
        <f t="shared" si="323"/>
        <v>2.522211562821386E-6</v>
      </c>
      <c r="BC205" s="5">
        <f t="shared" si="324"/>
        <v>3.7274977756929676E-7</v>
      </c>
      <c r="BD205" s="5">
        <f t="shared" si="325"/>
        <v>4.1183667690054039E-5</v>
      </c>
      <c r="BE205" s="5">
        <f t="shared" si="326"/>
        <v>3.9701319228685314E-5</v>
      </c>
      <c r="BF205" s="5">
        <f t="shared" si="327"/>
        <v>1.9136162912447853E-5</v>
      </c>
      <c r="BG205" s="5">
        <f t="shared" si="328"/>
        <v>6.1491278396807909E-6</v>
      </c>
      <c r="BH205" s="5">
        <f t="shared" si="329"/>
        <v>1.481949647967614E-6</v>
      </c>
      <c r="BI205" s="5">
        <f t="shared" si="330"/>
        <v>2.8572178902370541E-7</v>
      </c>
      <c r="BJ205" s="8">
        <f t="shared" si="331"/>
        <v>0.39417994691539704</v>
      </c>
      <c r="BK205" s="8">
        <f t="shared" si="332"/>
        <v>0.33706636833905851</v>
      </c>
      <c r="BL205" s="8">
        <f t="shared" si="333"/>
        <v>0.25657603016841779</v>
      </c>
      <c r="BM205" s="8">
        <f t="shared" si="334"/>
        <v>0.24347432238198968</v>
      </c>
      <c r="BN205" s="8">
        <f t="shared" si="335"/>
        <v>0.75644670090273869</v>
      </c>
    </row>
    <row r="206" spans="1:66" x14ac:dyDescent="0.25">
      <c r="A206" t="s">
        <v>37</v>
      </c>
      <c r="B206" t="s">
        <v>226</v>
      </c>
      <c r="C206" t="s">
        <v>38</v>
      </c>
      <c r="D206" s="11">
        <v>44473</v>
      </c>
      <c r="E206">
        <f>VLOOKUP(A206,home!$A$2:$E$405,3,FALSE)</f>
        <v>1.5680000000000001</v>
      </c>
      <c r="F206">
        <f>VLOOKUP(B206,home!$B$2:$E$405,3,FALSE)</f>
        <v>1.22</v>
      </c>
      <c r="G206">
        <f>VLOOKUP(C206,away!$B$2:$E$405,4,FALSE)</f>
        <v>0.8</v>
      </c>
      <c r="H206">
        <f>VLOOKUP(A206,away!$A$2:$E$405,3,FALSE)</f>
        <v>1.264</v>
      </c>
      <c r="I206">
        <f>VLOOKUP(C206,away!$B$2:$E$405,3,FALSE)</f>
        <v>0.43</v>
      </c>
      <c r="J206">
        <f>VLOOKUP(B206,home!$B$2:$E$405,4,FALSE)</f>
        <v>1.05</v>
      </c>
      <c r="K206" s="3">
        <f t="shared" si="280"/>
        <v>1.5303680000000002</v>
      </c>
      <c r="L206" s="3">
        <f t="shared" si="281"/>
        <v>0.57069599999999998</v>
      </c>
      <c r="M206" s="5">
        <f t="shared" si="282"/>
        <v>0.12232620390495941</v>
      </c>
      <c r="N206" s="5">
        <f t="shared" si="283"/>
        <v>0.18720410801762491</v>
      </c>
      <c r="O206" s="5">
        <f t="shared" si="284"/>
        <v>6.9811075263744721E-2</v>
      </c>
      <c r="P206" s="5">
        <f t="shared" si="285"/>
        <v>0.10683663562922648</v>
      </c>
      <c r="Q206" s="5">
        <f t="shared" si="286"/>
        <v>0.14324558818935837</v>
      </c>
      <c r="R206" s="5">
        <f t="shared" si="287"/>
        <v>1.9920450704359022E-2</v>
      </c>
      <c r="S206" s="5">
        <f t="shared" si="288"/>
        <v>2.3327108886335171E-2</v>
      </c>
      <c r="T206" s="5">
        <f t="shared" si="289"/>
        <v>8.1749684197314071E-2</v>
      </c>
      <c r="U206" s="5">
        <f t="shared" si="290"/>
        <v>3.0485620303528509E-2</v>
      </c>
      <c r="V206" s="5">
        <f t="shared" si="291"/>
        <v>2.2637012556188355E-3</v>
      </c>
      <c r="W206" s="5">
        <f t="shared" si="292"/>
        <v>7.3072821435390636E-2</v>
      </c>
      <c r="X206" s="5">
        <f t="shared" si="293"/>
        <v>4.1702366901891698E-2</v>
      </c>
      <c r="Y206" s="5">
        <f t="shared" si="294"/>
        <v>1.1899686990720989E-2</v>
      </c>
      <c r="Z206" s="5">
        <f t="shared" si="295"/>
        <v>3.7895071783916262E-3</v>
      </c>
      <c r="AA206" s="5">
        <f t="shared" si="296"/>
        <v>5.7993405215808359E-3</v>
      </c>
      <c r="AB206" s="5">
        <f t="shared" si="297"/>
        <v>4.4375625776653122E-3</v>
      </c>
      <c r="AC206" s="5">
        <f t="shared" si="298"/>
        <v>1.2356624056193276E-4</v>
      </c>
      <c r="AD206" s="5">
        <f t="shared" si="299"/>
        <v>2.7957076898608994E-2</v>
      </c>
      <c r="AE206" s="5">
        <f t="shared" si="300"/>
        <v>1.5954991957728561E-2</v>
      </c>
      <c r="AF206" s="5">
        <f t="shared" si="301"/>
        <v>4.552725045153928E-3</v>
      </c>
      <c r="AG206" s="5">
        <f t="shared" si="302"/>
        <v>8.6607399078972216E-4</v>
      </c>
      <c r="AH206" s="5">
        <f t="shared" si="303"/>
        <v>5.4066414716984668E-4</v>
      </c>
      <c r="AI206" s="5">
        <f t="shared" si="304"/>
        <v>8.2741510957602389E-4</v>
      </c>
      <c r="AJ206" s="5">
        <f t="shared" si="305"/>
        <v>6.3312480320582053E-4</v>
      </c>
      <c r="AK206" s="5">
        <f t="shared" si="306"/>
        <v>3.2297131294416165E-4</v>
      </c>
      <c r="AL206" s="5">
        <f t="shared" si="307"/>
        <v>4.3167861006282188E-6</v>
      </c>
      <c r="AM206" s="5">
        <f t="shared" si="308"/>
        <v>8.5569231718340879E-3</v>
      </c>
      <c r="AN206" s="5">
        <f t="shared" si="309"/>
        <v>4.8834018264730262E-3</v>
      </c>
      <c r="AO206" s="5">
        <f t="shared" si="310"/>
        <v>1.3934689443804249E-3</v>
      </c>
      <c r="AP206" s="5">
        <f t="shared" si="311"/>
        <v>2.65082384227377E-4</v>
      </c>
      <c r="AQ206" s="5">
        <f t="shared" si="312"/>
        <v>3.7820364087256777E-5</v>
      </c>
      <c r="AR206" s="5">
        <f t="shared" si="313"/>
        <v>6.1710973226648566E-5</v>
      </c>
      <c r="AS206" s="5">
        <f t="shared" si="314"/>
        <v>9.4440498674919714E-5</v>
      </c>
      <c r="AT206" s="5">
        <f t="shared" si="315"/>
        <v>7.2264358538069796E-5</v>
      </c>
      <c r="AU206" s="5">
        <f t="shared" si="316"/>
        <v>3.6863687282396253E-5</v>
      </c>
      <c r="AV206" s="5">
        <f t="shared" si="317"/>
        <v>1.4103751844746558E-5</v>
      </c>
      <c r="AW206" s="5">
        <f t="shared" si="318"/>
        <v>1.0472701700674903E-7</v>
      </c>
      <c r="AX206" s="5">
        <f t="shared" si="319"/>
        <v>2.1825402334388982E-3</v>
      </c>
      <c r="AY206" s="5">
        <f t="shared" si="320"/>
        <v>1.2455669810626457E-3</v>
      </c>
      <c r="AZ206" s="5">
        <f t="shared" si="321"/>
        <v>3.5542004691226369E-4</v>
      </c>
      <c r="BA206" s="5">
        <f t="shared" si="322"/>
        <v>6.7612266364213756E-5</v>
      </c>
      <c r="BB206" s="5">
        <f t="shared" si="323"/>
        <v>9.6465124912478295E-6</v>
      </c>
      <c r="BC206" s="5">
        <f t="shared" si="324"/>
        <v>1.1010452185410345E-6</v>
      </c>
      <c r="BD206" s="5">
        <f t="shared" si="325"/>
        <v>5.8697009294259053E-6</v>
      </c>
      <c r="BE206" s="5">
        <f t="shared" si="326"/>
        <v>8.9828024719636651E-6</v>
      </c>
      <c r="BF206" s="5">
        <f t="shared" si="327"/>
        <v>6.8734967267070477E-6</v>
      </c>
      <c r="BG206" s="5">
        <f t="shared" si="328"/>
        <v>3.5063264795524025E-6</v>
      </c>
      <c r="BH206" s="5">
        <f t="shared" si="329"/>
        <v>1.3414924604649137E-6</v>
      </c>
      <c r="BI206" s="5">
        <f t="shared" si="330"/>
        <v>4.1059542674735365E-7</v>
      </c>
      <c r="BJ206" s="8">
        <f t="shared" si="331"/>
        <v>0.60720370740107188</v>
      </c>
      <c r="BK206" s="8">
        <f t="shared" si="332"/>
        <v>0.25612709968386504</v>
      </c>
      <c r="BL206" s="8">
        <f t="shared" si="333"/>
        <v>0.13308459242783588</v>
      </c>
      <c r="BM206" s="8">
        <f t="shared" si="334"/>
        <v>0.34961538272784587</v>
      </c>
      <c r="BN206" s="8">
        <f t="shared" si="335"/>
        <v>0.64934406170927284</v>
      </c>
    </row>
    <row r="207" spans="1:66" x14ac:dyDescent="0.25">
      <c r="A207" t="s">
        <v>37</v>
      </c>
      <c r="B207" t="s">
        <v>228</v>
      </c>
      <c r="C207" t="s">
        <v>231</v>
      </c>
      <c r="D207" s="11">
        <v>44473</v>
      </c>
      <c r="E207">
        <f>VLOOKUP(A207,home!$A$2:$E$405,3,FALSE)</f>
        <v>1.5680000000000001</v>
      </c>
      <c r="F207">
        <f>VLOOKUP(B207,home!$B$2:$E$405,3,FALSE)</f>
        <v>0.9</v>
      </c>
      <c r="G207">
        <f>VLOOKUP(C207,away!$B$2:$E$405,4,FALSE)</f>
        <v>0.74</v>
      </c>
      <c r="H207">
        <f>VLOOKUP(A207,away!$A$2:$E$405,3,FALSE)</f>
        <v>1.264</v>
      </c>
      <c r="I207">
        <f>VLOOKUP(C207,away!$B$2:$E$405,3,FALSE)</f>
        <v>0.98</v>
      </c>
      <c r="J207">
        <f>VLOOKUP(B207,home!$B$2:$E$405,4,FALSE)</f>
        <v>1.45</v>
      </c>
      <c r="K207" s="3">
        <f t="shared" si="280"/>
        <v>1.0442880000000001</v>
      </c>
      <c r="L207" s="3">
        <f t="shared" si="281"/>
        <v>1.796144</v>
      </c>
      <c r="M207" s="5">
        <f t="shared" si="282"/>
        <v>5.8400431527834917E-2</v>
      </c>
      <c r="N207" s="5">
        <f t="shared" si="283"/>
        <v>6.0986869839339673E-2</v>
      </c>
      <c r="O207" s="5">
        <f t="shared" si="284"/>
        <v>0.10489558468613151</v>
      </c>
      <c r="P207" s="5">
        <f t="shared" si="285"/>
        <v>0.10954120034071091</v>
      </c>
      <c r="Q207" s="5">
        <f t="shared" si="286"/>
        <v>3.184392816539218E-2</v>
      </c>
      <c r="R207" s="5">
        <f t="shared" si="287"/>
        <v>9.4203787530243527E-2</v>
      </c>
      <c r="S207" s="5">
        <f t="shared" si="288"/>
        <v>5.1366378030805529E-2</v>
      </c>
      <c r="T207" s="5">
        <f t="shared" si="289"/>
        <v>5.7196280510700158E-2</v>
      </c>
      <c r="U207" s="5">
        <f t="shared" si="290"/>
        <v>9.8375884872382954E-2</v>
      </c>
      <c r="V207" s="5">
        <f t="shared" si="291"/>
        <v>1.0705276122578983E-2</v>
      </c>
      <c r="W207" s="5">
        <f t="shared" si="292"/>
        <v>1.1084744018660357E-2</v>
      </c>
      <c r="X207" s="5">
        <f t="shared" si="293"/>
        <v>1.9909796460652687E-2</v>
      </c>
      <c r="Y207" s="5">
        <f t="shared" si="294"/>
        <v>1.7880430727011284E-2</v>
      </c>
      <c r="Z207" s="5">
        <f t="shared" si="295"/>
        <v>5.6401189249907231E-2</v>
      </c>
      <c r="AA207" s="5">
        <f t="shared" si="296"/>
        <v>5.889908511940712E-2</v>
      </c>
      <c r="AB207" s="5">
        <f t="shared" si="297"/>
        <v>3.0753803900587715E-2</v>
      </c>
      <c r="AC207" s="5">
        <f t="shared" si="298"/>
        <v>1.2549872982179225E-3</v>
      </c>
      <c r="AD207" s="5">
        <f t="shared" si="299"/>
        <v>2.8939162904396973E-3</v>
      </c>
      <c r="AE207" s="5">
        <f t="shared" si="300"/>
        <v>5.1978903815755187E-3</v>
      </c>
      <c r="AF207" s="5">
        <f t="shared" si="301"/>
        <v>4.668079810762291E-3</v>
      </c>
      <c r="AG207" s="5">
        <f t="shared" si="302"/>
        <v>2.7948478478739404E-3</v>
      </c>
      <c r="AH207" s="5">
        <f t="shared" si="303"/>
        <v>2.5326164416021337E-2</v>
      </c>
      <c r="AI207" s="5">
        <f t="shared" si="304"/>
        <v>2.6447809585678089E-2</v>
      </c>
      <c r="AJ207" s="5">
        <f t="shared" si="305"/>
        <v>1.3809565088304301E-2</v>
      </c>
      <c r="AK207" s="5">
        <f t="shared" si="306"/>
        <v>4.8070543689783755E-3</v>
      </c>
      <c r="AL207" s="5">
        <f t="shared" si="307"/>
        <v>9.415876661364358E-5</v>
      </c>
      <c r="AM207" s="5">
        <f t="shared" si="308"/>
        <v>6.0441641102213829E-4</v>
      </c>
      <c r="AN207" s="5">
        <f t="shared" si="309"/>
        <v>1.0856189101589473E-3</v>
      </c>
      <c r="AO207" s="5">
        <f t="shared" si="310"/>
        <v>9.7496394588426644E-4</v>
      </c>
      <c r="AP207" s="5">
        <f t="shared" si="311"/>
        <v>5.8372521387211652E-4</v>
      </c>
      <c r="AQ207" s="5">
        <f t="shared" si="312"/>
        <v>2.6211363513627963E-4</v>
      </c>
      <c r="AR207" s="5">
        <f t="shared" si="313"/>
        <v>9.0978876517700466E-3</v>
      </c>
      <c r="AS207" s="5">
        <f t="shared" si="314"/>
        <v>9.5008149000916382E-3</v>
      </c>
      <c r="AT207" s="5">
        <f t="shared" si="315"/>
        <v>4.9607934951934485E-3</v>
      </c>
      <c r="AU207" s="5">
        <f t="shared" si="316"/>
        <v>1.726832372502859E-3</v>
      </c>
      <c r="AV207" s="5">
        <f t="shared" si="317"/>
        <v>4.5082758115406649E-4</v>
      </c>
      <c r="AW207" s="5">
        <f t="shared" si="318"/>
        <v>4.9059113889439929E-6</v>
      </c>
      <c r="AX207" s="5">
        <f t="shared" si="319"/>
        <v>1.0519746750558108E-4</v>
      </c>
      <c r="AY207" s="5">
        <f t="shared" si="320"/>
        <v>1.8894980007534441E-4</v>
      </c>
      <c r="AZ207" s="5">
        <f t="shared" si="321"/>
        <v>1.6969052485326475E-4</v>
      </c>
      <c r="BA207" s="5">
        <f t="shared" si="322"/>
        <v>1.015962060240141E-4</v>
      </c>
      <c r="BB207" s="5">
        <f t="shared" si="323"/>
        <v>4.562035396819918E-5</v>
      </c>
      <c r="BC207" s="5">
        <f t="shared" si="324"/>
        <v>1.6388145011571432E-5</v>
      </c>
      <c r="BD207" s="5">
        <f t="shared" si="325"/>
        <v>2.723519386400143E-3</v>
      </c>
      <c r="BE207" s="5">
        <f t="shared" si="326"/>
        <v>2.8441386129850325E-3</v>
      </c>
      <c r="BF207" s="5">
        <f t="shared" si="327"/>
        <v>1.485049911938457E-3</v>
      </c>
      <c r="BG207" s="5">
        <f t="shared" si="328"/>
        <v>5.1693993414612927E-4</v>
      </c>
      <c r="BH207" s="5">
        <f t="shared" si="329"/>
        <v>1.3495854248739826E-4</v>
      </c>
      <c r="BI207" s="5">
        <f t="shared" si="330"/>
        <v>2.8187117283416038E-5</v>
      </c>
      <c r="BJ207" s="8">
        <f t="shared" si="331"/>
        <v>0.21859506466591952</v>
      </c>
      <c r="BK207" s="8">
        <f t="shared" si="332"/>
        <v>0.23155138188683724</v>
      </c>
      <c r="BL207" s="8">
        <f t="shared" si="333"/>
        <v>0.49098868907368759</v>
      </c>
      <c r="BM207" s="8">
        <f t="shared" si="334"/>
        <v>0.53748047889801209</v>
      </c>
      <c r="BN207" s="8">
        <f t="shared" si="335"/>
        <v>0.45987180208965273</v>
      </c>
    </row>
    <row r="208" spans="1:66" x14ac:dyDescent="0.25">
      <c r="A208" t="s">
        <v>37</v>
      </c>
      <c r="B208" t="s">
        <v>230</v>
      </c>
      <c r="C208" t="s">
        <v>229</v>
      </c>
      <c r="D208" s="11">
        <v>44473</v>
      </c>
      <c r="E208">
        <f>VLOOKUP(A208,home!$A$2:$E$405,3,FALSE)</f>
        <v>1.5680000000000001</v>
      </c>
      <c r="F208">
        <f>VLOOKUP(B208,home!$B$2:$E$405,3,FALSE)</f>
        <v>1.28</v>
      </c>
      <c r="G208">
        <f>VLOOKUP(C208,away!$B$2:$E$405,4,FALSE)</f>
        <v>1.01</v>
      </c>
      <c r="H208">
        <f>VLOOKUP(A208,away!$A$2:$E$405,3,FALSE)</f>
        <v>1.264</v>
      </c>
      <c r="I208">
        <f>VLOOKUP(C208,away!$B$2:$E$405,3,FALSE)</f>
        <v>0.48</v>
      </c>
      <c r="J208">
        <f>VLOOKUP(B208,home!$B$2:$E$405,4,FALSE)</f>
        <v>0.92</v>
      </c>
      <c r="K208" s="3">
        <f t="shared" si="280"/>
        <v>2.0271103999999998</v>
      </c>
      <c r="L208" s="3">
        <f t="shared" si="281"/>
        <v>0.55818240000000008</v>
      </c>
      <c r="M208" s="5">
        <f t="shared" si="282"/>
        <v>7.5374006860627465E-2</v>
      </c>
      <c r="N208" s="5">
        <f t="shared" si="283"/>
        <v>0.15279143319684929</v>
      </c>
      <c r="O208" s="5">
        <f t="shared" si="284"/>
        <v>4.2072444047081506E-2</v>
      </c>
      <c r="P208" s="5">
        <f t="shared" si="285"/>
        <v>8.5285488881257004E-2</v>
      </c>
      <c r="Q208" s="5">
        <f t="shared" si="286"/>
        <v>0.15486255163211921</v>
      </c>
      <c r="R208" s="5">
        <f t="shared" si="287"/>
        <v>1.1742048896032833E-2</v>
      </c>
      <c r="S208" s="5">
        <f t="shared" si="288"/>
        <v>2.4125076125926622E-2</v>
      </c>
      <c r="T208" s="5">
        <f t="shared" si="289"/>
        <v>8.6441550740140219E-2</v>
      </c>
      <c r="U208" s="5">
        <f t="shared" si="290"/>
        <v>2.3802429434456672E-2</v>
      </c>
      <c r="V208" s="5">
        <f t="shared" si="291"/>
        <v>3.0330510733431403E-3</v>
      </c>
      <c r="W208" s="5">
        <f t="shared" si="292"/>
        <v>0.10464116299466861</v>
      </c>
      <c r="X208" s="5">
        <f t="shared" si="293"/>
        <v>5.840885549915531E-2</v>
      </c>
      <c r="Y208" s="5">
        <f t="shared" si="294"/>
        <v>1.6301397571885853E-2</v>
      </c>
      <c r="Z208" s="5">
        <f t="shared" si="295"/>
        <v>2.1847350112349862E-3</v>
      </c>
      <c r="AA208" s="5">
        <f t="shared" si="296"/>
        <v>4.4286990625185575E-3</v>
      </c>
      <c r="AB208" s="5">
        <f t="shared" si="297"/>
        <v>4.4887309640508086E-3</v>
      </c>
      <c r="AC208" s="5">
        <f t="shared" si="298"/>
        <v>2.1449307789073269E-4</v>
      </c>
      <c r="AD208" s="5">
        <f t="shared" si="299"/>
        <v>5.302979744364697E-2</v>
      </c>
      <c r="AE208" s="5">
        <f t="shared" si="300"/>
        <v>2.9600299608608729E-2</v>
      </c>
      <c r="AF208" s="5">
        <f t="shared" si="301"/>
        <v>8.2611831381261408E-3</v>
      </c>
      <c r="AG208" s="5">
        <f t="shared" si="302"/>
        <v>1.5370823436262606E-3</v>
      </c>
      <c r="AH208" s="5">
        <f t="shared" si="303"/>
        <v>3.0487015798379288E-4</v>
      </c>
      <c r="AI208" s="5">
        <f t="shared" si="304"/>
        <v>6.1800546789858959E-4</v>
      </c>
      <c r="AJ208" s="5">
        <f t="shared" si="305"/>
        <v>6.2638265561704848E-4</v>
      </c>
      <c r="AK208" s="5">
        <f t="shared" si="306"/>
        <v>4.2324893186031248E-4</v>
      </c>
      <c r="AL208" s="5">
        <f t="shared" si="307"/>
        <v>9.7079339530839432E-6</v>
      </c>
      <c r="AM208" s="5">
        <f t="shared" si="308"/>
        <v>2.1499450781582038E-2</v>
      </c>
      <c r="AN208" s="5">
        <f t="shared" si="309"/>
        <v>1.2000615035945338E-2</v>
      </c>
      <c r="AO208" s="5">
        <f t="shared" si="310"/>
        <v>3.3492660511200271E-3</v>
      </c>
      <c r="AP208" s="5">
        <f t="shared" si="311"/>
        <v>6.2316712088423328E-4</v>
      </c>
      <c r="AQ208" s="5">
        <f t="shared" si="312"/>
        <v>8.6960229784062865E-5</v>
      </c>
      <c r="AR208" s="5">
        <f t="shared" si="313"/>
        <v>3.4034631294354553E-5</v>
      </c>
      <c r="AS208" s="5">
        <f t="shared" si="314"/>
        <v>6.8991955056951564E-5</v>
      </c>
      <c r="AT208" s="5">
        <f t="shared" si="315"/>
        <v>6.9927154806139556E-5</v>
      </c>
      <c r="AU208" s="5">
        <f t="shared" si="316"/>
        <v>4.7250020916645162E-5</v>
      </c>
      <c r="AV208" s="5">
        <f t="shared" si="317"/>
        <v>2.3945252200087235E-5</v>
      </c>
      <c r="AW208" s="5">
        <f t="shared" si="318"/>
        <v>3.0512504232786765E-7</v>
      </c>
      <c r="AX208" s="5">
        <f t="shared" si="319"/>
        <v>7.2636267122721792E-3</v>
      </c>
      <c r="AY208" s="5">
        <f t="shared" si="320"/>
        <v>4.0544285909601945E-3</v>
      </c>
      <c r="AZ208" s="5">
        <f t="shared" si="321"/>
        <v>1.1315553407653897E-3</v>
      </c>
      <c r="BA208" s="5">
        <f t="shared" si="322"/>
        <v>2.1053809194708108E-4</v>
      </c>
      <c r="BB208" s="5">
        <f t="shared" si="323"/>
        <v>2.9379664363610598E-5</v>
      </c>
      <c r="BC208" s="5">
        <f t="shared" si="324"/>
        <v>3.2798423131349285E-6</v>
      </c>
      <c r="BD208" s="5">
        <f t="shared" si="325"/>
        <v>3.1662553631663213E-6</v>
      </c>
      <c r="BE208" s="5">
        <f t="shared" si="326"/>
        <v>6.4183491757302265E-6</v>
      </c>
      <c r="BF208" s="5">
        <f t="shared" si="327"/>
        <v>6.5053511824770851E-6</v>
      </c>
      <c r="BG208" s="5">
        <f t="shared" si="328"/>
        <v>4.3956883458838658E-6</v>
      </c>
      <c r="BH208" s="5">
        <f t="shared" si="329"/>
        <v>2.2276363902749953E-6</v>
      </c>
      <c r="BI208" s="5">
        <f t="shared" si="330"/>
        <v>9.0313297882898031E-7</v>
      </c>
      <c r="BJ208" s="8">
        <f t="shared" si="331"/>
        <v>0.71612758163076395</v>
      </c>
      <c r="BK208" s="8">
        <f t="shared" si="332"/>
        <v>0.19209625254395826</v>
      </c>
      <c r="BL208" s="8">
        <f t="shared" si="333"/>
        <v>8.8774625045210651E-2</v>
      </c>
      <c r="BM208" s="8">
        <f t="shared" si="334"/>
        <v>0.47300109725128264</v>
      </c>
      <c r="BN208" s="8">
        <f t="shared" si="335"/>
        <v>0.52212797351396734</v>
      </c>
    </row>
    <row r="209" spans="1:66" x14ac:dyDescent="0.25">
      <c r="A209" t="s">
        <v>337</v>
      </c>
      <c r="B209" t="s">
        <v>368</v>
      </c>
      <c r="C209" t="s">
        <v>373</v>
      </c>
      <c r="D209" s="11">
        <v>44473</v>
      </c>
      <c r="E209">
        <f>VLOOKUP(A209,home!$A$2:$E$405,3,FALSE)</f>
        <v>1.31111111111111</v>
      </c>
      <c r="F209">
        <f>VLOOKUP(B209,home!$B$2:$E$405,3,FALSE)</f>
        <v>1.36</v>
      </c>
      <c r="G209">
        <f>VLOOKUP(C209,away!$B$2:$E$405,4,FALSE)</f>
        <v>0.76</v>
      </c>
      <c r="H209">
        <f>VLOOKUP(A209,away!$A$2:$E$405,3,FALSE)</f>
        <v>1.0777777777777799</v>
      </c>
      <c r="I209">
        <f>VLOOKUP(C209,away!$B$2:$E$405,3,FALSE)</f>
        <v>0.42</v>
      </c>
      <c r="J209">
        <f>VLOOKUP(B209,home!$B$2:$E$405,4,FALSE)</f>
        <v>0.62</v>
      </c>
      <c r="K209" s="3">
        <f t="shared" si="280"/>
        <v>1.3551644444444435</v>
      </c>
      <c r="L209" s="3">
        <f t="shared" si="281"/>
        <v>0.28065333333333387</v>
      </c>
      <c r="M209" s="5">
        <f t="shared" si="282"/>
        <v>0.19479300875266486</v>
      </c>
      <c r="N209" s="5">
        <f t="shared" si="283"/>
        <v>0.26397655948796672</v>
      </c>
      <c r="O209" s="5">
        <f t="shared" si="284"/>
        <v>5.4669307216464673E-2</v>
      </c>
      <c r="P209" s="5">
        <f t="shared" si="285"/>
        <v>7.4085901342162946E-2</v>
      </c>
      <c r="Q209" s="5">
        <f t="shared" si="286"/>
        <v>0.17886582379243304</v>
      </c>
      <c r="R209" s="5">
        <f t="shared" si="287"/>
        <v>7.6715616506624461E-3</v>
      </c>
      <c r="S209" s="5">
        <f t="shared" si="288"/>
        <v>7.0442989879707556E-3</v>
      </c>
      <c r="T209" s="5">
        <f t="shared" si="289"/>
        <v>5.0199289666759059E-2</v>
      </c>
      <c r="U209" s="5">
        <f t="shared" si="290"/>
        <v>1.0396227582341272E-2</v>
      </c>
      <c r="V209" s="5">
        <f t="shared" si="291"/>
        <v>2.9768535853024505E-4</v>
      </c>
      <c r="W209" s="5">
        <f t="shared" si="292"/>
        <v>8.0797534909923405E-2</v>
      </c>
      <c r="X209" s="5">
        <f t="shared" si="293"/>
        <v>2.2676097497586409E-2</v>
      </c>
      <c r="Y209" s="5">
        <f t="shared" si="294"/>
        <v>3.1820611748446478E-3</v>
      </c>
      <c r="Z209" s="5">
        <f t="shared" si="295"/>
        <v>7.17683116376863E-4</v>
      </c>
      <c r="AA209" s="5">
        <f t="shared" si="296"/>
        <v>9.7257864169200843E-4</v>
      </c>
      <c r="AB209" s="5">
        <f t="shared" si="297"/>
        <v>6.5900199732354112E-4</v>
      </c>
      <c r="AC209" s="5">
        <f t="shared" si="298"/>
        <v>7.0761934181763927E-6</v>
      </c>
      <c r="AD209" s="5">
        <f t="shared" si="299"/>
        <v>2.7373486627171723E-2</v>
      </c>
      <c r="AE209" s="5">
        <f t="shared" si="300"/>
        <v>7.6824602668711817E-3</v>
      </c>
      <c r="AF209" s="5">
        <f t="shared" si="301"/>
        <v>1.0780540410491454E-3</v>
      </c>
      <c r="AG209" s="5">
        <f t="shared" si="302"/>
        <v>1.0085315337797115E-4</v>
      </c>
      <c r="AH209" s="5">
        <f t="shared" si="303"/>
        <v>5.0355039722055365E-5</v>
      </c>
      <c r="AI209" s="5">
        <f t="shared" si="304"/>
        <v>6.8239359429917045E-5</v>
      </c>
      <c r="AJ209" s="5">
        <f t="shared" si="305"/>
        <v>4.6237776805544122E-5</v>
      </c>
      <c r="AK209" s="5">
        <f t="shared" si="306"/>
        <v>2.0886597039010457E-5</v>
      </c>
      <c r="AL209" s="5">
        <f t="shared" si="307"/>
        <v>1.0765194722624391E-7</v>
      </c>
      <c r="AM209" s="5">
        <f t="shared" si="308"/>
        <v>7.4191151595237089E-3</v>
      </c>
      <c r="AN209" s="5">
        <f t="shared" si="309"/>
        <v>2.0821993999041977E-3</v>
      </c>
      <c r="AO209" s="5">
        <f t="shared" si="310"/>
        <v>2.9218810112389027E-4</v>
      </c>
      <c r="AP209" s="5">
        <f t="shared" si="311"/>
        <v>2.7334521513585683E-5</v>
      </c>
      <c r="AQ209" s="5">
        <f t="shared" si="312"/>
        <v>1.9178811444648865E-6</v>
      </c>
      <c r="AR209" s="5">
        <f t="shared" si="313"/>
        <v>2.8264619496254545E-6</v>
      </c>
      <c r="AS209" s="5">
        <f t="shared" si="314"/>
        <v>3.8303207377075374E-6</v>
      </c>
      <c r="AT209" s="5">
        <f t="shared" si="315"/>
        <v>2.5953572372797334E-6</v>
      </c>
      <c r="AU209" s="5">
        <f t="shared" si="316"/>
        <v>1.1723786161976851E-6</v>
      </c>
      <c r="AV209" s="5">
        <f t="shared" si="317"/>
        <v>3.9719145402452044E-7</v>
      </c>
      <c r="AW209" s="5">
        <f t="shared" si="318"/>
        <v>1.1373171610563269E-9</v>
      </c>
      <c r="AX209" s="5">
        <f t="shared" si="319"/>
        <v>1.6756868455708818E-3</v>
      </c>
      <c r="AY209" s="5">
        <f t="shared" si="320"/>
        <v>4.7028709883228736E-4</v>
      </c>
      <c r="AZ209" s="5">
        <f t="shared" si="321"/>
        <v>6.5993820955472226E-5</v>
      </c>
      <c r="BA209" s="5">
        <f t="shared" si="322"/>
        <v>6.1737952768521688E-6</v>
      </c>
      <c r="BB209" s="5">
        <f t="shared" si="323"/>
        <v>4.3317405594153827E-7</v>
      </c>
      <c r="BC209" s="5">
        <f t="shared" si="324"/>
        <v>2.4314348542702549E-8</v>
      </c>
      <c r="BD209" s="5">
        <f t="shared" si="325"/>
        <v>1.322093279503696E-7</v>
      </c>
      <c r="BE209" s="5">
        <f t="shared" si="326"/>
        <v>1.7916538046223586E-7</v>
      </c>
      <c r="BF209" s="5">
        <f t="shared" si="327"/>
        <v>1.2139927663889163E-7</v>
      </c>
      <c r="BG209" s="5">
        <f t="shared" si="328"/>
        <v>5.4838661094100292E-8</v>
      </c>
      <c r="BH209" s="5">
        <f t="shared" si="329"/>
        <v>1.8578850923915887E-8</v>
      </c>
      <c r="BI209" s="5">
        <f t="shared" si="330"/>
        <v>5.0354796381449177E-9</v>
      </c>
      <c r="BJ209" s="8">
        <f t="shared" si="331"/>
        <v>0.64797357473023298</v>
      </c>
      <c r="BK209" s="8">
        <f t="shared" si="332"/>
        <v>0.2766983653855265</v>
      </c>
      <c r="BL209" s="8">
        <f t="shared" si="333"/>
        <v>7.4565728798452025E-2</v>
      </c>
      <c r="BM209" s="8">
        <f t="shared" si="334"/>
        <v>0.22542290382671862</v>
      </c>
      <c r="BN209" s="8">
        <f t="shared" si="335"/>
        <v>0.77406216224235469</v>
      </c>
    </row>
    <row r="210" spans="1:66" x14ac:dyDescent="0.25">
      <c r="A210" t="s">
        <v>337</v>
      </c>
      <c r="B210" t="s">
        <v>382</v>
      </c>
      <c r="C210" t="s">
        <v>367</v>
      </c>
      <c r="D210" s="11">
        <v>44473</v>
      </c>
      <c r="E210">
        <f>VLOOKUP(A210,home!$A$2:$E$405,3,FALSE)</f>
        <v>1.31111111111111</v>
      </c>
      <c r="F210">
        <f>VLOOKUP(B210,home!$B$2:$E$405,3,FALSE)</f>
        <v>0.93</v>
      </c>
      <c r="G210">
        <f>VLOOKUP(C210,away!$B$2:$E$405,4,FALSE)</f>
        <v>1.36</v>
      </c>
      <c r="H210">
        <f>VLOOKUP(A210,away!$A$2:$E$405,3,FALSE)</f>
        <v>1.0777777777777799</v>
      </c>
      <c r="I210">
        <f>VLOOKUP(C210,away!$B$2:$E$405,3,FALSE)</f>
        <v>0.93</v>
      </c>
      <c r="J210">
        <f>VLOOKUP(B210,home!$B$2:$E$405,4,FALSE)</f>
        <v>0.52</v>
      </c>
      <c r="K210" s="3">
        <f t="shared" si="280"/>
        <v>1.6582933333333321</v>
      </c>
      <c r="L210" s="3">
        <f t="shared" si="281"/>
        <v>0.52121333333333442</v>
      </c>
      <c r="M210" s="5">
        <f t="shared" si="282"/>
        <v>0.11309731155372646</v>
      </c>
      <c r="N210" s="5">
        <f t="shared" si="283"/>
        <v>0.18754851776746737</v>
      </c>
      <c r="O210" s="5">
        <f t="shared" si="284"/>
        <v>5.8947826745956416E-2</v>
      </c>
      <c r="P210" s="5">
        <f t="shared" si="285"/>
        <v>9.7752788107307795E-2</v>
      </c>
      <c r="Q210" s="5">
        <f t="shared" si="286"/>
        <v>0.15550522834516961</v>
      </c>
      <c r="R210" s="5">
        <f t="shared" si="287"/>
        <v>1.5362196635507912E-2</v>
      </c>
      <c r="S210" s="5">
        <f t="shared" si="288"/>
        <v>2.1122534770008351E-2</v>
      </c>
      <c r="T210" s="5">
        <f t="shared" si="289"/>
        <v>8.1051398416547196E-2</v>
      </c>
      <c r="U210" s="5">
        <f t="shared" si="290"/>
        <v>2.547502826601851E-2</v>
      </c>
      <c r="V210" s="5">
        <f t="shared" si="291"/>
        <v>2.0285251477450989E-3</v>
      </c>
      <c r="W210" s="5">
        <f t="shared" si="292"/>
        <v>8.5957761154424092E-2</v>
      </c>
      <c r="X210" s="5">
        <f t="shared" si="293"/>
        <v>4.4802331217168E-2</v>
      </c>
      <c r="Y210" s="5">
        <f t="shared" si="294"/>
        <v>1.1675786197402118E-2</v>
      </c>
      <c r="Z210" s="5">
        <f t="shared" si="295"/>
        <v>2.6689939052384052E-3</v>
      </c>
      <c r="AA210" s="5">
        <f t="shared" si="296"/>
        <v>4.4259747997641413E-3</v>
      </c>
      <c r="AB210" s="5">
        <f t="shared" si="297"/>
        <v>3.6697822519751034E-3</v>
      </c>
      <c r="AC210" s="5">
        <f t="shared" si="298"/>
        <v>1.0958151116376948E-4</v>
      </c>
      <c r="AD210" s="5">
        <f t="shared" si="299"/>
        <v>3.563579556766009E-2</v>
      </c>
      <c r="AE210" s="5">
        <f t="shared" si="300"/>
        <v>1.8573851793805385E-2</v>
      </c>
      <c r="AF210" s="5">
        <f t="shared" si="301"/>
        <v>4.8404696031443175E-3</v>
      </c>
      <c r="AG210" s="5">
        <f t="shared" si="302"/>
        <v>8.4097243225117761E-4</v>
      </c>
      <c r="AH210" s="5">
        <f t="shared" si="303"/>
        <v>3.4777880249891566E-4</v>
      </c>
      <c r="AI210" s="5">
        <f t="shared" si="304"/>
        <v>5.7671926965860128E-4</v>
      </c>
      <c r="AJ210" s="5">
        <f t="shared" si="305"/>
        <v>4.7818486003986348E-4</v>
      </c>
      <c r="AK210" s="5">
        <f t="shared" si="306"/>
        <v>2.6432358850167936E-4</v>
      </c>
      <c r="AL210" s="5">
        <f t="shared" si="307"/>
        <v>3.7885598142381621E-6</v>
      </c>
      <c r="AM210" s="5">
        <f t="shared" si="308"/>
        <v>1.1818920443576039E-2</v>
      </c>
      <c r="AN210" s="5">
        <f t="shared" si="309"/>
        <v>6.1601789207977597E-3</v>
      </c>
      <c r="AO210" s="5">
        <f t="shared" si="310"/>
        <v>1.6053836946193713E-3</v>
      </c>
      <c r="AP210" s="5">
        <f t="shared" si="311"/>
        <v>2.7891579558384888E-4</v>
      </c>
      <c r="AQ210" s="5">
        <f t="shared" si="312"/>
        <v>3.6343657883894186E-5</v>
      </c>
      <c r="AR210" s="5">
        <f t="shared" si="313"/>
        <v>3.6253389782627046E-5</v>
      </c>
      <c r="AS210" s="5">
        <f t="shared" si="314"/>
        <v>6.0118754587265153E-5</v>
      </c>
      <c r="AT210" s="5">
        <f t="shared" si="315"/>
        <v>4.9847264970182255E-5</v>
      </c>
      <c r="AU210" s="5">
        <f t="shared" si="316"/>
        <v>2.755379572831779E-5</v>
      </c>
      <c r="AV210" s="5">
        <f t="shared" si="317"/>
        <v>1.142306894107446E-5</v>
      </c>
      <c r="AW210" s="5">
        <f t="shared" si="318"/>
        <v>9.095959529240226E-8</v>
      </c>
      <c r="AX210" s="5">
        <f t="shared" si="319"/>
        <v>3.2665394964631988E-3</v>
      </c>
      <c r="AY210" s="5">
        <f t="shared" si="320"/>
        <v>1.702563939416576E-3</v>
      </c>
      <c r="AZ210" s="5">
        <f t="shared" si="321"/>
        <v>4.4369951303822338E-4</v>
      </c>
      <c r="BA210" s="5">
        <f t="shared" si="322"/>
        <v>7.708736739634325E-5</v>
      </c>
      <c r="BB210" s="5">
        <f t="shared" si="323"/>
        <v>1.0044740929634865E-5</v>
      </c>
      <c r="BC210" s="5">
        <f t="shared" si="324"/>
        <v>1.047090580480953E-6</v>
      </c>
      <c r="BD210" s="5">
        <f t="shared" si="325"/>
        <v>3.149291688872615E-6</v>
      </c>
      <c r="BE210" s="5">
        <f t="shared" si="326"/>
        <v>5.2224494123795261E-6</v>
      </c>
      <c r="BF210" s="5">
        <f t="shared" si="327"/>
        <v>4.3301765221097744E-6</v>
      </c>
      <c r="BG210" s="5">
        <f t="shared" si="328"/>
        <v>2.3935676195903843E-6</v>
      </c>
      <c r="BH210" s="5">
        <f t="shared" si="329"/>
        <v>9.9230930661231704E-7</v>
      </c>
      <c r="BI210" s="5">
        <f t="shared" si="330"/>
        <v>3.291079815519651E-7</v>
      </c>
      <c r="BJ210" s="8">
        <f t="shared" si="331"/>
        <v>0.6518328371553247</v>
      </c>
      <c r="BK210" s="8">
        <f t="shared" si="332"/>
        <v>0.23581709358918226</v>
      </c>
      <c r="BL210" s="8">
        <f t="shared" si="333"/>
        <v>0.10974942839646173</v>
      </c>
      <c r="BM210" s="8">
        <f t="shared" si="334"/>
        <v>0.37015201091125044</v>
      </c>
      <c r="BN210" s="8">
        <f t="shared" si="335"/>
        <v>0.62821386915513544</v>
      </c>
    </row>
    <row r="211" spans="1:66" x14ac:dyDescent="0.25">
      <c r="A211" t="s">
        <v>337</v>
      </c>
      <c r="B211" t="s">
        <v>383</v>
      </c>
      <c r="C211" t="s">
        <v>374</v>
      </c>
      <c r="D211" s="11">
        <v>44473</v>
      </c>
      <c r="E211">
        <f>VLOOKUP(A211,home!$A$2:$E$405,3,FALSE)</f>
        <v>1.31111111111111</v>
      </c>
      <c r="F211">
        <f>VLOOKUP(B211,home!$B$2:$E$405,3,FALSE)</f>
        <v>0.51</v>
      </c>
      <c r="G211">
        <f>VLOOKUP(C211,away!$B$2:$E$405,4,FALSE)</f>
        <v>1.53</v>
      </c>
      <c r="H211">
        <f>VLOOKUP(A211,away!$A$2:$E$405,3,FALSE)</f>
        <v>1.0777777777777799</v>
      </c>
      <c r="I211">
        <f>VLOOKUP(C211,away!$B$2:$E$405,3,FALSE)</f>
        <v>0.68</v>
      </c>
      <c r="J211">
        <f>VLOOKUP(B211,home!$B$2:$E$405,4,FALSE)</f>
        <v>1.75</v>
      </c>
      <c r="K211" s="3">
        <f t="shared" si="280"/>
        <v>1.0230599999999992</v>
      </c>
      <c r="L211" s="3">
        <f t="shared" si="281"/>
        <v>1.2825555555555581</v>
      </c>
      <c r="M211" s="5">
        <f t="shared" si="282"/>
        <v>9.9697412465519053E-2</v>
      </c>
      <c r="N211" s="5">
        <f t="shared" si="283"/>
        <v>0.10199643479697384</v>
      </c>
      <c r="O211" s="5">
        <f t="shared" si="284"/>
        <v>0.12786747023216544</v>
      </c>
      <c r="P211" s="5">
        <f t="shared" si="285"/>
        <v>0.13081609409571907</v>
      </c>
      <c r="Q211" s="5">
        <f t="shared" si="286"/>
        <v>5.2174236291695986E-2</v>
      </c>
      <c r="R211" s="5">
        <f t="shared" si="287"/>
        <v>8.1998567160549374E-2</v>
      </c>
      <c r="S211" s="5">
        <f t="shared" si="288"/>
        <v>4.291197246563095E-2</v>
      </c>
      <c r="T211" s="5">
        <f t="shared" si="289"/>
        <v>6.6916356612783112E-2</v>
      </c>
      <c r="U211" s="5">
        <f t="shared" si="290"/>
        <v>8.3889454119271567E-2</v>
      </c>
      <c r="V211" s="5">
        <f t="shared" si="291"/>
        <v>6.2562379605258884E-3</v>
      </c>
      <c r="W211" s="5">
        <f t="shared" si="292"/>
        <v>1.7792458060194156E-2</v>
      </c>
      <c r="X211" s="5">
        <f t="shared" si="293"/>
        <v>2.2819815932091286E-2</v>
      </c>
      <c r="Y211" s="5">
        <f t="shared" si="294"/>
        <v>1.4633840850229458E-2</v>
      </c>
      <c r="Z211" s="5">
        <f t="shared" si="295"/>
        <v>3.505590595311938E-2</v>
      </c>
      <c r="AA211" s="5">
        <f t="shared" si="296"/>
        <v>3.5864295144398282E-2</v>
      </c>
      <c r="AB211" s="5">
        <f t="shared" si="297"/>
        <v>1.8345662895214037E-2</v>
      </c>
      <c r="AC211" s="5">
        <f t="shared" si="298"/>
        <v>5.1306284780235491E-4</v>
      </c>
      <c r="AD211" s="5">
        <f t="shared" si="299"/>
        <v>4.5506880357655535E-3</v>
      </c>
      <c r="AE211" s="5">
        <f t="shared" si="300"/>
        <v>5.8365102218713213E-3</v>
      </c>
      <c r="AF211" s="5">
        <f t="shared" si="301"/>
        <v>3.7428243050589335E-3</v>
      </c>
      <c r="AG211" s="5">
        <f t="shared" si="302"/>
        <v>1.6001267019739021E-3</v>
      </c>
      <c r="AH211" s="5">
        <f t="shared" si="303"/>
        <v>1.1240286733801598E-2</v>
      </c>
      <c r="AI211" s="5">
        <f t="shared" si="304"/>
        <v>1.1499487745883052E-2</v>
      </c>
      <c r="AJ211" s="5">
        <f t="shared" si="305"/>
        <v>5.8823329666515527E-3</v>
      </c>
      <c r="AK211" s="5">
        <f t="shared" si="306"/>
        <v>2.0059931882875116E-3</v>
      </c>
      <c r="AL211" s="5">
        <f t="shared" si="307"/>
        <v>2.6928232585110755E-5</v>
      </c>
      <c r="AM211" s="5">
        <f t="shared" si="308"/>
        <v>9.3112538037406101E-4</v>
      </c>
      <c r="AN211" s="5">
        <f t="shared" si="309"/>
        <v>1.1942200295175344E-3</v>
      </c>
      <c r="AO211" s="5">
        <f t="shared" si="310"/>
        <v>7.6582676670671813E-4</v>
      </c>
      <c r="AP211" s="5">
        <f t="shared" si="311"/>
        <v>3.2740512474428393E-4</v>
      </c>
      <c r="AQ211" s="5">
        <f t="shared" si="312"/>
        <v>1.049788154145354E-4</v>
      </c>
      <c r="AR211" s="5">
        <f t="shared" si="313"/>
        <v>2.8832584392949343E-3</v>
      </c>
      <c r="AS211" s="5">
        <f t="shared" si="314"/>
        <v>2.9497463789050732E-3</v>
      </c>
      <c r="AT211" s="5">
        <f t="shared" si="315"/>
        <v>1.5088837652013107E-3</v>
      </c>
      <c r="AU211" s="5">
        <f t="shared" si="316"/>
        <v>5.1455954160895077E-4</v>
      </c>
      <c r="AV211" s="5">
        <f t="shared" si="317"/>
        <v>1.3160632115961313E-4</v>
      </c>
      <c r="AW211" s="5">
        <f t="shared" si="318"/>
        <v>9.8148267971001944E-7</v>
      </c>
      <c r="AX211" s="5">
        <f t="shared" si="319"/>
        <v>1.5876618860758096E-4</v>
      </c>
      <c r="AY211" s="5">
        <f t="shared" si="320"/>
        <v>2.0362645723303452E-4</v>
      </c>
      <c r="AZ211" s="5">
        <f t="shared" si="321"/>
        <v>1.3058112199116235E-4</v>
      </c>
      <c r="BA211" s="5">
        <f t="shared" si="322"/>
        <v>5.5825847820147781E-5</v>
      </c>
      <c r="BB211" s="5">
        <f t="shared" si="323"/>
        <v>1.7899937816332407E-5</v>
      </c>
      <c r="BC211" s="5">
        <f t="shared" si="324"/>
        <v>4.591532938087229E-6</v>
      </c>
      <c r="BD211" s="5">
        <f t="shared" si="325"/>
        <v>6.16323188236695E-4</v>
      </c>
      <c r="BE211" s="5">
        <f t="shared" si="326"/>
        <v>6.3053560095743268E-4</v>
      </c>
      <c r="BF211" s="5">
        <f t="shared" si="327"/>
        <v>3.2253787595775524E-4</v>
      </c>
      <c r="BG211" s="5">
        <f t="shared" si="328"/>
        <v>1.0999186645911364E-4</v>
      </c>
      <c r="BH211" s="5">
        <f t="shared" si="329"/>
        <v>2.8132069724915174E-5</v>
      </c>
      <c r="BI211" s="5">
        <f t="shared" si="330"/>
        <v>5.7561590505543411E-6</v>
      </c>
      <c r="BJ211" s="8">
        <f t="shared" si="331"/>
        <v>0.29595813901180101</v>
      </c>
      <c r="BK211" s="8">
        <f t="shared" si="332"/>
        <v>0.28042533452501545</v>
      </c>
      <c r="BL211" s="8">
        <f t="shared" si="333"/>
        <v>0.38829488139277873</v>
      </c>
      <c r="BM211" s="8">
        <f t="shared" si="334"/>
        <v>0.40498140086553841</v>
      </c>
      <c r="BN211" s="8">
        <f t="shared" si="335"/>
        <v>0.59455021504262273</v>
      </c>
    </row>
    <row r="212" spans="1:66" x14ac:dyDescent="0.25">
      <c r="A212" t="s">
        <v>337</v>
      </c>
      <c r="B212" t="s">
        <v>403</v>
      </c>
      <c r="C212" t="s">
        <v>338</v>
      </c>
      <c r="D212" s="11">
        <v>44473</v>
      </c>
      <c r="E212">
        <f>VLOOKUP(A212,home!$A$2:$E$405,3,FALSE)</f>
        <v>1.31111111111111</v>
      </c>
      <c r="F212">
        <f>VLOOKUP(B212,home!$B$2:$E$405,3,FALSE)</f>
        <v>1.36</v>
      </c>
      <c r="G212">
        <f>VLOOKUP(C212,away!$B$2:$E$405,4,FALSE)</f>
        <v>1.02</v>
      </c>
      <c r="H212">
        <f>VLOOKUP(A212,away!$A$2:$E$405,3,FALSE)</f>
        <v>1.0777777777777799</v>
      </c>
      <c r="I212">
        <f>VLOOKUP(C212,away!$B$2:$E$405,3,FALSE)</f>
        <v>1.02</v>
      </c>
      <c r="J212">
        <f>VLOOKUP(B212,home!$B$2:$E$405,4,FALSE)</f>
        <v>1.03</v>
      </c>
      <c r="K212" s="3">
        <f t="shared" si="280"/>
        <v>1.818773333333332</v>
      </c>
      <c r="L212" s="3">
        <f t="shared" si="281"/>
        <v>1.1323133333333355</v>
      </c>
      <c r="M212" s="5">
        <f t="shared" si="282"/>
        <v>5.2282861025970004E-2</v>
      </c>
      <c r="N212" s="5">
        <f t="shared" si="283"/>
        <v>9.5090673424406816E-2</v>
      </c>
      <c r="O212" s="5">
        <f t="shared" si="284"/>
        <v>5.9200580644519635E-2</v>
      </c>
      <c r="P212" s="5">
        <f t="shared" si="285"/>
        <v>0.10767243739410172</v>
      </c>
      <c r="Q212" s="5">
        <f t="shared" si="286"/>
        <v>8.6474190536509843E-2</v>
      </c>
      <c r="R212" s="5">
        <f t="shared" si="287"/>
        <v>3.3516803402432495E-2</v>
      </c>
      <c r="S212" s="5">
        <f t="shared" si="288"/>
        <v>5.5435727630839163E-2</v>
      </c>
      <c r="T212" s="5">
        <f t="shared" si="289"/>
        <v>9.7915878933697451E-2</v>
      </c>
      <c r="U212" s="5">
        <f t="shared" si="290"/>
        <v>6.0959468246920119E-2</v>
      </c>
      <c r="V212" s="5">
        <f t="shared" si="291"/>
        <v>1.2685057558055048E-2</v>
      </c>
      <c r="W212" s="5">
        <f t="shared" si="292"/>
        <v>5.242565058979657E-2</v>
      </c>
      <c r="X212" s="5">
        <f t="shared" si="293"/>
        <v>5.9362263171501305E-2</v>
      </c>
      <c r="Y212" s="5">
        <f t="shared" si="294"/>
        <v>3.3608341042966686E-2</v>
      </c>
      <c r="Z212" s="5">
        <f t="shared" si="295"/>
        <v>1.2650507794428804E-2</v>
      </c>
      <c r="AA212" s="5">
        <f t="shared" si="296"/>
        <v>2.3008406229632572E-2</v>
      </c>
      <c r="AB212" s="5">
        <f t="shared" si="297"/>
        <v>2.0923537846478119E-2</v>
      </c>
      <c r="AC212" s="5">
        <f t="shared" si="298"/>
        <v>1.632742354470884E-3</v>
      </c>
      <c r="AD212" s="5">
        <f t="shared" si="299"/>
        <v>2.3837593818843233E-2</v>
      </c>
      <c r="AE212" s="5">
        <f t="shared" si="300"/>
        <v>2.6991625315660499E-2</v>
      </c>
      <c r="AF212" s="5">
        <f t="shared" si="301"/>
        <v>1.5281488616629998E-2</v>
      </c>
      <c r="AG212" s="5">
        <f t="shared" si="302"/>
        <v>5.7678111045972435E-3</v>
      </c>
      <c r="AH212" s="5">
        <f t="shared" si="303"/>
        <v>3.5810846622672571E-3</v>
      </c>
      <c r="AI212" s="5">
        <f t="shared" si="304"/>
        <v>6.5131812881406891E-3</v>
      </c>
      <c r="AJ212" s="5">
        <f t="shared" si="305"/>
        <v>5.9230002210179638E-3</v>
      </c>
      <c r="AK212" s="5">
        <f t="shared" si="306"/>
        <v>3.5908649517716351E-3</v>
      </c>
      <c r="AL212" s="5">
        <f t="shared" si="307"/>
        <v>1.3450017500391958E-4</v>
      </c>
      <c r="AM212" s="5">
        <f t="shared" si="308"/>
        <v>8.6710359937087061E-3</v>
      </c>
      <c r="AN212" s="5">
        <f t="shared" si="309"/>
        <v>9.8183296694896362E-3</v>
      </c>
      <c r="AO212" s="5">
        <f t="shared" si="310"/>
        <v>5.5587127979126998E-3</v>
      </c>
      <c r="AP212" s="5">
        <f t="shared" si="311"/>
        <v>2.0980682057490665E-3</v>
      </c>
      <c r="AQ212" s="5">
        <f t="shared" si="312"/>
        <v>5.9391765090310432E-4</v>
      </c>
      <c r="AR212" s="5">
        <f t="shared" si="313"/>
        <v>8.1098198217614337E-4</v>
      </c>
      <c r="AS212" s="5">
        <f t="shared" si="314"/>
        <v>1.4749924029957772E-3</v>
      </c>
      <c r="AT212" s="5">
        <f t="shared" si="315"/>
        <v>1.3413384247189855E-3</v>
      </c>
      <c r="AU212" s="5">
        <f t="shared" si="316"/>
        <v>8.1319685261807681E-4</v>
      </c>
      <c r="AV212" s="5">
        <f t="shared" si="317"/>
        <v>3.6975518757308872E-4</v>
      </c>
      <c r="AW212" s="5">
        <f t="shared" si="318"/>
        <v>7.6942367964160253E-6</v>
      </c>
      <c r="AX212" s="5">
        <f t="shared" si="319"/>
        <v>2.6284415062884812E-3</v>
      </c>
      <c r="AY212" s="5">
        <f t="shared" si="320"/>
        <v>2.976219363457204E-3</v>
      </c>
      <c r="AZ212" s="5">
        <f t="shared" si="321"/>
        <v>1.6850064340837229E-3</v>
      </c>
      <c r="BA212" s="5">
        <f t="shared" si="322"/>
        <v>6.3598508402181895E-4</v>
      </c>
      <c r="BB212" s="5">
        <f t="shared" si="323"/>
        <v>1.8003359760975692E-4</v>
      </c>
      <c r="BC212" s="5">
        <f t="shared" si="324"/>
        <v>4.0770888604299224E-5</v>
      </c>
      <c r="BD212" s="5">
        <f t="shared" si="325"/>
        <v>1.5304761858519076E-4</v>
      </c>
      <c r="BE212" s="5">
        <f t="shared" si="326"/>
        <v>2.7835892741291581E-4</v>
      </c>
      <c r="BF212" s="5">
        <f t="shared" si="327"/>
        <v>2.5313589713693997E-4</v>
      </c>
      <c r="BG212" s="5">
        <f t="shared" si="328"/>
        <v>1.5346560647402528E-4</v>
      </c>
      <c r="BH212" s="5">
        <f t="shared" si="329"/>
        <v>6.9779788159696129E-5</v>
      </c>
      <c r="BI212" s="5">
        <f t="shared" si="330"/>
        <v>2.5382723582100855E-5</v>
      </c>
      <c r="BJ212" s="8">
        <f t="shared" si="331"/>
        <v>0.53164203774643803</v>
      </c>
      <c r="BK212" s="8">
        <f t="shared" si="332"/>
        <v>0.23281954550189793</v>
      </c>
      <c r="BL212" s="8">
        <f t="shared" si="333"/>
        <v>0.22296036290461341</v>
      </c>
      <c r="BM212" s="8">
        <f t="shared" si="334"/>
        <v>0.56286638239277664</v>
      </c>
      <c r="BN212" s="8">
        <f t="shared" si="335"/>
        <v>0.43423754642794055</v>
      </c>
    </row>
    <row r="213" spans="1:66" x14ac:dyDescent="0.25">
      <c r="A213" t="s">
        <v>337</v>
      </c>
      <c r="B213" t="s">
        <v>408</v>
      </c>
      <c r="C213" t="s">
        <v>407</v>
      </c>
      <c r="D213" s="11">
        <v>44473</v>
      </c>
      <c r="E213">
        <f>VLOOKUP(A213,home!$A$2:$E$405,3,FALSE)</f>
        <v>1.31111111111111</v>
      </c>
      <c r="F213">
        <f>VLOOKUP(B213,home!$B$2:$E$405,3,FALSE)</f>
        <v>0.51</v>
      </c>
      <c r="G213">
        <f>VLOOKUP(C213,away!$B$2:$E$405,4,FALSE)</f>
        <v>0.51</v>
      </c>
      <c r="H213">
        <f>VLOOKUP(A213,away!$A$2:$E$405,3,FALSE)</f>
        <v>1.0777777777777799</v>
      </c>
      <c r="I213">
        <f>VLOOKUP(C213,away!$B$2:$E$405,3,FALSE)</f>
        <v>1.19</v>
      </c>
      <c r="J213">
        <f>VLOOKUP(B213,home!$B$2:$E$405,4,FALSE)</f>
        <v>1.03</v>
      </c>
      <c r="K213" s="3">
        <f t="shared" si="280"/>
        <v>0.34101999999999971</v>
      </c>
      <c r="L213" s="3">
        <f t="shared" si="281"/>
        <v>1.3210322222222248</v>
      </c>
      <c r="M213" s="5">
        <f t="shared" si="282"/>
        <v>0.18974917278367501</v>
      </c>
      <c r="N213" s="5">
        <f t="shared" si="283"/>
        <v>6.4708262902688801E-2</v>
      </c>
      <c r="O213" s="5">
        <f t="shared" si="284"/>
        <v>0.25066477138724708</v>
      </c>
      <c r="P213" s="5">
        <f t="shared" si="285"/>
        <v>8.5481700338478947E-2</v>
      </c>
      <c r="Q213" s="5">
        <f t="shared" si="286"/>
        <v>1.1033405907537456E-2</v>
      </c>
      <c r="R213" s="5">
        <f t="shared" si="287"/>
        <v>0.16556811998926055</v>
      </c>
      <c r="S213" s="5">
        <f t="shared" si="288"/>
        <v>9.6273424879275357E-3</v>
      </c>
      <c r="T213" s="5">
        <f t="shared" si="289"/>
        <v>1.457548472471403E-2</v>
      </c>
      <c r="U213" s="5">
        <f t="shared" si="290"/>
        <v>5.6462040278737587E-2</v>
      </c>
      <c r="V213" s="5">
        <f t="shared" si="291"/>
        <v>4.8190027423855548E-4</v>
      </c>
      <c r="W213" s="5">
        <f t="shared" si="292"/>
        <v>1.2542040275294736E-3</v>
      </c>
      <c r="X213" s="5">
        <f t="shared" si="293"/>
        <v>1.6568439336073248E-3</v>
      </c>
      <c r="Y213" s="5">
        <f t="shared" si="294"/>
        <v>1.0943721117443487E-3</v>
      </c>
      <c r="Z213" s="5">
        <f t="shared" si="295"/>
        <v>7.2906940492856301E-2</v>
      </c>
      <c r="AA213" s="5">
        <f t="shared" si="296"/>
        <v>2.4862724846873838E-2</v>
      </c>
      <c r="AB213" s="5">
        <f t="shared" si="297"/>
        <v>4.2393432136404539E-3</v>
      </c>
      <c r="AC213" s="5">
        <f t="shared" si="298"/>
        <v>1.3568456660168865E-5</v>
      </c>
      <c r="AD213" s="5">
        <f t="shared" si="299"/>
        <v>1.0692716436702517E-4</v>
      </c>
      <c r="AE213" s="5">
        <f t="shared" si="300"/>
        <v>1.4125422955969235E-4</v>
      </c>
      <c r="AF213" s="5">
        <f t="shared" si="301"/>
        <v>9.3300694386764374E-5</v>
      </c>
      <c r="AG213" s="5">
        <f t="shared" si="302"/>
        <v>4.1084407880208018E-5</v>
      </c>
      <c r="AH213" s="5">
        <f t="shared" si="303"/>
        <v>2.4078104403675357E-2</v>
      </c>
      <c r="AI213" s="5">
        <f t="shared" si="304"/>
        <v>8.211115163741364E-3</v>
      </c>
      <c r="AJ213" s="5">
        <f t="shared" si="305"/>
        <v>1.4000772465695387E-3</v>
      </c>
      <c r="AK213" s="5">
        <f t="shared" si="306"/>
        <v>1.5915144754171455E-4</v>
      </c>
      <c r="AL213" s="5">
        <f t="shared" si="307"/>
        <v>2.4450272520607939E-7</v>
      </c>
      <c r="AM213" s="5">
        <f t="shared" si="308"/>
        <v>7.2928603184885834E-6</v>
      </c>
      <c r="AN213" s="5">
        <f t="shared" si="309"/>
        <v>9.6341034728892564E-6</v>
      </c>
      <c r="AO213" s="5">
        <f t="shared" si="310"/>
        <v>6.3634805599548759E-6</v>
      </c>
      <c r="AP213" s="5">
        <f t="shared" si="311"/>
        <v>2.8021209550617069E-6</v>
      </c>
      <c r="AQ213" s="5">
        <f t="shared" si="312"/>
        <v>9.2542301805015698E-7</v>
      </c>
      <c r="AR213" s="5">
        <f t="shared" si="313"/>
        <v>6.3615903534571987E-3</v>
      </c>
      <c r="AS213" s="5">
        <f t="shared" si="314"/>
        <v>2.1694295423359722E-3</v>
      </c>
      <c r="AT213" s="5">
        <f t="shared" si="315"/>
        <v>3.6990943126370625E-4</v>
      </c>
      <c r="AU213" s="5">
        <f t="shared" si="316"/>
        <v>4.2048838083183006E-5</v>
      </c>
      <c r="AV213" s="5">
        <f t="shared" si="317"/>
        <v>3.5848736907817642E-6</v>
      </c>
      <c r="AW213" s="5">
        <f t="shared" si="318"/>
        <v>3.0596691266731856E-9</v>
      </c>
      <c r="AX213" s="5">
        <f t="shared" si="319"/>
        <v>4.1450187096849537E-7</v>
      </c>
      <c r="AY213" s="5">
        <f t="shared" si="320"/>
        <v>5.475703277207813E-7</v>
      </c>
      <c r="AZ213" s="5">
        <f t="shared" si="321"/>
        <v>3.6167902342596794E-7</v>
      </c>
      <c r="BA213" s="5">
        <f t="shared" si="322"/>
        <v>1.5926321468252358E-7</v>
      </c>
      <c r="BB213" s="5">
        <f t="shared" si="323"/>
        <v>5.2597959602577329E-8</v>
      </c>
      <c r="BC213" s="5">
        <f t="shared" si="324"/>
        <v>1.3896719891629507E-8</v>
      </c>
      <c r="BD213" s="5">
        <f t="shared" si="325"/>
        <v>1.4006443069158379E-3</v>
      </c>
      <c r="BE213" s="5">
        <f t="shared" si="326"/>
        <v>4.7764772154443872E-4</v>
      </c>
      <c r="BF213" s="5">
        <f t="shared" si="327"/>
        <v>8.1443713000542165E-5</v>
      </c>
      <c r="BG213" s="5">
        <f t="shared" si="328"/>
        <v>9.257978335814955E-6</v>
      </c>
      <c r="BH213" s="5">
        <f t="shared" si="329"/>
        <v>7.8928894301990339E-7</v>
      </c>
      <c r="BI213" s="5">
        <f t="shared" si="330"/>
        <v>5.3832663069729478E-8</v>
      </c>
      <c r="BJ213" s="8">
        <f t="shared" si="331"/>
        <v>9.4733707601455844E-2</v>
      </c>
      <c r="BK213" s="8">
        <f t="shared" si="332"/>
        <v>0.28535447641403316</v>
      </c>
      <c r="BL213" s="8">
        <f t="shared" si="333"/>
        <v>0.54656184785752127</v>
      </c>
      <c r="BM213" s="8">
        <f t="shared" si="334"/>
        <v>0.23235099454631988</v>
      </c>
      <c r="BN213" s="8">
        <f t="shared" si="335"/>
        <v>0.7672054333088878</v>
      </c>
    </row>
    <row r="214" spans="1:66" x14ac:dyDescent="0.25">
      <c r="A214" t="s">
        <v>344</v>
      </c>
      <c r="B214" t="s">
        <v>350</v>
      </c>
      <c r="C214" t="s">
        <v>422</v>
      </c>
      <c r="D214" s="11">
        <v>44473</v>
      </c>
      <c r="E214">
        <f>VLOOKUP(A214,home!$A$2:$E$405,3,FALSE)</f>
        <v>1.3555555555555601</v>
      </c>
      <c r="F214">
        <f>VLOOKUP(B214,home!$B$2:$E$405,3,FALSE)</f>
        <v>1.07</v>
      </c>
      <c r="G214">
        <f>VLOOKUP(C214,away!$B$2:$E$405,4,FALSE)</f>
        <v>0.82</v>
      </c>
      <c r="H214">
        <f>VLOOKUP(A214,away!$A$2:$E$405,3,FALSE)</f>
        <v>1.36666666666667</v>
      </c>
      <c r="I214">
        <f>VLOOKUP(C214,away!$B$2:$E$405,3,FALSE)</f>
        <v>1.72</v>
      </c>
      <c r="J214">
        <f>VLOOKUP(B214,home!$B$2:$E$405,4,FALSE)</f>
        <v>1.3</v>
      </c>
      <c r="K214" s="3">
        <f t="shared" si="280"/>
        <v>1.1893644444444484</v>
      </c>
      <c r="L214" s="3">
        <f t="shared" si="281"/>
        <v>3.0558666666666743</v>
      </c>
      <c r="M214" s="5">
        <f t="shared" si="282"/>
        <v>1.4332420914495263E-2</v>
      </c>
      <c r="N214" s="5">
        <f t="shared" si="283"/>
        <v>1.7046471838512656E-2</v>
      </c>
      <c r="O214" s="5">
        <f t="shared" si="284"/>
        <v>4.3797967325242361E-2</v>
      </c>
      <c r="P214" s="5">
        <f t="shared" si="285"/>
        <v>5.2091745075583E-2</v>
      </c>
      <c r="Q214" s="5">
        <f t="shared" si="286"/>
        <v>1.013723375397527E-2</v>
      </c>
      <c r="R214" s="5">
        <f t="shared" si="287"/>
        <v>6.6920374208482153E-2</v>
      </c>
      <c r="S214" s="5">
        <f t="shared" si="288"/>
        <v>4.7332371851344819E-2</v>
      </c>
      <c r="T214" s="5">
        <f t="shared" si="289"/>
        <v>3.0978034720981304E-2</v>
      </c>
      <c r="U214" s="5">
        <f t="shared" si="290"/>
        <v>7.9592713692485995E-2</v>
      </c>
      <c r="V214" s="5">
        <f t="shared" si="291"/>
        <v>1.9114595449268874E-2</v>
      </c>
      <c r="W214" s="5">
        <f t="shared" si="292"/>
        <v>4.0189551306667693E-3</v>
      </c>
      <c r="X214" s="5">
        <f t="shared" si="293"/>
        <v>1.2281391018633587E-2</v>
      </c>
      <c r="Y214" s="5">
        <f t="shared" si="294"/>
        <v>1.8765146717070927E-2</v>
      </c>
      <c r="Z214" s="5">
        <f t="shared" si="295"/>
        <v>6.8166580288186951E-2</v>
      </c>
      <c r="AA214" s="5">
        <f t="shared" si="296"/>
        <v>8.1074906894137377E-2</v>
      </c>
      <c r="AB214" s="5">
        <f t="shared" si="297"/>
        <v>4.8213805798265542E-2</v>
      </c>
      <c r="AC214" s="5">
        <f t="shared" si="298"/>
        <v>4.342046605849346E-3</v>
      </c>
      <c r="AD214" s="5">
        <f t="shared" si="299"/>
        <v>1.1950005840581624E-3</v>
      </c>
      <c r="AE214" s="5">
        <f t="shared" si="300"/>
        <v>3.6517624514705452E-3</v>
      </c>
      <c r="AF214" s="5">
        <f t="shared" si="301"/>
        <v>5.579649575016909E-3</v>
      </c>
      <c r="AG214" s="5">
        <f t="shared" si="302"/>
        <v>5.6835550493250162E-3</v>
      </c>
      <c r="AH214" s="5">
        <f t="shared" si="303"/>
        <v>5.2076995120832026E-2</v>
      </c>
      <c r="AI214" s="5">
        <f t="shared" si="304"/>
        <v>6.1938526370224643E-2</v>
      </c>
      <c r="AJ214" s="5">
        <f t="shared" si="305"/>
        <v>3.6833740503015029E-2</v>
      </c>
      <c r="AK214" s="5">
        <f t="shared" si="306"/>
        <v>1.4602913770059817E-2</v>
      </c>
      <c r="AL214" s="5">
        <f t="shared" si="307"/>
        <v>6.3125353699164594E-4</v>
      </c>
      <c r="AM214" s="5">
        <f t="shared" si="308"/>
        <v>2.8425824115382528E-4</v>
      </c>
      <c r="AN214" s="5">
        <f t="shared" si="309"/>
        <v>8.6865528386727167E-4</v>
      </c>
      <c r="AO214" s="5">
        <f t="shared" si="310"/>
        <v>1.3272473633969366E-3</v>
      </c>
      <c r="AP214" s="5">
        <f t="shared" si="311"/>
        <v>1.3519636587419764E-3</v>
      </c>
      <c r="AQ214" s="5">
        <f t="shared" si="312"/>
        <v>1.0328551698235813E-3</v>
      </c>
      <c r="AR214" s="5">
        <f t="shared" si="313"/>
        <v>3.1828070697982734E-2</v>
      </c>
      <c r="AS214" s="5">
        <f t="shared" si="314"/>
        <v>3.785517562344487E-2</v>
      </c>
      <c r="AT214" s="5">
        <f t="shared" si="315"/>
        <v>2.2511799962362768E-2</v>
      </c>
      <c r="AU214" s="5">
        <f t="shared" si="316"/>
        <v>8.9249114852267171E-3</v>
      </c>
      <c r="AV214" s="5">
        <f t="shared" si="317"/>
        <v>2.6537430975856384E-3</v>
      </c>
      <c r="AW214" s="5">
        <f t="shared" si="318"/>
        <v>6.3730991674213763E-5</v>
      </c>
      <c r="AX214" s="5">
        <f t="shared" si="319"/>
        <v>5.6347774178112528E-5</v>
      </c>
      <c r="AY214" s="5">
        <f t="shared" si="320"/>
        <v>1.7219128485175523E-4</v>
      </c>
      <c r="AZ214" s="5">
        <f t="shared" si="321"/>
        <v>2.6309680383449256E-4</v>
      </c>
      <c r="BA214" s="5">
        <f t="shared" si="322"/>
        <v>2.6799625098145556E-4</v>
      </c>
      <c r="BB214" s="5">
        <f t="shared" si="323"/>
        <v>2.0474020254146653E-4</v>
      </c>
      <c r="BC214" s="5">
        <f t="shared" si="324"/>
        <v>1.2513175205461024E-4</v>
      </c>
      <c r="BD214" s="5">
        <f t="shared" si="325"/>
        <v>1.6210390051712625E-2</v>
      </c>
      <c r="BE214" s="5">
        <f t="shared" si="326"/>
        <v>1.9280061558083005E-2</v>
      </c>
      <c r="BF214" s="5">
        <f t="shared" si="327"/>
        <v>1.146550985194208E-2</v>
      </c>
      <c r="BG214" s="5">
        <f t="shared" si="328"/>
        <v>4.545556585109147E-3</v>
      </c>
      <c r="BH214" s="5">
        <f t="shared" si="329"/>
        <v>1.3515808456347868E-3</v>
      </c>
      <c r="BI214" s="5">
        <f t="shared" si="330"/>
        <v>3.2150444031803493E-4</v>
      </c>
      <c r="BJ214" s="8">
        <f t="shared" si="331"/>
        <v>0.11529168462513664</v>
      </c>
      <c r="BK214" s="8">
        <f t="shared" si="332"/>
        <v>0.13801662471838472</v>
      </c>
      <c r="BL214" s="8">
        <f t="shared" si="333"/>
        <v>0.64200024788214738</v>
      </c>
      <c r="BM214" s="8">
        <f t="shared" si="334"/>
        <v>0.75904046410438764</v>
      </c>
      <c r="BN214" s="8">
        <f t="shared" si="335"/>
        <v>0.20432621311629071</v>
      </c>
    </row>
    <row r="215" spans="1:66" x14ac:dyDescent="0.25">
      <c r="A215" t="s">
        <v>344</v>
      </c>
      <c r="B215" t="s">
        <v>358</v>
      </c>
      <c r="C215" t="s">
        <v>345</v>
      </c>
      <c r="D215" s="11">
        <v>44473</v>
      </c>
      <c r="E215">
        <f>VLOOKUP(A215,home!$A$2:$E$405,3,FALSE)</f>
        <v>1.3555555555555601</v>
      </c>
      <c r="F215">
        <f>VLOOKUP(B215,home!$B$2:$E$405,3,FALSE)</f>
        <v>0.49</v>
      </c>
      <c r="G215">
        <f>VLOOKUP(C215,away!$B$2:$E$405,4,FALSE)</f>
        <v>1.64</v>
      </c>
      <c r="H215">
        <f>VLOOKUP(A215,away!$A$2:$E$405,3,FALSE)</f>
        <v>1.36666666666667</v>
      </c>
      <c r="I215">
        <f>VLOOKUP(C215,away!$B$2:$E$405,3,FALSE)</f>
        <v>1.31</v>
      </c>
      <c r="J215">
        <f>VLOOKUP(B215,home!$B$2:$E$405,4,FALSE)</f>
        <v>1.87</v>
      </c>
      <c r="K215" s="3">
        <f t="shared" si="280"/>
        <v>1.0893244444444479</v>
      </c>
      <c r="L215" s="3">
        <f t="shared" si="281"/>
        <v>3.347923333333342</v>
      </c>
      <c r="M215" s="5">
        <f t="shared" si="282"/>
        <v>1.1828448280399251E-2</v>
      </c>
      <c r="N215" s="5">
        <f t="shared" si="283"/>
        <v>1.2885017851685799E-2</v>
      </c>
      <c r="O215" s="5">
        <f t="shared" si="284"/>
        <v>3.9600737995075304E-2</v>
      </c>
      <c r="P215" s="5">
        <f t="shared" si="285"/>
        <v>4.3138051916075539E-2</v>
      </c>
      <c r="Q215" s="5">
        <f t="shared" si="286"/>
        <v>7.0179824564722123E-3</v>
      </c>
      <c r="R215" s="5">
        <f t="shared" si="287"/>
        <v>6.6290117375466431E-2</v>
      </c>
      <c r="S215" s="5">
        <f t="shared" si="288"/>
        <v>3.9330846257274607E-2</v>
      </c>
      <c r="T215" s="5">
        <f t="shared" si="289"/>
        <v>2.3495667218947365E-2</v>
      </c>
      <c r="U215" s="5">
        <f t="shared" si="290"/>
        <v>7.2211445282187203E-2</v>
      </c>
      <c r="V215" s="5">
        <f t="shared" si="291"/>
        <v>1.5937622468677214E-2</v>
      </c>
      <c r="W215" s="5">
        <f t="shared" si="292"/>
        <v>2.5482866135058246E-3</v>
      </c>
      <c r="X215" s="5">
        <f t="shared" si="293"/>
        <v>8.5314682133771549E-3</v>
      </c>
      <c r="Y215" s="5">
        <f t="shared" si="294"/>
        <v>1.4281350749578552E-2</v>
      </c>
      <c r="Z215" s="5">
        <f t="shared" si="295"/>
        <v>7.3978076910243343E-2</v>
      </c>
      <c r="AA215" s="5">
        <f t="shared" si="296"/>
        <v>8.0586127531319468E-2</v>
      </c>
      <c r="AB215" s="5">
        <f t="shared" si="297"/>
        <v>4.3892219301491994E-2</v>
      </c>
      <c r="AC215" s="5">
        <f t="shared" si="298"/>
        <v>3.6327566451165756E-3</v>
      </c>
      <c r="AD215" s="5">
        <f t="shared" si="299"/>
        <v>6.9397772488561402E-4</v>
      </c>
      <c r="AE215" s="5">
        <f t="shared" si="300"/>
        <v>2.3233842179581341E-3</v>
      </c>
      <c r="AF215" s="5">
        <f t="shared" si="301"/>
        <v>3.8892561178002394E-3</v>
      </c>
      <c r="AG215" s="5">
        <f t="shared" si="302"/>
        <v>4.3403104353642898E-3</v>
      </c>
      <c r="AH215" s="5">
        <f t="shared" si="303"/>
        <v>6.1918232460733066E-2</v>
      </c>
      <c r="AI215" s="5">
        <f t="shared" si="304"/>
        <v>6.744904417627022E-2</v>
      </c>
      <c r="AJ215" s="5">
        <f t="shared" si="305"/>
        <v>3.6736946287812287E-2</v>
      </c>
      <c r="AK215" s="5">
        <f t="shared" si="306"/>
        <v>1.3339484535185547E-2</v>
      </c>
      <c r="AL215" s="5">
        <f t="shared" si="307"/>
        <v>5.2994286669093911E-4</v>
      </c>
      <c r="AM215" s="5">
        <f t="shared" si="308"/>
        <v>1.5119337992356869E-4</v>
      </c>
      <c r="AN215" s="5">
        <f t="shared" si="309"/>
        <v>5.061838444916486E-4</v>
      </c>
      <c r="AO215" s="5">
        <f t="shared" si="310"/>
        <v>8.4733235196498332E-4</v>
      </c>
      <c r="AP215" s="5">
        <f t="shared" si="311"/>
        <v>9.45601250743929E-4</v>
      </c>
      <c r="AQ215" s="5">
        <f t="shared" si="312"/>
        <v>7.9145012284869809E-4</v>
      </c>
      <c r="AR215" s="5">
        <f t="shared" si="313"/>
        <v>4.1459499042809232E-2</v>
      </c>
      <c r="AS215" s="5">
        <f t="shared" si="314"/>
        <v>4.5162845761753279E-2</v>
      </c>
      <c r="AT215" s="5">
        <f t="shared" si="315"/>
        <v>2.4598495934476085E-2</v>
      </c>
      <c r="AU215" s="5">
        <f t="shared" si="316"/>
        <v>8.9319143059973915E-3</v>
      </c>
      <c r="AV215" s="5">
        <f t="shared" si="317"/>
        <v>2.4324381473015064E-3</v>
      </c>
      <c r="AW215" s="5">
        <f t="shared" si="318"/>
        <v>5.3685784460629002E-5</v>
      </c>
      <c r="AX215" s="5">
        <f t="shared" si="319"/>
        <v>2.7449774098153295E-5</v>
      </c>
      <c r="AY215" s="5">
        <f t="shared" si="320"/>
        <v>9.1899739197936621E-5</v>
      </c>
      <c r="AZ215" s="5">
        <f t="shared" si="321"/>
        <v>1.5383664059401042E-4</v>
      </c>
      <c r="BA215" s="5">
        <f t="shared" si="322"/>
        <v>1.7167775952210088E-4</v>
      </c>
      <c r="BB215" s="5">
        <f t="shared" si="323"/>
        <v>1.4369099422960796E-4</v>
      </c>
      <c r="BC215" s="5">
        <f t="shared" si="324"/>
        <v>9.6213286474234209E-5</v>
      </c>
      <c r="BD215" s="5">
        <f t="shared" si="325"/>
        <v>2.3133870705622069E-2</v>
      </c>
      <c r="BE215" s="5">
        <f t="shared" si="326"/>
        <v>2.5200290854251448E-2</v>
      </c>
      <c r="BF215" s="5">
        <f t="shared" si="327"/>
        <v>1.3725646417322978E-2</v>
      </c>
      <c r="BG215" s="5">
        <f t="shared" si="328"/>
        <v>4.9838940527304268E-3</v>
      </c>
      <c r="BH215" s="5">
        <f t="shared" si="329"/>
        <v>1.35726940504014E-3</v>
      </c>
      <c r="BI215" s="5">
        <f t="shared" si="330"/>
        <v>2.9570134812135942E-4</v>
      </c>
      <c r="BJ215" s="8">
        <f t="shared" si="331"/>
        <v>8.3933230743664058E-2</v>
      </c>
      <c r="BK215" s="8">
        <f t="shared" si="332"/>
        <v>0.11448956817343206</v>
      </c>
      <c r="BL215" s="8">
        <f t="shared" si="333"/>
        <v>0.67330622092096759</v>
      </c>
      <c r="BM215" s="8">
        <f t="shared" si="334"/>
        <v>0.76490852691839528</v>
      </c>
      <c r="BN215" s="8">
        <f t="shared" si="335"/>
        <v>0.18076035587517453</v>
      </c>
    </row>
    <row r="216" spans="1:66" x14ac:dyDescent="0.25">
      <c r="A216" t="s">
        <v>344</v>
      </c>
      <c r="B216" t="s">
        <v>370</v>
      </c>
      <c r="C216" t="s">
        <v>379</v>
      </c>
      <c r="D216" s="11">
        <v>44473</v>
      </c>
      <c r="E216">
        <f>VLOOKUP(A216,home!$A$2:$E$405,3,FALSE)</f>
        <v>1.3555555555555601</v>
      </c>
      <c r="F216">
        <f>VLOOKUP(B216,home!$B$2:$E$405,3,FALSE)</f>
        <v>0.56999999999999995</v>
      </c>
      <c r="G216">
        <f>VLOOKUP(C216,away!$B$2:$E$405,4,FALSE)</f>
        <v>0.82</v>
      </c>
      <c r="H216">
        <f>VLOOKUP(A216,away!$A$2:$E$405,3,FALSE)</f>
        <v>1.36666666666667</v>
      </c>
      <c r="I216">
        <f>VLOOKUP(C216,away!$B$2:$E$405,3,FALSE)</f>
        <v>0.98</v>
      </c>
      <c r="J216">
        <f>VLOOKUP(B216,home!$B$2:$E$405,4,FALSE)</f>
        <v>1.38</v>
      </c>
      <c r="K216" s="3">
        <f t="shared" si="280"/>
        <v>0.63358666666666863</v>
      </c>
      <c r="L216" s="3">
        <f t="shared" si="281"/>
        <v>1.8482800000000044</v>
      </c>
      <c r="M216" s="5">
        <f t="shared" si="282"/>
        <v>8.3587050712992467E-2</v>
      </c>
      <c r="N216" s="5">
        <f t="shared" si="283"/>
        <v>5.295964083774269E-2</v>
      </c>
      <c r="O216" s="5">
        <f t="shared" si="284"/>
        <v>0.1544922740918101</v>
      </c>
      <c r="P216" s="5">
        <f t="shared" si="285"/>
        <v>9.78842449675833E-2</v>
      </c>
      <c r="Q216" s="5">
        <f t="shared" si="286"/>
        <v>1.6777261153124681E-2</v>
      </c>
      <c r="R216" s="5">
        <f t="shared" si="287"/>
        <v>0.14277249017920574</v>
      </c>
      <c r="S216" s="5">
        <f t="shared" si="288"/>
        <v>2.8656727720220206E-2</v>
      </c>
      <c r="T216" s="5">
        <f t="shared" si="289"/>
        <v>3.1009076244097364E-2</v>
      </c>
      <c r="U216" s="5">
        <f t="shared" si="290"/>
        <v>9.0458746144342655E-2</v>
      </c>
      <c r="V216" s="5">
        <f t="shared" si="291"/>
        <v>3.728703764795744E-3</v>
      </c>
      <c r="W216" s="5">
        <f t="shared" si="292"/>
        <v>3.5432829899348195E-3</v>
      </c>
      <c r="X216" s="5">
        <f t="shared" si="293"/>
        <v>6.5489790846367446E-3</v>
      </c>
      <c r="Y216" s="5">
        <f t="shared" si="294"/>
        <v>6.0521735312762158E-3</v>
      </c>
      <c r="Z216" s="5">
        <f t="shared" si="295"/>
        <v>8.7961179382807675E-2</v>
      </c>
      <c r="AA216" s="5">
        <f t="shared" si="296"/>
        <v>5.5731030441222018E-2</v>
      </c>
      <c r="AB216" s="5">
        <f t="shared" si="297"/>
        <v>1.7655218903576245E-2</v>
      </c>
      <c r="AC216" s="5">
        <f t="shared" si="298"/>
        <v>2.729051252642812E-4</v>
      </c>
      <c r="AD216" s="5">
        <f t="shared" si="299"/>
        <v>5.6124421466237731E-4</v>
      </c>
      <c r="AE216" s="5">
        <f t="shared" si="300"/>
        <v>1.0373364570761812E-3</v>
      </c>
      <c r="AF216" s="5">
        <f t="shared" si="301"/>
        <v>9.5864411344238443E-4</v>
      </c>
      <c r="AG216" s="5">
        <f t="shared" si="302"/>
        <v>5.9061424733109825E-4</v>
      </c>
      <c r="AH216" s="5">
        <f t="shared" si="303"/>
        <v>4.0644222157414034E-2</v>
      </c>
      <c r="AI216" s="5">
        <f t="shared" si="304"/>
        <v>2.5751637235975518E-2</v>
      </c>
      <c r="AJ216" s="5">
        <f t="shared" si="305"/>
        <v>8.1579469987754956E-3</v>
      </c>
      <c r="AK216" s="5">
        <f t="shared" si="306"/>
        <v>1.7229221485991733E-3</v>
      </c>
      <c r="AL216" s="5">
        <f t="shared" si="307"/>
        <v>1.2783373456255095E-5</v>
      </c>
      <c r="AM216" s="5">
        <f t="shared" si="308"/>
        <v>7.1119370230777576E-5</v>
      </c>
      <c r="AN216" s="5">
        <f t="shared" si="309"/>
        <v>1.3144850961014192E-4</v>
      </c>
      <c r="AO216" s="5">
        <f t="shared" si="310"/>
        <v>1.2147682567111683E-4</v>
      </c>
      <c r="AP216" s="5">
        <f t="shared" si="311"/>
        <v>7.484106245047079E-5</v>
      </c>
      <c r="AQ216" s="5">
        <f t="shared" si="312"/>
        <v>3.458180972648912E-5</v>
      </c>
      <c r="AR216" s="5">
        <f t="shared" si="313"/>
        <v>1.502438058582108E-2</v>
      </c>
      <c r="AS216" s="5">
        <f t="shared" si="314"/>
        <v>9.5192472141017899E-3</v>
      </c>
      <c r="AT216" s="5">
        <f t="shared" si="315"/>
        <v>3.0156340557793617E-3</v>
      </c>
      <c r="AU216" s="5">
        <f t="shared" si="316"/>
        <v>6.3688850976257759E-4</v>
      </c>
      <c r="AV216" s="5">
        <f t="shared" si="317"/>
        <v>1.0088101698469338E-4</v>
      </c>
      <c r="AW216" s="5">
        <f t="shared" si="318"/>
        <v>4.1583091061977369E-7</v>
      </c>
      <c r="AX216" s="5">
        <f t="shared" si="319"/>
        <v>7.510047453325177E-6</v>
      </c>
      <c r="AY216" s="5">
        <f t="shared" si="320"/>
        <v>1.3880670507031891E-5</v>
      </c>
      <c r="AZ216" s="5">
        <f t="shared" si="321"/>
        <v>1.2827682842368484E-5</v>
      </c>
      <c r="BA216" s="5">
        <f t="shared" si="322"/>
        <v>7.9030498812976266E-6</v>
      </c>
      <c r="BB216" s="5">
        <f t="shared" si="323"/>
        <v>3.6517622586512028E-6</v>
      </c>
      <c r="BC216" s="5">
        <f t="shared" si="324"/>
        <v>1.3498958294839724E-6</v>
      </c>
      <c r="BD216" s="5">
        <f t="shared" si="325"/>
        <v>4.6282103581935744E-3</v>
      </c>
      <c r="BE216" s="5">
        <f t="shared" si="326"/>
        <v>2.9323723734800159E-3</v>
      </c>
      <c r="BF216" s="5">
        <f t="shared" si="327"/>
        <v>9.2895601876931519E-4</v>
      </c>
      <c r="BG216" s="5">
        <f t="shared" si="328"/>
        <v>1.9619138247066326E-4</v>
      </c>
      <c r="BH216" s="5">
        <f t="shared" si="329"/>
        <v>3.1076061012078248E-5</v>
      </c>
      <c r="BI216" s="5">
        <f t="shared" si="330"/>
        <v>3.9378755819545361E-6</v>
      </c>
      <c r="BJ216" s="8">
        <f t="shared" si="331"/>
        <v>0.12051884355978569</v>
      </c>
      <c r="BK216" s="8">
        <f t="shared" si="332"/>
        <v>0.21415629633481931</v>
      </c>
      <c r="BL216" s="8">
        <f t="shared" si="333"/>
        <v>0.5744042637528779</v>
      </c>
      <c r="BM216" s="8">
        <f t="shared" si="334"/>
        <v>0.44855415624823525</v>
      </c>
      <c r="BN216" s="8">
        <f t="shared" si="335"/>
        <v>0.54847296194245898</v>
      </c>
    </row>
    <row r="217" spans="1:66" x14ac:dyDescent="0.25">
      <c r="A217" t="s">
        <v>344</v>
      </c>
      <c r="B217" t="s">
        <v>421</v>
      </c>
      <c r="C217" t="s">
        <v>411</v>
      </c>
      <c r="D217" s="11">
        <v>44473</v>
      </c>
      <c r="E217">
        <f>VLOOKUP(A217,home!$A$2:$E$405,3,FALSE)</f>
        <v>1.3555555555555601</v>
      </c>
      <c r="F217">
        <f>VLOOKUP(B217,home!$B$2:$E$405,3,FALSE)</f>
        <v>1.23</v>
      </c>
      <c r="G217">
        <f>VLOOKUP(C217,away!$B$2:$E$405,4,FALSE)</f>
        <v>0.33</v>
      </c>
      <c r="H217">
        <f>VLOOKUP(A217,away!$A$2:$E$405,3,FALSE)</f>
        <v>1.36666666666667</v>
      </c>
      <c r="I217">
        <f>VLOOKUP(C217,away!$B$2:$E$405,3,FALSE)</f>
        <v>1.48</v>
      </c>
      <c r="J217">
        <f>VLOOKUP(B217,home!$B$2:$E$405,4,FALSE)</f>
        <v>0.81</v>
      </c>
      <c r="K217" s="3">
        <f t="shared" si="280"/>
        <v>0.55022000000000182</v>
      </c>
      <c r="L217" s="3">
        <f t="shared" si="281"/>
        <v>1.6383600000000043</v>
      </c>
      <c r="M217" s="5">
        <f t="shared" si="282"/>
        <v>0.11207578328825803</v>
      </c>
      <c r="N217" s="5">
        <f t="shared" si="283"/>
        <v>6.166633748086553E-2</v>
      </c>
      <c r="O217" s="5">
        <f t="shared" si="284"/>
        <v>0.18362048030815087</v>
      </c>
      <c r="P217" s="5">
        <f t="shared" si="285"/>
        <v>0.1010316606751511</v>
      </c>
      <c r="Q217" s="5">
        <f t="shared" si="286"/>
        <v>1.6965026104360969E-2</v>
      </c>
      <c r="R217" s="5">
        <f t="shared" si="287"/>
        <v>0.15041822505883148</v>
      </c>
      <c r="S217" s="5">
        <f t="shared" si="288"/>
        <v>2.2768960785501571E-2</v>
      </c>
      <c r="T217" s="5">
        <f t="shared" si="289"/>
        <v>2.7794820168340905E-2</v>
      </c>
      <c r="U217" s="5">
        <f t="shared" si="290"/>
        <v>8.2763115791870526E-2</v>
      </c>
      <c r="V217" s="5">
        <f t="shared" si="291"/>
        <v>2.2805857613227079E-3</v>
      </c>
      <c r="W217" s="5">
        <f t="shared" si="292"/>
        <v>3.1114988877138411E-3</v>
      </c>
      <c r="X217" s="5">
        <f t="shared" si="293"/>
        <v>5.0977553176748611E-3</v>
      </c>
      <c r="Y217" s="5">
        <f t="shared" si="294"/>
        <v>4.1759792011329053E-3</v>
      </c>
      <c r="Z217" s="5">
        <f t="shared" si="295"/>
        <v>8.2146401069129252E-2</v>
      </c>
      <c r="AA217" s="5">
        <f t="shared" si="296"/>
        <v>4.5198592796256438E-2</v>
      </c>
      <c r="AB217" s="5">
        <f t="shared" si="297"/>
        <v>1.2434584864178148E-2</v>
      </c>
      <c r="AC217" s="5">
        <f t="shared" si="298"/>
        <v>1.2849083005398275E-4</v>
      </c>
      <c r="AD217" s="5">
        <f t="shared" si="299"/>
        <v>4.2800222949947869E-4</v>
      </c>
      <c r="AE217" s="5">
        <f t="shared" si="300"/>
        <v>7.0122173272276769E-4</v>
      </c>
      <c r="AF217" s="5">
        <f t="shared" si="301"/>
        <v>5.7442681901183855E-4</v>
      </c>
      <c r="AG217" s="5">
        <f t="shared" si="302"/>
        <v>3.1370597439874605E-4</v>
      </c>
      <c r="AH217" s="5">
        <f t="shared" si="303"/>
        <v>3.3646344413904745E-2</v>
      </c>
      <c r="AI217" s="5">
        <f t="shared" si="304"/>
        <v>1.851289162341873E-2</v>
      </c>
      <c r="AJ217" s="5">
        <f t="shared" si="305"/>
        <v>5.0930816145187425E-3</v>
      </c>
      <c r="AK217" s="5">
        <f t="shared" si="306"/>
        <v>9.3410512198017061E-4</v>
      </c>
      <c r="AL217" s="5">
        <f t="shared" si="307"/>
        <v>4.6331657244790612E-6</v>
      </c>
      <c r="AM217" s="5">
        <f t="shared" si="308"/>
        <v>4.7099077343040823E-5</v>
      </c>
      <c r="AN217" s="5">
        <f t="shared" si="309"/>
        <v>7.7165244355744552E-5</v>
      </c>
      <c r="AO217" s="5">
        <f t="shared" si="310"/>
        <v>6.3212224871339015E-5</v>
      </c>
      <c r="AP217" s="5">
        <f t="shared" si="311"/>
        <v>3.4521460246735746E-5</v>
      </c>
      <c r="AQ217" s="5">
        <f t="shared" si="312"/>
        <v>1.4139644902460535E-5</v>
      </c>
      <c r="AR217" s="5">
        <f t="shared" si="313"/>
        <v>1.1024964966793028E-2</v>
      </c>
      <c r="AS217" s="5">
        <f t="shared" si="314"/>
        <v>6.0661562240288793E-3</v>
      </c>
      <c r="AT217" s="5">
        <f t="shared" si="315"/>
        <v>1.66886023879259E-3</v>
      </c>
      <c r="AU217" s="5">
        <f t="shared" si="316"/>
        <v>3.0608009352948729E-4</v>
      </c>
      <c r="AV217" s="5">
        <f t="shared" si="317"/>
        <v>4.2102847265448757E-5</v>
      </c>
      <c r="AW217" s="5">
        <f t="shared" si="318"/>
        <v>1.1601684284844025E-7</v>
      </c>
      <c r="AX217" s="5">
        <f t="shared" si="319"/>
        <v>4.3191423892813312E-6</v>
      </c>
      <c r="AY217" s="5">
        <f t="shared" si="320"/>
        <v>7.0763101249029797E-6</v>
      </c>
      <c r="AZ217" s="5">
        <f t="shared" si="321"/>
        <v>5.79677172811804E-6</v>
      </c>
      <c r="BA217" s="5">
        <f t="shared" si="322"/>
        <v>3.1657329761598319E-6</v>
      </c>
      <c r="BB217" s="5">
        <f t="shared" si="323"/>
        <v>1.2966525697053091E-6</v>
      </c>
      <c r="BC217" s="5">
        <f t="shared" si="324"/>
        <v>4.2487674082047927E-7</v>
      </c>
      <c r="BD217" s="5">
        <f t="shared" si="325"/>
        <v>3.0104769338325085E-3</v>
      </c>
      <c r="BE217" s="5">
        <f t="shared" si="326"/>
        <v>1.6564246185333282E-3</v>
      </c>
      <c r="BF217" s="5">
        <f t="shared" si="327"/>
        <v>4.5569897680470536E-4</v>
      </c>
      <c r="BG217" s="5">
        <f t="shared" si="328"/>
        <v>8.3578230339161934E-5</v>
      </c>
      <c r="BH217" s="5">
        <f t="shared" si="329"/>
        <v>1.1496603474303455E-5</v>
      </c>
      <c r="BI217" s="5">
        <f t="shared" si="330"/>
        <v>1.2651322327262545E-6</v>
      </c>
      <c r="BJ217" s="8">
        <f t="shared" si="331"/>
        <v>0.12108699105397018</v>
      </c>
      <c r="BK217" s="8">
        <f t="shared" si="332"/>
        <v>0.23829719081613673</v>
      </c>
      <c r="BL217" s="8">
        <f t="shared" si="333"/>
        <v>0.55694852645873605</v>
      </c>
      <c r="BM217" s="8">
        <f t="shared" si="334"/>
        <v>0.37269463618907217</v>
      </c>
      <c r="BN217" s="8">
        <f t="shared" si="335"/>
        <v>0.6257775129156179</v>
      </c>
    </row>
    <row r="218" spans="1:66" x14ac:dyDescent="0.25">
      <c r="A218" t="s">
        <v>344</v>
      </c>
      <c r="B218" t="s">
        <v>424</v>
      </c>
      <c r="C218" t="s">
        <v>376</v>
      </c>
      <c r="D218" s="11">
        <v>44473</v>
      </c>
      <c r="E218">
        <f>VLOOKUP(A218,home!$A$2:$E$405,3,FALSE)</f>
        <v>1.3555555555555601</v>
      </c>
      <c r="F218">
        <f>VLOOKUP(B218,home!$B$2:$E$405,3,FALSE)</f>
        <v>1.39</v>
      </c>
      <c r="G218">
        <f>VLOOKUP(C218,away!$B$2:$E$405,4,FALSE)</f>
        <v>0.74</v>
      </c>
      <c r="H218">
        <f>VLOOKUP(A218,away!$A$2:$E$405,3,FALSE)</f>
        <v>1.36666666666667</v>
      </c>
      <c r="I218">
        <f>VLOOKUP(C218,away!$B$2:$E$405,3,FALSE)</f>
        <v>1.72</v>
      </c>
      <c r="J218">
        <f>VLOOKUP(B218,home!$B$2:$E$405,4,FALSE)</f>
        <v>0.65</v>
      </c>
      <c r="K218" s="3">
        <f t="shared" si="280"/>
        <v>1.3943244444444491</v>
      </c>
      <c r="L218" s="3">
        <f t="shared" si="281"/>
        <v>1.5279333333333371</v>
      </c>
      <c r="M218" s="5">
        <f t="shared" si="282"/>
        <v>5.3812054381415175E-2</v>
      </c>
      <c r="N218" s="5">
        <f t="shared" si="283"/>
        <v>7.5031462829781195E-2</v>
      </c>
      <c r="O218" s="5">
        <f t="shared" si="284"/>
        <v>8.2221231624510505E-2</v>
      </c>
      <c r="P218" s="5">
        <f t="shared" si="285"/>
        <v>0.11464307310638397</v>
      </c>
      <c r="Q218" s="5">
        <f t="shared" si="286"/>
        <v>5.2309101362994513E-2</v>
      </c>
      <c r="R218" s="5">
        <f t="shared" si="287"/>
        <v>6.2814280253405366E-2</v>
      </c>
      <c r="S218" s="5">
        <f t="shared" si="288"/>
        <v>6.1059898020799468E-2</v>
      </c>
      <c r="T218" s="5">
        <f t="shared" si="289"/>
        <v>7.9924819609231618E-2</v>
      </c>
      <c r="U218" s="5">
        <f t="shared" si="290"/>
        <v>8.7583486417507364E-2</v>
      </c>
      <c r="V218" s="5">
        <f t="shared" si="291"/>
        <v>1.4453792376974381E-2</v>
      </c>
      <c r="W218" s="5">
        <f t="shared" si="292"/>
        <v>2.4311952899115231E-2</v>
      </c>
      <c r="X218" s="5">
        <f t="shared" si="293"/>
        <v>3.7147043232988231E-2</v>
      </c>
      <c r="Y218" s="5">
        <f t="shared" si="294"/>
        <v>2.8379102795228647E-2</v>
      </c>
      <c r="Z218" s="5">
        <f t="shared" si="295"/>
        <v>3.1992010869506704E-2</v>
      </c>
      <c r="AA218" s="5">
        <f t="shared" si="296"/>
        <v>4.4607242782285707E-2</v>
      </c>
      <c r="AB218" s="5">
        <f t="shared" si="297"/>
        <v>3.1098484505304599E-2</v>
      </c>
      <c r="AC218" s="5">
        <f t="shared" si="298"/>
        <v>1.9245538885129534E-3</v>
      </c>
      <c r="AD218" s="5">
        <f t="shared" si="299"/>
        <v>8.4746875548546135E-3</v>
      </c>
      <c r="AE218" s="5">
        <f t="shared" si="300"/>
        <v>1.2948757604647559E-2</v>
      </c>
      <c r="AF218" s="5">
        <f t="shared" si="301"/>
        <v>9.8924191846972726E-3</v>
      </c>
      <c r="AG218" s="5">
        <f t="shared" si="302"/>
        <v>5.0383190065350541E-3</v>
      </c>
      <c r="AH218" s="5">
        <f t="shared" si="303"/>
        <v>1.2220414951970434E-2</v>
      </c>
      <c r="AI218" s="5">
        <f t="shared" si="304"/>
        <v>1.7039223288786813E-2</v>
      </c>
      <c r="AJ218" s="5">
        <f t="shared" si="305"/>
        <v>1.1879102772951299E-2</v>
      </c>
      <c r="AK218" s="5">
        <f t="shared" si="306"/>
        <v>5.5211077914646117E-3</v>
      </c>
      <c r="AL218" s="5">
        <f t="shared" si="307"/>
        <v>1.6400546284600981E-4</v>
      </c>
      <c r="AM218" s="5">
        <f t="shared" si="308"/>
        <v>2.3632928033525901E-3</v>
      </c>
      <c r="AN218" s="5">
        <f t="shared" si="309"/>
        <v>3.6109538506692101E-3</v>
      </c>
      <c r="AO218" s="5">
        <f t="shared" si="310"/>
        <v>2.758648376782928E-3</v>
      </c>
      <c r="AP218" s="5">
        <f t="shared" si="311"/>
        <v>1.40501026994418E-3</v>
      </c>
      <c r="AQ218" s="5">
        <f t="shared" si="312"/>
        <v>5.3669050628084574E-4</v>
      </c>
      <c r="AR218" s="5">
        <f t="shared" si="313"/>
        <v>3.7343958704561483E-3</v>
      </c>
      <c r="AS218" s="5">
        <f t="shared" si="314"/>
        <v>5.2069594474094139E-3</v>
      </c>
      <c r="AT218" s="5">
        <f t="shared" si="315"/>
        <v>3.630095419376954E-3</v>
      </c>
      <c r="AU218" s="5">
        <f t="shared" si="316"/>
        <v>1.6871769263010368E-3</v>
      </c>
      <c r="AV218" s="5">
        <f t="shared" si="317"/>
        <v>5.8811800761104655E-4</v>
      </c>
      <c r="AW218" s="5">
        <f t="shared" si="318"/>
        <v>9.7056373557089894E-6</v>
      </c>
      <c r="AX218" s="5">
        <f t="shared" si="319"/>
        <v>5.4919948751569339E-4</v>
      </c>
      <c r="AY218" s="5">
        <f t="shared" si="320"/>
        <v>8.39140203624814E-4</v>
      </c>
      <c r="AZ218" s="5">
        <f t="shared" si="321"/>
        <v>6.4107514422923864E-4</v>
      </c>
      <c r="BA218" s="5">
        <f t="shared" si="322"/>
        <v>3.2650669401311028E-4</v>
      </c>
      <c r="BB218" s="5">
        <f t="shared" si="323"/>
        <v>1.2472011533477489E-4</v>
      </c>
      <c r="BC218" s="5">
        <f t="shared" si="324"/>
        <v>3.8112804311436176E-5</v>
      </c>
      <c r="BD218" s="5">
        <f t="shared" si="325"/>
        <v>9.5098465505538655E-4</v>
      </c>
      <c r="BE218" s="5">
        <f t="shared" si="326"/>
        <v>1.3259811508352978E-3</v>
      </c>
      <c r="BF218" s="5">
        <f t="shared" si="327"/>
        <v>9.2442396574111919E-4</v>
      </c>
      <c r="BG218" s="5">
        <f t="shared" si="328"/>
        <v>4.296489774877068E-4</v>
      </c>
      <c r="BH218" s="5">
        <f t="shared" si="329"/>
        <v>1.4976751796041808E-4</v>
      </c>
      <c r="BI218" s="5">
        <f t="shared" si="330"/>
        <v>4.1764902255196813E-5</v>
      </c>
      <c r="BJ218" s="8">
        <f t="shared" si="331"/>
        <v>0.34665101633613277</v>
      </c>
      <c r="BK218" s="8">
        <f t="shared" si="332"/>
        <v>0.2468965174405568</v>
      </c>
      <c r="BL218" s="8">
        <f t="shared" si="333"/>
        <v>0.37365389122867648</v>
      </c>
      <c r="BM218" s="8">
        <f t="shared" si="334"/>
        <v>0.55753279775011311</v>
      </c>
      <c r="BN218" s="8">
        <f t="shared" si="335"/>
        <v>0.44083120355849065</v>
      </c>
    </row>
    <row r="219" spans="1:66" x14ac:dyDescent="0.25">
      <c r="A219" t="s">
        <v>340</v>
      </c>
      <c r="B219" t="s">
        <v>385</v>
      </c>
      <c r="C219" t="s">
        <v>361</v>
      </c>
      <c r="D219" s="11">
        <v>44473</v>
      </c>
      <c r="E219">
        <f>VLOOKUP(A219,home!$A$2:$E$405,3,FALSE)</f>
        <v>1.35849056603774</v>
      </c>
      <c r="F219">
        <f>VLOOKUP(B219,home!$B$2:$E$405,3,FALSE)</f>
        <v>0.56000000000000005</v>
      </c>
      <c r="G219">
        <f>VLOOKUP(C219,away!$B$2:$E$405,4,FALSE)</f>
        <v>1.08</v>
      </c>
      <c r="H219">
        <f>VLOOKUP(A219,away!$A$2:$E$405,3,FALSE)</f>
        <v>1.13836477987421</v>
      </c>
      <c r="I219">
        <f>VLOOKUP(C219,away!$B$2:$E$405,3,FALSE)</f>
        <v>0.64</v>
      </c>
      <c r="J219">
        <f>VLOOKUP(B219,home!$B$2:$E$405,4,FALSE)</f>
        <v>0.56999999999999995</v>
      </c>
      <c r="K219" s="3">
        <f t="shared" si="280"/>
        <v>0.82161509433962532</v>
      </c>
      <c r="L219" s="3">
        <f t="shared" si="281"/>
        <v>0.4152754716981118</v>
      </c>
      <c r="M219" s="5">
        <f t="shared" si="282"/>
        <v>0.29028543947274782</v>
      </c>
      <c r="N219" s="5">
        <f t="shared" si="283"/>
        <v>0.23850289873782132</v>
      </c>
      <c r="O219" s="5">
        <f t="shared" si="284"/>
        <v>0.12054842280413904</v>
      </c>
      <c r="P219" s="5">
        <f t="shared" si="285"/>
        <v>9.9044403774715739E-2</v>
      </c>
      <c r="Q219" s="5">
        <f t="shared" si="286"/>
        <v>9.7978790823374573E-2</v>
      </c>
      <c r="R219" s="5">
        <f t="shared" si="287"/>
        <v>2.503040157122613E-2</v>
      </c>
      <c r="S219" s="5">
        <f t="shared" si="288"/>
        <v>8.4484033516344127E-3</v>
      </c>
      <c r="T219" s="5">
        <f t="shared" si="289"/>
        <v>4.0688188575587501E-2</v>
      </c>
      <c r="U219" s="5">
        <f t="shared" si="290"/>
        <v>2.0565355748301664E-2</v>
      </c>
      <c r="V219" s="5">
        <f t="shared" si="291"/>
        <v>3.2028516266639724E-4</v>
      </c>
      <c r="W219" s="5">
        <f t="shared" si="292"/>
        <v>2.6833617821876439E-2</v>
      </c>
      <c r="X219" s="5">
        <f t="shared" si="293"/>
        <v>1.1143343298346597E-2</v>
      </c>
      <c r="Y219" s="5">
        <f t="shared" si="294"/>
        <v>2.3137785722574383E-3</v>
      </c>
      <c r="Z219" s="5">
        <f t="shared" si="295"/>
        <v>3.4648372730946976E-3</v>
      </c>
      <c r="AA219" s="5">
        <f t="shared" si="296"/>
        <v>2.8467626030051502E-3</v>
      </c>
      <c r="AB219" s="5">
        <f t="shared" si="297"/>
        <v>1.1694715623152968E-3</v>
      </c>
      <c r="AC219" s="5">
        <f t="shared" si="298"/>
        <v>6.8300129503135288E-6</v>
      </c>
      <c r="AD219" s="5">
        <f t="shared" si="299"/>
        <v>5.5117263595486146E-3</v>
      </c>
      <c r="AE219" s="5">
        <f t="shared" si="300"/>
        <v>2.2888847638324675E-3</v>
      </c>
      <c r="AF219" s="5">
        <f t="shared" si="301"/>
        <v>4.7525884998157465E-4</v>
      </c>
      <c r="AG219" s="5">
        <f t="shared" si="302"/>
        <v>6.5787781034933545E-5</v>
      </c>
      <c r="AH219" s="5">
        <f t="shared" si="303"/>
        <v>3.5971548323539992E-4</v>
      </c>
      <c r="AI219" s="5">
        <f t="shared" si="304"/>
        <v>2.9554767069387707E-4</v>
      </c>
      <c r="AJ219" s="5">
        <f t="shared" si="305"/>
        <v>1.2141321366950315E-4</v>
      </c>
      <c r="AK219" s="5">
        <f t="shared" si="306"/>
        <v>3.3251643001048636E-5</v>
      </c>
      <c r="AL219" s="5">
        <f t="shared" si="307"/>
        <v>9.321508673202313E-8</v>
      </c>
      <c r="AM219" s="5">
        <f t="shared" si="308"/>
        <v>9.05703514574947E-4</v>
      </c>
      <c r="AN219" s="5">
        <f t="shared" si="309"/>
        <v>3.7611645423374877E-4</v>
      </c>
      <c r="AO219" s="5">
        <f t="shared" si="310"/>
        <v>7.8095968972670673E-5</v>
      </c>
      <c r="AP219" s="5">
        <f t="shared" si="311"/>
        <v>1.0810446784282309E-5</v>
      </c>
      <c r="AQ219" s="5">
        <f t="shared" si="312"/>
        <v>1.1223283469025426E-6</v>
      </c>
      <c r="AR219" s="5">
        <f t="shared" si="313"/>
        <v>2.9876203395539001E-5</v>
      </c>
      <c r="AS219" s="5">
        <f t="shared" si="314"/>
        <v>2.4546739671335613E-5</v>
      </c>
      <c r="AT219" s="5">
        <f t="shared" si="315"/>
        <v>1.0083985915397316E-5</v>
      </c>
      <c r="AU219" s="5">
        <f t="shared" si="316"/>
        <v>2.7617183463995395E-6</v>
      </c>
      <c r="AV219" s="5">
        <f t="shared" si="317"/>
        <v>5.6726736992913284E-7</v>
      </c>
      <c r="AW219" s="5">
        <f t="shared" si="318"/>
        <v>8.8346306320568113E-10</v>
      </c>
      <c r="AX219" s="5">
        <f t="shared" si="319"/>
        <v>1.2402327976187086E-4</v>
      </c>
      <c r="AY219" s="5">
        <f t="shared" si="320"/>
        <v>5.1503826004657805E-5</v>
      </c>
      <c r="AZ219" s="5">
        <f t="shared" si="321"/>
        <v>1.0694137819170874E-5</v>
      </c>
      <c r="BA219" s="5">
        <f t="shared" si="322"/>
        <v>1.4803377090869343E-6</v>
      </c>
      <c r="BB219" s="5">
        <f t="shared" si="323"/>
        <v>1.5368698510339468E-7</v>
      </c>
      <c r="BC219" s="5">
        <f t="shared" si="324"/>
        <v>1.2764487046534588E-8</v>
      </c>
      <c r="BD219" s="5">
        <f t="shared" si="325"/>
        <v>2.0678090762718639E-6</v>
      </c>
      <c r="BE219" s="5">
        <f t="shared" si="326"/>
        <v>1.6989431492774411E-6</v>
      </c>
      <c r="BF219" s="5">
        <f t="shared" si="327"/>
        <v>6.9793866793562243E-7</v>
      </c>
      <c r="BG219" s="5">
        <f t="shared" si="328"/>
        <v>1.9114564816639963E-7</v>
      </c>
      <c r="BH219" s="5">
        <f t="shared" si="329"/>
        <v>3.9262037437711303E-8</v>
      </c>
      <c r="BI219" s="5">
        <f t="shared" si="330"/>
        <v>6.451656518670216E-9</v>
      </c>
      <c r="BJ219" s="8">
        <f t="shared" si="331"/>
        <v>0.42736199232934097</v>
      </c>
      <c r="BK219" s="8">
        <f t="shared" si="332"/>
        <v>0.39815695881580609</v>
      </c>
      <c r="BL219" s="8">
        <f t="shared" si="333"/>
        <v>0.17104287976452132</v>
      </c>
      <c r="BM219" s="8">
        <f t="shared" si="334"/>
        <v>0.12858480805619682</v>
      </c>
      <c r="BN219" s="8">
        <f t="shared" si="335"/>
        <v>0.87139035718402458</v>
      </c>
    </row>
    <row r="220" spans="1:66" x14ac:dyDescent="0.25">
      <c r="A220" t="s">
        <v>340</v>
      </c>
      <c r="B220" t="s">
        <v>352</v>
      </c>
      <c r="C220" t="s">
        <v>341</v>
      </c>
      <c r="D220" s="11">
        <v>44473</v>
      </c>
      <c r="E220">
        <f>VLOOKUP(A220,home!$A$2:$E$405,3,FALSE)</f>
        <v>1.35849056603774</v>
      </c>
      <c r="F220">
        <f>VLOOKUP(B220,home!$B$2:$E$405,3,FALSE)</f>
        <v>1.1299999999999999</v>
      </c>
      <c r="G220">
        <f>VLOOKUP(C220,away!$B$2:$E$405,4,FALSE)</f>
        <v>1.33</v>
      </c>
      <c r="H220">
        <f>VLOOKUP(A220,away!$A$2:$E$405,3,FALSE)</f>
        <v>1.13836477987421</v>
      </c>
      <c r="I220">
        <f>VLOOKUP(C220,away!$B$2:$E$405,3,FALSE)</f>
        <v>0.59</v>
      </c>
      <c r="J220">
        <f>VLOOKUP(B220,home!$B$2:$E$405,4,FALSE)</f>
        <v>0.76</v>
      </c>
      <c r="K220" s="3">
        <f t="shared" si="280"/>
        <v>2.0416754716981194</v>
      </c>
      <c r="L220" s="3">
        <f t="shared" si="281"/>
        <v>0.51044276729559579</v>
      </c>
      <c r="M220" s="5">
        <f t="shared" si="282"/>
        <v>7.7916445421650132E-2</v>
      </c>
      <c r="N220" s="5">
        <f t="shared" si="283"/>
        <v>0.15908009545928833</v>
      </c>
      <c r="O220" s="5">
        <f t="shared" si="284"/>
        <v>3.9771886018863348E-2</v>
      </c>
      <c r="P220" s="5">
        <f t="shared" si="285"/>
        <v>8.1201284147886674E-2</v>
      </c>
      <c r="Q220" s="5">
        <f t="shared" si="286"/>
        <v>0.16239496446731222</v>
      </c>
      <c r="R220" s="5">
        <f t="shared" si="287"/>
        <v>1.0150635780016813E-2</v>
      </c>
      <c r="S220" s="5">
        <f t="shared" si="288"/>
        <v>2.1156151668572203E-2</v>
      </c>
      <c r="T220" s="5">
        <f t="shared" si="289"/>
        <v>8.2893335057564799E-2</v>
      </c>
      <c r="U220" s="5">
        <f t="shared" si="290"/>
        <v>2.0724304094201635E-2</v>
      </c>
      <c r="V220" s="5">
        <f t="shared" si="291"/>
        <v>2.4497847574182401E-3</v>
      </c>
      <c r="W220" s="5">
        <f t="shared" si="292"/>
        <v>0.11051927189339966</v>
      </c>
      <c r="X220" s="5">
        <f t="shared" si="293"/>
        <v>5.6413762984761286E-2</v>
      </c>
      <c r="Y220" s="5">
        <f t="shared" si="294"/>
        <v>1.4397998645749701E-2</v>
      </c>
      <c r="Z220" s="5">
        <f t="shared" si="295"/>
        <v>1.7271062057871572E-3</v>
      </c>
      <c r="AA220" s="5">
        <f t="shared" si="296"/>
        <v>3.526190377373244E-3</v>
      </c>
      <c r="AB220" s="5">
        <f t="shared" si="297"/>
        <v>3.5996682010104443E-3</v>
      </c>
      <c r="AC220" s="5">
        <f t="shared" si="298"/>
        <v>1.5956649709167645E-4</v>
      </c>
      <c r="AD220" s="5">
        <f t="shared" si="299"/>
        <v>5.6411121643672367E-2</v>
      </c>
      <c r="AE220" s="5">
        <f t="shared" si="300"/>
        <v>2.8794649038044601E-2</v>
      </c>
      <c r="AF220" s="5">
        <f t="shared" si="301"/>
        <v>7.3490101691424765E-3</v>
      </c>
      <c r="AG220" s="5">
        <f t="shared" si="302"/>
        <v>1.250416362540187E-3</v>
      </c>
      <c r="AH220" s="5">
        <f t="shared" si="303"/>
        <v>2.2039721777384827E-4</v>
      </c>
      <c r="AI220" s="5">
        <f t="shared" si="304"/>
        <v>4.4997959355937486E-4</v>
      </c>
      <c r="AJ220" s="5">
        <f t="shared" si="305"/>
        <v>4.5935614946743242E-4</v>
      </c>
      <c r="AK220" s="5">
        <f t="shared" si="306"/>
        <v>3.1261872771378395E-4</v>
      </c>
      <c r="AL220" s="5">
        <f t="shared" si="307"/>
        <v>6.6517431079954602E-6</v>
      </c>
      <c r="AM220" s="5">
        <f t="shared" si="308"/>
        <v>2.3034640678172937E-2</v>
      </c>
      <c r="AN220" s="5">
        <f t="shared" si="309"/>
        <v>1.1757865731426292E-2</v>
      </c>
      <c r="AO220" s="5">
        <f t="shared" si="310"/>
        <v>3.0008587607196456E-3</v>
      </c>
      <c r="AP220" s="5">
        <f t="shared" si="311"/>
        <v>5.1058888336165615E-4</v>
      </c>
      <c r="AQ220" s="5">
        <f t="shared" si="312"/>
        <v>6.5156600643372968E-5</v>
      </c>
      <c r="AR220" s="5">
        <f t="shared" si="313"/>
        <v>2.2500033148946639E-5</v>
      </c>
      <c r="AS220" s="5">
        <f t="shared" si="314"/>
        <v>4.5937765792598954E-5</v>
      </c>
      <c r="AT220" s="5">
        <f t="shared" si="315"/>
        <v>4.6895004821681111E-5</v>
      </c>
      <c r="AU220" s="5">
        <f t="shared" si="316"/>
        <v>3.1914793696530455E-5</v>
      </c>
      <c r="AV220" s="5">
        <f t="shared" si="317"/>
        <v>1.6289912868627995E-5</v>
      </c>
      <c r="AW220" s="5">
        <f t="shared" si="318"/>
        <v>1.9256029087317553E-7</v>
      </c>
      <c r="AX220" s="5">
        <f t="shared" si="319"/>
        <v>7.8382101453342446E-3</v>
      </c>
      <c r="AY220" s="5">
        <f t="shared" si="320"/>
        <v>4.0009576772288263E-3</v>
      </c>
      <c r="AZ220" s="5">
        <f t="shared" si="321"/>
        <v>1.0211299542986206E-3</v>
      </c>
      <c r="BA220" s="5">
        <f t="shared" si="322"/>
        <v>1.7374279988020445E-4</v>
      </c>
      <c r="BB220" s="5">
        <f t="shared" si="323"/>
        <v>2.2171438892134111E-5</v>
      </c>
      <c r="BC220" s="5">
        <f t="shared" si="324"/>
        <v>2.263450124605227E-6</v>
      </c>
      <c r="BD220" s="5">
        <f t="shared" si="325"/>
        <v>1.91416319746516E-6</v>
      </c>
      <c r="BE220" s="5">
        <f t="shared" si="326"/>
        <v>3.9081000490918611E-6</v>
      </c>
      <c r="BF220" s="5">
        <f t="shared" si="327"/>
        <v>3.9895360055865353E-6</v>
      </c>
      <c r="BG220" s="5">
        <f t="shared" si="328"/>
        <v>2.7151126020208402E-6</v>
      </c>
      <c r="BH220" s="5">
        <f t="shared" si="329"/>
        <v>1.3858447006111017E-6</v>
      </c>
      <c r="BI220" s="5">
        <f t="shared" si="330"/>
        <v>5.6588902656410156E-7</v>
      </c>
      <c r="BJ220" s="8">
        <f t="shared" si="331"/>
        <v>0.73093221184155832</v>
      </c>
      <c r="BK220" s="8">
        <f t="shared" si="332"/>
        <v>0.18689084191295574</v>
      </c>
      <c r="BL220" s="8">
        <f t="shared" si="333"/>
        <v>7.9393052315889653E-2</v>
      </c>
      <c r="BM220" s="8">
        <f t="shared" si="334"/>
        <v>0.46442713586423512</v>
      </c>
      <c r="BN220" s="8">
        <f t="shared" si="335"/>
        <v>0.5305153112950175</v>
      </c>
    </row>
    <row r="221" spans="1:66" x14ac:dyDescent="0.25">
      <c r="A221" t="s">
        <v>340</v>
      </c>
      <c r="B221" t="s">
        <v>377</v>
      </c>
      <c r="C221" t="s">
        <v>394</v>
      </c>
      <c r="D221" s="11">
        <v>44473</v>
      </c>
      <c r="E221">
        <f>VLOOKUP(A221,home!$A$2:$E$405,3,FALSE)</f>
        <v>1.35849056603774</v>
      </c>
      <c r="F221">
        <f>VLOOKUP(B221,home!$B$2:$E$405,3,FALSE)</f>
        <v>0.39</v>
      </c>
      <c r="G221">
        <f>VLOOKUP(C221,away!$B$2:$E$405,4,FALSE)</f>
        <v>0.98</v>
      </c>
      <c r="H221">
        <f>VLOOKUP(A221,away!$A$2:$E$405,3,FALSE)</f>
        <v>1.13836477987421</v>
      </c>
      <c r="I221">
        <f>VLOOKUP(C221,away!$B$2:$E$405,3,FALSE)</f>
        <v>0.79</v>
      </c>
      <c r="J221">
        <f>VLOOKUP(B221,home!$B$2:$E$405,4,FALSE)</f>
        <v>1.05</v>
      </c>
      <c r="K221" s="3">
        <f t="shared" si="280"/>
        <v>0.51921509433962421</v>
      </c>
      <c r="L221" s="3">
        <f t="shared" si="281"/>
        <v>0.94427358490565727</v>
      </c>
      <c r="M221" s="5">
        <f t="shared" si="282"/>
        <v>0.23142748847631914</v>
      </c>
      <c r="N221" s="5">
        <f t="shared" si="283"/>
        <v>0.12016064526201432</v>
      </c>
      <c r="O221" s="5">
        <f t="shared" si="284"/>
        <v>0.21853086418924655</v>
      </c>
      <c r="P221" s="5">
        <f t="shared" si="285"/>
        <v>0.11346452326613925</v>
      </c>
      <c r="Q221" s="5">
        <f t="shared" si="286"/>
        <v>3.1194610382813445E-2</v>
      </c>
      <c r="R221" s="5">
        <f t="shared" si="287"/>
        <v>0.10317646127025557</v>
      </c>
      <c r="S221" s="5">
        <f t="shared" si="288"/>
        <v>1.3907377776051879E-2</v>
      </c>
      <c r="T221" s="5">
        <f t="shared" si="289"/>
        <v>2.9456246575914488E-2</v>
      </c>
      <c r="U221" s="5">
        <f t="shared" si="290"/>
        <v>5.357077607206432E-2</v>
      </c>
      <c r="V221" s="5">
        <f t="shared" si="291"/>
        <v>7.5761382809654899E-4</v>
      </c>
      <c r="W221" s="5">
        <f t="shared" si="292"/>
        <v>5.3989041909334352E-3</v>
      </c>
      <c r="X221" s="5">
        <f t="shared" si="293"/>
        <v>5.0980426149348917E-3</v>
      </c>
      <c r="Y221" s="5">
        <f t="shared" si="294"/>
        <v>2.4069734880031901E-3</v>
      </c>
      <c r="Z221" s="5">
        <f t="shared" si="295"/>
        <v>3.2475602320514649E-2</v>
      </c>
      <c r="AA221" s="5">
        <f t="shared" si="296"/>
        <v>1.6861822922582131E-2</v>
      </c>
      <c r="AB221" s="5">
        <f t="shared" si="297"/>
        <v>4.3774564897432599E-3</v>
      </c>
      <c r="AC221" s="5">
        <f t="shared" si="298"/>
        <v>2.321523374091476E-5</v>
      </c>
      <c r="AD221" s="5">
        <f t="shared" si="299"/>
        <v>7.007981372065239E-4</v>
      </c>
      <c r="AE221" s="5">
        <f t="shared" si="300"/>
        <v>6.6174516931521098E-4</v>
      </c>
      <c r="AF221" s="5">
        <f t="shared" si="301"/>
        <v>3.1243424166163764E-4</v>
      </c>
      <c r="AG221" s="5">
        <f t="shared" si="302"/>
        <v>9.8341133807038379E-5</v>
      </c>
      <c r="AH221" s="5">
        <f t="shared" si="303"/>
        <v>7.6664633562907114E-3</v>
      </c>
      <c r="AI221" s="5">
        <f t="shared" si="304"/>
        <v>3.9805434947877538E-3</v>
      </c>
      <c r="AJ221" s="5">
        <f t="shared" si="305"/>
        <v>1.0333791330846005E-3</v>
      </c>
      <c r="AK221" s="5">
        <f t="shared" si="306"/>
        <v>1.7884868135770664E-4</v>
      </c>
      <c r="AL221" s="5">
        <f t="shared" si="307"/>
        <v>4.5527961198860286E-7</v>
      </c>
      <c r="AM221" s="5">
        <f t="shared" si="308"/>
        <v>7.2772994184543691E-5</v>
      </c>
      <c r="AN221" s="5">
        <f t="shared" si="309"/>
        <v>6.8717616102957618E-5</v>
      </c>
      <c r="AO221" s="5">
        <f t="shared" si="310"/>
        <v>3.244411485185525E-5</v>
      </c>
      <c r="AP221" s="5">
        <f t="shared" si="311"/>
        <v>1.0212040213417413E-5</v>
      </c>
      <c r="AQ221" s="5">
        <f t="shared" si="312"/>
        <v>2.4107399553810982E-6</v>
      </c>
      <c r="AR221" s="5">
        <f t="shared" si="313"/>
        <v>1.4478477673984978E-3</v>
      </c>
      <c r="AS221" s="5">
        <f t="shared" si="314"/>
        <v>7.5174441513922523E-4</v>
      </c>
      <c r="AT221" s="5">
        <f t="shared" si="315"/>
        <v>1.9515852371289924E-4</v>
      </c>
      <c r="AU221" s="5">
        <f t="shared" si="316"/>
        <v>3.3776417100258259E-5</v>
      </c>
      <c r="AV221" s="5">
        <f t="shared" si="317"/>
        <v>4.3843063977912718E-6</v>
      </c>
      <c r="AW221" s="5">
        <f t="shared" si="318"/>
        <v>6.2004163410112761E-9</v>
      </c>
      <c r="AX221" s="5">
        <f t="shared" si="319"/>
        <v>6.2974728401507922E-6</v>
      </c>
      <c r="AY221" s="5">
        <f t="shared" si="320"/>
        <v>5.9465372546151996E-6</v>
      </c>
      <c r="AZ221" s="5">
        <f t="shared" si="321"/>
        <v>2.8075790255952694E-6</v>
      </c>
      <c r="BA221" s="5">
        <f t="shared" si="322"/>
        <v>8.8370757046825923E-7</v>
      </c>
      <c r="BB221" s="5">
        <f t="shared" si="323"/>
        <v>2.0861542889358295E-7</v>
      </c>
      <c r="BC221" s="5">
        <f t="shared" si="324"/>
        <v>3.9398007781594972E-8</v>
      </c>
      <c r="BD221" s="5">
        <f t="shared" si="325"/>
        <v>2.2786073361983857E-4</v>
      </c>
      <c r="BE221" s="5">
        <f t="shared" si="326"/>
        <v>1.1830873230272045E-4</v>
      </c>
      <c r="BF221" s="5">
        <f t="shared" si="327"/>
        <v>3.071383980187917E-5</v>
      </c>
      <c r="BG221" s="5">
        <f t="shared" si="328"/>
        <v>5.3156964100882669E-6</v>
      </c>
      <c r="BH221" s="5">
        <f t="shared" si="329"/>
        <v>6.8999745326119525E-7</v>
      </c>
      <c r="BI221" s="5">
        <f t="shared" si="330"/>
        <v>7.1651418557822433E-8</v>
      </c>
      <c r="BJ221" s="8">
        <f t="shared" si="331"/>
        <v>0.1956914820120399</v>
      </c>
      <c r="BK221" s="8">
        <f t="shared" si="332"/>
        <v>0.35958662039721434</v>
      </c>
      <c r="BL221" s="8">
        <f t="shared" si="333"/>
        <v>0.41219248769016764</v>
      </c>
      <c r="BM221" s="8">
        <f t="shared" si="334"/>
        <v>0.18198565923630991</v>
      </c>
      <c r="BN221" s="8">
        <f t="shared" si="335"/>
        <v>0.81795459284678829</v>
      </c>
    </row>
    <row r="222" spans="1:66" x14ac:dyDescent="0.25">
      <c r="A222" t="s">
        <v>340</v>
      </c>
      <c r="B222" t="s">
        <v>413</v>
      </c>
      <c r="C222" t="s">
        <v>354</v>
      </c>
      <c r="D222" s="11">
        <v>44473</v>
      </c>
      <c r="E222">
        <f>VLOOKUP(A222,home!$A$2:$E$405,3,FALSE)</f>
        <v>1.35849056603774</v>
      </c>
      <c r="F222">
        <f>VLOOKUP(B222,home!$B$2:$E$405,3,FALSE)</f>
        <v>1.33</v>
      </c>
      <c r="G222">
        <f>VLOOKUP(C222,away!$B$2:$E$405,4,FALSE)</f>
        <v>0.59</v>
      </c>
      <c r="H222">
        <f>VLOOKUP(A222,away!$A$2:$E$405,3,FALSE)</f>
        <v>1.13836477987421</v>
      </c>
      <c r="I222">
        <f>VLOOKUP(C222,away!$B$2:$E$405,3,FALSE)</f>
        <v>1.57</v>
      </c>
      <c r="J222">
        <f>VLOOKUP(B222,home!$B$2:$E$405,4,FALSE)</f>
        <v>0.59</v>
      </c>
      <c r="K222" s="3">
        <f t="shared" si="280"/>
        <v>1.0660075471698145</v>
      </c>
      <c r="L222" s="3">
        <f t="shared" si="281"/>
        <v>1.0544672955974808</v>
      </c>
      <c r="M222" s="5">
        <f t="shared" si="282"/>
        <v>0.11997464589077474</v>
      </c>
      <c r="N222" s="5">
        <f t="shared" si="283"/>
        <v>0.12789387798859184</v>
      </c>
      <c r="O222" s="5">
        <f t="shared" si="284"/>
        <v>0.12650934039271064</v>
      </c>
      <c r="P222" s="5">
        <f t="shared" si="285"/>
        <v>0.13485991164610461</v>
      </c>
      <c r="Q222" s="5">
        <f t="shared" si="286"/>
        <v>6.8167919586327147E-2</v>
      </c>
      <c r="R222" s="5">
        <f t="shared" si="287"/>
        <v>6.6699981015861359E-2</v>
      </c>
      <c r="S222" s="5">
        <f t="shared" si="288"/>
        <v>3.7897998435754532E-2</v>
      </c>
      <c r="T222" s="5">
        <f t="shared" si="289"/>
        <v>7.1880841812700935E-2</v>
      </c>
      <c r="U222" s="5">
        <f t="shared" si="290"/>
        <v>7.1102683158991556E-2</v>
      </c>
      <c r="V222" s="5">
        <f t="shared" si="291"/>
        <v>4.7333340794753001E-3</v>
      </c>
      <c r="W222" s="5">
        <f t="shared" si="292"/>
        <v>2.4222505584629926E-2</v>
      </c>
      <c r="X222" s="5">
        <f t="shared" si="293"/>
        <v>2.5541839956419593E-2</v>
      </c>
      <c r="Y222" s="5">
        <f t="shared" si="294"/>
        <v>1.346651745171472E-2</v>
      </c>
      <c r="Z222" s="5">
        <f t="shared" si="295"/>
        <v>2.3444316199399545E-2</v>
      </c>
      <c r="AA222" s="5">
        <f t="shared" si="296"/>
        <v>2.4991818006795452E-2</v>
      </c>
      <c r="AB222" s="5">
        <f t="shared" si="297"/>
        <v>1.3320733306369213E-2</v>
      </c>
      <c r="AC222" s="5">
        <f t="shared" si="298"/>
        <v>3.3253745562764487E-4</v>
      </c>
      <c r="AD222" s="5">
        <f t="shared" si="299"/>
        <v>6.4553434411446188E-3</v>
      </c>
      <c r="AE222" s="5">
        <f t="shared" si="300"/>
        <v>6.8069485405367015E-3</v>
      </c>
      <c r="AF222" s="5">
        <f t="shared" si="301"/>
        <v>3.5888523094054765E-3</v>
      </c>
      <c r="AG222" s="5">
        <f t="shared" si="302"/>
        <v>1.2614424629991887E-3</v>
      </c>
      <c r="AH222" s="5">
        <f t="shared" si="303"/>
        <v>6.180316174978261E-3</v>
      </c>
      <c r="AI222" s="5">
        <f t="shared" si="304"/>
        <v>6.5882636864225052E-3</v>
      </c>
      <c r="AJ222" s="5">
        <f t="shared" si="305"/>
        <v>3.5115694062356072E-3</v>
      </c>
      <c r="AK222" s="5">
        <f t="shared" si="306"/>
        <v>1.2477864964859275E-3</v>
      </c>
      <c r="AL222" s="5">
        <f t="shared" si="307"/>
        <v>1.4951816378201294E-5</v>
      </c>
      <c r="AM222" s="5">
        <f t="shared" si="308"/>
        <v>1.3762889655666653E-3</v>
      </c>
      <c r="AN222" s="5">
        <f t="shared" si="309"/>
        <v>1.4512517034817362E-3</v>
      </c>
      <c r="AO222" s="5">
        <f t="shared" si="310"/>
        <v>7.6514872950081154E-4</v>
      </c>
      <c r="AP222" s="5">
        <f t="shared" si="311"/>
        <v>2.6894143717552302E-4</v>
      </c>
      <c r="AQ222" s="5">
        <f t="shared" si="312"/>
        <v>7.0897487483143379E-5</v>
      </c>
      <c r="AR222" s="5">
        <f t="shared" si="313"/>
        <v>1.3033882565933392E-3</v>
      </c>
      <c r="AS222" s="5">
        <f t="shared" si="314"/>
        <v>1.3894217184210061E-3</v>
      </c>
      <c r="AT222" s="5">
        <f t="shared" si="315"/>
        <v>7.4056701901922275E-4</v>
      </c>
      <c r="AU222" s="5">
        <f t="shared" si="316"/>
        <v>2.6315001048651441E-4</v>
      </c>
      <c r="AV222" s="5">
        <f t="shared" si="317"/>
        <v>7.0129974304110026E-5</v>
      </c>
      <c r="AW222" s="5">
        <f t="shared" si="318"/>
        <v>4.6685804616417345E-7</v>
      </c>
      <c r="AX222" s="5">
        <f t="shared" si="319"/>
        <v>2.4452240406343359E-4</v>
      </c>
      <c r="AY222" s="5">
        <f t="shared" si="320"/>
        <v>2.5784087812576325E-4</v>
      </c>
      <c r="AZ222" s="5">
        <f t="shared" si="321"/>
        <v>1.3594238672587659E-4</v>
      </c>
      <c r="BA222" s="5">
        <f t="shared" si="322"/>
        <v>4.7782266962633983E-5</v>
      </c>
      <c r="BB222" s="5">
        <f t="shared" si="323"/>
        <v>1.2596209455401375E-5</v>
      </c>
      <c r="BC222" s="5">
        <f t="shared" si="324"/>
        <v>2.6564581838433021E-6</v>
      </c>
      <c r="BD222" s="5">
        <f t="shared" si="325"/>
        <v>2.2906338167391551E-4</v>
      </c>
      <c r="BE222" s="5">
        <f t="shared" si="326"/>
        <v>2.441832936446337E-4</v>
      </c>
      <c r="BF222" s="5">
        <f t="shared" si="327"/>
        <v>1.3015061695898126E-4</v>
      </c>
      <c r="BG222" s="5">
        <f t="shared" si="328"/>
        <v>4.6247179982360565E-5</v>
      </c>
      <c r="BH222" s="5">
        <f t="shared" si="329"/>
        <v>1.232496072412928E-5</v>
      </c>
      <c r="BI222" s="5">
        <f t="shared" si="330"/>
        <v>2.6277002300986718E-6</v>
      </c>
      <c r="BJ222" s="8">
        <f t="shared" si="331"/>
        <v>0.35391995806119503</v>
      </c>
      <c r="BK222" s="8">
        <f t="shared" si="332"/>
        <v>0.29807122020224081</v>
      </c>
      <c r="BL222" s="8">
        <f t="shared" si="333"/>
        <v>0.3245837457568887</v>
      </c>
      <c r="BM222" s="8">
        <f t="shared" si="334"/>
        <v>0.3556561896792742</v>
      </c>
      <c r="BN222" s="8">
        <f t="shared" si="335"/>
        <v>0.64410567652037043</v>
      </c>
    </row>
    <row r="223" spans="1:66" x14ac:dyDescent="0.25">
      <c r="A223" t="s">
        <v>342</v>
      </c>
      <c r="B223" t="s">
        <v>409</v>
      </c>
      <c r="C223" t="s">
        <v>384</v>
      </c>
      <c r="D223" s="11">
        <v>44473</v>
      </c>
      <c r="E223">
        <f>VLOOKUP(A223,home!$A$2:$E$405,3,FALSE)</f>
        <v>1.17402597402597</v>
      </c>
      <c r="F223">
        <f>VLOOKUP(B223,home!$B$2:$E$405,3,FALSE)</f>
        <v>1.1000000000000001</v>
      </c>
      <c r="G223">
        <f>VLOOKUP(C223,away!$B$2:$E$405,4,FALSE)</f>
        <v>1.1000000000000001</v>
      </c>
      <c r="H223">
        <f>VLOOKUP(A223,away!$A$2:$E$405,3,FALSE)</f>
        <v>0.85714285714285698</v>
      </c>
      <c r="I223">
        <f>VLOOKUP(C223,away!$B$2:$E$405,3,FALSE)</f>
        <v>1</v>
      </c>
      <c r="J223">
        <f>VLOOKUP(B223,home!$B$2:$E$405,4,FALSE)</f>
        <v>1.17</v>
      </c>
      <c r="K223" s="3">
        <f t="shared" si="280"/>
        <v>1.4205714285714239</v>
      </c>
      <c r="L223" s="3">
        <f t="shared" si="281"/>
        <v>1.0028571428571427</v>
      </c>
      <c r="M223" s="5">
        <f t="shared" si="282"/>
        <v>8.8617265386933819E-2</v>
      </c>
      <c r="N223" s="5">
        <f t="shared" si="283"/>
        <v>0.12588715528680955</v>
      </c>
      <c r="O223" s="5">
        <f t="shared" si="284"/>
        <v>8.88704575737536E-2</v>
      </c>
      <c r="P223" s="5">
        <f t="shared" si="285"/>
        <v>0.12624683287334326</v>
      </c>
      <c r="Q223" s="5">
        <f t="shared" si="286"/>
        <v>8.9415848012287885E-2</v>
      </c>
      <c r="R223" s="5">
        <f t="shared" si="287"/>
        <v>4.4562186583410726E-2</v>
      </c>
      <c r="S223" s="5">
        <f t="shared" si="288"/>
        <v>4.4963762820252551E-2</v>
      </c>
      <c r="T223" s="5">
        <f t="shared" si="289"/>
        <v>8.9671321863751541E-2</v>
      </c>
      <c r="U223" s="5">
        <f t="shared" si="290"/>
        <v>6.3303769055062103E-2</v>
      </c>
      <c r="V223" s="5">
        <f t="shared" si="291"/>
        <v>7.1174149558771421E-3</v>
      </c>
      <c r="W223" s="5">
        <f t="shared" si="292"/>
        <v>4.2340532982580351E-2</v>
      </c>
      <c r="X223" s="5">
        <f t="shared" si="293"/>
        <v>4.2461505933959143E-2</v>
      </c>
      <c r="Y223" s="5">
        <f t="shared" si="294"/>
        <v>2.1291412261170935E-2</v>
      </c>
      <c r="Z223" s="5">
        <f t="shared" si="295"/>
        <v>1.4896502372168729E-2</v>
      </c>
      <c r="AA223" s="5">
        <f t="shared" si="296"/>
        <v>2.1161545655549334E-2</v>
      </c>
      <c r="AB223" s="5">
        <f t="shared" si="297"/>
        <v>1.5030743571341567E-2</v>
      </c>
      <c r="AC223" s="5">
        <f t="shared" si="298"/>
        <v>6.3373027007030552E-4</v>
      </c>
      <c r="AD223" s="5">
        <f t="shared" si="299"/>
        <v>1.5036937856384928E-2</v>
      </c>
      <c r="AE223" s="5">
        <f t="shared" si="300"/>
        <v>1.5079900535974595E-2</v>
      </c>
      <c r="AF223" s="5">
        <f t="shared" si="301"/>
        <v>7.5614929830386882E-3</v>
      </c>
      <c r="AG223" s="5">
        <f t="shared" si="302"/>
        <v>2.5276990829015042E-3</v>
      </c>
      <c r="AH223" s="5">
        <f t="shared" si="303"/>
        <v>3.7347659518794439E-3</v>
      </c>
      <c r="AI223" s="5">
        <f t="shared" si="304"/>
        <v>5.3055018036412957E-3</v>
      </c>
      <c r="AJ223" s="5">
        <f t="shared" si="305"/>
        <v>3.7684221382434913E-3</v>
      </c>
      <c r="AK223" s="5">
        <f t="shared" si="306"/>
        <v>1.7844376067949112E-3</v>
      </c>
      <c r="AL223" s="5">
        <f t="shared" si="307"/>
        <v>3.6113251359318591E-5</v>
      </c>
      <c r="AM223" s="5">
        <f t="shared" si="308"/>
        <v>4.2722088583968931E-3</v>
      </c>
      <c r="AN223" s="5">
        <f t="shared" si="309"/>
        <v>4.2844151694208825E-3</v>
      </c>
      <c r="AO223" s="5">
        <f t="shared" si="310"/>
        <v>2.1483281778096135E-3</v>
      </c>
      <c r="AP223" s="5">
        <f t="shared" si="311"/>
        <v>7.1815541943921367E-4</v>
      </c>
      <c r="AQ223" s="5">
        <f t="shared" si="312"/>
        <v>1.8005182301654565E-4</v>
      </c>
      <c r="AR223" s="5">
        <f t="shared" si="313"/>
        <v>7.4908734234839145E-4</v>
      </c>
      <c r="AS223" s="5">
        <f t="shared" si="314"/>
        <v>1.0641320760446256E-3</v>
      </c>
      <c r="AT223" s="5">
        <f t="shared" si="315"/>
        <v>7.558378117276947E-4</v>
      </c>
      <c r="AU223" s="5">
        <f t="shared" si="316"/>
        <v>3.5790719999143658E-4</v>
      </c>
      <c r="AV223" s="5">
        <f t="shared" si="317"/>
        <v>1.2710818559695845E-4</v>
      </c>
      <c r="AW223" s="5">
        <f t="shared" si="318"/>
        <v>1.4291119070576945E-6</v>
      </c>
      <c r="AX223" s="5">
        <f t="shared" si="319"/>
        <v>1.011496306854725E-3</v>
      </c>
      <c r="AY223" s="5">
        <f t="shared" si="320"/>
        <v>1.014386296302881E-3</v>
      </c>
      <c r="AZ223" s="5">
        <f t="shared" si="321"/>
        <v>5.0864227143187309E-4</v>
      </c>
      <c r="BA223" s="5">
        <f t="shared" si="322"/>
        <v>1.7003184502151187E-4</v>
      </c>
      <c r="BB223" s="5">
        <f t="shared" si="323"/>
        <v>4.262941257325046E-5</v>
      </c>
      <c r="BC223" s="5">
        <f t="shared" si="324"/>
        <v>8.5502421789776651E-6</v>
      </c>
      <c r="BD223" s="5">
        <f t="shared" si="325"/>
        <v>1.2520459864965965E-4</v>
      </c>
      <c r="BE223" s="5">
        <f t="shared" si="326"/>
        <v>1.7786207556745874E-4</v>
      </c>
      <c r="BF223" s="5">
        <f t="shared" si="327"/>
        <v>1.2633289138877174E-4</v>
      </c>
      <c r="BG223" s="5">
        <f t="shared" si="328"/>
        <v>5.9821631998568641E-5</v>
      </c>
      <c r="BH223" s="5">
        <f t="shared" si="329"/>
        <v>2.1245225306920182E-5</v>
      </c>
      <c r="BI223" s="5">
        <f t="shared" si="330"/>
        <v>6.0360720129146747E-6</v>
      </c>
      <c r="BJ223" s="8">
        <f t="shared" si="331"/>
        <v>0.46563270262130557</v>
      </c>
      <c r="BK223" s="8">
        <f t="shared" si="332"/>
        <v>0.26862950585413931</v>
      </c>
      <c r="BL223" s="8">
        <f t="shared" si="333"/>
        <v>0.25109240505031</v>
      </c>
      <c r="BM223" s="8">
        <f t="shared" si="334"/>
        <v>0.43563841299698891</v>
      </c>
      <c r="BN223" s="8">
        <f t="shared" si="335"/>
        <v>0.56359974571653881</v>
      </c>
    </row>
    <row r="224" spans="1:66" x14ac:dyDescent="0.25">
      <c r="A224" t="s">
        <v>342</v>
      </c>
      <c r="B224" t="s">
        <v>406</v>
      </c>
      <c r="C224" t="s">
        <v>392</v>
      </c>
      <c r="D224" s="11">
        <v>44473</v>
      </c>
      <c r="E224">
        <f>VLOOKUP(A224,home!$A$2:$E$405,3,FALSE)</f>
        <v>1.17402597402597</v>
      </c>
      <c r="F224">
        <f>VLOOKUP(B224,home!$B$2:$E$405,3,FALSE)</f>
        <v>1.1000000000000001</v>
      </c>
      <c r="G224">
        <f>VLOOKUP(C224,away!$B$2:$E$405,4,FALSE)</f>
        <v>1.25</v>
      </c>
      <c r="H224">
        <f>VLOOKUP(A224,away!$A$2:$E$405,3,FALSE)</f>
        <v>0.85714285714285698</v>
      </c>
      <c r="I224">
        <f>VLOOKUP(C224,away!$B$2:$E$405,3,FALSE)</f>
        <v>0.55000000000000004</v>
      </c>
      <c r="J224">
        <f>VLOOKUP(B224,home!$B$2:$E$405,4,FALSE)</f>
        <v>1.3</v>
      </c>
      <c r="K224" s="3">
        <f t="shared" si="280"/>
        <v>1.614285714285709</v>
      </c>
      <c r="L224" s="3">
        <f t="shared" si="281"/>
        <v>0.61285714285714277</v>
      </c>
      <c r="M224" s="5">
        <f t="shared" si="282"/>
        <v>0.10783609353174005</v>
      </c>
      <c r="N224" s="5">
        <f t="shared" si="283"/>
        <v>0.17407826527266554</v>
      </c>
      <c r="O224" s="5">
        <f t="shared" si="284"/>
        <v>6.608812017873783E-2</v>
      </c>
      <c r="P224" s="5">
        <f t="shared" si="285"/>
        <v>0.10668510828853359</v>
      </c>
      <c r="Q224" s="5">
        <f t="shared" si="286"/>
        <v>0.14050602839865101</v>
      </c>
      <c r="R224" s="5">
        <f t="shared" si="287"/>
        <v>2.0251288254770374E-2</v>
      </c>
      <c r="S224" s="5">
        <f t="shared" si="288"/>
        <v>2.6386602012771557E-2</v>
      </c>
      <c r="T224" s="5">
        <f t="shared" si="289"/>
        <v>8.6110123118601833E-2</v>
      </c>
      <c r="U224" s="5">
        <f t="shared" si="290"/>
        <v>3.2691365325557789E-2</v>
      </c>
      <c r="V224" s="5">
        <f t="shared" si="291"/>
        <v>2.9005517137712534E-3</v>
      </c>
      <c r="W224" s="5">
        <f t="shared" si="292"/>
        <v>7.560562480498817E-2</v>
      </c>
      <c r="X224" s="5">
        <f t="shared" si="293"/>
        <v>4.6335447201914175E-2</v>
      </c>
      <c r="Y224" s="5">
        <f t="shared" si="294"/>
        <v>1.4198504892586556E-2</v>
      </c>
      <c r="Z224" s="5">
        <f t="shared" si="295"/>
        <v>4.1370488863316617E-3</v>
      </c>
      <c r="AA224" s="5">
        <f t="shared" si="296"/>
        <v>6.6783789165068049E-3</v>
      </c>
      <c r="AB224" s="5">
        <f t="shared" si="297"/>
        <v>5.3904058397519035E-3</v>
      </c>
      <c r="AC224" s="5">
        <f t="shared" si="298"/>
        <v>1.7934954774041897E-4</v>
      </c>
      <c r="AD224" s="5">
        <f t="shared" si="299"/>
        <v>3.0512270010584396E-2</v>
      </c>
      <c r="AE224" s="5">
        <f t="shared" si="300"/>
        <v>1.8699662620772436E-2</v>
      </c>
      <c r="AF224" s="5">
        <f t="shared" si="301"/>
        <v>5.730110903079553E-3</v>
      </c>
      <c r="AG224" s="5">
        <f t="shared" si="302"/>
        <v>1.1705797987719656E-3</v>
      </c>
      <c r="AH224" s="5">
        <f t="shared" si="303"/>
        <v>6.3385499008438665E-4</v>
      </c>
      <c r="AI224" s="5">
        <f t="shared" si="304"/>
        <v>1.023223055421935E-3</v>
      </c>
      <c r="AJ224" s="5">
        <f t="shared" si="305"/>
        <v>8.2588718044770211E-4</v>
      </c>
      <c r="AK224" s="5">
        <f t="shared" si="306"/>
        <v>4.4440595900280977E-4</v>
      </c>
      <c r="AL224" s="5">
        <f t="shared" si="307"/>
        <v>7.0974106333161279E-6</v>
      </c>
      <c r="AM224" s="5">
        <f t="shared" si="308"/>
        <v>9.8511043177029224E-3</v>
      </c>
      <c r="AN224" s="5">
        <f t="shared" si="309"/>
        <v>6.0373196461350762E-3</v>
      </c>
      <c r="AO224" s="5">
        <f t="shared" si="310"/>
        <v>1.8500072344228193E-3</v>
      </c>
      <c r="AP224" s="5">
        <f t="shared" si="311"/>
        <v>3.7793004931780451E-4</v>
      </c>
      <c r="AQ224" s="5">
        <f t="shared" si="312"/>
        <v>5.7904282556192175E-5</v>
      </c>
      <c r="AR224" s="5">
        <f t="shared" si="313"/>
        <v>7.7692511641771974E-5</v>
      </c>
      <c r="AS224" s="5">
        <f t="shared" si="314"/>
        <v>1.2541791165028863E-4</v>
      </c>
      <c r="AT224" s="5">
        <f t="shared" si="315"/>
        <v>1.0123017154630408E-4</v>
      </c>
      <c r="AU224" s="5">
        <f t="shared" si="316"/>
        <v>5.4471473260630115E-5</v>
      </c>
      <c r="AV224" s="5">
        <f t="shared" si="317"/>
        <v>2.1983130280182787E-5</v>
      </c>
      <c r="AW224" s="5">
        <f t="shared" si="318"/>
        <v>1.9504601772747464E-7</v>
      </c>
      <c r="AX224" s="5">
        <f t="shared" si="319"/>
        <v>2.6504161616676875E-3</v>
      </c>
      <c r="AY224" s="5">
        <f t="shared" si="320"/>
        <v>1.6243264762220541E-3</v>
      </c>
      <c r="AZ224" s="5">
        <f t="shared" si="321"/>
        <v>4.9774004164232944E-4</v>
      </c>
      <c r="BA224" s="5">
        <f t="shared" si="322"/>
        <v>1.0168117993550442E-4</v>
      </c>
      <c r="BB224" s="5">
        <f t="shared" si="323"/>
        <v>1.5579009354404066E-5</v>
      </c>
      <c r="BC224" s="5">
        <f t="shared" si="324"/>
        <v>1.9095414322969558E-6</v>
      </c>
      <c r="BD224" s="5">
        <f t="shared" si="325"/>
        <v>7.9357351176952738E-6</v>
      </c>
      <c r="BE224" s="5">
        <f t="shared" si="326"/>
        <v>1.2810543832850902E-5</v>
      </c>
      <c r="BF224" s="5">
        <f t="shared" si="327"/>
        <v>1.0339938950801053E-5</v>
      </c>
      <c r="BG224" s="5">
        <f t="shared" si="328"/>
        <v>5.5638719116215008E-6</v>
      </c>
      <c r="BH224" s="5">
        <f t="shared" si="329"/>
        <v>2.2454197357615261E-6</v>
      </c>
      <c r="BI224" s="5">
        <f t="shared" si="330"/>
        <v>7.2494980040300394E-7</v>
      </c>
      <c r="BJ224" s="8">
        <f t="shared" si="331"/>
        <v>0.6160125349630049</v>
      </c>
      <c r="BK224" s="8">
        <f t="shared" si="332"/>
        <v>0.24561912898141222</v>
      </c>
      <c r="BL224" s="8">
        <f t="shared" si="333"/>
        <v>0.13444734535800987</v>
      </c>
      <c r="BM224" s="8">
        <f t="shared" si="334"/>
        <v>0.3831470228334557</v>
      </c>
      <c r="BN224" s="8">
        <f t="shared" si="335"/>
        <v>0.61544490392509843</v>
      </c>
    </row>
    <row r="225" spans="1:66" x14ac:dyDescent="0.25">
      <c r="A225" t="s">
        <v>342</v>
      </c>
      <c r="B225" t="s">
        <v>430</v>
      </c>
      <c r="C225" t="s">
        <v>386</v>
      </c>
      <c r="D225" s="11">
        <v>44473</v>
      </c>
      <c r="E225">
        <f>VLOOKUP(A225,home!$A$2:$E$405,3,FALSE)</f>
        <v>1.17402597402597</v>
      </c>
      <c r="F225">
        <f>VLOOKUP(B225,home!$B$2:$E$405,3,FALSE)</f>
        <v>1.2</v>
      </c>
      <c r="G225">
        <f>VLOOKUP(C225,away!$B$2:$E$405,4,FALSE)</f>
        <v>1.1000000000000001</v>
      </c>
      <c r="H225">
        <f>VLOOKUP(A225,away!$A$2:$E$405,3,FALSE)</f>
        <v>0.85714285714285698</v>
      </c>
      <c r="I225">
        <f>VLOOKUP(C225,away!$B$2:$E$405,3,FALSE)</f>
        <v>0.9</v>
      </c>
      <c r="J225">
        <f>VLOOKUP(B225,home!$B$2:$E$405,4,FALSE)</f>
        <v>1.03</v>
      </c>
      <c r="K225" s="3">
        <f t="shared" si="280"/>
        <v>1.5497142857142805</v>
      </c>
      <c r="L225" s="3">
        <f t="shared" si="281"/>
        <v>0.79457142857142848</v>
      </c>
      <c r="M225" s="5">
        <f t="shared" si="282"/>
        <v>9.5915688874374766E-2</v>
      </c>
      <c r="N225" s="5">
        <f t="shared" si="283"/>
        <v>0.14864191327274487</v>
      </c>
      <c r="O225" s="5">
        <f t="shared" si="284"/>
        <v>7.6211865931324632E-2</v>
      </c>
      <c r="P225" s="5">
        <f t="shared" si="285"/>
        <v>0.11810661737471527</v>
      </c>
      <c r="Q225" s="5">
        <f t="shared" si="286"/>
        <v>0.11517624822733795</v>
      </c>
      <c r="R225" s="5">
        <f t="shared" si="287"/>
        <v>3.0277885593573389E-2</v>
      </c>
      <c r="S225" s="5">
        <f t="shared" si="288"/>
        <v>3.6357902527206137E-2</v>
      </c>
      <c r="T225" s="5">
        <f t="shared" si="289"/>
        <v>9.1515756091493372E-2</v>
      </c>
      <c r="U225" s="5">
        <f t="shared" si="290"/>
        <v>4.6922071845583294E-2</v>
      </c>
      <c r="V225" s="5">
        <f t="shared" si="291"/>
        <v>4.9744021520030796E-3</v>
      </c>
      <c r="W225" s="5">
        <f t="shared" si="292"/>
        <v>5.9496759084293235E-2</v>
      </c>
      <c r="X225" s="5">
        <f t="shared" si="293"/>
        <v>4.7274424860976993E-2</v>
      </c>
      <c r="Y225" s="5">
        <f t="shared" si="294"/>
        <v>1.8781453648339566E-2</v>
      </c>
      <c r="Z225" s="5">
        <f t="shared" si="295"/>
        <v>8.0193142700692964E-3</v>
      </c>
      <c r="AA225" s="5">
        <f t="shared" si="296"/>
        <v>1.2427645885958776E-2</v>
      </c>
      <c r="AB225" s="5">
        <f t="shared" si="297"/>
        <v>9.6296501836343126E-3</v>
      </c>
      <c r="AC225" s="5">
        <f t="shared" si="298"/>
        <v>3.8282958354451062E-4</v>
      </c>
      <c r="AD225" s="5">
        <f t="shared" si="299"/>
        <v>2.3050744376657537E-2</v>
      </c>
      <c r="AE225" s="5">
        <f t="shared" si="300"/>
        <v>1.83154628889956E-2</v>
      </c>
      <c r="AF225" s="5">
        <f t="shared" si="301"/>
        <v>7.2764717563281065E-3</v>
      </c>
      <c r="AG225" s="5">
        <f t="shared" si="302"/>
        <v>1.9272255194617586E-3</v>
      </c>
      <c r="AH225" s="5">
        <f t="shared" si="303"/>
        <v>1.5929794989330503E-3</v>
      </c>
      <c r="AI225" s="5">
        <f t="shared" si="304"/>
        <v>2.4686630863465244E-3</v>
      </c>
      <c r="AJ225" s="5">
        <f t="shared" si="305"/>
        <v>1.9128612257633582E-3</v>
      </c>
      <c r="AK225" s="5">
        <f t="shared" si="306"/>
        <v>9.8812945605146864E-4</v>
      </c>
      <c r="AL225" s="5">
        <f t="shared" si="307"/>
        <v>1.885602143884216E-5</v>
      </c>
      <c r="AM225" s="5">
        <f t="shared" si="308"/>
        <v>7.1444135713708582E-3</v>
      </c>
      <c r="AN225" s="5">
        <f t="shared" si="309"/>
        <v>5.6767468977092445E-3</v>
      </c>
      <c r="AO225" s="5">
        <f t="shared" si="310"/>
        <v>2.2552904460756292E-3</v>
      </c>
      <c r="AP225" s="5">
        <f t="shared" si="311"/>
        <v>5.9732978386060236E-4</v>
      </c>
      <c r="AQ225" s="5">
        <f t="shared" si="312"/>
        <v>1.1865529492259533E-4</v>
      </c>
      <c r="AR225" s="5">
        <f t="shared" si="313"/>
        <v>2.531471992304466E-4</v>
      </c>
      <c r="AS225" s="5">
        <f t="shared" si="314"/>
        <v>3.9230583103598218E-4</v>
      </c>
      <c r="AT225" s="5">
        <f t="shared" si="315"/>
        <v>3.0398097536273722E-4</v>
      </c>
      <c r="AU225" s="5">
        <f t="shared" si="316"/>
        <v>1.5702788670166488E-4</v>
      </c>
      <c r="AV225" s="5">
        <f t="shared" si="317"/>
        <v>6.0837089819273411E-5</v>
      </c>
      <c r="AW225" s="5">
        <f t="shared" si="318"/>
        <v>6.4495905362943524E-7</v>
      </c>
      <c r="AX225" s="5">
        <f t="shared" si="319"/>
        <v>1.8452999624340655E-3</v>
      </c>
      <c r="AY225" s="5">
        <f t="shared" si="320"/>
        <v>1.4662226272940389E-3</v>
      </c>
      <c r="AZ225" s="5">
        <f t="shared" si="321"/>
        <v>5.8250930378638867E-4</v>
      </c>
      <c r="BA225" s="5">
        <f t="shared" si="322"/>
        <v>1.5428174988856637E-4</v>
      </c>
      <c r="BB225" s="5">
        <f t="shared" si="323"/>
        <v>3.0646967602864495E-5</v>
      </c>
      <c r="BC225" s="5">
        <f t="shared" si="324"/>
        <v>4.8702409659180692E-6</v>
      </c>
      <c r="BD225" s="5">
        <f t="shared" si="325"/>
        <v>3.352392195523197E-5</v>
      </c>
      <c r="BE225" s="5">
        <f t="shared" si="326"/>
        <v>5.1952500767193601E-5</v>
      </c>
      <c r="BF225" s="5">
        <f t="shared" si="327"/>
        <v>4.0255766308751033E-5</v>
      </c>
      <c r="BG225" s="5">
        <f t="shared" si="328"/>
        <v>2.0794978710349036E-5</v>
      </c>
      <c r="BH225" s="5">
        <f t="shared" si="329"/>
        <v>8.0565688946380582E-6</v>
      </c>
      <c r="BI225" s="5">
        <f t="shared" si="330"/>
        <v>2.4970759819723813E-6</v>
      </c>
      <c r="BJ225" s="8">
        <f t="shared" si="331"/>
        <v>0.55133272657253973</v>
      </c>
      <c r="BK225" s="8">
        <f t="shared" si="332"/>
        <v>0.25722251916057665</v>
      </c>
      <c r="BL225" s="8">
        <f t="shared" si="333"/>
        <v>0.18375613250193706</v>
      </c>
      <c r="BM225" s="8">
        <f t="shared" si="334"/>
        <v>0.41453489556281148</v>
      </c>
      <c r="BN225" s="8">
        <f t="shared" si="335"/>
        <v>0.58433021927407081</v>
      </c>
    </row>
    <row r="226" spans="1:66" x14ac:dyDescent="0.25">
      <c r="A226" t="s">
        <v>40</v>
      </c>
      <c r="B226" t="s">
        <v>317</v>
      </c>
      <c r="C226" t="s">
        <v>233</v>
      </c>
      <c r="D226" s="11">
        <v>44473</v>
      </c>
      <c r="E226">
        <f>VLOOKUP(A226,home!$A$2:$E$405,3,FALSE)</f>
        <v>1.4777777777777801</v>
      </c>
      <c r="F226">
        <f>VLOOKUP(B226,home!$B$2:$E$405,3,FALSE)</f>
        <v>1.23</v>
      </c>
      <c r="G226">
        <f>VLOOKUP(C226,away!$B$2:$E$405,4,FALSE)</f>
        <v>0.94</v>
      </c>
      <c r="H226">
        <f>VLOOKUP(A226,away!$A$2:$E$405,3,FALSE)</f>
        <v>1.18055555555556</v>
      </c>
      <c r="I226">
        <f>VLOOKUP(C226,away!$B$2:$E$405,3,FALSE)</f>
        <v>0.68</v>
      </c>
      <c r="J226">
        <f>VLOOKUP(B226,home!$B$2:$E$405,4,FALSE)</f>
        <v>1.05</v>
      </c>
      <c r="K226" s="3">
        <f t="shared" si="280"/>
        <v>1.7086066666666693</v>
      </c>
      <c r="L226" s="3">
        <f t="shared" si="281"/>
        <v>0.84291666666666998</v>
      </c>
      <c r="M226" s="5">
        <f t="shared" si="282"/>
        <v>7.796281214661395E-2</v>
      </c>
      <c r="N226" s="5">
        <f t="shared" si="283"/>
        <v>0.13320778058578578</v>
      </c>
      <c r="O226" s="5">
        <f t="shared" si="284"/>
        <v>6.5716153738583596E-2</v>
      </c>
      <c r="P226" s="5">
        <f t="shared" si="285"/>
        <v>0.11228305838543567</v>
      </c>
      <c r="Q226" s="5">
        <f t="shared" si="286"/>
        <v>0.11379985098037228</v>
      </c>
      <c r="R226" s="5">
        <f t="shared" si="287"/>
        <v>2.7696620627740653E-2</v>
      </c>
      <c r="S226" s="5">
        <f t="shared" si="288"/>
        <v>4.0427881105282601E-2</v>
      </c>
      <c r="T226" s="5">
        <f t="shared" si="289"/>
        <v>9.5923791055539165E-2</v>
      </c>
      <c r="U226" s="5">
        <f t="shared" si="290"/>
        <v>4.7322630648695269E-2</v>
      </c>
      <c r="V226" s="5">
        <f t="shared" si="291"/>
        <v>6.469417932242043E-3</v>
      </c>
      <c r="W226" s="5">
        <f t="shared" si="292"/>
        <v>6.4813061350245851E-2</v>
      </c>
      <c r="X226" s="5">
        <f t="shared" si="293"/>
        <v>5.4632009629811608E-2</v>
      </c>
      <c r="Y226" s="5">
        <f t="shared" si="294"/>
        <v>2.302511572523111E-2</v>
      </c>
      <c r="Z226" s="5">
        <f t="shared" si="295"/>
        <v>7.7819810458221597E-3</v>
      </c>
      <c r="AA226" s="5">
        <f t="shared" si="296"/>
        <v>1.3296344694765401E-2</v>
      </c>
      <c r="AB226" s="5">
        <f t="shared" si="297"/>
        <v>1.1359111593887085E-2</v>
      </c>
      <c r="AC226" s="5">
        <f t="shared" si="298"/>
        <v>5.8233375262912686E-4</v>
      </c>
      <c r="AD226" s="5">
        <f t="shared" si="299"/>
        <v>2.7685007177526474E-2</v>
      </c>
      <c r="AE226" s="5">
        <f t="shared" si="300"/>
        <v>2.3336153966723446E-2</v>
      </c>
      <c r="AF226" s="5">
        <f t="shared" si="301"/>
        <v>9.8352165572253569E-3</v>
      </c>
      <c r="AG226" s="5">
        <f t="shared" si="302"/>
        <v>2.763422652120413E-3</v>
      </c>
      <c r="AH226" s="5">
        <f t="shared" si="303"/>
        <v>1.6398903808019054E-3</v>
      </c>
      <c r="AI226" s="5">
        <f t="shared" si="304"/>
        <v>2.8019276372406783E-3</v>
      </c>
      <c r="AJ226" s="5">
        <f t="shared" si="305"/>
        <v>2.3936961202535066E-3</v>
      </c>
      <c r="AK226" s="5">
        <f t="shared" si="306"/>
        <v>1.363295049679761E-3</v>
      </c>
      <c r="AL226" s="5">
        <f t="shared" si="307"/>
        <v>3.3547386476159021E-5</v>
      </c>
      <c r="AM226" s="5">
        <f t="shared" si="308"/>
        <v>9.4605575660472556E-3</v>
      </c>
      <c r="AN226" s="5">
        <f t="shared" si="309"/>
        <v>7.9744616483806968E-3</v>
      </c>
      <c r="AO226" s="5">
        <f t="shared" si="310"/>
        <v>3.3609033155571275E-3</v>
      </c>
      <c r="AP226" s="5">
        <f t="shared" si="311"/>
        <v>9.4432047324612427E-4</v>
      </c>
      <c r="AQ226" s="5">
        <f t="shared" si="312"/>
        <v>1.9899586639342886E-4</v>
      </c>
      <c r="AR226" s="5">
        <f t="shared" si="313"/>
        <v>2.7645818669685572E-4</v>
      </c>
      <c r="AS226" s="5">
        <f t="shared" si="314"/>
        <v>4.7235830084482635E-4</v>
      </c>
      <c r="AT226" s="5">
        <f t="shared" si="315"/>
        <v>4.0353727093940539E-4</v>
      </c>
      <c r="AU226" s="5">
        <f t="shared" si="316"/>
        <v>2.2982882379184733E-4</v>
      </c>
      <c r="AV226" s="5">
        <f t="shared" si="317"/>
        <v>9.8171765130727377E-5</v>
      </c>
      <c r="AW226" s="5">
        <f t="shared" si="318"/>
        <v>1.3420939814006137E-6</v>
      </c>
      <c r="AX226" s="5">
        <f t="shared" si="319"/>
        <v>2.6940619546220253E-3</v>
      </c>
      <c r="AY226" s="5">
        <f t="shared" si="320"/>
        <v>2.2708697225834909E-3</v>
      </c>
      <c r="AZ226" s="5">
        <f t="shared" si="321"/>
        <v>9.5707696849717087E-4</v>
      </c>
      <c r="BA226" s="5">
        <f t="shared" si="322"/>
        <v>2.6891204267635887E-4</v>
      </c>
      <c r="BB226" s="5">
        <f t="shared" si="323"/>
        <v>5.6667610659820438E-5</v>
      </c>
      <c r="BC226" s="5">
        <f t="shared" si="324"/>
        <v>9.553214697068102E-6</v>
      </c>
      <c r="BD226" s="5">
        <f t="shared" si="325"/>
        <v>3.8838535533870901E-5</v>
      </c>
      <c r="BE226" s="5">
        <f t="shared" si="326"/>
        <v>6.6359780736742149E-5</v>
      </c>
      <c r="BF226" s="5">
        <f t="shared" si="327"/>
        <v>5.6691381882668042E-5</v>
      </c>
      <c r="BG226" s="5">
        <f t="shared" si="328"/>
        <v>3.2287757675757547E-5</v>
      </c>
      <c r="BH226" s="5">
        <f t="shared" si="329"/>
        <v>1.3791769504129317E-5</v>
      </c>
      <c r="BI226" s="5">
        <f t="shared" si="330"/>
        <v>4.7129418639770781E-6</v>
      </c>
      <c r="BJ226" s="8">
        <f t="shared" si="331"/>
        <v>0.5772177900639418</v>
      </c>
      <c r="BK226" s="8">
        <f t="shared" si="332"/>
        <v>0.24002992043126303</v>
      </c>
      <c r="BL226" s="8">
        <f t="shared" si="333"/>
        <v>0.17528270700624868</v>
      </c>
      <c r="BM226" s="8">
        <f t="shared" si="334"/>
        <v>0.46737659445414198</v>
      </c>
      <c r="BN226" s="8">
        <f t="shared" si="335"/>
        <v>0.53066627646453202</v>
      </c>
    </row>
    <row r="227" spans="1:66" x14ac:dyDescent="0.25">
      <c r="A227" t="s">
        <v>40</v>
      </c>
      <c r="B227" t="s">
        <v>319</v>
      </c>
      <c r="C227" t="s">
        <v>239</v>
      </c>
      <c r="D227" s="11">
        <v>44473</v>
      </c>
      <c r="E227">
        <f>VLOOKUP(A227,home!$A$2:$E$405,3,FALSE)</f>
        <v>1.4777777777777801</v>
      </c>
      <c r="F227">
        <f>VLOOKUP(B227,home!$B$2:$E$405,3,FALSE)</f>
        <v>1</v>
      </c>
      <c r="G227">
        <f>VLOOKUP(C227,away!$B$2:$E$405,4,FALSE)</f>
        <v>0.41</v>
      </c>
      <c r="H227">
        <f>VLOOKUP(A227,away!$A$2:$E$405,3,FALSE)</f>
        <v>1.18055555555556</v>
      </c>
      <c r="I227">
        <f>VLOOKUP(C227,away!$B$2:$E$405,3,FALSE)</f>
        <v>0.68</v>
      </c>
      <c r="J227">
        <f>VLOOKUP(B227,home!$B$2:$E$405,4,FALSE)</f>
        <v>1.05</v>
      </c>
      <c r="K227" s="3">
        <f t="shared" si="280"/>
        <v>0.60588888888888981</v>
      </c>
      <c r="L227" s="3">
        <f t="shared" si="281"/>
        <v>0.84291666666666998</v>
      </c>
      <c r="M227" s="5">
        <f t="shared" si="282"/>
        <v>0.23485063666830963</v>
      </c>
      <c r="N227" s="5">
        <f t="shared" si="283"/>
        <v>0.14229339130581051</v>
      </c>
      <c r="O227" s="5">
        <f t="shared" si="284"/>
        <v>0.19795951582499674</v>
      </c>
      <c r="P227" s="5">
        <f t="shared" si="285"/>
        <v>0.11994147108818989</v>
      </c>
      <c r="Q227" s="5">
        <f t="shared" si="286"/>
        <v>4.3106992377254766E-2</v>
      </c>
      <c r="R227" s="5">
        <f t="shared" si="287"/>
        <v>8.3431687607077087E-2</v>
      </c>
      <c r="S227" s="5">
        <f t="shared" si="288"/>
        <v>1.5313942396414534E-2</v>
      </c>
      <c r="T227" s="5">
        <f t="shared" si="289"/>
        <v>3.6335602324661133E-2</v>
      </c>
      <c r="U227" s="5">
        <f t="shared" si="290"/>
        <v>5.0550332502376893E-2</v>
      </c>
      <c r="V227" s="5">
        <f t="shared" si="291"/>
        <v>8.6900470739050277E-4</v>
      </c>
      <c r="W227" s="5">
        <f t="shared" si="292"/>
        <v>8.7060159049322447E-3</v>
      </c>
      <c r="X227" s="5">
        <f t="shared" si="293"/>
        <v>7.3384459065324991E-3</v>
      </c>
      <c r="Y227" s="5">
        <f t="shared" si="294"/>
        <v>3.0928491810240217E-3</v>
      </c>
      <c r="Z227" s="5">
        <f t="shared" si="295"/>
        <v>2.3441986670710777E-2</v>
      </c>
      <c r="AA227" s="5">
        <f t="shared" si="296"/>
        <v>1.4203239257265118E-2</v>
      </c>
      <c r="AB227" s="5">
        <f t="shared" si="297"/>
        <v>4.3027924261037111E-3</v>
      </c>
      <c r="AC227" s="5">
        <f t="shared" si="298"/>
        <v>2.7738295833903596E-5</v>
      </c>
      <c r="AD227" s="5">
        <f t="shared" si="299"/>
        <v>1.3187195758220997E-3</v>
      </c>
      <c r="AE227" s="5">
        <f t="shared" si="300"/>
        <v>1.1115707091200492E-3</v>
      </c>
      <c r="AF227" s="5">
        <f t="shared" si="301"/>
        <v>4.6848073844788922E-4</v>
      </c>
      <c r="AG227" s="5">
        <f t="shared" si="302"/>
        <v>1.3163007415001161E-4</v>
      </c>
      <c r="AH227" s="5">
        <f t="shared" si="303"/>
        <v>4.9399103161300089E-3</v>
      </c>
      <c r="AI227" s="5">
        <f t="shared" si="304"/>
        <v>2.993036772650776E-3</v>
      </c>
      <c r="AJ227" s="5">
        <f t="shared" si="305"/>
        <v>9.0672386229248352E-4</v>
      </c>
      <c r="AK227" s="5">
        <f t="shared" si="306"/>
        <v>1.8312463781781189E-4</v>
      </c>
      <c r="AL227" s="5">
        <f t="shared" si="307"/>
        <v>5.6665326609212362E-7</v>
      </c>
      <c r="AM227" s="5">
        <f t="shared" si="308"/>
        <v>1.5979950771017606E-4</v>
      </c>
      <c r="AN227" s="5">
        <f t="shared" si="309"/>
        <v>1.346976683740364E-4</v>
      </c>
      <c r="AO227" s="5">
        <f t="shared" si="310"/>
        <v>5.6769454816807654E-5</v>
      </c>
      <c r="AP227" s="5">
        <f t="shared" si="311"/>
        <v>1.5950639874222545E-5</v>
      </c>
      <c r="AQ227" s="5">
        <f t="shared" si="312"/>
        <v>3.3612650484950346E-6</v>
      </c>
      <c r="AR227" s="5">
        <f t="shared" si="313"/>
        <v>8.3278654746092085E-4</v>
      </c>
      <c r="AS227" s="5">
        <f t="shared" si="314"/>
        <v>5.0457611592271204E-4</v>
      </c>
      <c r="AT227" s="5">
        <f t="shared" si="315"/>
        <v>1.5285853111814184E-4</v>
      </c>
      <c r="AU227" s="5">
        <f t="shared" si="316"/>
        <v>3.0871761858786253E-5</v>
      </c>
      <c r="AV227" s="5">
        <f t="shared" si="317"/>
        <v>4.6762143726656013E-6</v>
      </c>
      <c r="AW227" s="5">
        <f t="shared" si="318"/>
        <v>8.0388240817653512E-9</v>
      </c>
      <c r="AX227" s="5">
        <f t="shared" si="319"/>
        <v>1.6136791028585021E-5</v>
      </c>
      <c r="AY227" s="5">
        <f t="shared" si="320"/>
        <v>1.3601970104511508E-5</v>
      </c>
      <c r="AZ227" s="5">
        <f t="shared" si="321"/>
        <v>5.7326636502972682E-6</v>
      </c>
      <c r="BA227" s="5">
        <f t="shared" si="322"/>
        <v>1.6107192450765859E-6</v>
      </c>
      <c r="BB227" s="5">
        <f t="shared" si="323"/>
        <v>3.394255242489527E-7</v>
      </c>
      <c r="BC227" s="5">
        <f t="shared" si="324"/>
        <v>5.7221486296302855E-8</v>
      </c>
      <c r="BD227" s="5">
        <f t="shared" si="325"/>
        <v>1.1699494343843393E-4</v>
      </c>
      <c r="BE227" s="5">
        <f t="shared" si="326"/>
        <v>7.0885936285531253E-5</v>
      </c>
      <c r="BF227" s="5">
        <f t="shared" si="327"/>
        <v>2.1474500586944578E-5</v>
      </c>
      <c r="BG227" s="5">
        <f t="shared" si="328"/>
        <v>4.337053766689222E-6</v>
      </c>
      <c r="BH227" s="5">
        <f t="shared" si="329"/>
        <v>6.569431719376765E-7</v>
      </c>
      <c r="BI227" s="5">
        <f t="shared" si="330"/>
        <v>7.9606913701692359E-8</v>
      </c>
      <c r="BJ227" s="8">
        <f t="shared" si="331"/>
        <v>0.24431175542461792</v>
      </c>
      <c r="BK227" s="8">
        <f t="shared" si="332"/>
        <v>0.37101696177950905</v>
      </c>
      <c r="BL227" s="8">
        <f t="shared" si="333"/>
        <v>0.36121056136160701</v>
      </c>
      <c r="BM227" s="8">
        <f t="shared" si="334"/>
        <v>0.17838397643352585</v>
      </c>
      <c r="BN227" s="8">
        <f t="shared" si="335"/>
        <v>0.82158369487163863</v>
      </c>
    </row>
    <row r="228" spans="1:66" x14ac:dyDescent="0.25">
      <c r="A228" t="s">
        <v>40</v>
      </c>
      <c r="B228" t="s">
        <v>321</v>
      </c>
      <c r="C228" t="s">
        <v>42</v>
      </c>
      <c r="D228" s="11">
        <v>44473</v>
      </c>
      <c r="E228">
        <f>VLOOKUP(A228,home!$A$2:$E$405,3,FALSE)</f>
        <v>1.4777777777777801</v>
      </c>
      <c r="F228">
        <f>VLOOKUP(B228,home!$B$2:$E$405,3,FALSE)</f>
        <v>1.51</v>
      </c>
      <c r="G228">
        <f>VLOOKUP(C228,away!$B$2:$E$405,4,FALSE)</f>
        <v>0.96</v>
      </c>
      <c r="H228">
        <f>VLOOKUP(A228,away!$A$2:$E$405,3,FALSE)</f>
        <v>1.18055555555556</v>
      </c>
      <c r="I228">
        <f>VLOOKUP(C228,away!$B$2:$E$405,3,FALSE)</f>
        <v>0.76</v>
      </c>
      <c r="J228">
        <f>VLOOKUP(B228,home!$B$2:$E$405,4,FALSE)</f>
        <v>0.75</v>
      </c>
      <c r="K228" s="3">
        <f t="shared" si="280"/>
        <v>2.14218666666667</v>
      </c>
      <c r="L228" s="3">
        <f t="shared" si="281"/>
        <v>0.67291666666666916</v>
      </c>
      <c r="M228" s="5">
        <f t="shared" si="282"/>
        <v>5.989852890565564E-2</v>
      </c>
      <c r="N228" s="5">
        <f t="shared" si="283"/>
        <v>0.12831382997464363</v>
      </c>
      <c r="O228" s="5">
        <f t="shared" si="284"/>
        <v>4.0306718409430925E-2</v>
      </c>
      <c r="P228" s="5">
        <f t="shared" si="285"/>
        <v>8.6344514753770946E-2</v>
      </c>
      <c r="Q228" s="5">
        <f t="shared" si="286"/>
        <v>0.13743608786030787</v>
      </c>
      <c r="R228" s="5">
        <f t="shared" si="287"/>
        <v>1.3561531298173161E-2</v>
      </c>
      <c r="S228" s="5">
        <f t="shared" si="288"/>
        <v>3.1116687522522061E-2</v>
      </c>
      <c r="T228" s="5">
        <f t="shared" si="289"/>
        <v>9.2483034122665841E-2</v>
      </c>
      <c r="U228" s="5">
        <f t="shared" si="290"/>
        <v>2.9051331526529285E-2</v>
      </c>
      <c r="V228" s="5">
        <f t="shared" si="291"/>
        <v>4.9839014486737004E-3</v>
      </c>
      <c r="W228" s="5">
        <f t="shared" si="292"/>
        <v>9.8137918311060168E-2</v>
      </c>
      <c r="X228" s="5">
        <f t="shared" si="293"/>
        <v>6.6038640863484488E-2</v>
      </c>
      <c r="Y228" s="5">
        <f t="shared" si="294"/>
        <v>2.221925104052663E-2</v>
      </c>
      <c r="Z228" s="5">
        <f t="shared" si="295"/>
        <v>3.0419268120207969E-3</v>
      </c>
      <c r="AA228" s="5">
        <f t="shared" si="296"/>
        <v>6.516375057686802E-3</v>
      </c>
      <c r="AB228" s="5">
        <f t="shared" si="297"/>
        <v>6.97964588178796E-3</v>
      </c>
      <c r="AC228" s="5">
        <f t="shared" si="298"/>
        <v>4.490224551718022E-4</v>
      </c>
      <c r="AD228" s="5">
        <f t="shared" si="299"/>
        <v>5.2557435025093982E-2</v>
      </c>
      <c r="AE228" s="5">
        <f t="shared" si="300"/>
        <v>3.5366773985636292E-2</v>
      </c>
      <c r="AF228" s="5">
        <f t="shared" si="301"/>
        <v>1.1899445830583921E-2</v>
      </c>
      <c r="AG228" s="5">
        <f t="shared" si="302"/>
        <v>2.6691118078323753E-3</v>
      </c>
      <c r="AH228" s="5">
        <f t="shared" si="303"/>
        <v>5.1174081264725049E-4</v>
      </c>
      <c r="AI228" s="5">
        <f t="shared" si="304"/>
        <v>1.0962443456421064E-3</v>
      </c>
      <c r="AJ228" s="5">
        <f t="shared" si="305"/>
        <v>1.1741800103216246E-3</v>
      </c>
      <c r="AK228" s="5">
        <f t="shared" si="306"/>
        <v>8.3843758745917227E-4</v>
      </c>
      <c r="AL228" s="5">
        <f t="shared" si="307"/>
        <v>2.5890870252538321E-5</v>
      </c>
      <c r="AM228" s="5">
        <f t="shared" si="308"/>
        <v>2.2517567308991245E-2</v>
      </c>
      <c r="AN228" s="5">
        <f t="shared" si="309"/>
        <v>1.5152446335008748E-2</v>
      </c>
      <c r="AO228" s="5">
        <f t="shared" si="310"/>
        <v>5.0981668397998368E-3</v>
      </c>
      <c r="AP228" s="5">
        <f t="shared" si="311"/>
        <v>1.1435471453162178E-3</v>
      </c>
      <c r="AQ228" s="5">
        <f t="shared" si="312"/>
        <v>1.9237798330059354E-4</v>
      </c>
      <c r="AR228" s="5">
        <f t="shared" si="313"/>
        <v>6.8871784368776065E-5</v>
      </c>
      <c r="AS228" s="5">
        <f t="shared" si="314"/>
        <v>1.4753621818433408E-4</v>
      </c>
      <c r="AT228" s="5">
        <f t="shared" si="315"/>
        <v>1.580250597224526E-4</v>
      </c>
      <c r="AU228" s="5">
        <f t="shared" si="316"/>
        <v>1.1283972531221407E-4</v>
      </c>
      <c r="AV228" s="5">
        <f t="shared" si="317"/>
        <v>6.0430938758538626E-5</v>
      </c>
      <c r="AW228" s="5">
        <f t="shared" si="318"/>
        <v>1.0367230257530785E-6</v>
      </c>
      <c r="AX228" s="5">
        <f t="shared" si="319"/>
        <v>8.039472075848389E-3</v>
      </c>
      <c r="AY228" s="5">
        <f t="shared" si="320"/>
        <v>5.4098947510396655E-3</v>
      </c>
      <c r="AZ228" s="5">
        <f t="shared" si="321"/>
        <v>1.8202041714435607E-3</v>
      </c>
      <c r="BA228" s="5">
        <f t="shared" si="322"/>
        <v>4.0828190790018909E-4</v>
      </c>
      <c r="BB228" s="5">
        <f t="shared" si="323"/>
        <v>6.8684925131125808E-5</v>
      </c>
      <c r="BC228" s="5">
        <f t="shared" si="324"/>
        <v>9.2438461738973857E-6</v>
      </c>
      <c r="BD228" s="5">
        <f t="shared" si="325"/>
        <v>7.7241619274703991E-6</v>
      </c>
      <c r="BE228" s="5">
        <f t="shared" si="326"/>
        <v>1.6546596692201417E-5</v>
      </c>
      <c r="BF228" s="5">
        <f t="shared" si="327"/>
        <v>1.7722949406372351E-5</v>
      </c>
      <c r="BG228" s="5">
        <f t="shared" si="328"/>
        <v>1.2655288637446275E-5</v>
      </c>
      <c r="BH228" s="5">
        <f t="shared" si="329"/>
        <v>6.7774976454889046E-6</v>
      </c>
      <c r="BI228" s="5">
        <f t="shared" si="330"/>
        <v>2.9037330179062177E-6</v>
      </c>
      <c r="BJ228" s="8">
        <f t="shared" si="331"/>
        <v>0.70698141611178866</v>
      </c>
      <c r="BK228" s="8">
        <f t="shared" si="332"/>
        <v>0.18822844070708636</v>
      </c>
      <c r="BL228" s="8">
        <f t="shared" si="333"/>
        <v>0.10064823888335152</v>
      </c>
      <c r="BM228" s="8">
        <f t="shared" si="334"/>
        <v>0.52762995328425111</v>
      </c>
      <c r="BN228" s="8">
        <f t="shared" si="335"/>
        <v>0.46586121120198215</v>
      </c>
    </row>
    <row r="229" spans="1:66" x14ac:dyDescent="0.25">
      <c r="A229" t="s">
        <v>10</v>
      </c>
      <c r="B229" t="s">
        <v>46</v>
      </c>
      <c r="C229" t="s">
        <v>246</v>
      </c>
      <c r="D229" s="11">
        <v>44504</v>
      </c>
      <c r="E229">
        <f>VLOOKUP(A229,home!$A$2:$E$405,3,FALSE)</f>
        <v>1.5424836601307199</v>
      </c>
      <c r="F229">
        <f>VLOOKUP(B229,home!$B$2:$E$405,3,FALSE)</f>
        <v>1.45</v>
      </c>
      <c r="G229">
        <f>VLOOKUP(C229,away!$B$2:$E$405,4,FALSE)</f>
        <v>1.22</v>
      </c>
      <c r="H229">
        <f>VLOOKUP(A229,away!$A$2:$E$405,3,FALSE)</f>
        <v>1.44444444444444</v>
      </c>
      <c r="I229">
        <f>VLOOKUP(C229,away!$B$2:$E$405,3,FALSE)</f>
        <v>0.8</v>
      </c>
      <c r="J229">
        <f>VLOOKUP(B229,home!$B$2:$E$405,4,FALSE)</f>
        <v>0.81</v>
      </c>
      <c r="K229" s="3">
        <f t="shared" ref="K229:K292" si="336">E229*F229*G229</f>
        <v>2.7286535947712434</v>
      </c>
      <c r="L229" s="3">
        <f t="shared" ref="L229:L292" si="337">H229*I229*J229</f>
        <v>0.93599999999999728</v>
      </c>
      <c r="M229" s="5">
        <f t="shared" ref="M229:M292" si="338">_xlfn.POISSON.DIST(0,K229,FALSE) * _xlfn.POISSON.DIST(0,L229,FALSE)</f>
        <v>2.561304223890731E-2</v>
      </c>
      <c r="N229" s="5">
        <f t="shared" ref="N229:N292" si="339">_xlfn.POISSON.DIST(1,K229,FALSE) * _xlfn.POISSON.DIST(0,L229,FALSE)</f>
        <v>6.9889119778222139E-2</v>
      </c>
      <c r="O229" s="5">
        <f t="shared" ref="O229:O292" si="340">_xlfn.POISSON.DIST(0,K229,FALSE) * _xlfn.POISSON.DIST(1,L229,FALSE)</f>
        <v>2.3973807535617172E-2</v>
      </c>
      <c r="P229" s="5">
        <f t="shared" ref="P229:P292" si="341">_xlfn.POISSON.DIST(1,K229,FALSE) * _xlfn.POISSON.DIST(1,L229,FALSE)</f>
        <v>6.5416216112415729E-2</v>
      </c>
      <c r="Q229" s="5">
        <f t="shared" ref="Q229:Q292" si="342">_xlfn.POISSON.DIST(2,K229,FALSE) * _xlfn.POISSON.DIST(0,L229,FALSE)</f>
        <v>9.5351598959121917E-2</v>
      </c>
      <c r="R229" s="5">
        <f t="shared" ref="R229:R292" si="343">_xlfn.POISSON.DIST(0,K229,FALSE) * _xlfn.POISSON.DIST(2,L229,FALSE)</f>
        <v>1.1219741926668803E-2</v>
      </c>
      <c r="S229" s="5">
        <f t="shared" ref="S229:S292" si="344">_xlfn.POISSON.DIST(2,K229,FALSE) * _xlfn.POISSON.DIST(2,L229,FALSE)</f>
        <v>4.1768577220845191E-2</v>
      </c>
      <c r="T229" s="5">
        <f t="shared" ref="T229:T292" si="345">_xlfn.POISSON.DIST(2,K229,FALSE) * _xlfn.POISSON.DIST(1,L229,FALSE)</f>
        <v>8.9249096625737864E-2</v>
      </c>
      <c r="U229" s="5">
        <f t="shared" ref="U229:U292" si="346">_xlfn.POISSON.DIST(1,K229,FALSE) * _xlfn.POISSON.DIST(2,L229,FALSE)</f>
        <v>3.0614789140610468E-2</v>
      </c>
      <c r="V229" s="5">
        <f t="shared" ref="V229:V292" si="347">_xlfn.POISSON.DIST(3,K229,FALSE) * _xlfn.POISSON.DIST(3,L229,FALSE)</f>
        <v>1.1853085751742475E-2</v>
      </c>
      <c r="W229" s="5">
        <f t="shared" ref="W229:W292" si="348">_xlfn.POISSON.DIST(3,K229,FALSE) * _xlfn.POISSON.DIST(0,L229,FALSE)</f>
        <v>8.6727161088997987E-2</v>
      </c>
      <c r="X229" s="5">
        <f t="shared" ref="X229:X292" si="349">_xlfn.POISSON.DIST(3,K229,FALSE) * _xlfn.POISSON.DIST(1,L229,FALSE)</f>
        <v>8.1176622779301891E-2</v>
      </c>
      <c r="Y229" s="5">
        <f t="shared" ref="Y229:Y292" si="350">_xlfn.POISSON.DIST(3,K229,FALSE) * _xlfn.POISSON.DIST(2,L229,FALSE)</f>
        <v>3.7990659460713165E-2</v>
      </c>
      <c r="Z229" s="5">
        <f t="shared" ref="Z229:Z292" si="351">_xlfn.POISSON.DIST(0,K229,FALSE) * _xlfn.POISSON.DIST(3,L229,FALSE)</f>
        <v>3.5005594811206566E-3</v>
      </c>
      <c r="AA229" s="5">
        <f t="shared" ref="AA229:AA292" si="352">_xlfn.POISSON.DIST(1,K229,FALSE) * _xlfn.POISSON.DIST(3,L229,FALSE)</f>
        <v>9.5518142118704401E-3</v>
      </c>
      <c r="AB229" s="5">
        <f t="shared" ref="AB229:AB292" si="353">_xlfn.POISSON.DIST(2,K229,FALSE) * _xlfn.POISSON.DIST(3,L229,FALSE)</f>
        <v>1.3031796092903664E-2</v>
      </c>
      <c r="AC229" s="5">
        <f t="shared" ref="AC229:AC292" si="354">_xlfn.POISSON.DIST(4,K229,FALSE) * _xlfn.POISSON.DIST(4,L229,FALSE)</f>
        <v>1.892063455168993E-3</v>
      </c>
      <c r="AD229" s="5">
        <f t="shared" ref="AD229:AD292" si="355">_xlfn.POISSON.DIST(4,K229,FALSE) * _xlfn.POISSON.DIST(0,L229,FALSE)</f>
        <v>5.9162094967449765E-2</v>
      </c>
      <c r="AE229" s="5">
        <f t="shared" ref="AE229:AE292" si="356">_xlfn.POISSON.DIST(4,K229,FALSE) * _xlfn.POISSON.DIST(1,L229,FALSE)</f>
        <v>5.5375720889532826E-2</v>
      </c>
      <c r="AF229" s="5">
        <f t="shared" ref="AF229:AF292" si="357">_xlfn.POISSON.DIST(4,K229,FALSE) * _xlfn.POISSON.DIST(2,L229,FALSE)</f>
        <v>2.5915837376301279E-2</v>
      </c>
      <c r="AG229" s="5">
        <f t="shared" ref="AG229:AG292" si="358">_xlfn.POISSON.DIST(4,K229,FALSE) * _xlfn.POISSON.DIST(3,L229,FALSE)</f>
        <v>8.0857412614059772E-3</v>
      </c>
      <c r="AH229" s="5">
        <f t="shared" ref="AH229:AH292" si="359">_xlfn.POISSON.DIST(0,K229,FALSE) * _xlfn.POISSON.DIST(4,L229,FALSE)</f>
        <v>8.1913091858223117E-4</v>
      </c>
      <c r="AI229" s="5">
        <f t="shared" ref="AI229:AI292" si="360">_xlfn.POISSON.DIST(1,K229,FALSE) * _xlfn.POISSON.DIST(4,L229,FALSE)</f>
        <v>2.2351245255776762E-3</v>
      </c>
      <c r="AJ229" s="5">
        <f t="shared" ref="AJ229:AJ292" si="361">_xlfn.POISSON.DIST(2,K229,FALSE) * _xlfn.POISSON.DIST(4,L229,FALSE)</f>
        <v>3.0494402857394482E-3</v>
      </c>
      <c r="AK229" s="5">
        <f t="shared" ref="AK229:AK292" si="362">_xlfn.POISSON.DIST(3,K229,FALSE) * _xlfn.POISSON.DIST(4,L229,FALSE)</f>
        <v>2.7736220659077306E-3</v>
      </c>
      <c r="AL229" s="5">
        <f t="shared" ref="AL229:AL292" si="363">_xlfn.POISSON.DIST(5,K229,FALSE) * _xlfn.POISSON.DIST(5,L229,FALSE)</f>
        <v>1.9329469842317202E-4</v>
      </c>
      <c r="AM229" s="5">
        <f t="shared" ref="AM229:AM292" si="364">_xlfn.POISSON.DIST(5,K229,FALSE) * _xlfn.POISSON.DIST(0,L229,FALSE)</f>
        <v>3.2286572621425896E-2</v>
      </c>
      <c r="AN229" s="5">
        <f t="shared" ref="AN229:AN292" si="365">_xlfn.POISSON.DIST(5,K229,FALSE) * _xlfn.POISSON.DIST(1,L229,FALSE)</f>
        <v>3.0220231973654553E-2</v>
      </c>
      <c r="AO229" s="5">
        <f t="shared" ref="AO229:AO292" si="366">_xlfn.POISSON.DIST(5,K229,FALSE) * _xlfn.POISSON.DIST(2,L229,FALSE)</f>
        <v>1.4143068563670287E-2</v>
      </c>
      <c r="AP229" s="5">
        <f t="shared" ref="AP229:AP292" si="367">_xlfn.POISSON.DIST(5,K229,FALSE) * _xlfn.POISSON.DIST(3,L229,FALSE)</f>
        <v>4.4126373918651172E-3</v>
      </c>
      <c r="AQ229" s="5">
        <f t="shared" ref="AQ229:AQ292" si="368">_xlfn.POISSON.DIST(5,K229,FALSE) * _xlfn.POISSON.DIST(4,L229,FALSE)</f>
        <v>1.0325571496964344E-3</v>
      </c>
      <c r="AR229" s="5">
        <f t="shared" ref="AR229:AR292" si="369">_xlfn.POISSON.DIST(0,K229,FALSE) * _xlfn.POISSON.DIST(5,L229,FALSE)</f>
        <v>1.5334130795859329E-4</v>
      </c>
      <c r="AS229" s="5">
        <f t="shared" ref="AS229:AS292" si="370">_xlfn.POISSON.DIST(1,K229,FALSE) * _xlfn.POISSON.DIST(5,L229,FALSE)</f>
        <v>4.1841531118813987E-4</v>
      </c>
      <c r="AT229" s="5">
        <f t="shared" ref="AT229:AT292" si="371">_xlfn.POISSON.DIST(2,K229,FALSE) * _xlfn.POISSON.DIST(5,L229,FALSE)</f>
        <v>5.7085522149042322E-4</v>
      </c>
      <c r="AU229" s="5">
        <f t="shared" ref="AU229:AU292" si="372">_xlfn.POISSON.DIST(3,K229,FALSE) * _xlfn.POISSON.DIST(5,L229,FALSE)</f>
        <v>5.1922205073792586E-4</v>
      </c>
      <c r="AV229" s="5">
        <f t="shared" ref="AV229:AV292" si="373">_xlfn.POISSON.DIST(4,K229,FALSE) * _xlfn.POISSON.DIST(5,L229,FALSE)</f>
        <v>3.5419427880763459E-4</v>
      </c>
      <c r="AW229" s="5">
        <f t="shared" ref="AW229:AW292" si="374">_xlfn.POISSON.DIST(6,K229,FALSE) * _xlfn.POISSON.DIST(6,L229,FALSE)</f>
        <v>1.3713291116267867E-5</v>
      </c>
      <c r="AX229" s="5">
        <f t="shared" ref="AX229:AX292" si="375">_xlfn.POISSON.DIST(6,K229,FALSE) * _xlfn.POISSON.DIST(0,L229,FALSE)</f>
        <v>1.4683145407716107E-2</v>
      </c>
      <c r="AY229" s="5">
        <f t="shared" ref="AY229:AY292" si="376">_xlfn.POISSON.DIST(6,K229,FALSE) * _xlfn.POISSON.DIST(1,L229,FALSE)</f>
        <v>1.3743424101622237E-2</v>
      </c>
      <c r="AZ229" s="5">
        <f t="shared" ref="AZ229:AZ292" si="377">_xlfn.POISSON.DIST(6,K229,FALSE) * _xlfn.POISSON.DIST(2,L229,FALSE)</f>
        <v>6.4319224795591871E-3</v>
      </c>
      <c r="BA229" s="5">
        <f t="shared" ref="BA229:BA292" si="378">_xlfn.POISSON.DIST(6,K229,FALSE) * _xlfn.POISSON.DIST(3,L229,FALSE)</f>
        <v>2.006759813622461E-3</v>
      </c>
      <c r="BB229" s="5">
        <f t="shared" ref="BB229:BB292" si="379">_xlfn.POISSON.DIST(6,K229,FALSE) * _xlfn.POISSON.DIST(4,L229,FALSE)</f>
        <v>4.6958179638765445E-4</v>
      </c>
      <c r="BC229" s="5">
        <f t="shared" ref="BC229:BC292" si="380">_xlfn.POISSON.DIST(6,K229,FALSE) * _xlfn.POISSON.DIST(5,L229,FALSE)</f>
        <v>8.7905712283768676E-5</v>
      </c>
      <c r="BD229" s="5">
        <f t="shared" ref="BD229:BD292" si="381">_xlfn.POISSON.DIST(0,K229,FALSE) * _xlfn.POISSON.DIST(6,L229,FALSE)</f>
        <v>2.3921244041540472E-5</v>
      </c>
      <c r="BE229" s="5">
        <f t="shared" ref="BE229:BE292" si="382">_xlfn.POISSON.DIST(1,K229,FALSE) * _xlfn.POISSON.DIST(6,L229,FALSE)</f>
        <v>6.5272788545349603E-5</v>
      </c>
      <c r="BF229" s="5">
        <f t="shared" ref="BF229:BF292" si="383">_xlfn.POISSON.DIST(2,K229,FALSE) * _xlfn.POISSON.DIST(6,L229,FALSE)</f>
        <v>8.9053414552505716E-5</v>
      </c>
      <c r="BG229" s="5">
        <f t="shared" ref="BG229:BG292" si="384">_xlfn.POISSON.DIST(3,K229,FALSE) * _xlfn.POISSON.DIST(6,L229,FALSE)</f>
        <v>8.0998639915116162E-5</v>
      </c>
      <c r="BH229" s="5">
        <f t="shared" ref="BH229:BH292" si="385">_xlfn.POISSON.DIST(4,K229,FALSE) * _xlfn.POISSON.DIST(6,L229,FALSE)</f>
        <v>5.5254307493990804E-5</v>
      </c>
      <c r="BI229" s="5">
        <f t="shared" ref="BI229:BI292" si="386">_xlfn.POISSON.DIST(5,K229,FALSE) * _xlfn.POISSON.DIST(6,L229,FALSE)</f>
        <v>3.0153972954014733E-5</v>
      </c>
      <c r="BJ229" s="8">
        <f t="shared" ref="BJ229:BJ292" si="387">SUM(N229,Q229,T229,W229,X229,Y229,AD229,AE229,AF229,AG229,AM229,AN229,AO229,AP229,AQ229,AX229,AY229,AZ229,BA229,BB229,BC229)</f>
        <v>0.72844146019828837</v>
      </c>
      <c r="BK229" s="8">
        <f t="shared" ref="BK229:BK292" si="388">SUM(M229,P229,S229,V229,AC229,AL229,AY229)</f>
        <v>0.16047970357912511</v>
      </c>
      <c r="BL229" s="8">
        <f t="shared" ref="BL229:BL292" si="389">SUM(O229,R229,U229,AA229,AB229,AH229,AI229,AJ229,AK229,AR229,AS229,AT229,AU229,AV229,BD229,BE229,BF229,BG229,BH229,BI229)</f>
        <v>9.9629949241162863E-2</v>
      </c>
      <c r="BM229" s="8">
        <f t="shared" ref="BM229:BM292" si="390">SUM(S229:BI229)</f>
        <v>0.68685843513823819</v>
      </c>
      <c r="BN229" s="8">
        <f t="shared" ref="BN229:BN292" si="391">SUM(M229:R229)</f>
        <v>0.29146352655095309</v>
      </c>
    </row>
    <row r="230" spans="1:66" s="10" customFormat="1" x14ac:dyDescent="0.25">
      <c r="A230" t="s">
        <v>10</v>
      </c>
      <c r="B230" t="s">
        <v>47</v>
      </c>
      <c r="C230" t="s">
        <v>44</v>
      </c>
      <c r="D230" s="11">
        <v>44504</v>
      </c>
      <c r="E230">
        <f>VLOOKUP(A230,home!$A$2:$E$405,3,FALSE)</f>
        <v>1.5424836601307199</v>
      </c>
      <c r="F230">
        <f>VLOOKUP(B230,home!$B$2:$E$405,3,FALSE)</f>
        <v>0.8</v>
      </c>
      <c r="G230">
        <f>VLOOKUP(C230,away!$B$2:$E$405,4,FALSE)</f>
        <v>0.84</v>
      </c>
      <c r="H230">
        <f>VLOOKUP(A230,away!$A$2:$E$405,3,FALSE)</f>
        <v>1.44444444444444</v>
      </c>
      <c r="I230">
        <f>VLOOKUP(C230,away!$B$2:$E$405,3,FALSE)</f>
        <v>0.76</v>
      </c>
      <c r="J230">
        <f>VLOOKUP(B230,home!$B$2:$E$405,4,FALSE)</f>
        <v>1.63</v>
      </c>
      <c r="K230" s="3">
        <f t="shared" si="336"/>
        <v>1.036549019607844</v>
      </c>
      <c r="L230" s="3">
        <f t="shared" si="337"/>
        <v>1.7893777777777722</v>
      </c>
      <c r="M230" s="5">
        <f t="shared" si="338"/>
        <v>5.9253715185163633E-2</v>
      </c>
      <c r="N230" s="5">
        <f t="shared" si="339"/>
        <v>6.1419380383303773E-2</v>
      </c>
      <c r="O230" s="5">
        <f t="shared" si="340"/>
        <v>0.10602728120310513</v>
      </c>
      <c r="P230" s="5">
        <f t="shared" si="341"/>
        <v>0.10990247438276381</v>
      </c>
      <c r="Q230" s="5">
        <f t="shared" si="342"/>
        <v>3.1832099260617377E-2</v>
      </c>
      <c r="R230" s="5">
        <f t="shared" si="343"/>
        <v>9.4861430411515638E-2</v>
      </c>
      <c r="S230" s="5">
        <f t="shared" si="344"/>
        <v>5.0961166897760916E-2</v>
      </c>
      <c r="T230" s="5">
        <f t="shared" si="345"/>
        <v>5.6959651036964994E-2</v>
      </c>
      <c r="U230" s="5">
        <f t="shared" si="346"/>
        <v>9.8328522691654235E-2</v>
      </c>
      <c r="V230" s="5">
        <f t="shared" si="347"/>
        <v>1.0502404452137069E-2</v>
      </c>
      <c r="W230" s="5">
        <f t="shared" si="348"/>
        <v>1.0998510426884175E-2</v>
      </c>
      <c r="X230" s="5">
        <f t="shared" si="349"/>
        <v>1.9680490146523663E-2</v>
      </c>
      <c r="Y230" s="5">
        <f t="shared" si="350"/>
        <v>1.7607915861981932E-2</v>
      </c>
      <c r="Z230" s="5">
        <f t="shared" si="351"/>
        <v>5.6580978515526195E-2</v>
      </c>
      <c r="AA230" s="5">
        <f t="shared" si="352"/>
        <v>5.8648957808721154E-2</v>
      </c>
      <c r="AB230" s="5">
        <f t="shared" si="353"/>
        <v>3.0396259858825856E-2</v>
      </c>
      <c r="AC230" s="5">
        <f t="shared" si="354"/>
        <v>1.2174766517292421E-3</v>
      </c>
      <c r="AD230" s="5">
        <f t="shared" si="355"/>
        <v>2.8501238000333599E-3</v>
      </c>
      <c r="AE230" s="5">
        <f t="shared" si="356"/>
        <v>5.0999481916952335E-3</v>
      </c>
      <c r="AF230" s="5">
        <f t="shared" si="357"/>
        <v>4.5628669810186939E-3</v>
      </c>
      <c r="AG230" s="5">
        <f t="shared" si="358"/>
        <v>2.7215642595969335E-3</v>
      </c>
      <c r="AH230" s="5">
        <f t="shared" si="359"/>
        <v>2.5311186400151033E-2</v>
      </c>
      <c r="AI230" s="5">
        <f t="shared" si="360"/>
        <v>2.6236285448187943E-2</v>
      </c>
      <c r="AJ230" s="5">
        <f t="shared" si="361"/>
        <v>1.3597597979735377E-2</v>
      </c>
      <c r="AK230" s="5">
        <f t="shared" si="362"/>
        <v>4.6981922849721027E-3</v>
      </c>
      <c r="AL230" s="5">
        <f t="shared" si="363"/>
        <v>9.0325945713384665E-5</v>
      </c>
      <c r="AM230" s="5">
        <f t="shared" si="364"/>
        <v>5.908586061371126E-4</v>
      </c>
      <c r="AN230" s="5">
        <f t="shared" si="365"/>
        <v>1.0572692596304985E-3</v>
      </c>
      <c r="AO230" s="5">
        <f t="shared" si="366"/>
        <v>9.4592705915518623E-4</v>
      </c>
      <c r="AP230" s="5">
        <f t="shared" si="367"/>
        <v>5.6420695301699002E-4</v>
      </c>
      <c r="AQ230" s="5">
        <f t="shared" si="368"/>
        <v>2.5239484594907736E-4</v>
      </c>
      <c r="AR230" s="5">
        <f t="shared" si="369"/>
        <v>9.0582548947242478E-3</v>
      </c>
      <c r="AS230" s="5">
        <f t="shared" si="370"/>
        <v>9.3893252304843716E-3</v>
      </c>
      <c r="AT230" s="5">
        <f t="shared" si="371"/>
        <v>4.8662479312188839E-3</v>
      </c>
      <c r="AU230" s="5">
        <f t="shared" si="372"/>
        <v>1.6813681740912114E-3</v>
      </c>
      <c r="AV230" s="5">
        <f t="shared" si="373"/>
        <v>4.357051331135189E-4</v>
      </c>
      <c r="AW230" s="5">
        <f t="shared" si="374"/>
        <v>4.6537376994669232E-6</v>
      </c>
      <c r="AX230" s="5">
        <f t="shared" si="375"/>
        <v>1.0207565148638017E-4</v>
      </c>
      <c r="AY230" s="5">
        <f t="shared" si="376"/>
        <v>1.8265190242191731E-4</v>
      </c>
      <c r="AZ230" s="5">
        <f t="shared" si="377"/>
        <v>1.6341662763130649E-4</v>
      </c>
      <c r="BA230" s="5">
        <f t="shared" si="378"/>
        <v>9.7471360667614944E-5</v>
      </c>
      <c r="BB230" s="5">
        <f t="shared" si="379"/>
        <v>4.3603271687098142E-5</v>
      </c>
      <c r="BC230" s="5">
        <f t="shared" si="380"/>
        <v>1.5604545079060028E-5</v>
      </c>
      <c r="BD230" s="5">
        <f t="shared" si="381"/>
        <v>2.7014400023443867E-3</v>
      </c>
      <c r="BE230" s="5">
        <f t="shared" si="382"/>
        <v>2.8001749859594854E-3</v>
      </c>
      <c r="BF230" s="5">
        <f t="shared" si="383"/>
        <v>1.4512593182133564E-3</v>
      </c>
      <c r="BG230" s="5">
        <f t="shared" si="384"/>
        <v>5.0143380783026765E-4</v>
      </c>
      <c r="BH230" s="5">
        <f t="shared" si="385"/>
        <v>1.2994018047617295E-4</v>
      </c>
      <c r="BI230" s="5">
        <f t="shared" si="386"/>
        <v>2.6937873336048688E-5</v>
      </c>
      <c r="BJ230" s="8">
        <f t="shared" si="387"/>
        <v>0.21774803043148239</v>
      </c>
      <c r="BK230" s="8">
        <f t="shared" si="388"/>
        <v>0.23211021541768997</v>
      </c>
      <c r="BL230" s="8">
        <f t="shared" si="389"/>
        <v>0.4911478016186604</v>
      </c>
      <c r="BM230" s="8">
        <f t="shared" si="390"/>
        <v>0.53411264699216732</v>
      </c>
      <c r="BN230" s="8">
        <f t="shared" si="391"/>
        <v>0.46329638082646935</v>
      </c>
    </row>
    <row r="231" spans="1:66" x14ac:dyDescent="0.25">
      <c r="A231" t="s">
        <v>10</v>
      </c>
      <c r="B231" t="s">
        <v>12</v>
      </c>
      <c r="C231" t="s">
        <v>245</v>
      </c>
      <c r="D231" s="11">
        <v>44504</v>
      </c>
      <c r="E231">
        <f>VLOOKUP(A231,home!$A$2:$E$405,3,FALSE)</f>
        <v>1.5424836601307199</v>
      </c>
      <c r="F231">
        <f>VLOOKUP(B231,home!$B$2:$E$405,3,FALSE)</f>
        <v>0.95</v>
      </c>
      <c r="G231">
        <f>VLOOKUP(C231,away!$B$2:$E$405,4,FALSE)</f>
        <v>0.42</v>
      </c>
      <c r="H231">
        <f>VLOOKUP(A231,away!$A$2:$E$405,3,FALSE)</f>
        <v>1.44444444444444</v>
      </c>
      <c r="I231">
        <f>VLOOKUP(C231,away!$B$2:$E$405,3,FALSE)</f>
        <v>1.49</v>
      </c>
      <c r="J231">
        <f>VLOOKUP(B231,home!$B$2:$E$405,4,FALSE)</f>
        <v>0.45</v>
      </c>
      <c r="K231" s="3">
        <f t="shared" si="336"/>
        <v>0.61545098039215718</v>
      </c>
      <c r="L231" s="3">
        <f t="shared" si="337"/>
        <v>0.96849999999999692</v>
      </c>
      <c r="M231" s="5">
        <f t="shared" si="338"/>
        <v>0.20516290017639716</v>
      </c>
      <c r="N231" s="5">
        <f t="shared" si="339"/>
        <v>0.12626770805366191</v>
      </c>
      <c r="O231" s="5">
        <f t="shared" si="340"/>
        <v>0.19870026882084002</v>
      </c>
      <c r="P231" s="5">
        <f t="shared" si="341"/>
        <v>0.12229027524997117</v>
      </c>
      <c r="Q231" s="5">
        <f t="shared" si="342"/>
        <v>3.885579235674845E-2</v>
      </c>
      <c r="R231" s="5">
        <f t="shared" si="343"/>
        <v>9.6220605176491447E-2</v>
      </c>
      <c r="S231" s="5">
        <f t="shared" si="344"/>
        <v>1.8223216049119521E-2</v>
      </c>
      <c r="T231" s="5">
        <f t="shared" si="345"/>
        <v>3.7631834897510749E-2</v>
      </c>
      <c r="U231" s="5">
        <f t="shared" si="346"/>
        <v>5.9219065789798339E-2</v>
      </c>
      <c r="V231" s="5">
        <f t="shared" si="347"/>
        <v>1.2069120059504241E-3</v>
      </c>
      <c r="W231" s="5">
        <f t="shared" si="348"/>
        <v>7.9712784999583074E-3</v>
      </c>
      <c r="X231" s="5">
        <f t="shared" si="349"/>
        <v>7.720183227209596E-3</v>
      </c>
      <c r="Y231" s="5">
        <f t="shared" si="350"/>
        <v>3.7384987277762341E-3</v>
      </c>
      <c r="Z231" s="5">
        <f t="shared" si="351"/>
        <v>3.1063218704477234E-2</v>
      </c>
      <c r="AA231" s="5">
        <f t="shared" si="352"/>
        <v>1.9117888405806509E-2</v>
      </c>
      <c r="AB231" s="5">
        <f t="shared" si="353"/>
        <v>5.8830615811907346E-3</v>
      </c>
      <c r="AC231" s="5">
        <f t="shared" si="354"/>
        <v>4.4962320576500595E-5</v>
      </c>
      <c r="AD231" s="5">
        <f t="shared" si="355"/>
        <v>1.226482791944566E-3</v>
      </c>
      <c r="AE231" s="5">
        <f t="shared" si="356"/>
        <v>1.1878485839983083E-3</v>
      </c>
      <c r="AF231" s="5">
        <f t="shared" si="357"/>
        <v>5.7521567680117881E-4</v>
      </c>
      <c r="AG231" s="5">
        <f t="shared" si="358"/>
        <v>1.8569879432731338E-4</v>
      </c>
      <c r="AH231" s="5">
        <f t="shared" si="359"/>
        <v>7.5211818288215245E-3</v>
      </c>
      <c r="AI231" s="5">
        <f t="shared" si="360"/>
        <v>4.6289187302558854E-3</v>
      </c>
      <c r="AJ231" s="5">
        <f t="shared" si="361"/>
        <v>1.4244362853458017E-3</v>
      </c>
      <c r="AK231" s="5">
        <f t="shared" si="362"/>
        <v>2.9222356944074546E-4</v>
      </c>
      <c r="AL231" s="5">
        <f t="shared" si="363"/>
        <v>1.0720173197883597E-6</v>
      </c>
      <c r="AM231" s="5">
        <f t="shared" si="364"/>
        <v>1.5096800734727865E-4</v>
      </c>
      <c r="AN231" s="5">
        <f t="shared" si="365"/>
        <v>1.462125151158389E-4</v>
      </c>
      <c r="AO231" s="5">
        <f t="shared" si="366"/>
        <v>7.0803410444844758E-5</v>
      </c>
      <c r="AP231" s="5">
        <f t="shared" si="367"/>
        <v>2.2857701005277316E-5</v>
      </c>
      <c r="AQ231" s="5">
        <f t="shared" si="368"/>
        <v>5.5344208559027506E-6</v>
      </c>
      <c r="AR231" s="5">
        <f t="shared" si="369"/>
        <v>1.4568529202427249E-3</v>
      </c>
      <c r="AS231" s="5">
        <f t="shared" si="370"/>
        <v>8.9662155805056226E-4</v>
      </c>
      <c r="AT231" s="5">
        <f t="shared" si="371"/>
        <v>2.7591330847148102E-4</v>
      </c>
      <c r="AU231" s="5">
        <f t="shared" si="372"/>
        <v>5.6603705400672227E-5</v>
      </c>
      <c r="AV231" s="5">
        <f t="shared" si="373"/>
        <v>8.70920149566814E-6</v>
      </c>
      <c r="AW231" s="5">
        <f t="shared" si="374"/>
        <v>1.774975627726642E-8</v>
      </c>
      <c r="AX231" s="5">
        <f t="shared" si="375"/>
        <v>1.5485568021622171E-5</v>
      </c>
      <c r="AY231" s="5">
        <f t="shared" si="376"/>
        <v>1.4997772628941024E-5</v>
      </c>
      <c r="AZ231" s="5">
        <f t="shared" si="377"/>
        <v>7.2626713955646665E-6</v>
      </c>
      <c r="BA231" s="5">
        <f t="shared" si="378"/>
        <v>2.3446324155347865E-6</v>
      </c>
      <c r="BB231" s="5">
        <f t="shared" si="379"/>
        <v>5.6769412361135826E-7</v>
      </c>
      <c r="BC231" s="5">
        <f t="shared" si="380"/>
        <v>1.0996235174351977E-7</v>
      </c>
      <c r="BD231" s="5">
        <f t="shared" si="381"/>
        <v>2.3516034220917904E-4</v>
      </c>
      <c r="BE231" s="5">
        <f t="shared" si="382"/>
        <v>1.4472966316199444E-4</v>
      </c>
      <c r="BF231" s="5">
        <f t="shared" si="383"/>
        <v>4.453700654243807E-5</v>
      </c>
      <c r="BG231" s="5">
        <f t="shared" si="384"/>
        <v>9.1367814467584767E-6</v>
      </c>
      <c r="BH231" s="5">
        <f t="shared" si="385"/>
        <v>1.4058102747590939E-6</v>
      </c>
      <c r="BI231" s="5">
        <f t="shared" si="386"/>
        <v>1.7304146236917047E-7</v>
      </c>
      <c r="BJ231" s="8">
        <f t="shared" si="387"/>
        <v>0.22579768596564279</v>
      </c>
      <c r="BK231" s="8">
        <f t="shared" si="388"/>
        <v>0.34694433559196347</v>
      </c>
      <c r="BL231" s="8">
        <f t="shared" si="389"/>
        <v>0.39613749352674954</v>
      </c>
      <c r="BM231" s="8">
        <f t="shared" si="390"/>
        <v>0.21243020393185036</v>
      </c>
      <c r="BN231" s="8">
        <f t="shared" si="391"/>
        <v>0.78749754983411013</v>
      </c>
    </row>
    <row r="232" spans="1:66" x14ac:dyDescent="0.25">
      <c r="A232" t="s">
        <v>10</v>
      </c>
      <c r="B232" t="s">
        <v>244</v>
      </c>
      <c r="C232" t="s">
        <v>43</v>
      </c>
      <c r="D232" s="11">
        <v>44504</v>
      </c>
      <c r="E232">
        <f>VLOOKUP(A232,home!$A$2:$E$405,3,FALSE)</f>
        <v>1.5424836601307199</v>
      </c>
      <c r="F232">
        <f>VLOOKUP(B232,home!$B$2:$E$405,3,FALSE)</f>
        <v>1.22</v>
      </c>
      <c r="G232">
        <f>VLOOKUP(C232,away!$B$2:$E$405,4,FALSE)</f>
        <v>0.76</v>
      </c>
      <c r="H232">
        <f>VLOOKUP(A232,away!$A$2:$E$405,3,FALSE)</f>
        <v>1.44444444444444</v>
      </c>
      <c r="I232">
        <f>VLOOKUP(C232,away!$B$2:$E$405,3,FALSE)</f>
        <v>0.61</v>
      </c>
      <c r="J232">
        <f>VLOOKUP(B232,home!$B$2:$E$405,4,FALSE)</f>
        <v>1.18</v>
      </c>
      <c r="K232" s="3">
        <f t="shared" si="336"/>
        <v>1.4301908496732034</v>
      </c>
      <c r="L232" s="3">
        <f t="shared" si="337"/>
        <v>1.0397111111111079</v>
      </c>
      <c r="M232" s="5">
        <f t="shared" si="338"/>
        <v>8.4593152041315275E-2</v>
      </c>
      <c r="N232" s="5">
        <f t="shared" si="339"/>
        <v>0.12098435199450318</v>
      </c>
      <c r="O232" s="5">
        <f t="shared" si="340"/>
        <v>8.7952440101266793E-2</v>
      </c>
      <c r="P232" s="5">
        <f t="shared" si="341"/>
        <v>0.12578877503926228</v>
      </c>
      <c r="Q232" s="5">
        <f t="shared" si="342"/>
        <v>8.6515356588090231E-2</v>
      </c>
      <c r="R232" s="5">
        <f t="shared" si="343"/>
        <v>4.5722564611310627E-2</v>
      </c>
      <c r="S232" s="5">
        <f t="shared" si="344"/>
        <v>4.6761515394739862E-2</v>
      </c>
      <c r="T232" s="5">
        <f t="shared" si="345"/>
        <v>8.9950977526376999E-2</v>
      </c>
      <c r="U232" s="5">
        <f t="shared" si="346"/>
        <v>6.5391993530688294E-2</v>
      </c>
      <c r="V232" s="5">
        <f t="shared" si="347"/>
        <v>7.7259652013375608E-3</v>
      </c>
      <c r="W232" s="5">
        <f t="shared" si="348"/>
        <v>4.1244490449500321E-2</v>
      </c>
      <c r="X232" s="5">
        <f t="shared" si="349"/>
        <v>4.2882354992461458E-2</v>
      </c>
      <c r="Y232" s="5">
        <f t="shared" si="350"/>
        <v>2.2292630478136531E-2</v>
      </c>
      <c r="Z232" s="5">
        <f t="shared" si="351"/>
        <v>1.5846086151625065E-2</v>
      </c>
      <c r="AA232" s="5">
        <f t="shared" si="352"/>
        <v>2.2662927417187433E-2</v>
      </c>
      <c r="AB232" s="5">
        <f t="shared" si="353"/>
        <v>1.6206155709434719E-2</v>
      </c>
      <c r="AC232" s="5">
        <f t="shared" si="354"/>
        <v>7.1802480107784961E-4</v>
      </c>
      <c r="AD232" s="5">
        <f t="shared" si="355"/>
        <v>1.4746873210077296E-2</v>
      </c>
      <c r="AE232" s="5">
        <f t="shared" si="356"/>
        <v>1.5332487930664097E-2</v>
      </c>
      <c r="AF232" s="5">
        <f t="shared" si="357"/>
        <v>7.97067903124421E-3</v>
      </c>
      <c r="AG232" s="5">
        <f t="shared" si="358"/>
        <v>2.7624011839616422E-3</v>
      </c>
      <c r="AH232" s="5">
        <f t="shared" si="359"/>
        <v>4.1188379598671087E-3</v>
      </c>
      <c r="AI232" s="5">
        <f t="shared" si="360"/>
        <v>5.8907243614885838E-3</v>
      </c>
      <c r="AJ232" s="5">
        <f t="shared" si="361"/>
        <v>4.2124300398739987E-3</v>
      </c>
      <c r="AK232" s="5">
        <f t="shared" si="362"/>
        <v>2.0081929659721072E-3</v>
      </c>
      <c r="AL232" s="5">
        <f t="shared" si="363"/>
        <v>4.2707693469693917E-5</v>
      </c>
      <c r="AM232" s="5">
        <f t="shared" si="364"/>
        <v>4.2181686252686862E-3</v>
      </c>
      <c r="AN232" s="5">
        <f t="shared" si="365"/>
        <v>4.38567678823212E-3</v>
      </c>
      <c r="AO232" s="5">
        <f t="shared" si="366"/>
        <v>2.2799184432335065E-3</v>
      </c>
      <c r="AP232" s="5">
        <f t="shared" si="367"/>
        <v>7.9015217928567205E-4</v>
      </c>
      <c r="AQ232" s="5">
        <f t="shared" si="368"/>
        <v>2.0538250006799235E-4</v>
      </c>
      <c r="AR232" s="5">
        <f t="shared" si="369"/>
        <v>8.5648031834800829E-4</v>
      </c>
      <c r="AS232" s="5">
        <f t="shared" si="370"/>
        <v>1.2249303142265139E-3</v>
      </c>
      <c r="AT232" s="5">
        <f t="shared" si="371"/>
        <v>8.7594206344704113E-4</v>
      </c>
      <c r="AU232" s="5">
        <f t="shared" si="372"/>
        <v>4.1758810799527433E-4</v>
      </c>
      <c r="AV232" s="5">
        <f t="shared" si="373"/>
        <v>1.4930767274679672E-4</v>
      </c>
      <c r="AW232" s="5">
        <f t="shared" si="374"/>
        <v>1.7640475869466972E-6</v>
      </c>
      <c r="AX232" s="5">
        <f t="shared" si="375"/>
        <v>1.0054643617063127E-3</v>
      </c>
      <c r="AY232" s="5">
        <f t="shared" si="376"/>
        <v>1.0453924686922914E-3</v>
      </c>
      <c r="AZ232" s="5">
        <f t="shared" si="377"/>
        <v>5.4345308258562308E-4</v>
      </c>
      <c r="BA232" s="5">
        <f t="shared" si="378"/>
        <v>1.883447361106183E-4</v>
      </c>
      <c r="BB232" s="5">
        <f t="shared" si="379"/>
        <v>4.8956028713374835E-5</v>
      </c>
      <c r="BC232" s="5">
        <f t="shared" si="380"/>
        <v>1.0180025401834054E-5</v>
      </c>
      <c r="BD232" s="5">
        <f t="shared" si="381"/>
        <v>1.4841535057240048E-4</v>
      </c>
      <c r="BE232" s="5">
        <f t="shared" si="382"/>
        <v>2.1226227633968779E-4</v>
      </c>
      <c r="BF232" s="5">
        <f t="shared" si="383"/>
        <v>1.5178778267591325E-4</v>
      </c>
      <c r="BG232" s="5">
        <f t="shared" si="384"/>
        <v>7.2361832625091968E-5</v>
      </c>
      <c r="BH232" s="5">
        <f t="shared" si="385"/>
        <v>2.5872807721497606E-5</v>
      </c>
      <c r="BI232" s="5">
        <f t="shared" si="386"/>
        <v>7.400610571728009E-6</v>
      </c>
      <c r="BJ232" s="8">
        <f t="shared" si="387"/>
        <v>0.45940369262431391</v>
      </c>
      <c r="BK232" s="8">
        <f t="shared" si="388"/>
        <v>0.26667553263989485</v>
      </c>
      <c r="BL232" s="8">
        <f t="shared" si="389"/>
        <v>0.2583086158343596</v>
      </c>
      <c r="BM232" s="8">
        <f t="shared" si="390"/>
        <v>0.44763365845333974</v>
      </c>
      <c r="BN232" s="8">
        <f t="shared" si="391"/>
        <v>0.55155664037574836</v>
      </c>
    </row>
    <row r="233" spans="1:66" x14ac:dyDescent="0.25">
      <c r="A233" t="s">
        <v>13</v>
      </c>
      <c r="B233" t="s">
        <v>251</v>
      </c>
      <c r="C233" t="s">
        <v>58</v>
      </c>
      <c r="D233" s="11">
        <v>44504</v>
      </c>
      <c r="E233">
        <f>VLOOKUP(A233,home!$A$2:$E$405,3,FALSE)</f>
        <v>1.62686567164179</v>
      </c>
      <c r="F233">
        <f>VLOOKUP(B233,home!$B$2:$E$405,3,FALSE)</f>
        <v>0.37</v>
      </c>
      <c r="G233">
        <f>VLOOKUP(C233,away!$B$2:$E$405,4,FALSE)</f>
        <v>0.9</v>
      </c>
      <c r="H233">
        <f>VLOOKUP(A233,away!$A$2:$E$405,3,FALSE)</f>
        <v>1.3582089552238801</v>
      </c>
      <c r="I233">
        <f>VLOOKUP(C233,away!$B$2:$E$405,3,FALSE)</f>
        <v>0.49</v>
      </c>
      <c r="J233">
        <f>VLOOKUP(B233,home!$B$2:$E$405,4,FALSE)</f>
        <v>1.42</v>
      </c>
      <c r="K233" s="3">
        <f t="shared" si="336"/>
        <v>0.54174626865671616</v>
      </c>
      <c r="L233" s="3">
        <f t="shared" si="337"/>
        <v>0.9450417910447757</v>
      </c>
      <c r="M233" s="5">
        <f t="shared" si="338"/>
        <v>0.22609770283492825</v>
      </c>
      <c r="N233" s="5">
        <f t="shared" si="339"/>
        <v>0.1224875868626774</v>
      </c>
      <c r="O233" s="5">
        <f t="shared" si="340"/>
        <v>0.21367177803823006</v>
      </c>
      <c r="P233" s="5">
        <f t="shared" si="341"/>
        <v>0.11575588846945718</v>
      </c>
      <c r="Q233" s="5">
        <f t="shared" si="342"/>
        <v>3.317859656981044E-2</v>
      </c>
      <c r="R233" s="5">
        <f t="shared" si="343"/>
        <v>0.10096437990648534</v>
      </c>
      <c r="S233" s="5">
        <f t="shared" si="344"/>
        <v>1.4815968436813577E-2</v>
      </c>
      <c r="T233" s="5">
        <f t="shared" si="345"/>
        <v>3.1355160326685713E-2</v>
      </c>
      <c r="U233" s="5">
        <f t="shared" si="346"/>
        <v>5.4697076081577548E-2</v>
      </c>
      <c r="V233" s="5">
        <f t="shared" si="347"/>
        <v>8.4281931043025536E-4</v>
      </c>
      <c r="W233" s="5">
        <f t="shared" si="348"/>
        <v>5.9914602969871108E-3</v>
      </c>
      <c r="X233" s="5">
        <f t="shared" si="349"/>
        <v>5.662180370038363E-3</v>
      </c>
      <c r="Y233" s="5">
        <f t="shared" si="350"/>
        <v>2.6754985390598121E-3</v>
      </c>
      <c r="Z233" s="5">
        <f t="shared" si="351"/>
        <v>3.1805186139516696E-2</v>
      </c>
      <c r="AA233" s="5">
        <f t="shared" si="352"/>
        <v>1.7230340915015473E-2</v>
      </c>
      <c r="AB233" s="5">
        <f t="shared" si="353"/>
        <v>4.667236449196391E-3</v>
      </c>
      <c r="AC233" s="5">
        <f t="shared" si="354"/>
        <v>2.6968788513438036E-5</v>
      </c>
      <c r="AD233" s="5">
        <f t="shared" si="355"/>
        <v>8.1146281492440681E-4</v>
      </c>
      <c r="AE233" s="5">
        <f t="shared" si="356"/>
        <v>7.6686627198239673E-4</v>
      </c>
      <c r="AF233" s="5">
        <f t="shared" si="357"/>
        <v>3.6236033758303709E-4</v>
      </c>
      <c r="AG233" s="5">
        <f t="shared" si="358"/>
        <v>1.1414855414435434E-4</v>
      </c>
      <c r="AH233" s="5">
        <f t="shared" si="359"/>
        <v>7.5143075184503309E-3</v>
      </c>
      <c r="AI233" s="5">
        <f t="shared" si="360"/>
        <v>4.0708480596595743E-3</v>
      </c>
      <c r="AJ233" s="5">
        <f t="shared" si="361"/>
        <v>1.1026833732945037E-3</v>
      </c>
      <c r="AK233" s="5">
        <f t="shared" si="362"/>
        <v>1.9912486766403278E-4</v>
      </c>
      <c r="AL233" s="5">
        <f t="shared" si="363"/>
        <v>5.5229151577839895E-7</v>
      </c>
      <c r="AM233" s="5">
        <f t="shared" si="364"/>
        <v>8.7921390427794587E-5</v>
      </c>
      <c r="AN233" s="5">
        <f t="shared" si="365"/>
        <v>8.3089388281029999E-5</v>
      </c>
      <c r="AO233" s="5">
        <f t="shared" si="366"/>
        <v>3.9261472158959685E-5</v>
      </c>
      <c r="AP233" s="5">
        <f t="shared" si="367"/>
        <v>1.2367910656052621E-5</v>
      </c>
      <c r="AQ233" s="5">
        <f t="shared" si="368"/>
        <v>2.9220481094694333E-6</v>
      </c>
      <c r="AR233" s="5">
        <f t="shared" si="369"/>
        <v>1.4202669271395052E-3</v>
      </c>
      <c r="AS233" s="5">
        <f t="shared" si="370"/>
        <v>7.6942430827436708E-4</v>
      </c>
      <c r="AT233" s="5">
        <f t="shared" si="371"/>
        <v>2.0841637401070661E-4</v>
      </c>
      <c r="AU233" s="5">
        <f t="shared" si="372"/>
        <v>3.7636264315754305E-5</v>
      </c>
      <c r="AV233" s="5">
        <f t="shared" si="373"/>
        <v>5.097326439809452E-6</v>
      </c>
      <c r="AW233" s="5">
        <f t="shared" si="374"/>
        <v>7.8543963641323048E-9</v>
      </c>
      <c r="AX233" s="5">
        <f t="shared" si="375"/>
        <v>7.9385141998946699E-6</v>
      </c>
      <c r="AY233" s="5">
        <f t="shared" si="376"/>
        <v>7.5022276777028428E-6</v>
      </c>
      <c r="AZ233" s="5">
        <f t="shared" si="377"/>
        <v>3.544959340680991E-6</v>
      </c>
      <c r="BA233" s="5">
        <f t="shared" si="378"/>
        <v>1.1167115748326904E-6</v>
      </c>
      <c r="BB233" s="5">
        <f t="shared" si="379"/>
        <v>2.638347766900794E-7</v>
      </c>
      <c r="BC233" s="5">
        <f t="shared" si="380"/>
        <v>4.9866977980618231E-8</v>
      </c>
      <c r="BD233" s="5">
        <f t="shared" si="381"/>
        <v>2.2370193343092962E-4</v>
      </c>
      <c r="BE233" s="5">
        <f t="shared" si="382"/>
        <v>1.2118968772749921E-4</v>
      </c>
      <c r="BF233" s="5">
        <f t="shared" si="383"/>
        <v>3.2827030563022662E-5</v>
      </c>
      <c r="BG233" s="5">
        <f t="shared" si="384"/>
        <v>5.9279737728658371E-6</v>
      </c>
      <c r="BH233" s="5">
        <f t="shared" si="385"/>
        <v>8.0286441803623561E-7</v>
      </c>
      <c r="BI233" s="5">
        <f t="shared" si="386"/>
        <v>8.6989760541675336E-8</v>
      </c>
      <c r="BJ233" s="8">
        <f t="shared" si="387"/>
        <v>0.20365129926807415</v>
      </c>
      <c r="BK233" s="8">
        <f t="shared" si="388"/>
        <v>0.35754740235933619</v>
      </c>
      <c r="BL233" s="8">
        <f t="shared" si="389"/>
        <v>0.40694315288942623</v>
      </c>
      <c r="BM233" s="8">
        <f t="shared" si="390"/>
        <v>0.18778361360148321</v>
      </c>
      <c r="BN233" s="8">
        <f t="shared" si="391"/>
        <v>0.8121559326815887</v>
      </c>
    </row>
    <row r="234" spans="1:66" x14ac:dyDescent="0.25">
      <c r="A234" t="s">
        <v>13</v>
      </c>
      <c r="B234" t="s">
        <v>53</v>
      </c>
      <c r="C234" t="s">
        <v>52</v>
      </c>
      <c r="D234" s="11">
        <v>44504</v>
      </c>
      <c r="E234">
        <f>VLOOKUP(A234,home!$A$2:$E$405,3,FALSE)</f>
        <v>1.62686567164179</v>
      </c>
      <c r="F234">
        <f>VLOOKUP(B234,home!$B$2:$E$405,3,FALSE)</f>
        <v>0.74</v>
      </c>
      <c r="G234">
        <f>VLOOKUP(C234,away!$B$2:$E$405,4,FALSE)</f>
        <v>1.1100000000000001</v>
      </c>
      <c r="H234">
        <f>VLOOKUP(A234,away!$A$2:$E$405,3,FALSE)</f>
        <v>1.3582089552238801</v>
      </c>
      <c r="I234">
        <f>VLOOKUP(C234,away!$B$2:$E$405,3,FALSE)</f>
        <v>0.78</v>
      </c>
      <c r="J234">
        <f>VLOOKUP(B234,home!$B$2:$E$405,4,FALSE)</f>
        <v>1.33</v>
      </c>
      <c r="K234" s="3">
        <f t="shared" si="336"/>
        <v>1.3363074626865665</v>
      </c>
      <c r="L234" s="3">
        <f t="shared" si="337"/>
        <v>1.4090059701492532</v>
      </c>
      <c r="M234" s="5">
        <f t="shared" si="338"/>
        <v>6.4228166572892889E-2</v>
      </c>
      <c r="N234" s="5">
        <f t="shared" si="339"/>
        <v>8.5828578306032632E-2</v>
      </c>
      <c r="O234" s="5">
        <f t="shared" si="340"/>
        <v>9.0497870152946761E-2</v>
      </c>
      <c r="P234" s="5">
        <f t="shared" si="341"/>
        <v>0.12093297924262264</v>
      </c>
      <c r="Q234" s="5">
        <f t="shared" si="342"/>
        <v>5.7346684851064887E-2</v>
      </c>
      <c r="R234" s="5">
        <f t="shared" si="343"/>
        <v>6.3756019665646965E-2</v>
      </c>
      <c r="S234" s="5">
        <f t="shared" si="344"/>
        <v>5.6925124321814721E-2</v>
      </c>
      <c r="T234" s="5">
        <f t="shared" si="345"/>
        <v>8.0801821323418149E-2</v>
      </c>
      <c r="U234" s="5">
        <f t="shared" si="346"/>
        <v>8.5197644870395536E-2</v>
      </c>
      <c r="V234" s="5">
        <f t="shared" si="347"/>
        <v>1.190914835399254E-2</v>
      </c>
      <c r="W234" s="5">
        <f t="shared" si="348"/>
        <v>2.5544267642270888E-2</v>
      </c>
      <c r="X234" s="5">
        <f t="shared" si="349"/>
        <v>3.5992025611050062E-2</v>
      </c>
      <c r="Y234" s="5">
        <f t="shared" si="350"/>
        <v>2.5356489481867188E-2</v>
      </c>
      <c r="Z234" s="5">
        <f t="shared" si="351"/>
        <v>2.9944204113949928E-2</v>
      </c>
      <c r="AA234" s="5">
        <f t="shared" si="352"/>
        <v>4.0014663421681071E-2</v>
      </c>
      <c r="AB234" s="5">
        <f t="shared" si="353"/>
        <v>2.6735946673641802E-2</v>
      </c>
      <c r="AC234" s="5">
        <f t="shared" si="354"/>
        <v>1.4014575570363225E-3</v>
      </c>
      <c r="AD234" s="5">
        <f t="shared" si="355"/>
        <v>8.5337488698073952E-3</v>
      </c>
      <c r="AE234" s="5">
        <f t="shared" si="356"/>
        <v>1.2024103105313062E-2</v>
      </c>
      <c r="AF234" s="5">
        <f t="shared" si="357"/>
        <v>8.4710165305381408E-3</v>
      </c>
      <c r="AG234" s="5">
        <f t="shared" si="358"/>
        <v>3.9785709549204186E-3</v>
      </c>
      <c r="AH234" s="5">
        <f t="shared" si="359"/>
        <v>1.0547890591980828E-2</v>
      </c>
      <c r="AI234" s="5">
        <f t="shared" si="360"/>
        <v>1.4095224913665405E-2</v>
      </c>
      <c r="AJ234" s="5">
        <f t="shared" si="361"/>
        <v>9.4177771201883493E-3</v>
      </c>
      <c r="AK234" s="5">
        <f t="shared" si="362"/>
        <v>4.1950152825421631E-3</v>
      </c>
      <c r="AL234" s="5">
        <f t="shared" si="363"/>
        <v>1.0555022613771391E-4</v>
      </c>
      <c r="AM234" s="5">
        <f t="shared" si="364"/>
        <v>2.2807424598833338E-3</v>
      </c>
      <c r="AN234" s="5">
        <f t="shared" si="365"/>
        <v>3.2135797423485106E-3</v>
      </c>
      <c r="AO234" s="5">
        <f t="shared" si="366"/>
        <v>2.263976521259876E-3</v>
      </c>
      <c r="AP234" s="5">
        <f t="shared" si="367"/>
        <v>1.0633188115776343E-3</v>
      </c>
      <c r="AQ234" s="5">
        <f t="shared" si="368"/>
        <v>3.7455563842122425E-4</v>
      </c>
      <c r="AR234" s="5">
        <f t="shared" si="369"/>
        <v>2.9724081633164231E-3</v>
      </c>
      <c r="AS234" s="5">
        <f t="shared" si="370"/>
        <v>3.9720512107902064E-3</v>
      </c>
      <c r="AT234" s="5">
        <f t="shared" si="371"/>
        <v>2.6539408375760832E-3</v>
      </c>
      <c r="AU234" s="5">
        <f t="shared" si="372"/>
        <v>1.1821603155938519E-3</v>
      </c>
      <c r="AV234" s="5">
        <f t="shared" si="373"/>
        <v>3.9493241295499287E-4</v>
      </c>
      <c r="AW234" s="5">
        <f t="shared" si="374"/>
        <v>5.5204679693153911E-6</v>
      </c>
      <c r="AX234" s="5">
        <f t="shared" si="375"/>
        <v>5.0796219493470329E-4</v>
      </c>
      <c r="AY234" s="5">
        <f t="shared" si="376"/>
        <v>7.157217652731156E-4</v>
      </c>
      <c r="AZ234" s="5">
        <f t="shared" si="377"/>
        <v>5.0422812011779127E-4</v>
      </c>
      <c r="BA234" s="5">
        <f t="shared" si="378"/>
        <v>2.368201438543676E-4</v>
      </c>
      <c r="BB234" s="5">
        <f t="shared" si="379"/>
        <v>8.342024913560231E-5</v>
      </c>
      <c r="BC234" s="5">
        <f t="shared" si="380"/>
        <v>2.3507925812680327E-5</v>
      </c>
      <c r="BD234" s="5">
        <f t="shared" si="381"/>
        <v>6.9802347463887018E-4</v>
      </c>
      <c r="BE234" s="5">
        <f t="shared" si="382"/>
        <v>9.3277397829032941E-4</v>
      </c>
      <c r="BF234" s="5">
        <f t="shared" si="383"/>
        <v>6.2323641409460235E-4</v>
      </c>
      <c r="BG234" s="5">
        <f t="shared" si="384"/>
        <v>2.7761182372421073E-4</v>
      </c>
      <c r="BH234" s="5">
        <f t="shared" si="385"/>
        <v>9.2743687943172632E-5</v>
      </c>
      <c r="BI234" s="5">
        <f t="shared" si="386"/>
        <v>2.4786816463107134E-5</v>
      </c>
      <c r="BJ234" s="8">
        <f t="shared" si="387"/>
        <v>0.3551451402489017</v>
      </c>
      <c r="BK234" s="8">
        <f t="shared" si="388"/>
        <v>0.25621814803976994</v>
      </c>
      <c r="BL234" s="8">
        <f t="shared" si="389"/>
        <v>0.3582827218280748</v>
      </c>
      <c r="BM234" s="8">
        <f t="shared" si="390"/>
        <v>0.51628971414218583</v>
      </c>
      <c r="BN234" s="8">
        <f t="shared" si="391"/>
        <v>0.48259029879120674</v>
      </c>
    </row>
    <row r="235" spans="1:66" x14ac:dyDescent="0.25">
      <c r="A235" t="s">
        <v>16</v>
      </c>
      <c r="B235" t="s">
        <v>67</v>
      </c>
      <c r="C235" t="s">
        <v>252</v>
      </c>
      <c r="D235" s="11">
        <v>44504</v>
      </c>
      <c r="E235">
        <f>VLOOKUP(A235,home!$A$2:$E$405,3,FALSE)</f>
        <v>1.5381679389313001</v>
      </c>
      <c r="F235">
        <f>VLOOKUP(B235,home!$B$2:$E$405,3,FALSE)</f>
        <v>1.21</v>
      </c>
      <c r="G235">
        <f>VLOOKUP(C235,away!$B$2:$E$405,4,FALSE)</f>
        <v>1.08</v>
      </c>
      <c r="H235">
        <f>VLOOKUP(A235,away!$A$2:$E$405,3,FALSE)</f>
        <v>1.29007633587786</v>
      </c>
      <c r="I235">
        <f>VLOOKUP(C235,away!$B$2:$E$405,3,FALSE)</f>
        <v>0.82</v>
      </c>
      <c r="J235">
        <f>VLOOKUP(B235,home!$B$2:$E$405,4,FALSE)</f>
        <v>0.93</v>
      </c>
      <c r="K235" s="3">
        <f t="shared" si="336"/>
        <v>2.010077862595423</v>
      </c>
      <c r="L235" s="3">
        <f t="shared" si="337"/>
        <v>0.98381221374045591</v>
      </c>
      <c r="M235" s="5">
        <f t="shared" si="338"/>
        <v>5.0092194755293092E-2</v>
      </c>
      <c r="N235" s="5">
        <f t="shared" si="339"/>
        <v>0.1006892117664332</v>
      </c>
      <c r="O235" s="5">
        <f t="shared" si="340"/>
        <v>4.9281313013322954E-2</v>
      </c>
      <c r="P235" s="5">
        <f t="shared" si="341"/>
        <v>9.9059276327716217E-2</v>
      </c>
      <c r="Q235" s="5">
        <f t="shared" si="342"/>
        <v>0.10119657778694501</v>
      </c>
      <c r="R235" s="5">
        <f t="shared" si="343"/>
        <v>2.4241778825836793E-2</v>
      </c>
      <c r="S235" s="5">
        <f t="shared" si="344"/>
        <v>4.8973399321527798E-2</v>
      </c>
      <c r="T235" s="5">
        <f t="shared" si="345"/>
        <v>9.9558429215532609E-2</v>
      </c>
      <c r="U235" s="5">
        <f t="shared" si="346"/>
        <v>4.8727862967749003E-2</v>
      </c>
      <c r="V235" s="5">
        <f t="shared" si="347"/>
        <v>1.0760757172733415E-2</v>
      </c>
      <c r="W235" s="5">
        <f t="shared" si="348"/>
        <v>6.7804333593317959E-2</v>
      </c>
      <c r="X235" s="5">
        <f t="shared" si="349"/>
        <v>6.6706731533638514E-2</v>
      </c>
      <c r="Y235" s="5">
        <f t="shared" si="350"/>
        <v>3.2813448610749585E-2</v>
      </c>
      <c r="Z235" s="5">
        <f t="shared" si="351"/>
        <v>7.9497860305510031E-3</v>
      </c>
      <c r="AA235" s="5">
        <f t="shared" si="352"/>
        <v>1.5979688912380913E-2</v>
      </c>
      <c r="AB235" s="5">
        <f t="shared" si="353"/>
        <v>1.6060209466969205E-2</v>
      </c>
      <c r="AC235" s="5">
        <f t="shared" si="354"/>
        <v>1.3299886632495486E-3</v>
      </c>
      <c r="AD235" s="5">
        <f t="shared" si="355"/>
        <v>3.4072997485990894E-2</v>
      </c>
      <c r="AE235" s="5">
        <f t="shared" si="356"/>
        <v>3.3521431085465694E-2</v>
      </c>
      <c r="AF235" s="5">
        <f t="shared" si="357"/>
        <v>1.6489396661970065E-2</v>
      </c>
      <c r="AG235" s="5">
        <f t="shared" si="358"/>
        <v>5.407489944419086E-3</v>
      </c>
      <c r="AH235" s="5">
        <f t="shared" si="359"/>
        <v>1.9552741483698332E-3</v>
      </c>
      <c r="AI235" s="5">
        <f t="shared" si="360"/>
        <v>3.9302532809433206E-3</v>
      </c>
      <c r="AJ235" s="5">
        <f t="shared" si="361"/>
        <v>3.9500575572085994E-3</v>
      </c>
      <c r="AK235" s="5">
        <f t="shared" si="362"/>
        <v>2.646641083907587E-3</v>
      </c>
      <c r="AL235" s="5">
        <f t="shared" si="363"/>
        <v>1.0520418612054979E-4</v>
      </c>
      <c r="AM235" s="5">
        <f t="shared" si="364"/>
        <v>1.3697875591771968E-2</v>
      </c>
      <c r="AN235" s="5">
        <f t="shared" si="365"/>
        <v>1.3476137309482539E-2</v>
      </c>
      <c r="AO235" s="5">
        <f t="shared" si="366"/>
        <v>6.6289942395561822E-3</v>
      </c>
      <c r="AP235" s="5">
        <f t="shared" si="367"/>
        <v>2.1738951658968331E-3</v>
      </c>
      <c r="AQ235" s="5">
        <f t="shared" si="368"/>
        <v>5.3467615390015964E-4</v>
      </c>
      <c r="AR235" s="5">
        <f t="shared" si="369"/>
        <v>3.8472451767544214E-4</v>
      </c>
      <c r="AS235" s="5">
        <f t="shared" si="370"/>
        <v>7.7332623617710778E-4</v>
      </c>
      <c r="AT235" s="5">
        <f t="shared" si="371"/>
        <v>7.7722297395192231E-4</v>
      </c>
      <c r="AU235" s="5">
        <f t="shared" si="372"/>
        <v>5.2075956474711277E-4</v>
      </c>
      <c r="AV235" s="5">
        <f t="shared" si="373"/>
        <v>2.6169181820824973E-4</v>
      </c>
      <c r="AW235" s="5">
        <f t="shared" si="374"/>
        <v>5.779038805157256E-6</v>
      </c>
      <c r="AX235" s="5">
        <f t="shared" si="375"/>
        <v>4.5889660819344955E-3</v>
      </c>
      <c r="AY235" s="5">
        <f t="shared" si="376"/>
        <v>4.5146808798478431E-3</v>
      </c>
      <c r="AZ235" s="5">
        <f t="shared" si="377"/>
        <v>2.2207990953674074E-3</v>
      </c>
      <c r="BA235" s="5">
        <f t="shared" si="378"/>
        <v>7.2828309142873712E-4</v>
      </c>
      <c r="BB235" s="5">
        <f t="shared" si="379"/>
        <v>1.7912345010206215E-4</v>
      </c>
      <c r="BC235" s="5">
        <f t="shared" si="380"/>
        <v>3.5244767595547579E-5</v>
      </c>
      <c r="BD235" s="5">
        <f t="shared" si="381"/>
        <v>6.3082779902417621E-5</v>
      </c>
      <c r="BE235" s="5">
        <f t="shared" si="382"/>
        <v>1.2680129939282914E-4</v>
      </c>
      <c r="BF235" s="5">
        <f t="shared" si="383"/>
        <v>1.2744024242893016E-4</v>
      </c>
      <c r="BG235" s="5">
        <f t="shared" si="384"/>
        <v>8.5388270036728848E-5</v>
      </c>
      <c r="BH235" s="5">
        <f t="shared" si="385"/>
        <v>4.2909267831537166E-5</v>
      </c>
      <c r="BI235" s="5">
        <f t="shared" si="386"/>
        <v>1.7250193873670165E-5</v>
      </c>
      <c r="BJ235" s="8">
        <f t="shared" si="387"/>
        <v>0.60703872351134613</v>
      </c>
      <c r="BK235" s="8">
        <f t="shared" si="388"/>
        <v>0.21483550130648849</v>
      </c>
      <c r="BL235" s="8">
        <f t="shared" si="389"/>
        <v>0.16995367642091411</v>
      </c>
      <c r="BM235" s="8">
        <f t="shared" si="390"/>
        <v>0.57070843295270979</v>
      </c>
      <c r="BN235" s="8">
        <f t="shared" si="391"/>
        <v>0.42456035247554724</v>
      </c>
    </row>
    <row r="236" spans="1:66" x14ac:dyDescent="0.25">
      <c r="A236" t="s">
        <v>16</v>
      </c>
      <c r="B236" t="s">
        <v>323</v>
      </c>
      <c r="C236" t="s">
        <v>20</v>
      </c>
      <c r="D236" s="11">
        <v>44504</v>
      </c>
      <c r="E236">
        <f>VLOOKUP(A236,home!$A$2:$E$405,3,FALSE)</f>
        <v>1.5381679389313001</v>
      </c>
      <c r="F236">
        <f>VLOOKUP(B236,home!$B$2:$E$405,3,FALSE)</f>
        <v>0.52</v>
      </c>
      <c r="G236">
        <f>VLOOKUP(C236,away!$B$2:$E$405,4,FALSE)</f>
        <v>1.3</v>
      </c>
      <c r="H236">
        <f>VLOOKUP(A236,away!$A$2:$E$405,3,FALSE)</f>
        <v>1.29007633587786</v>
      </c>
      <c r="I236">
        <f>VLOOKUP(C236,away!$B$2:$E$405,3,FALSE)</f>
        <v>0.48</v>
      </c>
      <c r="J236">
        <f>VLOOKUP(B236,home!$B$2:$E$405,4,FALSE)</f>
        <v>1.5</v>
      </c>
      <c r="K236" s="3">
        <f t="shared" si="336"/>
        <v>1.0398015267175589</v>
      </c>
      <c r="L236" s="3">
        <f t="shared" si="337"/>
        <v>0.92885496183205918</v>
      </c>
      <c r="M236" s="5">
        <f t="shared" si="338"/>
        <v>0.13964434401601217</v>
      </c>
      <c r="N236" s="5">
        <f t="shared" si="339"/>
        <v>0.14520240210532148</v>
      </c>
      <c r="O236" s="5">
        <f t="shared" si="340"/>
        <v>0.12970934183105592</v>
      </c>
      <c r="P236" s="5">
        <f t="shared" si="341"/>
        <v>0.13487197166546169</v>
      </c>
      <c r="Q236" s="5">
        <f t="shared" si="342"/>
        <v>7.5490839696085055E-2</v>
      </c>
      <c r="R236" s="5">
        <f t="shared" si="343"/>
        <v>6.0240582877873476E-2</v>
      </c>
      <c r="S236" s="5">
        <f t="shared" si="344"/>
        <v>3.2565674014773026E-2</v>
      </c>
      <c r="T236" s="5">
        <f t="shared" si="345"/>
        <v>7.0120041024577182E-2</v>
      </c>
      <c r="U236" s="5">
        <f t="shared" si="346"/>
        <v>6.2638250046768484E-2</v>
      </c>
      <c r="V236" s="5">
        <f t="shared" si="347"/>
        <v>3.4947484259516882E-3</v>
      </c>
      <c r="W236" s="5">
        <f t="shared" si="348"/>
        <v>2.6165163456393255E-2</v>
      </c>
      <c r="X236" s="5">
        <f t="shared" si="349"/>
        <v>2.4303641903617747E-2</v>
      </c>
      <c r="Y236" s="5">
        <f t="shared" si="350"/>
        <v>1.1287279186382445E-2</v>
      </c>
      <c r="Z236" s="5">
        <f t="shared" si="351"/>
        <v>1.865158810325606E-2</v>
      </c>
      <c r="AA236" s="5">
        <f t="shared" si="352"/>
        <v>1.9393949785472712E-2</v>
      </c>
      <c r="AB236" s="5">
        <f t="shared" si="353"/>
        <v>1.0082929298009096E-2</v>
      </c>
      <c r="AC236" s="5">
        <f t="shared" si="354"/>
        <v>2.1095717034054498E-4</v>
      </c>
      <c r="AD236" s="5">
        <f t="shared" si="355"/>
        <v>6.8016442271930447E-3</v>
      </c>
      <c r="AE236" s="5">
        <f t="shared" si="356"/>
        <v>6.3177409890446418E-3</v>
      </c>
      <c r="AF236" s="5">
        <f t="shared" si="357"/>
        <v>2.9341325326219477E-3</v>
      </c>
      <c r="AG236" s="5">
        <f t="shared" si="358"/>
        <v>9.084611871995877E-4</v>
      </c>
      <c r="AH236" s="5">
        <f t="shared" si="359"/>
        <v>4.3311550389392977E-3</v>
      </c>
      <c r="AI236" s="5">
        <f t="shared" si="360"/>
        <v>4.5035416219395301E-3</v>
      </c>
      <c r="AJ236" s="5">
        <f t="shared" si="361"/>
        <v>2.3413947270643966E-3</v>
      </c>
      <c r="AK236" s="5">
        <f t="shared" si="362"/>
        <v>8.1152860395000085E-4</v>
      </c>
      <c r="AL236" s="5">
        <f t="shared" si="363"/>
        <v>8.1499067366548077E-6</v>
      </c>
      <c r="AM236" s="5">
        <f t="shared" si="364"/>
        <v>1.4144720103250004E-3</v>
      </c>
      <c r="AN236" s="5">
        <f t="shared" si="365"/>
        <v>1.3138393451629443E-3</v>
      </c>
      <c r="AO236" s="5">
        <f t="shared" si="366"/>
        <v>6.1018309740239196E-4</v>
      </c>
      <c r="AP236" s="5">
        <f t="shared" si="367"/>
        <v>1.8892386588275555E-4</v>
      </c>
      <c r="AQ236" s="5">
        <f t="shared" si="368"/>
        <v>4.3870717558422977E-5</v>
      </c>
      <c r="AR236" s="5">
        <f t="shared" si="369"/>
        <v>8.0460296967653879E-4</v>
      </c>
      <c r="AS236" s="5">
        <f t="shared" si="370"/>
        <v>8.3662739627114692E-4</v>
      </c>
      <c r="AT236" s="5">
        <f t="shared" si="371"/>
        <v>4.3496322196823721E-4</v>
      </c>
      <c r="AU236" s="5">
        <f t="shared" si="372"/>
        <v>1.5075847408952054E-4</v>
      </c>
      <c r="AV236" s="5">
        <f t="shared" si="373"/>
        <v>3.9189722880973241E-5</v>
      </c>
      <c r="AW236" s="5">
        <f t="shared" si="374"/>
        <v>2.1864950289879578E-7</v>
      </c>
      <c r="AX236" s="5">
        <f t="shared" si="375"/>
        <v>2.451283593058649E-4</v>
      </c>
      <c r="AY236" s="5">
        <f t="shared" si="376"/>
        <v>2.2768869282700446E-4</v>
      </c>
      <c r="AZ236" s="5">
        <f t="shared" si="377"/>
        <v>1.0574488604270932E-4</v>
      </c>
      <c r="BA236" s="5">
        <f t="shared" si="378"/>
        <v>3.2740554029712076E-5</v>
      </c>
      <c r="BB236" s="5">
        <f t="shared" si="379"/>
        <v>7.6028065159071684E-6</v>
      </c>
      <c r="BC236" s="5">
        <f t="shared" si="380"/>
        <v>1.4123809112298974E-6</v>
      </c>
      <c r="BD236" s="5">
        <f t="shared" si="381"/>
        <v>1.2455991011481042E-4</v>
      </c>
      <c r="BE236" s="5">
        <f t="shared" si="382"/>
        <v>1.2951758470518181E-4</v>
      </c>
      <c r="BF236" s="5">
        <f t="shared" si="383"/>
        <v>6.7336291156609382E-5</v>
      </c>
      <c r="BG236" s="5">
        <f t="shared" si="384"/>
        <v>2.3338792782713503E-5</v>
      </c>
      <c r="BH236" s="5">
        <f t="shared" si="385"/>
        <v>6.0669280918025602E-6</v>
      </c>
      <c r="BI236" s="5">
        <f t="shared" si="386"/>
        <v>1.2616802184683901E-6</v>
      </c>
      <c r="BJ236" s="8">
        <f t="shared" si="387"/>
        <v>0.37372295302440023</v>
      </c>
      <c r="BK236" s="8">
        <f t="shared" si="388"/>
        <v>0.31102353389210274</v>
      </c>
      <c r="BL236" s="8">
        <f t="shared" si="389"/>
        <v>0.29667089680302894</v>
      </c>
      <c r="BM236" s="8">
        <f t="shared" si="390"/>
        <v>0.31468201958765407</v>
      </c>
      <c r="BN236" s="8">
        <f t="shared" si="391"/>
        <v>0.68515948219180978</v>
      </c>
    </row>
    <row r="237" spans="1:66" x14ac:dyDescent="0.25">
      <c r="A237" t="s">
        <v>16</v>
      </c>
      <c r="B237" t="s">
        <v>19</v>
      </c>
      <c r="C237" t="s">
        <v>64</v>
      </c>
      <c r="D237" s="11">
        <v>44504</v>
      </c>
      <c r="E237">
        <f>VLOOKUP(A237,home!$A$2:$E$405,3,FALSE)</f>
        <v>1.5381679389313001</v>
      </c>
      <c r="F237">
        <f>VLOOKUP(B237,home!$B$2:$E$405,3,FALSE)</f>
        <v>0.87</v>
      </c>
      <c r="G237">
        <f>VLOOKUP(C237,away!$B$2:$E$405,4,FALSE)</f>
        <v>0.95</v>
      </c>
      <c r="H237">
        <f>VLOOKUP(A237,away!$A$2:$E$405,3,FALSE)</f>
        <v>1.29007633587786</v>
      </c>
      <c r="I237">
        <f>VLOOKUP(C237,away!$B$2:$E$405,3,FALSE)</f>
        <v>0.87</v>
      </c>
      <c r="J237">
        <f>VLOOKUP(B237,home!$B$2:$E$405,4,FALSE)</f>
        <v>1.5</v>
      </c>
      <c r="K237" s="3">
        <f t="shared" si="336"/>
        <v>1.2712958015267195</v>
      </c>
      <c r="L237" s="3">
        <f t="shared" si="337"/>
        <v>1.6835496183206073</v>
      </c>
      <c r="M237" s="5">
        <f t="shared" si="338"/>
        <v>5.2086711525511017E-2</v>
      </c>
      <c r="N237" s="5">
        <f t="shared" si="339"/>
        <v>6.6217617677715543E-2</v>
      </c>
      <c r="O237" s="5">
        <f t="shared" si="340"/>
        <v>8.7690563308349651E-2</v>
      </c>
      <c r="P237" s="5">
        <f t="shared" si="341"/>
        <v>0.1114806449674179</v>
      </c>
      <c r="Q237" s="5">
        <f t="shared" si="342"/>
        <v>4.2091089670390637E-2</v>
      </c>
      <c r="R237" s="5">
        <f t="shared" si="343"/>
        <v>7.3815707194045579E-2</v>
      </c>
      <c r="S237" s="5">
        <f t="shared" si="344"/>
        <v>5.9650215181392935E-2</v>
      </c>
      <c r="T237" s="5">
        <f t="shared" si="345"/>
        <v>7.086243794928461E-2</v>
      </c>
      <c r="U237" s="5">
        <f t="shared" si="346"/>
        <v>9.3841598642515803E-2</v>
      </c>
      <c r="V237" s="5">
        <f t="shared" si="347"/>
        <v>1.4185414765551288E-2</v>
      </c>
      <c r="W237" s="5">
        <f t="shared" si="348"/>
        <v>1.7836741859884098E-2</v>
      </c>
      <c r="X237" s="5">
        <f t="shared" si="349"/>
        <v>3.0029039950291068E-2</v>
      </c>
      <c r="Y237" s="5">
        <f t="shared" si="350"/>
        <v>2.5277689373423409E-2</v>
      </c>
      <c r="Z237" s="5">
        <f t="shared" si="351"/>
        <v>4.1424135224200388E-2</v>
      </c>
      <c r="AA237" s="5">
        <f t="shared" si="352"/>
        <v>5.2662329192401047E-2</v>
      </c>
      <c r="AB237" s="5">
        <f t="shared" si="353"/>
        <v>3.3474699000458734E-2</v>
      </c>
      <c r="AC237" s="5">
        <f t="shared" si="354"/>
        <v>1.8975559467065961E-3</v>
      </c>
      <c r="AD237" s="5">
        <f t="shared" si="355"/>
        <v>5.6689437598466379E-3</v>
      </c>
      <c r="AE237" s="5">
        <f t="shared" si="356"/>
        <v>9.5439481031707948E-3</v>
      </c>
      <c r="AF237" s="5">
        <f t="shared" si="357"/>
        <v>8.0338550931824404E-3</v>
      </c>
      <c r="AG237" s="5">
        <f t="shared" si="358"/>
        <v>4.5084645585901232E-3</v>
      </c>
      <c r="AH237" s="5">
        <f t="shared" si="359"/>
        <v>1.7434896761490942E-2</v>
      </c>
      <c r="AI237" s="5">
        <f t="shared" si="360"/>
        <v>2.2164911052935232E-2</v>
      </c>
      <c r="AJ237" s="5">
        <f t="shared" si="361"/>
        <v>1.4089079181404875E-2</v>
      </c>
      <c r="AK237" s="5">
        <f t="shared" si="362"/>
        <v>5.9704624035658424E-3</v>
      </c>
      <c r="AL237" s="5">
        <f t="shared" si="363"/>
        <v>1.6245276739884198E-4</v>
      </c>
      <c r="AM237" s="5">
        <f t="shared" si="364"/>
        <v>1.4413808801968248E-3</v>
      </c>
      <c r="AN237" s="5">
        <f t="shared" si="365"/>
        <v>2.4266362307099852E-3</v>
      </c>
      <c r="AO237" s="5">
        <f t="shared" si="366"/>
        <v>2.0426812500073774E-3</v>
      </c>
      <c r="AP237" s="5">
        <f t="shared" si="367"/>
        <v>1.1463184129335273E-3</v>
      </c>
      <c r="AQ237" s="5">
        <f t="shared" si="368"/>
        <v>4.8247098164203088E-4</v>
      </c>
      <c r="AR237" s="5">
        <f t="shared" si="369"/>
        <v>5.8705027576534535E-3</v>
      </c>
      <c r="AS237" s="5">
        <f t="shared" si="370"/>
        <v>7.463145508655864E-3</v>
      </c>
      <c r="AT237" s="5">
        <f t="shared" si="371"/>
        <v>4.7439327756685981E-3</v>
      </c>
      <c r="AU237" s="5">
        <f t="shared" si="372"/>
        <v>2.0103139401441619E-3</v>
      </c>
      <c r="AV237" s="5">
        <f t="shared" si="373"/>
        <v>6.3892591796397777E-4</v>
      </c>
      <c r="AW237" s="5">
        <f t="shared" si="374"/>
        <v>9.658221174711905E-6</v>
      </c>
      <c r="AX237" s="5">
        <f t="shared" si="375"/>
        <v>3.0540357689918553E-4</v>
      </c>
      <c r="AY237" s="5">
        <f t="shared" si="376"/>
        <v>5.1416207532237201E-4</v>
      </c>
      <c r="AZ237" s="5">
        <f t="shared" si="377"/>
        <v>4.328086828319555E-4</v>
      </c>
      <c r="BA237" s="5">
        <f t="shared" si="378"/>
        <v>2.4288496426252789E-4</v>
      </c>
      <c r="BB237" s="5">
        <f t="shared" si="379"/>
        <v>1.0222722221999826E-4</v>
      </c>
      <c r="BC237" s="5">
        <f t="shared" si="380"/>
        <v>3.4420920190090798E-5</v>
      </c>
      <c r="BD237" s="5">
        <f t="shared" si="381"/>
        <v>1.6472137794995903E-3</v>
      </c>
      <c r="BE237" s="5">
        <f t="shared" si="382"/>
        <v>2.0940959620947886E-3</v>
      </c>
      <c r="BF237" s="5">
        <f t="shared" si="383"/>
        <v>1.3311077023025809E-3</v>
      </c>
      <c r="BG237" s="5">
        <f t="shared" si="384"/>
        <v>5.6407721110571653E-4</v>
      </c>
      <c r="BH237" s="5">
        <f t="shared" si="385"/>
        <v>1.7927724755389967E-4</v>
      </c>
      <c r="BI237" s="5">
        <f t="shared" si="386"/>
        <v>4.5582882424907787E-5</v>
      </c>
      <c r="BJ237" s="8">
        <f t="shared" si="387"/>
        <v>0.28924122319299522</v>
      </c>
      <c r="BK237" s="8">
        <f t="shared" si="388"/>
        <v>0.23997715722930096</v>
      </c>
      <c r="BL237" s="8">
        <f t="shared" si="389"/>
        <v>0.42773242242223536</v>
      </c>
      <c r="BM237" s="8">
        <f t="shared" si="390"/>
        <v>0.564488099871154</v>
      </c>
      <c r="BN237" s="8">
        <f t="shared" si="391"/>
        <v>0.43338233434343032</v>
      </c>
    </row>
    <row r="238" spans="1:66" x14ac:dyDescent="0.25">
      <c r="A238" t="s">
        <v>69</v>
      </c>
      <c r="B238" t="s">
        <v>75</v>
      </c>
      <c r="C238" t="s">
        <v>325</v>
      </c>
      <c r="D238" s="11">
        <v>44504</v>
      </c>
      <c r="E238">
        <f>VLOOKUP(A238,home!$A$2:$E$405,3,FALSE)</f>
        <v>1.346875</v>
      </c>
      <c r="F238">
        <f>VLOOKUP(B238,home!$B$2:$E$405,3,FALSE)</f>
        <v>0.6</v>
      </c>
      <c r="G238">
        <f>VLOOKUP(C238,away!$B$2:$E$405,4,FALSE)</f>
        <v>1.21</v>
      </c>
      <c r="H238">
        <f>VLOOKUP(A238,away!$A$2:$E$405,3,FALSE)</f>
        <v>1.3218749999999999</v>
      </c>
      <c r="I238">
        <f>VLOOKUP(C238,away!$B$2:$E$405,3,FALSE)</f>
        <v>0.6</v>
      </c>
      <c r="J238">
        <f>VLOOKUP(B238,home!$B$2:$E$405,4,FALSE)</f>
        <v>0.85</v>
      </c>
      <c r="K238" s="3">
        <f t="shared" si="336"/>
        <v>0.97783124999999993</v>
      </c>
      <c r="L238" s="3">
        <f t="shared" si="337"/>
        <v>0.6741562499999999</v>
      </c>
      <c r="M238" s="5">
        <f t="shared" si="338"/>
        <v>0.19166858848977339</v>
      </c>
      <c r="N238" s="5">
        <f t="shared" si="339"/>
        <v>0.18741953546869072</v>
      </c>
      <c r="O238" s="5">
        <f t="shared" si="340"/>
        <v>0.12921457685905877</v>
      </c>
      <c r="P238" s="5">
        <f t="shared" si="341"/>
        <v>0.1263500512083145</v>
      </c>
      <c r="Q238" s="5">
        <f t="shared" si="342"/>
        <v>9.1632339320884576E-2</v>
      </c>
      <c r="R238" s="5">
        <f t="shared" si="343"/>
        <v>4.3555407290319911E-2</v>
      </c>
      <c r="S238" s="5">
        <f t="shared" si="344"/>
        <v>2.082283743796063E-2</v>
      </c>
      <c r="T238" s="5">
        <f t="shared" si="345"/>
        <v>6.1774514255295079E-2</v>
      </c>
      <c r="U238" s="5">
        <f t="shared" si="346"/>
        <v>4.2589838354952621E-2</v>
      </c>
      <c r="V238" s="5">
        <f t="shared" si="347"/>
        <v>1.5251827225542906E-3</v>
      </c>
      <c r="W238" s="5">
        <f t="shared" si="348"/>
        <v>2.9866988299521575E-2</v>
      </c>
      <c r="X238" s="5">
        <f t="shared" si="349"/>
        <v>2.0135016830799338E-2</v>
      </c>
      <c r="Y238" s="5">
        <f t="shared" si="350"/>
        <v>6.7870737201692812E-3</v>
      </c>
      <c r="Z238" s="5">
        <f t="shared" si="351"/>
        <v>9.7877166820215765E-3</v>
      </c>
      <c r="AA238" s="5">
        <f t="shared" si="352"/>
        <v>9.5707352378270102E-3</v>
      </c>
      <c r="AB238" s="5">
        <f t="shared" si="353"/>
        <v>4.6792820005117156E-3</v>
      </c>
      <c r="AC238" s="5">
        <f t="shared" si="354"/>
        <v>6.283858136822881E-5</v>
      </c>
      <c r="AD238" s="5">
        <f t="shared" si="355"/>
        <v>7.3012186256641368E-3</v>
      </c>
      <c r="AE238" s="5">
        <f t="shared" si="356"/>
        <v>4.9221621691078873E-3</v>
      </c>
      <c r="AF238" s="5">
        <f t="shared" si="357"/>
        <v>1.6591531949088189E-3</v>
      </c>
      <c r="AG238" s="5">
        <f t="shared" si="358"/>
        <v>3.7284283201841615E-4</v>
      </c>
      <c r="AH238" s="5">
        <f t="shared" si="359"/>
        <v>1.6496125936035263E-3</v>
      </c>
      <c r="AI238" s="5">
        <f t="shared" si="360"/>
        <v>1.6130427444190781E-3</v>
      </c>
      <c r="AJ238" s="5">
        <f t="shared" si="361"/>
        <v>7.8864180153936871E-4</v>
      </c>
      <c r="AK238" s="5">
        <f t="shared" si="362"/>
        <v>2.5705286620049763E-4</v>
      </c>
      <c r="AL238" s="5">
        <f t="shared" si="363"/>
        <v>1.656955484733938E-6</v>
      </c>
      <c r="AM238" s="5">
        <f t="shared" si="364"/>
        <v>1.4278719470512896E-3</v>
      </c>
      <c r="AN238" s="5">
        <f t="shared" si="365"/>
        <v>9.6260879730429582E-4</v>
      </c>
      <c r="AO238" s="5">
        <f t="shared" si="366"/>
        <v>3.2447436850383698E-4</v>
      </c>
      <c r="AP238" s="5">
        <f t="shared" si="367"/>
        <v>7.2915474497221614E-5</v>
      </c>
      <c r="AQ238" s="5">
        <f t="shared" si="368"/>
        <v>1.2289105713504384E-5</v>
      </c>
      <c r="AR238" s="5">
        <f t="shared" si="369"/>
        <v>2.2241932801130547E-4</v>
      </c>
      <c r="AS238" s="5">
        <f t="shared" si="370"/>
        <v>2.1748856953345482E-4</v>
      </c>
      <c r="AT238" s="5">
        <f t="shared" si="371"/>
        <v>1.06333559903805E-4</v>
      </c>
      <c r="AU238" s="5">
        <f t="shared" si="372"/>
        <v>3.4658759265895848E-5</v>
      </c>
      <c r="AV238" s="5">
        <f t="shared" si="373"/>
        <v>8.4726044741050015E-6</v>
      </c>
      <c r="AW238" s="5">
        <f t="shared" si="374"/>
        <v>3.0341204517481901E-8</v>
      </c>
      <c r="AX238" s="5">
        <f t="shared" si="375"/>
        <v>2.3270296847084925E-4</v>
      </c>
      <c r="AY238" s="5">
        <f t="shared" si="376"/>
        <v>1.5687816058817592E-4</v>
      </c>
      <c r="AZ238" s="5">
        <f t="shared" si="377"/>
        <v>5.2880196224511224E-5</v>
      </c>
      <c r="BA238" s="5">
        <f t="shared" si="378"/>
        <v>1.1883171595326881E-5</v>
      </c>
      <c r="BB238" s="5">
        <f t="shared" si="379"/>
        <v>2.0027786002030211E-6</v>
      </c>
      <c r="BC238" s="5">
        <f t="shared" si="380"/>
        <v>2.7003714213862357E-7</v>
      </c>
      <c r="BD238" s="5">
        <f t="shared" si="381"/>
        <v>2.4990896683270268E-5</v>
      </c>
      <c r="BE238" s="5">
        <f t="shared" si="382"/>
        <v>2.4436879742423019E-5</v>
      </c>
      <c r="BF238" s="5">
        <f t="shared" si="383"/>
        <v>1.1947572332316588E-5</v>
      </c>
      <c r="BG238" s="5">
        <f t="shared" si="384"/>
        <v>3.8942365293915153E-6</v>
      </c>
      <c r="BH238" s="5">
        <f t="shared" si="385"/>
        <v>9.5197654333264136E-7</v>
      </c>
      <c r="BI238" s="5">
        <f t="shared" si="386"/>
        <v>1.8617448266752727E-7</v>
      </c>
      <c r="BJ238" s="8">
        <f t="shared" si="387"/>
        <v>0.41512762172275119</v>
      </c>
      <c r="BK238" s="8">
        <f t="shared" si="388"/>
        <v>0.34058803355604395</v>
      </c>
      <c r="BL238" s="8">
        <f t="shared" si="389"/>
        <v>0.23457397030593444</v>
      </c>
      <c r="BM238" s="8">
        <f t="shared" si="390"/>
        <v>0.23007999581032568</v>
      </c>
      <c r="BN238" s="8">
        <f t="shared" si="391"/>
        <v>0.76984049863704185</v>
      </c>
    </row>
    <row r="239" spans="1:66" x14ac:dyDescent="0.25">
      <c r="A239" t="s">
        <v>69</v>
      </c>
      <c r="B239" t="s">
        <v>74</v>
      </c>
      <c r="C239" t="s">
        <v>78</v>
      </c>
      <c r="D239" s="11">
        <v>44504</v>
      </c>
      <c r="E239">
        <f>VLOOKUP(A239,home!$A$2:$E$405,3,FALSE)</f>
        <v>1.346875</v>
      </c>
      <c r="F239">
        <f>VLOOKUP(B239,home!$B$2:$E$405,3,FALSE)</f>
        <v>1.35</v>
      </c>
      <c r="G239">
        <f>VLOOKUP(C239,away!$B$2:$E$405,4,FALSE)</f>
        <v>0.74</v>
      </c>
      <c r="H239">
        <f>VLOOKUP(A239,away!$A$2:$E$405,3,FALSE)</f>
        <v>1.3218749999999999</v>
      </c>
      <c r="I239">
        <f>VLOOKUP(C239,away!$B$2:$E$405,3,FALSE)</f>
        <v>1.39</v>
      </c>
      <c r="J239">
        <f>VLOOKUP(B239,home!$B$2:$E$405,4,FALSE)</f>
        <v>0.95</v>
      </c>
      <c r="K239" s="3">
        <f t="shared" si="336"/>
        <v>1.345528125</v>
      </c>
      <c r="L239" s="3">
        <f t="shared" si="337"/>
        <v>1.7455359374999997</v>
      </c>
      <c r="M239" s="5">
        <f t="shared" si="338"/>
        <v>4.5453563231445088E-2</v>
      </c>
      <c r="N239" s="5">
        <f t="shared" si="339"/>
        <v>6.1159047709375254E-2</v>
      </c>
      <c r="O239" s="5">
        <f t="shared" si="340"/>
        <v>7.9340828107916025E-2</v>
      </c>
      <c r="P239" s="5">
        <f t="shared" si="341"/>
        <v>0.10675531567999155</v>
      </c>
      <c r="Q239" s="5">
        <f t="shared" si="342"/>
        <v>4.1145609395590615E-2</v>
      </c>
      <c r="R239" s="5">
        <f t="shared" si="343"/>
        <v>6.924613338668878E-2</v>
      </c>
      <c r="S239" s="5">
        <f t="shared" si="344"/>
        <v>6.2683190357947213E-2</v>
      </c>
      <c r="T239" s="5">
        <f t="shared" si="345"/>
        <v>7.1821139870341069E-2</v>
      </c>
      <c r="U239" s="5">
        <f t="shared" si="346"/>
        <v>9.3172620019291247E-2</v>
      </c>
      <c r="V239" s="5">
        <f t="shared" si="347"/>
        <v>1.6357998260573593E-2</v>
      </c>
      <c r="W239" s="5">
        <f t="shared" si="348"/>
        <v>1.8454191554010471E-2</v>
      </c>
      <c r="X239" s="5">
        <f t="shared" si="349"/>
        <v>3.2212454555034249E-2</v>
      </c>
      <c r="Y239" s="5">
        <f t="shared" si="350"/>
        <v>2.8113998530448922E-2</v>
      </c>
      <c r="Z239" s="5">
        <f t="shared" si="351"/>
        <v>4.0290538119794612E-2</v>
      </c>
      <c r="AA239" s="5">
        <f t="shared" si="352"/>
        <v>5.4212052211568273E-2</v>
      </c>
      <c r="AB239" s="5">
        <f t="shared" si="353"/>
        <v>3.6471920482316782E-2</v>
      </c>
      <c r="AC239" s="5">
        <f t="shared" si="354"/>
        <v>2.4012188814937939E-3</v>
      </c>
      <c r="AD239" s="5">
        <f t="shared" si="355"/>
        <v>6.2076584400146415E-3</v>
      </c>
      <c r="AE239" s="5">
        <f t="shared" si="356"/>
        <v>1.0835690894770744E-2</v>
      </c>
      <c r="AF239" s="5">
        <f t="shared" si="357"/>
        <v>9.4570439322319306E-3</v>
      </c>
      <c r="AG239" s="5">
        <f t="shared" si="358"/>
        <v>5.5025366820757168E-3</v>
      </c>
      <c r="AH239" s="5">
        <f t="shared" si="359"/>
        <v>1.7582145557328795E-2</v>
      </c>
      <c r="AI239" s="5">
        <f t="shared" si="360"/>
        <v>2.3657271345229693E-2</v>
      </c>
      <c r="AJ239" s="5">
        <f t="shared" si="361"/>
        <v>1.5915761977881568E-2</v>
      </c>
      <c r="AK239" s="5">
        <f t="shared" si="362"/>
        <v>7.1383684573484247E-3</v>
      </c>
      <c r="AL239" s="5">
        <f t="shared" si="363"/>
        <v>2.255866088256741E-4</v>
      </c>
      <c r="AM239" s="5">
        <f t="shared" si="364"/>
        <v>1.6705158042866653E-3</v>
      </c>
      <c r="AN239" s="5">
        <f t="shared" si="365"/>
        <v>2.9159453705440907E-3</v>
      </c>
      <c r="AO239" s="5">
        <f t="shared" si="366"/>
        <v>2.544943718035732E-3</v>
      </c>
      <c r="AP239" s="5">
        <f t="shared" si="367"/>
        <v>1.4807635729154123E-3</v>
      </c>
      <c r="AQ239" s="5">
        <f t="shared" si="368"/>
        <v>6.4618150786618846E-4</v>
      </c>
      <c r="AR239" s="5">
        <f t="shared" si="369"/>
        <v>6.1380533857346735E-3</v>
      </c>
      <c r="AS239" s="5">
        <f t="shared" si="370"/>
        <v>8.2589234632574771E-3</v>
      </c>
      <c r="AT239" s="5">
        <f t="shared" si="371"/>
        <v>5.5563069010176698E-3</v>
      </c>
      <c r="AU239" s="5">
        <f t="shared" si="372"/>
        <v>2.4920557354836215E-3</v>
      </c>
      <c r="AV239" s="5">
        <f t="shared" si="373"/>
        <v>8.3828277029019392E-4</v>
      </c>
      <c r="AW239" s="5">
        <f t="shared" si="374"/>
        <v>1.4717443918005728E-5</v>
      </c>
      <c r="AX239" s="5">
        <f t="shared" si="375"/>
        <v>3.7462099965411653E-4</v>
      </c>
      <c r="AY239" s="5">
        <f t="shared" si="376"/>
        <v>6.5391441783843542E-4</v>
      </c>
      <c r="AZ239" s="5">
        <f t="shared" si="377"/>
        <v>5.7071555819318998E-4</v>
      </c>
      <c r="BA239" s="5">
        <f t="shared" si="378"/>
        <v>3.3206817230552855E-4</v>
      </c>
      <c r="BB239" s="5">
        <f t="shared" si="379"/>
        <v>1.4490923211481059E-4</v>
      </c>
      <c r="BC239" s="5">
        <f t="shared" si="380"/>
        <v>5.058885446638618E-5</v>
      </c>
      <c r="BD239" s="5">
        <f t="shared" si="381"/>
        <v>1.7856987951822348E-3</v>
      </c>
      <c r="BE239" s="5">
        <f t="shared" si="382"/>
        <v>2.4027079516963116E-3</v>
      </c>
      <c r="BF239" s="5">
        <f t="shared" si="383"/>
        <v>1.6164555625842643E-3</v>
      </c>
      <c r="BG239" s="5">
        <f t="shared" si="384"/>
        <v>7.2499547408994165E-4</v>
      </c>
      <c r="BH239" s="5">
        <f t="shared" si="385"/>
        <v>2.4387545022143151E-4</v>
      </c>
      <c r="BI239" s="5">
        <f t="shared" si="386"/>
        <v>6.5628255453994725E-5</v>
      </c>
      <c r="BJ239" s="8">
        <f t="shared" si="387"/>
        <v>0.2962945387721142</v>
      </c>
      <c r="BK239" s="8">
        <f t="shared" si="388"/>
        <v>0.2345307874381154</v>
      </c>
      <c r="BL239" s="8">
        <f t="shared" si="389"/>
        <v>0.42686008529058145</v>
      </c>
      <c r="BM239" s="8">
        <f t="shared" si="390"/>
        <v>0.59423625513567802</v>
      </c>
      <c r="BN239" s="8">
        <f t="shared" si="391"/>
        <v>0.40310049751100735</v>
      </c>
    </row>
    <row r="240" spans="1:66" x14ac:dyDescent="0.25">
      <c r="A240" t="s">
        <v>69</v>
      </c>
      <c r="B240" t="s">
        <v>259</v>
      </c>
      <c r="C240" t="s">
        <v>261</v>
      </c>
      <c r="D240" s="11">
        <v>44504</v>
      </c>
      <c r="E240">
        <f>VLOOKUP(A240,home!$A$2:$E$405,3,FALSE)</f>
        <v>1.346875</v>
      </c>
      <c r="F240">
        <f>VLOOKUP(B240,home!$B$2:$E$405,3,FALSE)</f>
        <v>1.3</v>
      </c>
      <c r="G240">
        <f>VLOOKUP(C240,away!$B$2:$E$405,4,FALSE)</f>
        <v>0.65</v>
      </c>
      <c r="H240">
        <f>VLOOKUP(A240,away!$A$2:$E$405,3,FALSE)</f>
        <v>1.3218749999999999</v>
      </c>
      <c r="I240">
        <f>VLOOKUP(C240,away!$B$2:$E$405,3,FALSE)</f>
        <v>1.39</v>
      </c>
      <c r="J240">
        <f>VLOOKUP(B240,home!$B$2:$E$405,4,FALSE)</f>
        <v>0.85</v>
      </c>
      <c r="K240" s="3">
        <f t="shared" si="336"/>
        <v>1.138109375</v>
      </c>
      <c r="L240" s="3">
        <f t="shared" si="337"/>
        <v>1.5617953124999997</v>
      </c>
      <c r="M240" s="5">
        <f t="shared" si="338"/>
        <v>6.7211918570455803E-2</v>
      </c>
      <c r="N240" s="5">
        <f t="shared" si="339"/>
        <v>7.6494514636772357E-2</v>
      </c>
      <c r="O240" s="5">
        <f t="shared" si="340"/>
        <v>0.10497125936746957</v>
      </c>
      <c r="P240" s="5">
        <f t="shared" si="341"/>
        <v>0.11946877439167369</v>
      </c>
      <c r="Q240" s="5">
        <f t="shared" si="342"/>
        <v>4.352956212209267E-2</v>
      </c>
      <c r="R240" s="5">
        <f t="shared" si="343"/>
        <v>8.1971810413667856E-2</v>
      </c>
      <c r="S240" s="5">
        <f t="shared" si="344"/>
        <v>5.308875404176637E-2</v>
      </c>
      <c r="T240" s="5">
        <f t="shared" si="345"/>
        <v>6.7984266077461872E-2</v>
      </c>
      <c r="U240" s="5">
        <f t="shared" si="346"/>
        <v>9.3292885917518012E-2</v>
      </c>
      <c r="V240" s="5">
        <f t="shared" si="347"/>
        <v>1.0484992864112473E-2</v>
      </c>
      <c r="W240" s="5">
        <f t="shared" si="348"/>
        <v>1.6513800913599525E-2</v>
      </c>
      <c r="X240" s="5">
        <f t="shared" si="349"/>
        <v>2.5791176858417954E-2</v>
      </c>
      <c r="Y240" s="5">
        <f t="shared" si="350"/>
        <v>2.014026956066782E-2</v>
      </c>
      <c r="Z240" s="5">
        <f t="shared" si="351"/>
        <v>4.2674396420401689E-2</v>
      </c>
      <c r="AA240" s="5">
        <f t="shared" si="352"/>
        <v>4.8568130638525608E-2</v>
      </c>
      <c r="AB240" s="5">
        <f t="shared" si="353"/>
        <v>2.7637922402965368E-2</v>
      </c>
      <c r="AC240" s="5">
        <f t="shared" si="354"/>
        <v>1.1648131700665906E-3</v>
      </c>
      <c r="AD240" s="5">
        <f t="shared" si="355"/>
        <v>4.6986279091627975E-3</v>
      </c>
      <c r="AE240" s="5">
        <f t="shared" si="356"/>
        <v>7.338295043712131E-3</v>
      </c>
      <c r="AF240" s="5">
        <f t="shared" si="357"/>
        <v>5.7304574005057956E-3</v>
      </c>
      <c r="AG240" s="5">
        <f t="shared" si="358"/>
        <v>2.9832671688636275E-3</v>
      </c>
      <c r="AH240" s="5">
        <f t="shared" si="359"/>
        <v>1.6662168073287544E-2</v>
      </c>
      <c r="AI240" s="5">
        <f t="shared" si="360"/>
        <v>1.8963369692034243E-2</v>
      </c>
      <c r="AJ240" s="5">
        <f t="shared" si="361"/>
        <v>1.0791194414047519E-2</v>
      </c>
      <c r="AK240" s="5">
        <f t="shared" si="362"/>
        <v>4.0938531766917053E-3</v>
      </c>
      <c r="AL240" s="5">
        <f t="shared" si="363"/>
        <v>8.2817931571026567E-5</v>
      </c>
      <c r="AM240" s="5">
        <f t="shared" si="364"/>
        <v>1.0695104946109645E-3</v>
      </c>
      <c r="AN240" s="5">
        <f t="shared" si="365"/>
        <v>1.6703564771529606E-3</v>
      </c>
      <c r="AO240" s="5">
        <f t="shared" si="366"/>
        <v>1.3043774581107538E-3</v>
      </c>
      <c r="AP240" s="5">
        <f t="shared" si="367"/>
        <v>6.7905686660267974E-4</v>
      </c>
      <c r="AQ240" s="5">
        <f t="shared" si="368"/>
        <v>2.6513695779525095E-4</v>
      </c>
      <c r="AR240" s="5">
        <f t="shared" si="369"/>
        <v>5.2045791985895241E-3</v>
      </c>
      <c r="AS240" s="5">
        <f t="shared" si="370"/>
        <v>5.9233803788447245E-3</v>
      </c>
      <c r="AT240" s="5">
        <f t="shared" si="371"/>
        <v>3.3707273704271165E-3</v>
      </c>
      <c r="AU240" s="5">
        <f t="shared" si="372"/>
        <v>1.2787521402840667E-3</v>
      </c>
      <c r="AV240" s="5">
        <f t="shared" si="373"/>
        <v>3.6383994978965293E-4</v>
      </c>
      <c r="AW240" s="5">
        <f t="shared" si="374"/>
        <v>4.0891213083453601E-6</v>
      </c>
      <c r="AX240" s="5">
        <f t="shared" si="375"/>
        <v>2.028699867629378E-4</v>
      </c>
      <c r="AY240" s="5">
        <f t="shared" si="376"/>
        <v>3.1684139437329324E-4</v>
      </c>
      <c r="AZ240" s="5">
        <f t="shared" si="377"/>
        <v>2.4742070226908667E-4</v>
      </c>
      <c r="BA240" s="5">
        <f t="shared" si="378"/>
        <v>1.2880683100643917E-4</v>
      </c>
      <c r="BB240" s="5">
        <f t="shared" si="379"/>
        <v>5.0292476220959116E-5</v>
      </c>
      <c r="BC240" s="5">
        <f t="shared" si="380"/>
        <v>1.5709310723182317E-5</v>
      </c>
      <c r="BD240" s="5">
        <f t="shared" si="381"/>
        <v>1.354747899315356E-3</v>
      </c>
      <c r="BE240" s="5">
        <f t="shared" si="382"/>
        <v>1.5418512849723627E-3</v>
      </c>
      <c r="BF240" s="5">
        <f t="shared" si="383"/>
        <v>8.7739770114142143E-4</v>
      </c>
      <c r="BG240" s="5">
        <f t="shared" si="384"/>
        <v>3.3285818309083335E-4</v>
      </c>
      <c r="BH240" s="5">
        <f t="shared" si="385"/>
        <v>9.4707254680286002E-5</v>
      </c>
      <c r="BI240" s="5">
        <f t="shared" si="386"/>
        <v>2.1557442886429205E-5</v>
      </c>
      <c r="BJ240" s="8">
        <f t="shared" si="387"/>
        <v>0.27715461664688501</v>
      </c>
      <c r="BK240" s="8">
        <f t="shared" si="388"/>
        <v>0.25181891236401921</v>
      </c>
      <c r="BL240" s="8">
        <f t="shared" si="389"/>
        <v>0.42731699290022912</v>
      </c>
      <c r="BM240" s="8">
        <f t="shared" si="390"/>
        <v>0.50500432655633831</v>
      </c>
      <c r="BN240" s="8">
        <f t="shared" si="391"/>
        <v>0.49364783950213198</v>
      </c>
    </row>
    <row r="241" spans="1:66" x14ac:dyDescent="0.25">
      <c r="A241" t="s">
        <v>69</v>
      </c>
      <c r="B241" t="s">
        <v>258</v>
      </c>
      <c r="C241" t="s">
        <v>324</v>
      </c>
      <c r="D241" s="11">
        <v>44504</v>
      </c>
      <c r="E241">
        <f>VLOOKUP(A241,home!$A$2:$E$405,3,FALSE)</f>
        <v>1.346875</v>
      </c>
      <c r="F241">
        <f>VLOOKUP(B241,home!$B$2:$E$405,3,FALSE)</f>
        <v>0.46</v>
      </c>
      <c r="G241">
        <f>VLOOKUP(C241,away!$B$2:$E$405,4,FALSE)</f>
        <v>0.79</v>
      </c>
      <c r="H241">
        <f>VLOOKUP(A241,away!$A$2:$E$405,3,FALSE)</f>
        <v>1.3218749999999999</v>
      </c>
      <c r="I241">
        <f>VLOOKUP(C241,away!$B$2:$E$405,3,FALSE)</f>
        <v>1.1599999999999999</v>
      </c>
      <c r="J241">
        <f>VLOOKUP(B241,home!$B$2:$E$405,4,FALSE)</f>
        <v>1.18</v>
      </c>
      <c r="K241" s="3">
        <f t="shared" si="336"/>
        <v>0.48945437500000005</v>
      </c>
      <c r="L241" s="3">
        <f t="shared" si="337"/>
        <v>1.8093824999999997</v>
      </c>
      <c r="M241" s="5">
        <f t="shared" si="338"/>
        <v>0.10037552513478804</v>
      </c>
      <c r="N241" s="5">
        <f t="shared" si="339"/>
        <v>4.9129239920144466E-2</v>
      </c>
      <c r="O241" s="5">
        <f t="shared" si="340"/>
        <v>0.18161771860719561</v>
      </c>
      <c r="P241" s="5">
        <f t="shared" si="341"/>
        <v>8.8893586949810796E-2</v>
      </c>
      <c r="Q241" s="5">
        <f t="shared" si="342"/>
        <v>1.2023260709669682E-2</v>
      </c>
      <c r="R241" s="5">
        <f t="shared" si="343"/>
        <v>0.16430796086889204</v>
      </c>
      <c r="S241" s="5">
        <f t="shared" si="344"/>
        <v>1.9681266399832968E-2</v>
      </c>
      <c r="T241" s="5">
        <f t="shared" si="345"/>
        <v>2.1754677521013902E-2</v>
      </c>
      <c r="U241" s="5">
        <f t="shared" si="346"/>
        <v>8.0421250294608004E-2</v>
      </c>
      <c r="V241" s="5">
        <f t="shared" si="347"/>
        <v>1.936658876915348E-3</v>
      </c>
      <c r="W241" s="5">
        <f t="shared" si="348"/>
        <v>1.9616125187044775E-3</v>
      </c>
      <c r="X241" s="5">
        <f t="shared" si="349"/>
        <v>3.5493073631248043E-3</v>
      </c>
      <c r="Y241" s="5">
        <f t="shared" si="350"/>
        <v>3.2110273149795828E-3</v>
      </c>
      <c r="Z241" s="5">
        <f t="shared" si="351"/>
        <v>9.9098649668952682E-2</v>
      </c>
      <c r="AA241" s="5">
        <f t="shared" si="352"/>
        <v>4.8504267637061185E-2</v>
      </c>
      <c r="AB241" s="5">
        <f t="shared" si="353"/>
        <v>1.1870313000565257E-2</v>
      </c>
      <c r="AC241" s="5">
        <f t="shared" si="354"/>
        <v>1.0719530111798856E-4</v>
      </c>
      <c r="AD241" s="5">
        <f t="shared" si="355"/>
        <v>2.4002995733366888E-4</v>
      </c>
      <c r="AE241" s="5">
        <f t="shared" si="356"/>
        <v>4.3430600427528713E-4</v>
      </c>
      <c r="AF241" s="5">
        <f t="shared" si="357"/>
        <v>3.9291284189031482E-4</v>
      </c>
      <c r="AG241" s="5">
        <f t="shared" si="358"/>
        <v>2.3697654004720082E-4</v>
      </c>
      <c r="AH241" s="5">
        <f t="shared" si="359"/>
        <v>4.482684062115843E-2</v>
      </c>
      <c r="AI241" s="5">
        <f t="shared" si="360"/>
        <v>2.1940693259453709E-2</v>
      </c>
      <c r="AJ241" s="5">
        <f t="shared" si="361"/>
        <v>5.3694841531863151E-3</v>
      </c>
      <c r="AK241" s="5">
        <f t="shared" si="362"/>
        <v>8.7603917009007094E-4</v>
      </c>
      <c r="AL241" s="5">
        <f t="shared" si="363"/>
        <v>3.7973299996178124E-6</v>
      </c>
      <c r="AM241" s="5">
        <f t="shared" si="364"/>
        <v>2.349674254960552E-5</v>
      </c>
      <c r="AN241" s="5">
        <f t="shared" si="365"/>
        <v>4.2514594776261608E-5</v>
      </c>
      <c r="AO241" s="5">
        <f t="shared" si="366"/>
        <v>3.8462581891379582E-5</v>
      </c>
      <c r="AP241" s="5">
        <f t="shared" si="367"/>
        <v>2.3197840859693037E-5</v>
      </c>
      <c r="AQ241" s="5">
        <f t="shared" si="368"/>
        <v>1.049344182232838E-5</v>
      </c>
      <c r="AR241" s="5">
        <f t="shared" si="369"/>
        <v>1.6221780190042622E-2</v>
      </c>
      <c r="AS241" s="5">
        <f t="shared" si="370"/>
        <v>7.9398212843046923E-3</v>
      </c>
      <c r="AT241" s="5">
        <f t="shared" si="371"/>
        <v>1.9430901321605255E-3</v>
      </c>
      <c r="AU241" s="5">
        <f t="shared" si="372"/>
        <v>3.1701798873509922E-4</v>
      </c>
      <c r="AV241" s="5">
        <f t="shared" si="373"/>
        <v>3.8791460385023746E-5</v>
      </c>
      <c r="AW241" s="5">
        <f t="shared" si="374"/>
        <v>9.3415391862172187E-8</v>
      </c>
      <c r="AX241" s="5">
        <f t="shared" si="375"/>
        <v>1.916763906525513E-6</v>
      </c>
      <c r="AY241" s="5">
        <f t="shared" si="376"/>
        <v>3.4681590690988985E-6</v>
      </c>
      <c r="AZ241" s="5">
        <f t="shared" si="377"/>
        <v>3.1376131634219184E-6</v>
      </c>
      <c r="BA241" s="5">
        <f t="shared" si="378"/>
        <v>1.892380783221753E-6</v>
      </c>
      <c r="BB241" s="5">
        <f t="shared" si="379"/>
        <v>8.5601016812443314E-7</v>
      </c>
      <c r="BC241" s="5">
        <f t="shared" si="380"/>
        <v>3.0976996360528114E-7</v>
      </c>
      <c r="BD241" s="5">
        <f t="shared" si="381"/>
        <v>4.8919008657849709E-3</v>
      </c>
      <c r="BE241" s="5">
        <f t="shared" si="382"/>
        <v>2.3943622808247416E-3</v>
      </c>
      <c r="BF241" s="5">
        <f t="shared" si="383"/>
        <v>5.8596554684232428E-4</v>
      </c>
      <c r="BG241" s="5">
        <f t="shared" si="384"/>
        <v>9.5601133500414386E-5</v>
      </c>
      <c r="BH241" s="5">
        <f t="shared" si="385"/>
        <v>1.1698098261684217E-5</v>
      </c>
      <c r="BI241" s="5">
        <f t="shared" si="386"/>
        <v>1.1451370746722474E-6</v>
      </c>
      <c r="BJ241" s="8">
        <f t="shared" si="387"/>
        <v>9.308309659013668E-2</v>
      </c>
      <c r="BK241" s="8">
        <f t="shared" si="388"/>
        <v>0.21100149815153388</v>
      </c>
      <c r="BL241" s="8">
        <f t="shared" si="389"/>
        <v>0.59417574173012733</v>
      </c>
      <c r="BM241" s="8">
        <f t="shared" si="390"/>
        <v>0.40100831920657271</v>
      </c>
      <c r="BN241" s="8">
        <f t="shared" si="391"/>
        <v>0.59634729219050064</v>
      </c>
    </row>
    <row r="242" spans="1:66" x14ac:dyDescent="0.25">
      <c r="A242" t="s">
        <v>21</v>
      </c>
      <c r="B242" t="s">
        <v>265</v>
      </c>
      <c r="C242" t="s">
        <v>266</v>
      </c>
      <c r="D242" s="11">
        <v>44504</v>
      </c>
      <c r="E242">
        <f>VLOOKUP(A242,home!$A$2:$E$405,3,FALSE)</f>
        <v>1.37575757575758</v>
      </c>
      <c r="F242">
        <f>VLOOKUP(B242,home!$B$2:$E$405,3,FALSE)</f>
        <v>0.82</v>
      </c>
      <c r="G242">
        <f>VLOOKUP(C242,away!$B$2:$E$405,4,FALSE)</f>
        <v>1.0900000000000001</v>
      </c>
      <c r="H242">
        <f>VLOOKUP(A242,away!$A$2:$E$405,3,FALSE)</f>
        <v>1.3303030303030301</v>
      </c>
      <c r="I242">
        <f>VLOOKUP(C242,away!$B$2:$E$405,3,FALSE)</f>
        <v>0.73</v>
      </c>
      <c r="J242">
        <f>VLOOKUP(B242,home!$B$2:$E$405,4,FALSE)</f>
        <v>0.89</v>
      </c>
      <c r="K242" s="3">
        <f t="shared" si="336"/>
        <v>1.229652121212125</v>
      </c>
      <c r="L242" s="3">
        <f t="shared" si="337"/>
        <v>0.86429787878787867</v>
      </c>
      <c r="M242" s="5">
        <f t="shared" si="338"/>
        <v>0.12319953527602687</v>
      </c>
      <c r="N242" s="5">
        <f t="shared" si="339"/>
        <v>0.15149256988451446</v>
      </c>
      <c r="O242" s="5">
        <f t="shared" si="340"/>
        <v>0.10648109700672245</v>
      </c>
      <c r="P242" s="5">
        <f t="shared" si="341"/>
        <v>0.13093470680331032</v>
      </c>
      <c r="Q242" s="5">
        <f t="shared" si="342"/>
        <v>9.3141579953184672E-2</v>
      </c>
      <c r="R242" s="5">
        <f t="shared" si="343"/>
        <v>4.6015693136958268E-2</v>
      </c>
      <c r="S242" s="5">
        <f t="shared" si="344"/>
        <v>3.4788884161085047E-2</v>
      </c>
      <c r="T242" s="5">
        <f t="shared" si="345"/>
        <v>8.0502069980489116E-2</v>
      </c>
      <c r="U242" s="5">
        <f t="shared" si="346"/>
        <v>5.6583294674906956E-2</v>
      </c>
      <c r="V242" s="5">
        <f t="shared" si="347"/>
        <v>4.1081254779451173E-3</v>
      </c>
      <c r="W242" s="5">
        <f t="shared" si="348"/>
        <v>3.8177247120827422E-2</v>
      </c>
      <c r="X242" s="5">
        <f t="shared" si="349"/>
        <v>3.2996513704491789E-2</v>
      </c>
      <c r="Y242" s="5">
        <f t="shared" si="350"/>
        <v>1.425940840109371E-2</v>
      </c>
      <c r="Z242" s="5">
        <f t="shared" si="351"/>
        <v>1.3257088656408995E-2</v>
      </c>
      <c r="AA242" s="5">
        <f t="shared" si="352"/>
        <v>1.630160718745052E-2</v>
      </c>
      <c r="AB242" s="5">
        <f t="shared" si="353"/>
        <v>1.002265292860768E-2</v>
      </c>
      <c r="AC242" s="5">
        <f t="shared" si="354"/>
        <v>2.7287856837325108E-4</v>
      </c>
      <c r="AD242" s="5">
        <f t="shared" si="355"/>
        <v>1.1736183226041233E-2</v>
      </c>
      <c r="AE242" s="5">
        <f t="shared" si="356"/>
        <v>1.0143558267333321E-2</v>
      </c>
      <c r="AF242" s="5">
        <f t="shared" si="357"/>
        <v>4.3835279469087189E-3</v>
      </c>
      <c r="AG242" s="5">
        <f t="shared" si="358"/>
        <v>1.262891302040197E-3</v>
      </c>
      <c r="AH242" s="5">
        <f t="shared" si="359"/>
        <v>2.864518401159285E-3</v>
      </c>
      <c r="AI242" s="5">
        <f t="shared" si="360"/>
        <v>3.5223611282366799E-3</v>
      </c>
      <c r="AJ242" s="5">
        <f t="shared" si="361"/>
        <v>2.1656394165056841E-3</v>
      </c>
      <c r="AK242" s="5">
        <f t="shared" si="362"/>
        <v>8.8766103409560111E-4</v>
      </c>
      <c r="AL242" s="5">
        <f t="shared" si="363"/>
        <v>1.1600457830561688E-5</v>
      </c>
      <c r="AM242" s="5">
        <f t="shared" si="364"/>
        <v>2.8862845197671493E-3</v>
      </c>
      <c r="AN242" s="5">
        <f t="shared" si="365"/>
        <v>2.4946095880130385E-3</v>
      </c>
      <c r="AO242" s="5">
        <f t="shared" si="366"/>
        <v>1.0780428876617863E-3</v>
      </c>
      <c r="AP242" s="5">
        <f t="shared" si="367"/>
        <v>3.105833936828138E-4</v>
      </c>
      <c r="AQ242" s="5">
        <f t="shared" si="368"/>
        <v>6.7109142086699134E-5</v>
      </c>
      <c r="AR242" s="5">
        <f t="shared" si="369"/>
        <v>4.9515943557416322E-4</v>
      </c>
      <c r="AS242" s="5">
        <f t="shared" si="370"/>
        <v>6.0887385029196846E-4</v>
      </c>
      <c r="AT242" s="5">
        <f t="shared" si="371"/>
        <v>3.7435151078105654E-4</v>
      </c>
      <c r="AU242" s="5">
        <f t="shared" si="372"/>
        <v>1.5344070977029662E-4</v>
      </c>
      <c r="AV242" s="5">
        <f t="shared" si="373"/>
        <v>4.7169673562334816E-5</v>
      </c>
      <c r="AW242" s="5">
        <f t="shared" si="374"/>
        <v>3.424666924418543E-7</v>
      </c>
      <c r="AX242" s="5">
        <f t="shared" si="375"/>
        <v>5.9152098035889986E-4</v>
      </c>
      <c r="AY242" s="5">
        <f t="shared" si="376"/>
        <v>5.1125032858272362E-4</v>
      </c>
      <c r="AZ242" s="5">
        <f t="shared" si="377"/>
        <v>2.2093628726182696E-4</v>
      </c>
      <c r="BA242" s="5">
        <f t="shared" si="378"/>
        <v>6.3651588142555495E-5</v>
      </c>
      <c r="BB242" s="5">
        <f t="shared" si="379"/>
        <v>1.3753483153272599E-5</v>
      </c>
      <c r="BC242" s="5">
        <f t="shared" si="380"/>
        <v>2.3774212630636669E-6</v>
      </c>
      <c r="BD242" s="5">
        <f t="shared" si="381"/>
        <v>7.1327541638092074E-5</v>
      </c>
      <c r="BE242" s="5">
        <f t="shared" si="382"/>
        <v>8.770806287612608E-5</v>
      </c>
      <c r="BF242" s="5">
        <f t="shared" si="383"/>
        <v>5.3925202781517451E-5</v>
      </c>
      <c r="BG242" s="5">
        <f t="shared" si="384"/>
        <v>2.210307999569564E-5</v>
      </c>
      <c r="BH242" s="5">
        <f t="shared" si="385"/>
        <v>6.7947748005071083E-6</v>
      </c>
      <c r="BI242" s="5">
        <f t="shared" si="386"/>
        <v>1.6710418493204498E-6</v>
      </c>
      <c r="BJ242" s="8">
        <f t="shared" si="387"/>
        <v>0.44633566940689851</v>
      </c>
      <c r="BK242" s="8">
        <f t="shared" si="388"/>
        <v>0.29382698107315391</v>
      </c>
      <c r="BL242" s="8">
        <f t="shared" si="389"/>
        <v>0.2467670497985642</v>
      </c>
      <c r="BM242" s="8">
        <f t="shared" si="390"/>
        <v>0.34841069901241822</v>
      </c>
      <c r="BN242" s="8">
        <f t="shared" si="391"/>
        <v>0.65126518206071704</v>
      </c>
    </row>
    <row r="243" spans="1:66" x14ac:dyDescent="0.25">
      <c r="A243" t="s">
        <v>21</v>
      </c>
      <c r="B243" t="s">
        <v>264</v>
      </c>
      <c r="C243" t="s">
        <v>151</v>
      </c>
      <c r="D243" s="11">
        <v>44504</v>
      </c>
      <c r="E243">
        <f>VLOOKUP(A243,home!$A$2:$E$405,3,FALSE)</f>
        <v>1.37575757575758</v>
      </c>
      <c r="F243">
        <f>VLOOKUP(B243,home!$B$2:$E$405,3,FALSE)</f>
        <v>1.33</v>
      </c>
      <c r="G243">
        <f>VLOOKUP(C243,away!$B$2:$E$405,4,FALSE)</f>
        <v>1.27</v>
      </c>
      <c r="H243">
        <f>VLOOKUP(A243,away!$A$2:$E$405,3,FALSE)</f>
        <v>1.3303030303030301</v>
      </c>
      <c r="I243">
        <f>VLOOKUP(C243,away!$B$2:$E$405,3,FALSE)</f>
        <v>0.64</v>
      </c>
      <c r="J243">
        <f>VLOOKUP(B243,home!$B$2:$E$405,4,FALSE)</f>
        <v>1.19</v>
      </c>
      <c r="K243" s="3">
        <f t="shared" si="336"/>
        <v>2.3237921212121284</v>
      </c>
      <c r="L243" s="3">
        <f t="shared" si="337"/>
        <v>1.0131587878787878</v>
      </c>
      <c r="M243" s="5">
        <f t="shared" si="338"/>
        <v>3.554517312269153E-2</v>
      </c>
      <c r="N243" s="5">
        <f t="shared" si="339"/>
        <v>8.2599593249631689E-2</v>
      </c>
      <c r="O243" s="5">
        <f t="shared" si="340"/>
        <v>3.6012904515927813E-2</v>
      </c>
      <c r="P243" s="5">
        <f t="shared" si="341"/>
        <v>8.3686503776077739E-2</v>
      </c>
      <c r="Q243" s="5">
        <f t="shared" si="342"/>
        <v>9.597214200441033E-2</v>
      </c>
      <c r="R243" s="5">
        <f t="shared" si="343"/>
        <v>1.8243395343675969E-2</v>
      </c>
      <c r="S243" s="5">
        <f t="shared" si="344"/>
        <v>4.9257257026781673E-2</v>
      </c>
      <c r="T243" s="5">
        <f t="shared" si="345"/>
        <v>9.7235019063319258E-2</v>
      </c>
      <c r="U243" s="5">
        <f t="shared" si="346"/>
        <v>4.2393858363792253E-2</v>
      </c>
      <c r="V243" s="5">
        <f t="shared" si="347"/>
        <v>1.2885536484775714E-2</v>
      </c>
      <c r="W243" s="5">
        <f t="shared" si="348"/>
        <v>7.4339769148566756E-2</v>
      </c>
      <c r="X243" s="5">
        <f t="shared" si="349"/>
        <v>7.5317990401750787E-2</v>
      </c>
      <c r="Y243" s="5">
        <f t="shared" si="350"/>
        <v>3.8154541930451993E-2</v>
      </c>
      <c r="Z243" s="5">
        <f t="shared" si="351"/>
        <v>6.1611521043974243E-3</v>
      </c>
      <c r="AA243" s="5">
        <f t="shared" si="352"/>
        <v>1.4317236717788262E-2</v>
      </c>
      <c r="AB243" s="5">
        <f t="shared" si="353"/>
        <v>1.6635140941162679E-2</v>
      </c>
      <c r="AC243" s="5">
        <f t="shared" si="354"/>
        <v>1.8960828625869909E-3</v>
      </c>
      <c r="AD243" s="5">
        <f t="shared" si="355"/>
        <v>4.3187542460041972E-2</v>
      </c>
      <c r="AE243" s="5">
        <f t="shared" si="356"/>
        <v>4.3755838170279802E-2</v>
      </c>
      <c r="AF243" s="5">
        <f t="shared" si="357"/>
        <v>2.2165805981610536E-2</v>
      </c>
      <c r="AG243" s="5">
        <f t="shared" si="358"/>
        <v>7.4858270402283081E-3</v>
      </c>
      <c r="AH243" s="5">
        <f t="shared" si="359"/>
        <v>1.5605563495070338E-3</v>
      </c>
      <c r="AI243" s="5">
        <f t="shared" si="360"/>
        <v>3.6264085496920061E-3</v>
      </c>
      <c r="AJ243" s="5">
        <f t="shared" si="361"/>
        <v>4.213509808035293E-3</v>
      </c>
      <c r="AK243" s="5">
        <f t="shared" si="362"/>
        <v>3.2637736315208137E-3</v>
      </c>
      <c r="AL243" s="5">
        <f t="shared" si="363"/>
        <v>1.7856325537302919E-4</v>
      </c>
      <c r="AM243" s="5">
        <f t="shared" si="364"/>
        <v>2.0071774180631958E-2</v>
      </c>
      <c r="AN243" s="5">
        <f t="shared" si="365"/>
        <v>2.0335894399425822E-2</v>
      </c>
      <c r="AO243" s="5">
        <f t="shared" si="366"/>
        <v>1.0301745060076646E-2</v>
      </c>
      <c r="AP243" s="5">
        <f t="shared" si="367"/>
        <v>3.4791011793678492E-3</v>
      </c>
      <c r="AQ243" s="5">
        <f t="shared" si="368"/>
        <v>8.8122048344899757E-4</v>
      </c>
      <c r="AR243" s="5">
        <f t="shared" si="369"/>
        <v>3.1621827589661854E-4</v>
      </c>
      <c r="AS243" s="5">
        <f t="shared" si="370"/>
        <v>7.3482553811184527E-4</v>
      </c>
      <c r="AT243" s="5">
        <f t="shared" si="371"/>
        <v>8.5379089796488452E-4</v>
      </c>
      <c r="AU243" s="5">
        <f t="shared" si="372"/>
        <v>6.613441872844756E-4</v>
      </c>
      <c r="AV243" s="5">
        <f t="shared" si="373"/>
        <v>3.8420660295527566E-4</v>
      </c>
      <c r="AW243" s="5">
        <f t="shared" si="374"/>
        <v>1.1677890126415661E-5</v>
      </c>
      <c r="AX243" s="5">
        <f t="shared" si="375"/>
        <v>7.7737717832835921E-3</v>
      </c>
      <c r="AY243" s="5">
        <f t="shared" si="376"/>
        <v>7.8760651971979262E-3</v>
      </c>
      <c r="AZ243" s="5">
        <f t="shared" si="377"/>
        <v>3.9898523342236777E-3</v>
      </c>
      <c r="BA243" s="5">
        <f t="shared" si="378"/>
        <v>1.3474513182524716E-3</v>
      </c>
      <c r="BB243" s="5">
        <f t="shared" si="379"/>
        <v>3.4129553608158708E-4</v>
      </c>
      <c r="BC243" s="5">
        <f t="shared" si="380"/>
        <v>6.9157314328972385E-5</v>
      </c>
      <c r="BD243" s="5">
        <f t="shared" si="381"/>
        <v>5.3396554185423004E-5</v>
      </c>
      <c r="BE243" s="5">
        <f t="shared" si="382"/>
        <v>1.2408249191596249E-4</v>
      </c>
      <c r="BF243" s="5">
        <f t="shared" si="383"/>
        <v>1.4417095854734065E-4</v>
      </c>
      <c r="BG243" s="5">
        <f t="shared" si="384"/>
        <v>1.1167444585997018E-4</v>
      </c>
      <c r="BH243" s="5">
        <f t="shared" si="385"/>
        <v>6.4877049357532271E-5</v>
      </c>
      <c r="BI243" s="5">
        <f t="shared" si="386"/>
        <v>3.0152155228904772E-5</v>
      </c>
      <c r="BJ243" s="8">
        <f t="shared" si="387"/>
        <v>0.65668139823661109</v>
      </c>
      <c r="BK243" s="8">
        <f t="shared" si="388"/>
        <v>0.19132518172548457</v>
      </c>
      <c r="BL243" s="8">
        <f t="shared" si="389"/>
        <v>0.14374552337841034</v>
      </c>
      <c r="BM243" s="8">
        <f t="shared" si="390"/>
        <v>0.63798915612541707</v>
      </c>
      <c r="BN243" s="8">
        <f t="shared" si="391"/>
        <v>0.35205971201241509</v>
      </c>
    </row>
    <row r="244" spans="1:66" x14ac:dyDescent="0.25">
      <c r="A244" t="s">
        <v>21</v>
      </c>
      <c r="B244" t="s">
        <v>267</v>
      </c>
      <c r="C244" t="s">
        <v>397</v>
      </c>
      <c r="D244" s="11">
        <v>44504</v>
      </c>
      <c r="E244">
        <f>VLOOKUP(A244,home!$A$2:$E$405,3,FALSE)</f>
        <v>1.37575757575758</v>
      </c>
      <c r="F244">
        <f>VLOOKUP(B244,home!$B$2:$E$405,3,FALSE)</f>
        <v>1.18</v>
      </c>
      <c r="G244">
        <f>VLOOKUP(C244,away!$B$2:$E$405,4,FALSE)</f>
        <v>1.45</v>
      </c>
      <c r="H244">
        <f>VLOOKUP(A244,away!$A$2:$E$405,3,FALSE)</f>
        <v>1.3303030303030301</v>
      </c>
      <c r="I244">
        <f>VLOOKUP(C244,away!$B$2:$E$405,3,FALSE)</f>
        <v>0.73</v>
      </c>
      <c r="J244">
        <f>VLOOKUP(B244,home!$B$2:$E$405,4,FALSE)</f>
        <v>1.03</v>
      </c>
      <c r="K244" s="3">
        <f t="shared" si="336"/>
        <v>2.353921212121219</v>
      </c>
      <c r="L244" s="3">
        <f t="shared" si="337"/>
        <v>1.0002548484848484</v>
      </c>
      <c r="M244" s="5">
        <f t="shared" si="338"/>
        <v>3.493814521286772E-2</v>
      </c>
      <c r="N244" s="5">
        <f t="shared" si="339"/>
        <v>8.2241641128740745E-2</v>
      </c>
      <c r="O244" s="5">
        <f t="shared" si="340"/>
        <v>3.4947049146238633E-2</v>
      </c>
      <c r="P244" s="5">
        <f t="shared" si="341"/>
        <v>8.2262600286373846E-2</v>
      </c>
      <c r="Q244" s="5">
        <f t="shared" si="342"/>
        <v>9.679517178630187E-2</v>
      </c>
      <c r="R244" s="5">
        <f t="shared" si="343"/>
        <v>1.7477977674381733E-2</v>
      </c>
      <c r="S244" s="5">
        <f t="shared" si="344"/>
        <v>4.842225713933563E-2</v>
      </c>
      <c r="T244" s="5">
        <f t="shared" si="345"/>
        <v>9.6819839889172254E-2</v>
      </c>
      <c r="U244" s="5">
        <f t="shared" si="346"/>
        <v>4.1141782392708257E-2</v>
      </c>
      <c r="V244" s="5">
        <f t="shared" si="347"/>
        <v>1.2667914044943237E-2</v>
      </c>
      <c r="W244" s="5">
        <f t="shared" si="348"/>
        <v>7.5949402699564433E-2</v>
      </c>
      <c r="X244" s="5">
        <f t="shared" si="349"/>
        <v>7.5968758289767555E-2</v>
      </c>
      <c r="Y244" s="5">
        <f t="shared" si="350"/>
        <v>3.7994059406356757E-2</v>
      </c>
      <c r="Z244" s="5">
        <f t="shared" si="351"/>
        <v>5.8274773035034222E-3</v>
      </c>
      <c r="AA244" s="5">
        <f t="shared" si="352"/>
        <v>1.3717422437871668E-2</v>
      </c>
      <c r="AB244" s="5">
        <f t="shared" si="353"/>
        <v>1.6144865826066845E-2</v>
      </c>
      <c r="AC244" s="5">
        <f t="shared" si="354"/>
        <v>1.8641794362439115E-3</v>
      </c>
      <c r="AD244" s="5">
        <f t="shared" si="355"/>
        <v>4.4694727515610322E-2</v>
      </c>
      <c r="AE244" s="5">
        <f t="shared" si="356"/>
        <v>4.4706117899198386E-2</v>
      </c>
      <c r="AF244" s="5">
        <f t="shared" si="357"/>
        <v>2.2358755592804223E-2</v>
      </c>
      <c r="AG244" s="5">
        <f t="shared" si="358"/>
        <v>7.4548178959300496E-3</v>
      </c>
      <c r="AH244" s="5">
        <f t="shared" si="359"/>
        <v>1.4572406068161768E-3</v>
      </c>
      <c r="AI244" s="5">
        <f t="shared" si="360"/>
        <v>3.4302295755489955E-3</v>
      </c>
      <c r="AJ244" s="5">
        <f t="shared" si="361"/>
        <v>4.037245080165174E-3</v>
      </c>
      <c r="AK244" s="5">
        <f t="shared" si="362"/>
        <v>3.1677856109109444E-3</v>
      </c>
      <c r="AL244" s="5">
        <f t="shared" si="363"/>
        <v>1.7556999307373768E-4</v>
      </c>
      <c r="AM244" s="5">
        <f t="shared" si="364"/>
        <v>2.1041573433794612E-2</v>
      </c>
      <c r="AN244" s="5">
        <f t="shared" si="365"/>
        <v>2.104693584690304E-2</v>
      </c>
      <c r="AO244" s="5">
        <f t="shared" si="366"/>
        <v>1.052614981330716E-2</v>
      </c>
      <c r="AP244" s="5">
        <f t="shared" si="367"/>
        <v>3.5096107955461236E-3</v>
      </c>
      <c r="AQ244" s="5">
        <f t="shared" si="368"/>
        <v>8.7762630363494385E-4</v>
      </c>
      <c r="AR244" s="5">
        <f t="shared" si="369"/>
        <v>2.9152239647537673E-4</v>
      </c>
      <c r="AS244" s="5">
        <f t="shared" si="370"/>
        <v>6.8622075287180133E-4</v>
      </c>
      <c r="AT244" s="5">
        <f t="shared" si="371"/>
        <v>8.0765479319136327E-4</v>
      </c>
      <c r="AU244" s="5">
        <f t="shared" si="372"/>
        <v>6.3371858325484201E-4</v>
      </c>
      <c r="AV244" s="5">
        <f t="shared" si="373"/>
        <v>3.7293090390974485E-4</v>
      </c>
      <c r="AW244" s="5">
        <f t="shared" si="374"/>
        <v>1.1482868171187767E-5</v>
      </c>
      <c r="AX244" s="5">
        <f t="shared" si="375"/>
        <v>8.2550343403692394E-3</v>
      </c>
      <c r="AY244" s="5">
        <f t="shared" si="376"/>
        <v>8.2571381233632526E-3</v>
      </c>
      <c r="AZ244" s="5">
        <f t="shared" si="377"/>
        <v>4.1296212212515873E-3</v>
      </c>
      <c r="BA244" s="5">
        <f t="shared" si="378"/>
        <v>1.3768912163209406E-3</v>
      </c>
      <c r="BB244" s="5">
        <f t="shared" si="379"/>
        <v>3.4431052874030519E-4</v>
      </c>
      <c r="BC244" s="5">
        <f t="shared" si="380"/>
        <v>6.8879655151374411E-5</v>
      </c>
      <c r="BD244" s="5">
        <f t="shared" si="381"/>
        <v>4.8599448419402955E-5</v>
      </c>
      <c r="BE244" s="5">
        <f t="shared" si="382"/>
        <v>1.1439927253182367E-4</v>
      </c>
      <c r="BF244" s="5">
        <f t="shared" si="383"/>
        <v>1.3464343713194806E-4</v>
      </c>
      <c r="BG244" s="5">
        <f t="shared" si="384"/>
        <v>1.0564668091260076E-4</v>
      </c>
      <c r="BH244" s="5">
        <f t="shared" si="385"/>
        <v>6.2170990797593204E-5</v>
      </c>
      <c r="BI244" s="5">
        <f t="shared" si="386"/>
        <v>2.9269122803409549E-5</v>
      </c>
      <c r="BJ244" s="8">
        <f t="shared" si="387"/>
        <v>0.66441706338182915</v>
      </c>
      <c r="BK244" s="8">
        <f t="shared" si="388"/>
        <v>0.18858780423620136</v>
      </c>
      <c r="BL244" s="8">
        <f t="shared" si="389"/>
        <v>0.13880837473300831</v>
      </c>
      <c r="BM244" s="8">
        <f t="shared" si="390"/>
        <v>0.64073247916444576</v>
      </c>
      <c r="BN244" s="8">
        <f t="shared" si="391"/>
        <v>0.34866258523490457</v>
      </c>
    </row>
    <row r="245" spans="1:66" x14ac:dyDescent="0.25">
      <c r="A245" t="s">
        <v>21</v>
      </c>
      <c r="B245" t="s">
        <v>268</v>
      </c>
      <c r="C245" t="s">
        <v>273</v>
      </c>
      <c r="D245" s="11">
        <v>44504</v>
      </c>
      <c r="E245">
        <f>VLOOKUP(A245,home!$A$2:$E$405,3,FALSE)</f>
        <v>1.37575757575758</v>
      </c>
      <c r="F245">
        <f>VLOOKUP(B245,home!$B$2:$E$405,3,FALSE)</f>
        <v>0.86</v>
      </c>
      <c r="G245">
        <f>VLOOKUP(C245,away!$B$2:$E$405,4,FALSE)</f>
        <v>0.98</v>
      </c>
      <c r="H245">
        <f>VLOOKUP(A245,away!$A$2:$E$405,3,FALSE)</f>
        <v>1.3303030303030301</v>
      </c>
      <c r="I245">
        <f>VLOOKUP(C245,away!$B$2:$E$405,3,FALSE)</f>
        <v>1.03</v>
      </c>
      <c r="J245">
        <f>VLOOKUP(B245,home!$B$2:$E$405,4,FALSE)</f>
        <v>1.17</v>
      </c>
      <c r="K245" s="3">
        <f t="shared" si="336"/>
        <v>1.1594884848484885</v>
      </c>
      <c r="L245" s="3">
        <f t="shared" si="337"/>
        <v>1.6031481818181814</v>
      </c>
      <c r="M245" s="5">
        <f t="shared" si="338"/>
        <v>6.3125108873040292E-2</v>
      </c>
      <c r="N245" s="5">
        <f t="shared" si="339"/>
        <v>7.3192836843097381E-2</v>
      </c>
      <c r="O245" s="5">
        <f t="shared" si="340"/>
        <v>0.10119890351688932</v>
      </c>
      <c r="P245" s="5">
        <f t="shared" si="341"/>
        <v>0.11733896330712638</v>
      </c>
      <c r="Q245" s="5">
        <f t="shared" si="342"/>
        <v>4.2433125746482815E-2</v>
      </c>
      <c r="R245" s="5">
        <f t="shared" si="343"/>
        <v>8.1118419087547342E-2</v>
      </c>
      <c r="S245" s="5">
        <f t="shared" si="344"/>
        <v>5.4528350745829068E-2</v>
      </c>
      <c r="T245" s="5">
        <f t="shared" si="345"/>
        <v>6.8026588389336187E-2</v>
      </c>
      <c r="U245" s="5">
        <f t="shared" si="346"/>
        <v>9.4055872841124988E-2</v>
      </c>
      <c r="V245" s="5">
        <f t="shared" si="347"/>
        <v>1.1262115048794898E-2</v>
      </c>
      <c r="W245" s="5">
        <f t="shared" si="348"/>
        <v>1.6400240226391583E-2</v>
      </c>
      <c r="X245" s="5">
        <f t="shared" si="349"/>
        <v>2.6292015300321065E-2</v>
      </c>
      <c r="Y245" s="5">
        <f t="shared" si="350"/>
        <v>2.1074998262522765E-2</v>
      </c>
      <c r="Z245" s="5">
        <f t="shared" si="351"/>
        <v>4.3348282024055586E-2</v>
      </c>
      <c r="AA245" s="5">
        <f t="shared" si="352"/>
        <v>5.026183384485719E-2</v>
      </c>
      <c r="AB245" s="5">
        <f t="shared" si="353"/>
        <v>2.9139008785239975E-2</v>
      </c>
      <c r="AC245" s="5">
        <f t="shared" si="354"/>
        <v>1.3083986388928482E-3</v>
      </c>
      <c r="AD245" s="5">
        <f t="shared" si="355"/>
        <v>4.7539724228125007E-3</v>
      </c>
      <c r="AE245" s="5">
        <f t="shared" si="356"/>
        <v>7.6213222460456359E-3</v>
      </c>
      <c r="AF245" s="5">
        <f t="shared" si="357"/>
        <v>6.1090544508992607E-3</v>
      </c>
      <c r="AG245" s="5">
        <f t="shared" si="358"/>
        <v>3.2645731785291387E-3</v>
      </c>
      <c r="AH245" s="5">
        <f t="shared" si="359"/>
        <v>1.7373429877951627E-2</v>
      </c>
      <c r="AI245" s="5">
        <f t="shared" si="360"/>
        <v>2.0144291885807596E-2</v>
      </c>
      <c r="AJ245" s="5">
        <f t="shared" si="361"/>
        <v>1.1678537238510377E-2</v>
      </c>
      <c r="AK245" s="5">
        <f t="shared" si="362"/>
        <v>4.5137098159756832E-3</v>
      </c>
      <c r="AL245" s="5">
        <f t="shared" si="363"/>
        <v>9.7283722829798102E-5</v>
      </c>
      <c r="AM245" s="5">
        <f t="shared" si="364"/>
        <v>1.1024352563076736E-3</v>
      </c>
      <c r="AN245" s="5">
        <f t="shared" si="365"/>
        <v>1.7673670767219078E-3</v>
      </c>
      <c r="AO245" s="5">
        <f t="shared" si="366"/>
        <v>1.4166756578260205E-3</v>
      </c>
      <c r="AP245" s="5">
        <f t="shared" si="367"/>
        <v>7.5704700168995347E-4</v>
      </c>
      <c r="AQ245" s="5">
        <f t="shared" si="368"/>
        <v>3.0341463107753886E-4</v>
      </c>
      <c r="AR245" s="5">
        <f t="shared" si="369"/>
        <v>5.5704365041567621E-3</v>
      </c>
      <c r="AS245" s="5">
        <f t="shared" si="370"/>
        <v>6.4588569821494362E-3</v>
      </c>
      <c r="AT245" s="5">
        <f t="shared" si="371"/>
        <v>3.7444851480427661E-3</v>
      </c>
      <c r="AU245" s="5">
        <f t="shared" si="372"/>
        <v>1.4472291369472584E-3</v>
      </c>
      <c r="AV245" s="5">
        <f t="shared" si="373"/>
        <v>4.1951137980689049E-4</v>
      </c>
      <c r="AW245" s="5">
        <f t="shared" si="374"/>
        <v>5.0231689749394577E-6</v>
      </c>
      <c r="AX245" s="5">
        <f t="shared" si="375"/>
        <v>2.1304349749662313E-4</v>
      </c>
      <c r="AY245" s="5">
        <f t="shared" si="376"/>
        <v>3.415402956598977E-4</v>
      </c>
      <c r="AZ245" s="5">
        <f t="shared" si="377"/>
        <v>2.737698520024046E-4</v>
      </c>
      <c r="BA245" s="5">
        <f t="shared" si="378"/>
        <v>1.4629788015809581E-4</v>
      </c>
      <c r="BB245" s="5">
        <f t="shared" si="379"/>
        <v>5.8634295144826407E-5</v>
      </c>
      <c r="BC245" s="5">
        <f t="shared" si="380"/>
        <v>1.8799892730723808E-5</v>
      </c>
      <c r="BD245" s="5">
        <f t="shared" si="381"/>
        <v>1.4883725255954246E-3</v>
      </c>
      <c r="BE245" s="5">
        <f t="shared" si="382"/>
        <v>1.7257508045927573E-3</v>
      </c>
      <c r="BF245" s="5">
        <f t="shared" si="383"/>
        <v>1.0004940928216581E-3</v>
      </c>
      <c r="BG245" s="5">
        <f t="shared" si="384"/>
        <v>3.8668712659521584E-4</v>
      </c>
      <c r="BH245" s="5">
        <f t="shared" si="385"/>
        <v>1.1208981763157559E-4</v>
      </c>
      <c r="BI245" s="5">
        <f t="shared" si="386"/>
        <v>2.5993370562515812E-5</v>
      </c>
      <c r="BJ245" s="8">
        <f t="shared" si="387"/>
        <v>0.27556775240325387</v>
      </c>
      <c r="BK245" s="8">
        <f t="shared" si="388"/>
        <v>0.24800176063217319</v>
      </c>
      <c r="BL245" s="8">
        <f t="shared" si="389"/>
        <v>0.43186391378280642</v>
      </c>
      <c r="BM245" s="8">
        <f t="shared" si="390"/>
        <v>0.5200378343414207</v>
      </c>
      <c r="BN245" s="8">
        <f t="shared" si="391"/>
        <v>0.47840735737418355</v>
      </c>
    </row>
    <row r="246" spans="1:66" x14ac:dyDescent="0.25">
      <c r="A246" t="s">
        <v>21</v>
      </c>
      <c r="B246" t="s">
        <v>271</v>
      </c>
      <c r="C246" t="s">
        <v>269</v>
      </c>
      <c r="D246" s="11">
        <v>44504</v>
      </c>
      <c r="E246">
        <f>VLOOKUP(A246,home!$A$2:$E$405,3,FALSE)</f>
        <v>1.37575757575758</v>
      </c>
      <c r="F246">
        <f>VLOOKUP(B246,home!$B$2:$E$405,3,FALSE)</f>
        <v>0.82</v>
      </c>
      <c r="G246">
        <f>VLOOKUP(C246,away!$B$2:$E$405,4,FALSE)</f>
        <v>1.23</v>
      </c>
      <c r="H246">
        <f>VLOOKUP(A246,away!$A$2:$E$405,3,FALSE)</f>
        <v>1.3303030303030301</v>
      </c>
      <c r="I246">
        <f>VLOOKUP(C246,away!$B$2:$E$405,3,FALSE)</f>
        <v>0.91</v>
      </c>
      <c r="J246">
        <f>VLOOKUP(B246,home!$B$2:$E$405,4,FALSE)</f>
        <v>1.22</v>
      </c>
      <c r="K246" s="3">
        <f t="shared" si="336"/>
        <v>1.3875890909090949</v>
      </c>
      <c r="L246" s="3">
        <f t="shared" si="337"/>
        <v>1.476902424242424</v>
      </c>
      <c r="M246" s="5">
        <f t="shared" si="338"/>
        <v>5.7012113558771664E-2</v>
      </c>
      <c r="N246" s="5">
        <f t="shared" si="339"/>
        <v>7.9109386823822056E-2</v>
      </c>
      <c r="O246" s="5">
        <f t="shared" si="340"/>
        <v>8.4201328726134228E-2</v>
      </c>
      <c r="P246" s="5">
        <f t="shared" si="341"/>
        <v>0.11683684518043447</v>
      </c>
      <c r="Q246" s="5">
        <f t="shared" si="342"/>
        <v>5.4885661072621598E-2</v>
      </c>
      <c r="R246" s="5">
        <f t="shared" si="343"/>
        <v>6.2178573260030463E-2</v>
      </c>
      <c r="S246" s="5">
        <f t="shared" si="344"/>
        <v>5.9859420830121773E-2</v>
      </c>
      <c r="T246" s="5">
        <f t="shared" si="345"/>
        <v>8.1060765894302875E-2</v>
      </c>
      <c r="U246" s="5">
        <f t="shared" si="346"/>
        <v>8.6278309943910239E-2</v>
      </c>
      <c r="V246" s="5">
        <f t="shared" si="347"/>
        <v>1.363021421152265E-2</v>
      </c>
      <c r="W246" s="5">
        <f t="shared" si="348"/>
        <v>2.5386248183901245E-2</v>
      </c>
      <c r="X246" s="5">
        <f t="shared" si="349"/>
        <v>3.7493011485223583E-2</v>
      </c>
      <c r="Y246" s="5">
        <f t="shared" si="350"/>
        <v>2.7686759777337883E-2</v>
      </c>
      <c r="Z246" s="5">
        <f t="shared" si="351"/>
        <v>3.0610561861224718E-2</v>
      </c>
      <c r="AA246" s="5">
        <f t="shared" si="352"/>
        <v>4.2474881705233419E-2</v>
      </c>
      <c r="AB246" s="5">
        <f t="shared" si="353"/>
        <v>2.9468841245918097E-2</v>
      </c>
      <c r="AC246" s="5">
        <f t="shared" si="354"/>
        <v>1.7458035759871555E-3</v>
      </c>
      <c r="AD246" s="5">
        <f t="shared" si="355"/>
        <v>8.8064202597730474E-3</v>
      </c>
      <c r="AE246" s="5">
        <f t="shared" si="356"/>
        <v>1.3006223430556409E-2</v>
      </c>
      <c r="AF246" s="5">
        <f t="shared" si="357"/>
        <v>9.6044614574136902E-3</v>
      </c>
      <c r="AG246" s="5">
        <f t="shared" si="358"/>
        <v>4.7282841366657344E-3</v>
      </c>
      <c r="AH246" s="5">
        <f t="shared" si="359"/>
        <v>1.1302203255066371E-2</v>
      </c>
      <c r="AI246" s="5">
        <f t="shared" si="360"/>
        <v>1.5682813939967358E-2</v>
      </c>
      <c r="AJ246" s="5">
        <f t="shared" si="361"/>
        <v>1.0880650768927896E-2</v>
      </c>
      <c r="AK246" s="5">
        <f t="shared" si="362"/>
        <v>5.0326241029853367E-3</v>
      </c>
      <c r="AL246" s="5">
        <f t="shared" si="363"/>
        <v>1.43109363530465E-4</v>
      </c>
      <c r="AM246" s="5">
        <f t="shared" si="364"/>
        <v>2.4439385364843835E-3</v>
      </c>
      <c r="AN246" s="5">
        <f t="shared" si="365"/>
        <v>3.6094587492332673E-3</v>
      </c>
      <c r="AO246" s="5">
        <f t="shared" si="366"/>
        <v>2.6654091884728208E-3</v>
      </c>
      <c r="AP246" s="5">
        <f t="shared" si="367"/>
        <v>1.3121830973511803E-3</v>
      </c>
      <c r="AQ246" s="5">
        <f t="shared" si="368"/>
        <v>4.844915993819728E-4</v>
      </c>
      <c r="AR246" s="5">
        <f t="shared" si="369"/>
        <v>3.3384502773376279E-3</v>
      </c>
      <c r="AS246" s="5">
        <f t="shared" si="370"/>
        <v>4.6323971853761345E-3</v>
      </c>
      <c r="AT246" s="5">
        <f t="shared" si="371"/>
        <v>3.2139318995929611E-3</v>
      </c>
      <c r="AU246" s="5">
        <f t="shared" si="372"/>
        <v>1.4865389475999797E-3</v>
      </c>
      <c r="AV246" s="5">
        <f t="shared" si="373"/>
        <v>5.1567630672530462E-4</v>
      </c>
      <c r="AW246" s="5">
        <f t="shared" si="374"/>
        <v>8.1466344542935315E-6</v>
      </c>
      <c r="AX246" s="5">
        <f t="shared" si="375"/>
        <v>5.6519707534634486E-4</v>
      </c>
      <c r="AY246" s="5">
        <f t="shared" si="376"/>
        <v>8.3474093075374463E-4</v>
      </c>
      <c r="AZ246" s="5">
        <f t="shared" si="377"/>
        <v>6.1641545212229158E-4</v>
      </c>
      <c r="BA246" s="5">
        <f t="shared" si="378"/>
        <v>3.0346182519330072E-4</v>
      </c>
      <c r="BB246" s="5">
        <f t="shared" si="379"/>
        <v>1.1204587632325416E-4</v>
      </c>
      <c r="BC246" s="5">
        <f t="shared" si="380"/>
        <v>3.3096165273636177E-5</v>
      </c>
      <c r="BD246" s="5">
        <f t="shared" si="381"/>
        <v>8.2176088463545565E-4</v>
      </c>
      <c r="BE246" s="5">
        <f t="shared" si="382"/>
        <v>1.1402664388559657E-3</v>
      </c>
      <c r="BF246" s="5">
        <f t="shared" si="383"/>
        <v>7.9111063564315035E-4</v>
      </c>
      <c r="BG246" s="5">
        <f t="shared" si="384"/>
        <v>3.6591216257353187E-4</v>
      </c>
      <c r="BH246" s="5">
        <f t="shared" si="385"/>
        <v>1.2693393125449699E-4</v>
      </c>
      <c r="BI246" s="5">
        <f t="shared" si="386"/>
        <v>3.5226427654989008E-5</v>
      </c>
      <c r="BJ246" s="8">
        <f t="shared" si="387"/>
        <v>0.35474766101755428</v>
      </c>
      <c r="BK246" s="8">
        <f t="shared" si="388"/>
        <v>0.25006224765112195</v>
      </c>
      <c r="BL246" s="8">
        <f t="shared" si="389"/>
        <v>0.36396843204542301</v>
      </c>
      <c r="BM246" s="8">
        <f t="shared" si="390"/>
        <v>0.54433839965720987</v>
      </c>
      <c r="BN246" s="8">
        <f t="shared" si="391"/>
        <v>0.45422390862181444</v>
      </c>
    </row>
    <row r="247" spans="1:66" x14ac:dyDescent="0.25">
      <c r="A247" t="s">
        <v>21</v>
      </c>
      <c r="B247" t="s">
        <v>23</v>
      </c>
      <c r="C247" t="s">
        <v>372</v>
      </c>
      <c r="D247" s="11">
        <v>44504</v>
      </c>
      <c r="E247">
        <f>VLOOKUP(A247,home!$A$2:$E$405,3,FALSE)</f>
        <v>1.37575757575758</v>
      </c>
      <c r="F247">
        <f>VLOOKUP(B247,home!$B$2:$E$405,3,FALSE)</f>
        <v>1.67</v>
      </c>
      <c r="G247">
        <f>VLOOKUP(C247,away!$B$2:$E$405,4,FALSE)</f>
        <v>1.54</v>
      </c>
      <c r="H247">
        <f>VLOOKUP(A247,away!$A$2:$E$405,3,FALSE)</f>
        <v>1.3303030303030301</v>
      </c>
      <c r="I247">
        <f>VLOOKUP(C247,away!$B$2:$E$405,3,FALSE)</f>
        <v>0.68</v>
      </c>
      <c r="J247">
        <f>VLOOKUP(B247,home!$B$2:$E$405,4,FALSE)</f>
        <v>0.75</v>
      </c>
      <c r="K247" s="3">
        <f t="shared" si="336"/>
        <v>3.5381733333333441</v>
      </c>
      <c r="L247" s="3">
        <f t="shared" si="337"/>
        <v>0.67845454545454542</v>
      </c>
      <c r="M247" s="5">
        <f t="shared" si="338"/>
        <v>1.4748293780466029E-2</v>
      </c>
      <c r="N247" s="5">
        <f t="shared" si="339"/>
        <v>5.2182019766210924E-2</v>
      </c>
      <c r="O247" s="5">
        <f t="shared" si="340"/>
        <v>1.0006046953056178E-2</v>
      </c>
      <c r="P247" s="5">
        <f t="shared" si="341"/>
        <v>3.5403128501384731E-2</v>
      </c>
      <c r="Q247" s="5">
        <f t="shared" si="342"/>
        <v>9.2314515408140493E-2</v>
      </c>
      <c r="R247" s="5">
        <f t="shared" si="343"/>
        <v>3.394324018666284E-3</v>
      </c>
      <c r="S247" s="5">
        <f t="shared" si="344"/>
        <v>2.1246212042264366E-2</v>
      </c>
      <c r="T247" s="5">
        <f t="shared" si="345"/>
        <v>6.2631202590086588E-2</v>
      </c>
      <c r="U247" s="5">
        <f t="shared" si="346"/>
        <v>1.2009706727537917E-2</v>
      </c>
      <c r="V247" s="5">
        <f t="shared" si="347"/>
        <v>5.6668127648939097E-3</v>
      </c>
      <c r="W247" s="5">
        <f t="shared" si="348"/>
        <v>0.10887491889889091</v>
      </c>
      <c r="X247" s="5">
        <f t="shared" si="349"/>
        <v>7.3866683612947528E-2</v>
      </c>
      <c r="Y247" s="5">
        <f t="shared" si="350"/>
        <v>2.5057593627428511E-2</v>
      </c>
      <c r="Z247" s="5">
        <f t="shared" si="351"/>
        <v>7.6763151973656006E-4</v>
      </c>
      <c r="AA247" s="5">
        <f t="shared" si="352"/>
        <v>2.7160133729580457E-3</v>
      </c>
      <c r="AB247" s="5">
        <f t="shared" si="353"/>
        <v>4.8048630445884548E-3</v>
      </c>
      <c r="AC247" s="5">
        <f t="shared" si="354"/>
        <v>8.5019538317099026E-4</v>
      </c>
      <c r="AD247" s="5">
        <f t="shared" si="355"/>
        <v>9.6304583679221595E-2</v>
      </c>
      <c r="AE247" s="5">
        <f t="shared" si="356"/>
        <v>6.5338282545275517E-2</v>
      </c>
      <c r="AF247" s="5">
        <f t="shared" si="357"/>
        <v>2.2164527392517775E-2</v>
      </c>
      <c r="AG247" s="5">
        <f t="shared" si="358"/>
        <v>5.0125414524351576E-3</v>
      </c>
      <c r="AH247" s="5">
        <f t="shared" si="359"/>
        <v>1.3020077344986242E-4</v>
      </c>
      <c r="AI247" s="5">
        <f t="shared" si="360"/>
        <v>4.6067290459967931E-4</v>
      </c>
      <c r="AJ247" s="5">
        <f t="shared" si="361"/>
        <v>8.1497029322190068E-4</v>
      </c>
      <c r="AK247" s="5">
        <f t="shared" si="362"/>
        <v>9.6116871964552816E-4</v>
      </c>
      <c r="AL247" s="5">
        <f t="shared" si="363"/>
        <v>8.163541315281689E-5</v>
      </c>
      <c r="AM247" s="5">
        <f t="shared" si="364"/>
        <v>6.8148461970318291E-2</v>
      </c>
      <c r="AN247" s="5">
        <f t="shared" si="365"/>
        <v>4.6235633789498666E-2</v>
      </c>
      <c r="AO247" s="5">
        <f t="shared" si="366"/>
        <v>1.5684387953228567E-2</v>
      </c>
      <c r="AP247" s="5">
        <f t="shared" si="367"/>
        <v>3.5470480998468124E-3</v>
      </c>
      <c r="AQ247" s="5">
        <f t="shared" si="368"/>
        <v>6.0162772657174448E-4</v>
      </c>
      <c r="AR247" s="5">
        <f t="shared" si="369"/>
        <v>1.7667061313751333E-5</v>
      </c>
      <c r="AS247" s="5">
        <f t="shared" si="370"/>
        <v>6.2509125218680132E-5</v>
      </c>
      <c r="AT247" s="5">
        <f t="shared" si="371"/>
        <v>1.1058405996936446E-4</v>
      </c>
      <c r="AU247" s="5">
        <f t="shared" si="372"/>
        <v>1.3042185735844686E-4</v>
      </c>
      <c r="AV247" s="5">
        <f t="shared" si="373"/>
        <v>1.1536378444736546E-4</v>
      </c>
      <c r="AW247" s="5">
        <f t="shared" si="374"/>
        <v>5.4434715280247542E-6</v>
      </c>
      <c r="AX247" s="5">
        <f t="shared" si="375"/>
        <v>4.0186845141843626E-2</v>
      </c>
      <c r="AY247" s="5">
        <f t="shared" si="376"/>
        <v>2.7264947753961724E-2</v>
      </c>
      <c r="AZ247" s="5">
        <f t="shared" si="377"/>
        <v>9.2490138676280132E-3</v>
      </c>
      <c r="BA247" s="5">
        <f t="shared" si="378"/>
        <v>2.0916784998214507E-3</v>
      </c>
      <c r="BB247" s="5">
        <f t="shared" si="379"/>
        <v>3.5477719645835189E-4</v>
      </c>
      <c r="BC247" s="5">
        <f t="shared" si="380"/>
        <v>4.8140040312157831E-5</v>
      </c>
      <c r="BD247" s="5">
        <f t="shared" si="381"/>
        <v>1.9977163421897906E-6</v>
      </c>
      <c r="BE247" s="5">
        <f t="shared" si="382"/>
        <v>7.0682666895001462E-6</v>
      </c>
      <c r="BF247" s="5">
        <f t="shared" si="383"/>
        <v>1.250437635683889E-5</v>
      </c>
      <c r="BG247" s="5">
        <f t="shared" si="384"/>
        <v>1.4747550325243768E-5</v>
      </c>
      <c r="BH247" s="5">
        <f t="shared" si="385"/>
        <v>1.3044847323192246E-5</v>
      </c>
      <c r="BI247" s="5">
        <f t="shared" si="386"/>
        <v>9.2309861872647327E-6</v>
      </c>
      <c r="BJ247" s="8">
        <f t="shared" si="387"/>
        <v>0.81715943101264454</v>
      </c>
      <c r="BK247" s="8">
        <f t="shared" si="388"/>
        <v>0.10526122563929456</v>
      </c>
      <c r="BL247" s="8">
        <f t="shared" si="389"/>
        <v>3.5793106439255706E-2</v>
      </c>
      <c r="BM247" s="8">
        <f t="shared" si="390"/>
        <v>0.72367356190057308</v>
      </c>
      <c r="BN247" s="8">
        <f t="shared" si="391"/>
        <v>0.20804832842792464</v>
      </c>
    </row>
    <row r="248" spans="1:66" x14ac:dyDescent="0.25">
      <c r="A248" t="s">
        <v>21</v>
      </c>
      <c r="B248" t="s">
        <v>274</v>
      </c>
      <c r="C248" t="s">
        <v>152</v>
      </c>
      <c r="D248" s="11">
        <v>44504</v>
      </c>
      <c r="E248">
        <f>VLOOKUP(A248,home!$A$2:$E$405,3,FALSE)</f>
        <v>1.37575757575758</v>
      </c>
      <c r="F248">
        <f>VLOOKUP(B248,home!$B$2:$E$405,3,FALSE)</f>
        <v>1.54</v>
      </c>
      <c r="G248">
        <f>VLOOKUP(C248,away!$B$2:$E$405,4,FALSE)</f>
        <v>1.1100000000000001</v>
      </c>
      <c r="H248">
        <f>VLOOKUP(A248,away!$A$2:$E$405,3,FALSE)</f>
        <v>1.3303030303030301</v>
      </c>
      <c r="I248">
        <f>VLOOKUP(C248,away!$B$2:$E$405,3,FALSE)</f>
        <v>0.77</v>
      </c>
      <c r="J248">
        <f>VLOOKUP(B248,home!$B$2:$E$405,4,FALSE)</f>
        <v>0.75</v>
      </c>
      <c r="K248" s="3">
        <f t="shared" si="336"/>
        <v>2.3517200000000074</v>
      </c>
      <c r="L248" s="3">
        <f t="shared" si="337"/>
        <v>0.76824999999999988</v>
      </c>
      <c r="M248" s="5">
        <f t="shared" si="338"/>
        <v>4.4158493154616063E-2</v>
      </c>
      <c r="N248" s="5">
        <f t="shared" si="339"/>
        <v>0.10384841152157401</v>
      </c>
      <c r="O248" s="5">
        <f t="shared" si="340"/>
        <v>3.3924762366033784E-2</v>
      </c>
      <c r="P248" s="5">
        <f t="shared" si="341"/>
        <v>7.9781542151449225E-2</v>
      </c>
      <c r="Q248" s="5">
        <f t="shared" si="342"/>
        <v>0.12211119317175841</v>
      </c>
      <c r="R248" s="5">
        <f t="shared" si="343"/>
        <v>1.3031349343852723E-2</v>
      </c>
      <c r="S248" s="5">
        <f t="shared" si="344"/>
        <v>3.6035505365733363E-2</v>
      </c>
      <c r="T248" s="5">
        <f t="shared" si="345"/>
        <v>9.3811924154203377E-2</v>
      </c>
      <c r="U248" s="5">
        <f t="shared" si="346"/>
        <v>3.0646084878925423E-2</v>
      </c>
      <c r="V248" s="5">
        <f t="shared" si="347"/>
        <v>7.2339630999903775E-3</v>
      </c>
      <c r="W248" s="5">
        <f t="shared" si="348"/>
        <v>9.5723778401962875E-2</v>
      </c>
      <c r="X248" s="5">
        <f t="shared" si="349"/>
        <v>7.3539792757307973E-2</v>
      </c>
      <c r="Y248" s="5">
        <f t="shared" si="350"/>
        <v>2.8248472892900917E-2</v>
      </c>
      <c r="Z248" s="5">
        <f t="shared" si="351"/>
        <v>3.3371113778049521E-3</v>
      </c>
      <c r="AA248" s="5">
        <f t="shared" si="352"/>
        <v>7.8479515694114856E-3</v>
      </c>
      <c r="AB248" s="5">
        <f t="shared" si="353"/>
        <v>9.2280923324082192E-3</v>
      </c>
      <c r="AC248" s="5">
        <f t="shared" si="354"/>
        <v>8.1685409016778805E-4</v>
      </c>
      <c r="AD248" s="5">
        <f t="shared" si="355"/>
        <v>5.6278881035866202E-2</v>
      </c>
      <c r="AE248" s="5">
        <f t="shared" si="356"/>
        <v>4.3236250355804202E-2</v>
      </c>
      <c r="AF248" s="5">
        <f t="shared" si="357"/>
        <v>1.6608124667923285E-2</v>
      </c>
      <c r="AG248" s="5">
        <f t="shared" si="358"/>
        <v>4.2530639253773551E-3</v>
      </c>
      <c r="AH248" s="5">
        <f t="shared" si="359"/>
        <v>6.4093395399966344E-4</v>
      </c>
      <c r="AI248" s="5">
        <f t="shared" si="360"/>
        <v>1.5072971983000933E-3</v>
      </c>
      <c r="AJ248" s="5">
        <f t="shared" si="361"/>
        <v>1.7723704835931533E-3</v>
      </c>
      <c r="AK248" s="5">
        <f t="shared" si="362"/>
        <v>1.3893730378919016E-3</v>
      </c>
      <c r="AL248" s="5">
        <f t="shared" si="363"/>
        <v>5.9032701861560359E-5</v>
      </c>
      <c r="AM248" s="5">
        <f t="shared" si="364"/>
        <v>2.6470434021933532E-2</v>
      </c>
      <c r="AN248" s="5">
        <f t="shared" si="365"/>
        <v>2.0335910937350432E-2</v>
      </c>
      <c r="AO248" s="5">
        <f t="shared" si="366"/>
        <v>7.8115317888097328E-3</v>
      </c>
      <c r="AP248" s="5">
        <f t="shared" si="367"/>
        <v>2.0004030989176926E-3</v>
      </c>
      <c r="AQ248" s="5">
        <f t="shared" si="368"/>
        <v>3.8420242018587925E-4</v>
      </c>
      <c r="AR248" s="5">
        <f t="shared" si="369"/>
        <v>9.8479502032048315E-5</v>
      </c>
      <c r="AS248" s="5">
        <f t="shared" si="370"/>
        <v>2.3159621451880936E-4</v>
      </c>
      <c r="AT248" s="5">
        <f t="shared" si="371"/>
        <v>2.7232472480408806E-4</v>
      </c>
      <c r="AU248" s="5">
        <f t="shared" si="372"/>
        <v>2.1347716727209071E-4</v>
      </c>
      <c r="AV248" s="5">
        <f t="shared" si="373"/>
        <v>1.2550963095428065E-4</v>
      </c>
      <c r="AW248" s="5">
        <f t="shared" si="374"/>
        <v>2.9626363126111387E-6</v>
      </c>
      <c r="AX248" s="5">
        <f t="shared" si="375"/>
        <v>1.0375174849676965E-2</v>
      </c>
      <c r="AY248" s="5">
        <f t="shared" si="376"/>
        <v>7.9707280782643272E-3</v>
      </c>
      <c r="AZ248" s="5">
        <f t="shared" si="377"/>
        <v>3.0617559230632836E-3</v>
      </c>
      <c r="BA248" s="5">
        <f t="shared" si="378"/>
        <v>7.8406466263112261E-4</v>
      </c>
      <c r="BB248" s="5">
        <f t="shared" si="379"/>
        <v>1.5058941926658994E-4</v>
      </c>
      <c r="BC248" s="5">
        <f t="shared" si="380"/>
        <v>2.313806427031155E-5</v>
      </c>
      <c r="BD248" s="5">
        <f t="shared" si="381"/>
        <v>1.2609479572686841E-5</v>
      </c>
      <c r="BE248" s="5">
        <f t="shared" si="382"/>
        <v>2.9653965300679188E-5</v>
      </c>
      <c r="BF248" s="5">
        <f t="shared" si="383"/>
        <v>3.4868911638456747E-5</v>
      </c>
      <c r="BG248" s="5">
        <f t="shared" si="384"/>
        <v>2.7333972292797256E-5</v>
      </c>
      <c r="BH248" s="5">
        <f t="shared" si="385"/>
        <v>1.6070462330104339E-5</v>
      </c>
      <c r="BI248" s="5">
        <f t="shared" si="386"/>
        <v>7.5586455341906173E-6</v>
      </c>
      <c r="BJ248" s="8">
        <f t="shared" si="387"/>
        <v>0.7170278261490487</v>
      </c>
      <c r="BK248" s="8">
        <f t="shared" si="388"/>
        <v>0.1760561186420827</v>
      </c>
      <c r="BL248" s="8">
        <f t="shared" si="389"/>
        <v>0.10105769784066664</v>
      </c>
      <c r="BM248" s="8">
        <f t="shared" si="390"/>
        <v>0.59265523685836707</v>
      </c>
      <c r="BN248" s="8">
        <f t="shared" si="391"/>
        <v>0.39685575170928422</v>
      </c>
    </row>
    <row r="249" spans="1:66" x14ac:dyDescent="0.25">
      <c r="A249" t="s">
        <v>154</v>
      </c>
      <c r="B249" t="s">
        <v>161</v>
      </c>
      <c r="C249" t="s">
        <v>171</v>
      </c>
      <c r="D249" s="11">
        <v>44504</v>
      </c>
      <c r="E249">
        <f>VLOOKUP(A249,home!$A$2:$E$405,3,FALSE)</f>
        <v>1.32937685459941</v>
      </c>
      <c r="F249">
        <f>VLOOKUP(B249,home!$B$2:$E$405,3,FALSE)</f>
        <v>0.66</v>
      </c>
      <c r="G249">
        <f>VLOOKUP(C249,away!$B$2:$E$405,4,FALSE)</f>
        <v>0.97</v>
      </c>
      <c r="H249">
        <f>VLOOKUP(A249,away!$A$2:$E$405,3,FALSE)</f>
        <v>1.0178041543026699</v>
      </c>
      <c r="I249">
        <f>VLOOKUP(C249,away!$B$2:$E$405,3,FALSE)</f>
        <v>0.62</v>
      </c>
      <c r="J249">
        <f>VLOOKUP(B249,home!$B$2:$E$405,4,FALSE)</f>
        <v>0.52</v>
      </c>
      <c r="K249" s="3">
        <f t="shared" si="336"/>
        <v>0.85106706231454232</v>
      </c>
      <c r="L249" s="3">
        <f t="shared" si="337"/>
        <v>0.32814005934718077</v>
      </c>
      <c r="M249" s="5">
        <f t="shared" si="338"/>
        <v>0.30752246986863369</v>
      </c>
      <c r="N249" s="5">
        <f t="shared" si="339"/>
        <v>0.26172224502681041</v>
      </c>
      <c r="O249" s="5">
        <f t="shared" si="340"/>
        <v>0.10091044151328507</v>
      </c>
      <c r="P249" s="5">
        <f t="shared" si="341"/>
        <v>8.5881553015574957E-2</v>
      </c>
      <c r="Q249" s="5">
        <f t="shared" si="342"/>
        <v>0.11137159110866718</v>
      </c>
      <c r="R249" s="5">
        <f t="shared" si="343"/>
        <v>1.6556379133459788E-2</v>
      </c>
      <c r="S249" s="5">
        <f t="shared" si="344"/>
        <v>5.9960180726937708E-3</v>
      </c>
      <c r="T249" s="5">
        <f t="shared" si="345"/>
        <v>3.6545480515988001E-2</v>
      </c>
      <c r="U249" s="5">
        <f t="shared" si="346"/>
        <v>1.409058895167941E-2</v>
      </c>
      <c r="V249" s="5">
        <f t="shared" si="347"/>
        <v>1.8605590537547424E-4</v>
      </c>
      <c r="W249" s="5">
        <f t="shared" si="348"/>
        <v>3.1594897623383265E-2</v>
      </c>
      <c r="X249" s="5">
        <f t="shared" si="349"/>
        <v>1.0367551581205087E-2</v>
      </c>
      <c r="Y249" s="5">
        <f t="shared" si="350"/>
        <v>1.7010044955707974E-3</v>
      </c>
      <c r="Z249" s="5">
        <f t="shared" si="351"/>
        <v>1.81093707714264E-3</v>
      </c>
      <c r="AA249" s="5">
        <f t="shared" si="352"/>
        <v>1.5412288982802704E-3</v>
      </c>
      <c r="AB249" s="5">
        <f t="shared" si="353"/>
        <v>6.558445754068341E-4</v>
      </c>
      <c r="AC249" s="5">
        <f t="shared" si="354"/>
        <v>3.2474801979897473E-6</v>
      </c>
      <c r="AD249" s="5">
        <f t="shared" si="355"/>
        <v>6.7223441761153748E-3</v>
      </c>
      <c r="AE249" s="5">
        <f t="shared" si="356"/>
        <v>2.2058704169026742E-3</v>
      </c>
      <c r="AF249" s="5">
        <f t="shared" si="357"/>
        <v>3.6191722475731694E-4</v>
      </c>
      <c r="AG249" s="5">
        <f t="shared" si="358"/>
        <v>3.9586513203544314E-5</v>
      </c>
      <c r="AH249" s="5">
        <f t="shared" si="359"/>
        <v>1.4856024999189904E-4</v>
      </c>
      <c r="AI249" s="5">
        <f t="shared" si="360"/>
        <v>1.264347355373195E-4</v>
      </c>
      <c r="AJ249" s="5">
        <f t="shared" si="361"/>
        <v>5.380221947413129E-5</v>
      </c>
      <c r="AK249" s="5">
        <f t="shared" si="362"/>
        <v>1.5263098957950395E-5</v>
      </c>
      <c r="AL249" s="5">
        <f t="shared" si="363"/>
        <v>3.6276847400429057E-8</v>
      </c>
      <c r="AM249" s="5">
        <f t="shared" si="364"/>
        <v>1.1442331419667575E-3</v>
      </c>
      <c r="AN249" s="5">
        <f t="shared" si="365"/>
        <v>3.7546873111198292E-4</v>
      </c>
      <c r="AO249" s="5">
        <f t="shared" si="366"/>
        <v>6.1603165855048363E-5</v>
      </c>
      <c r="AP249" s="5">
        <f t="shared" si="367"/>
        <v>6.7381554998832637E-6</v>
      </c>
      <c r="AQ249" s="5">
        <f t="shared" si="368"/>
        <v>5.5276468640555677E-7</v>
      </c>
      <c r="AR249" s="5">
        <f t="shared" si="369"/>
        <v>9.7497138497947572E-6</v>
      </c>
      <c r="AS249" s="5">
        <f t="shared" si="370"/>
        <v>8.2976603245522314E-6</v>
      </c>
      <c r="AT249" s="5">
        <f t="shared" si="371"/>
        <v>3.5309326982502993E-6</v>
      </c>
      <c r="AU249" s="5">
        <f t="shared" si="372"/>
        <v>1.0016868395767478E-6</v>
      </c>
      <c r="AV249" s="5">
        <f t="shared" si="373"/>
        <v>2.1312566897943011E-7</v>
      </c>
      <c r="AW249" s="5">
        <f t="shared" si="374"/>
        <v>2.8141683386481379E-10</v>
      </c>
      <c r="AX249" s="5">
        <f t="shared" si="375"/>
        <v>1.6230318978943109E-4</v>
      </c>
      <c r="AY249" s="5">
        <f t="shared" si="376"/>
        <v>5.3258178329740661E-5</v>
      </c>
      <c r="AZ249" s="5">
        <f t="shared" si="377"/>
        <v>8.7380708989219195E-6</v>
      </c>
      <c r="BA249" s="5">
        <f t="shared" si="378"/>
        <v>9.557703677840372E-7</v>
      </c>
      <c r="BB249" s="5">
        <f t="shared" si="379"/>
        <v>7.8406636301732709E-8</v>
      </c>
      <c r="BC249" s="5">
        <f t="shared" si="380"/>
        <v>5.1456716578526801E-9</v>
      </c>
      <c r="BD249" s="5">
        <f t="shared" si="381"/>
        <v>5.3321194688161313E-7</v>
      </c>
      <c r="BE249" s="5">
        <f t="shared" si="382"/>
        <v>4.5379912522355222E-7</v>
      </c>
      <c r="BF249" s="5">
        <f t="shared" si="383"/>
        <v>1.9310674419245886E-7</v>
      </c>
      <c r="BG249" s="5">
        <f t="shared" si="384"/>
        <v>5.4782263164333929E-8</v>
      </c>
      <c r="BH249" s="5">
        <f t="shared" si="385"/>
        <v>1.1655844944552956E-8</v>
      </c>
      <c r="BI249" s="5">
        <f t="shared" si="386"/>
        <v>1.9839811431508998E-9</v>
      </c>
      <c r="BJ249" s="8">
        <f t="shared" si="387"/>
        <v>0.46444642340341769</v>
      </c>
      <c r="BK249" s="8">
        <f t="shared" si="388"/>
        <v>0.39964263879765299</v>
      </c>
      <c r="BL249" s="8">
        <f t="shared" si="389"/>
        <v>0.13412258503535937</v>
      </c>
      <c r="BM249" s="8">
        <f t="shared" si="390"/>
        <v>0.1160046467502286</v>
      </c>
      <c r="BN249" s="8">
        <f t="shared" si="391"/>
        <v>0.88396467966643111</v>
      </c>
    </row>
    <row r="250" spans="1:66" x14ac:dyDescent="0.25">
      <c r="A250" t="s">
        <v>175</v>
      </c>
      <c r="B250" t="s">
        <v>282</v>
      </c>
      <c r="C250" t="s">
        <v>284</v>
      </c>
      <c r="D250" s="11">
        <v>44504</v>
      </c>
      <c r="E250">
        <f>VLOOKUP(A250,home!$A$2:$E$405,3,FALSE)</f>
        <v>1.20657276995305</v>
      </c>
      <c r="F250">
        <f>VLOOKUP(B250,home!$B$2:$E$405,3,FALSE)</f>
        <v>0.98</v>
      </c>
      <c r="G250">
        <f>VLOOKUP(C250,away!$B$2:$E$405,4,FALSE)</f>
        <v>0.99</v>
      </c>
      <c r="H250">
        <f>VLOOKUP(A250,away!$A$2:$E$405,3,FALSE)</f>
        <v>1.05633802816901</v>
      </c>
      <c r="I250">
        <f>VLOOKUP(C250,away!$B$2:$E$405,3,FALSE)</f>
        <v>1.33</v>
      </c>
      <c r="J250">
        <f>VLOOKUP(B250,home!$B$2:$E$405,4,FALSE)</f>
        <v>0.65</v>
      </c>
      <c r="K250" s="3">
        <f t="shared" si="336"/>
        <v>1.1706169014084491</v>
      </c>
      <c r="L250" s="3">
        <f t="shared" si="337"/>
        <v>0.91320422535210921</v>
      </c>
      <c r="M250" s="5">
        <f t="shared" si="338"/>
        <v>0.1244537489145876</v>
      </c>
      <c r="N250" s="5">
        <f t="shared" si="339"/>
        <v>0.14568766192305965</v>
      </c>
      <c r="O250" s="5">
        <f t="shared" si="340"/>
        <v>0.11365168936971186</v>
      </c>
      <c r="P250" s="5">
        <f t="shared" si="341"/>
        <v>0.13304258844980765</v>
      </c>
      <c r="Q250" s="5">
        <f t="shared" si="342"/>
        <v>8.5272219686906917E-2</v>
      </c>
      <c r="R250" s="5">
        <f t="shared" si="343"/>
        <v>5.189360147541313E-2</v>
      </c>
      <c r="S250" s="5">
        <f t="shared" si="344"/>
        <v>3.5556040890284087E-2</v>
      </c>
      <c r="T250" s="5">
        <f t="shared" si="345"/>
        <v>7.7870951323236695E-2</v>
      </c>
      <c r="U250" s="5">
        <f t="shared" si="346"/>
        <v>6.0747526962073035E-2</v>
      </c>
      <c r="V250" s="5">
        <f t="shared" si="347"/>
        <v>4.2233161192874701E-3</v>
      </c>
      <c r="W250" s="5">
        <f t="shared" si="348"/>
        <v>3.3273700528702509E-2</v>
      </c>
      <c r="X250" s="5">
        <f t="shared" si="349"/>
        <v>3.0385683915911836E-2</v>
      </c>
      <c r="Y250" s="5">
        <f t="shared" si="350"/>
        <v>1.3874167471112156E-2</v>
      </c>
      <c r="Z250" s="5">
        <f t="shared" si="351"/>
        <v>1.5796485378695241E-2</v>
      </c>
      <c r="AA250" s="5">
        <f t="shared" si="352"/>
        <v>1.8491632767152093E-2</v>
      </c>
      <c r="AB250" s="5">
        <f t="shared" si="353"/>
        <v>1.0823308925933268E-2</v>
      </c>
      <c r="AC250" s="5">
        <f t="shared" si="354"/>
        <v>2.8217355506171803E-4</v>
      </c>
      <c r="AD250" s="5">
        <f t="shared" si="355"/>
        <v>9.737689052825604E-3</v>
      </c>
      <c r="AE250" s="5">
        <f t="shared" si="356"/>
        <v>8.8924987882053191E-3</v>
      </c>
      <c r="AF250" s="5">
        <f t="shared" si="357"/>
        <v>4.0603337336638044E-3</v>
      </c>
      <c r="AG250" s="5">
        <f t="shared" si="358"/>
        <v>1.2359713073071641E-3</v>
      </c>
      <c r="AH250" s="5">
        <f t="shared" si="359"/>
        <v>3.6063542983843263E-3</v>
      </c>
      <c r="AI250" s="5">
        <f t="shared" si="360"/>
        <v>4.2216592941557015E-3</v>
      </c>
      <c r="AJ250" s="5">
        <f t="shared" si="361"/>
        <v>2.4709728608633642E-3</v>
      </c>
      <c r="AK250" s="5">
        <f t="shared" si="362"/>
        <v>9.6418753128274732E-4</v>
      </c>
      <c r="AL250" s="5">
        <f t="shared" si="363"/>
        <v>1.206588005099298E-5</v>
      </c>
      <c r="AM250" s="5">
        <f t="shared" si="364"/>
        <v>2.2798206771795356E-3</v>
      </c>
      <c r="AN250" s="5">
        <f t="shared" si="365"/>
        <v>2.0819418754454587E-3</v>
      </c>
      <c r="AO250" s="5">
        <f t="shared" si="366"/>
        <v>9.5061905879714379E-4</v>
      </c>
      <c r="AP250" s="5">
        <f t="shared" si="367"/>
        <v>2.8936978039793235E-4</v>
      </c>
      <c r="AQ250" s="5">
        <f t="shared" si="368"/>
        <v>6.6063426537150917E-5</v>
      </c>
      <c r="AR250" s="5">
        <f t="shared" si="369"/>
        <v>6.5866759668026188E-4</v>
      </c>
      <c r="AS250" s="5">
        <f t="shared" si="370"/>
        <v>7.7104742108399815E-4</v>
      </c>
      <c r="AT250" s="5">
        <f t="shared" si="371"/>
        <v>4.5130057145416293E-4</v>
      </c>
      <c r="AU250" s="5">
        <f t="shared" si="372"/>
        <v>1.7610002551984483E-4</v>
      </c>
      <c r="AV250" s="5">
        <f t="shared" si="373"/>
        <v>5.1536416552997413E-5</v>
      </c>
      <c r="AW250" s="5">
        <f t="shared" si="374"/>
        <v>3.5829372756931671E-7</v>
      </c>
      <c r="AX250" s="5">
        <f t="shared" si="375"/>
        <v>4.4479943614780316E-4</v>
      </c>
      <c r="AY250" s="5">
        <f t="shared" si="376"/>
        <v>4.0619272452440948E-4</v>
      </c>
      <c r="AZ250" s="5">
        <f t="shared" si="377"/>
        <v>1.8546845617148803E-4</v>
      </c>
      <c r="BA250" s="5">
        <f t="shared" si="378"/>
        <v>5.6456859281778459E-5</v>
      </c>
      <c r="BB250" s="5">
        <f t="shared" si="379"/>
        <v>1.288916061155738E-5</v>
      </c>
      <c r="BC250" s="5">
        <f t="shared" si="380"/>
        <v>2.3540871863432359E-6</v>
      </c>
      <c r="BD250" s="5">
        <f t="shared" si="381"/>
        <v>1.0024967206515562E-4</v>
      </c>
      <c r="BE250" s="5">
        <f t="shared" si="382"/>
        <v>1.1735396048012562E-4</v>
      </c>
      <c r="BF250" s="5">
        <f t="shared" si="383"/>
        <v>6.8688264792627146E-5</v>
      </c>
      <c r="BG250" s="5">
        <f t="shared" si="384"/>
        <v>2.6802547898222751E-5</v>
      </c>
      <c r="BH250" s="5">
        <f t="shared" si="385"/>
        <v>7.8438788926172664E-6</v>
      </c>
      <c r="BI250" s="5">
        <f t="shared" si="386"/>
        <v>1.8364354408597515E-6</v>
      </c>
      <c r="BJ250" s="8">
        <f t="shared" si="387"/>
        <v>0.41706685327321225</v>
      </c>
      <c r="BK250" s="8">
        <f t="shared" si="388"/>
        <v>0.29797612653360389</v>
      </c>
      <c r="BL250" s="8">
        <f t="shared" si="389"/>
        <v>0.26930236027583038</v>
      </c>
      <c r="BM250" s="8">
        <f t="shared" si="390"/>
        <v>0.34573448121105826</v>
      </c>
      <c r="BN250" s="8">
        <f t="shared" si="391"/>
        <v>0.65400150981948679</v>
      </c>
    </row>
    <row r="251" spans="1:66" x14ac:dyDescent="0.25">
      <c r="A251" t="s">
        <v>175</v>
      </c>
      <c r="B251" t="s">
        <v>176</v>
      </c>
      <c r="C251" t="s">
        <v>279</v>
      </c>
      <c r="D251" s="11">
        <v>44504</v>
      </c>
      <c r="E251">
        <f>VLOOKUP(A251,home!$A$2:$E$405,3,FALSE)</f>
        <v>1.20657276995305</v>
      </c>
      <c r="F251">
        <f>VLOOKUP(B251,home!$B$2:$E$405,3,FALSE)</f>
        <v>0.88</v>
      </c>
      <c r="G251">
        <f>VLOOKUP(C251,away!$B$2:$E$405,4,FALSE)</f>
        <v>0.98</v>
      </c>
      <c r="H251">
        <f>VLOOKUP(A251,away!$A$2:$E$405,3,FALSE)</f>
        <v>1.05633802816901</v>
      </c>
      <c r="I251">
        <f>VLOOKUP(C251,away!$B$2:$E$405,3,FALSE)</f>
        <v>1.0900000000000001</v>
      </c>
      <c r="J251">
        <f>VLOOKUP(B251,home!$B$2:$E$405,4,FALSE)</f>
        <v>0.82</v>
      </c>
      <c r="K251" s="3">
        <f t="shared" si="336"/>
        <v>1.0405483568075102</v>
      </c>
      <c r="L251" s="3">
        <f t="shared" si="337"/>
        <v>0.94415492957746117</v>
      </c>
      <c r="M251" s="5">
        <f t="shared" si="338"/>
        <v>0.13742138286362574</v>
      </c>
      <c r="N251" s="5">
        <f t="shared" si="339"/>
        <v>0.14299359412896151</v>
      </c>
      <c r="O251" s="5">
        <f t="shared" si="340"/>
        <v>0.12974707606004388</v>
      </c>
      <c r="P251" s="5">
        <f t="shared" si="341"/>
        <v>0.13500810679485772</v>
      </c>
      <c r="Q251" s="5">
        <f t="shared" si="342"/>
        <v>7.4395874702445464E-2</v>
      </c>
      <c r="R251" s="5">
        <f t="shared" si="343"/>
        <v>6.1250670730176107E-2</v>
      </c>
      <c r="S251" s="5">
        <f t="shared" si="344"/>
        <v>3.3159302650920063E-2</v>
      </c>
      <c r="T251" s="5">
        <f t="shared" si="345"/>
        <v>7.0241231840541013E-2</v>
      </c>
      <c r="U251" s="5">
        <f t="shared" si="346"/>
        <v>6.3734284781642614E-2</v>
      </c>
      <c r="V251" s="5">
        <f t="shared" si="347"/>
        <v>3.6196652791986913E-3</v>
      </c>
      <c r="W251" s="5">
        <f t="shared" si="348"/>
        <v>2.5804168391629016E-2</v>
      </c>
      <c r="X251" s="5">
        <f t="shared" si="349"/>
        <v>2.436313279060344E-2</v>
      </c>
      <c r="Y251" s="5">
        <f t="shared" si="350"/>
        <v>1.1501285962099261E-2</v>
      </c>
      <c r="Z251" s="5">
        <f t="shared" si="351"/>
        <v>1.9276707569940568E-2</v>
      </c>
      <c r="AA251" s="5">
        <f t="shared" si="352"/>
        <v>2.0058346386560552E-2</v>
      </c>
      <c r="AB251" s="5">
        <f t="shared" si="353"/>
        <v>1.0435839686405719E-2</v>
      </c>
      <c r="AC251" s="5">
        <f t="shared" si="354"/>
        <v>2.2225623952781048E-4</v>
      </c>
      <c r="AD251" s="5">
        <f t="shared" si="355"/>
        <v>6.7126212546734666E-3</v>
      </c>
      <c r="AE251" s="5">
        <f t="shared" si="356"/>
        <v>6.3377544479863955E-3</v>
      </c>
      <c r="AF251" s="5">
        <f t="shared" si="357"/>
        <v>2.991911052258918E-3</v>
      </c>
      <c r="AG251" s="5">
        <f t="shared" si="358"/>
        <v>9.4160918961584911E-4</v>
      </c>
      <c r="AH251" s="5">
        <f t="shared" si="359"/>
        <v>4.5500496195456357E-3</v>
      </c>
      <c r="AI251" s="5">
        <f t="shared" si="360"/>
        <v>4.7345466550108486E-3</v>
      </c>
      <c r="AJ251" s="5">
        <f t="shared" si="361"/>
        <v>2.4632623710500157E-3</v>
      </c>
      <c r="AK251" s="5">
        <f t="shared" si="362"/>
        <v>8.5438120419395512E-4</v>
      </c>
      <c r="AL251" s="5">
        <f t="shared" si="363"/>
        <v>8.7341266684157531E-6</v>
      </c>
      <c r="AM251" s="5">
        <f t="shared" si="364"/>
        <v>1.3969614032843291E-3</v>
      </c>
      <c r="AN251" s="5">
        <f t="shared" si="365"/>
        <v>1.318947995340347E-3</v>
      </c>
      <c r="AO251" s="5">
        <f t="shared" si="366"/>
        <v>6.2264562582844941E-4</v>
      </c>
      <c r="AP251" s="5">
        <f t="shared" si="367"/>
        <v>1.9595797900192466E-4</v>
      </c>
      <c r="AQ251" s="5">
        <f t="shared" si="368"/>
        <v>4.6253672966175935E-5</v>
      </c>
      <c r="AR251" s="5">
        <f t="shared" si="369"/>
        <v>8.5919035562321286E-4</v>
      </c>
      <c r="AS251" s="5">
        <f t="shared" si="370"/>
        <v>8.9402911272859454E-4</v>
      </c>
      <c r="AT251" s="5">
        <f t="shared" si="371"/>
        <v>4.6514026209390762E-4</v>
      </c>
      <c r="AU251" s="5">
        <f t="shared" si="372"/>
        <v>1.6133364513561008E-4</v>
      </c>
      <c r="AV251" s="5">
        <f t="shared" si="373"/>
        <v>4.196886483590626E-5</v>
      </c>
      <c r="AW251" s="5">
        <f t="shared" si="374"/>
        <v>2.3835404033225813E-7</v>
      </c>
      <c r="AX251" s="5">
        <f t="shared" si="375"/>
        <v>2.4226764878517028E-4</v>
      </c>
      <c r="AY251" s="5">
        <f t="shared" si="376"/>
        <v>2.2873819487765953E-4</v>
      </c>
      <c r="AZ251" s="5">
        <f t="shared" si="377"/>
        <v>1.079821471381961E-4</v>
      </c>
      <c r="BA251" s="5">
        <f t="shared" si="378"/>
        <v>3.3983958842295536E-5</v>
      </c>
      <c r="BB251" s="5">
        <f t="shared" si="379"/>
        <v>8.0215305668777179E-6</v>
      </c>
      <c r="BC251" s="5">
        <f t="shared" si="380"/>
        <v>1.5147135254947771E-6</v>
      </c>
      <c r="BD251" s="5">
        <f t="shared" si="381"/>
        <v>1.3520146828451137E-4</v>
      </c>
      <c r="BE251" s="5">
        <f t="shared" si="382"/>
        <v>1.4068366566141101E-4</v>
      </c>
      <c r="BF251" s="5">
        <f t="shared" si="383"/>
        <v>7.3194078566819179E-5</v>
      </c>
      <c r="BG251" s="5">
        <f t="shared" si="384"/>
        <v>2.5387326060247835E-5</v>
      </c>
      <c r="BH251" s="5">
        <f t="shared" si="385"/>
        <v>6.6041851039318422E-6</v>
      </c>
      <c r="BI251" s="5">
        <f t="shared" si="386"/>
        <v>1.3743947915897833E-6</v>
      </c>
      <c r="BJ251" s="8">
        <f t="shared" si="387"/>
        <v>0.37048645863097118</v>
      </c>
      <c r="BK251" s="8">
        <f t="shared" si="388"/>
        <v>0.30966818614967612</v>
      </c>
      <c r="BL251" s="8">
        <f t="shared" si="389"/>
        <v>0.30063256485351497</v>
      </c>
      <c r="BM251" s="8">
        <f t="shared" si="390"/>
        <v>0.31901871208315513</v>
      </c>
      <c r="BN251" s="8">
        <f t="shared" si="391"/>
        <v>0.6808167052801104</v>
      </c>
    </row>
    <row r="252" spans="1:66" x14ac:dyDescent="0.25">
      <c r="A252" t="s">
        <v>175</v>
      </c>
      <c r="B252" t="s">
        <v>276</v>
      </c>
      <c r="C252" t="s">
        <v>283</v>
      </c>
      <c r="D252" s="11">
        <v>44504</v>
      </c>
      <c r="E252">
        <f>VLOOKUP(A252,home!$A$2:$E$405,3,FALSE)</f>
        <v>1.20657276995305</v>
      </c>
      <c r="F252">
        <f>VLOOKUP(B252,home!$B$2:$E$405,3,FALSE)</f>
        <v>2.0699999999999998</v>
      </c>
      <c r="G252">
        <f>VLOOKUP(C252,away!$B$2:$E$405,4,FALSE)</f>
        <v>0.93</v>
      </c>
      <c r="H252">
        <f>VLOOKUP(A252,away!$A$2:$E$405,3,FALSE)</f>
        <v>1.05633802816901</v>
      </c>
      <c r="I252">
        <f>VLOOKUP(C252,away!$B$2:$E$405,3,FALSE)</f>
        <v>0.98</v>
      </c>
      <c r="J252">
        <f>VLOOKUP(B252,home!$B$2:$E$405,4,FALSE)</f>
        <v>0.24</v>
      </c>
      <c r="K252" s="3">
        <f t="shared" si="336"/>
        <v>2.3227732394366165</v>
      </c>
      <c r="L252" s="3">
        <f t="shared" si="337"/>
        <v>0.24845070422535112</v>
      </c>
      <c r="M252" s="5">
        <f t="shared" si="338"/>
        <v>7.6441927531374715E-2</v>
      </c>
      <c r="N252" s="5">
        <f t="shared" si="339"/>
        <v>0.1775572636408303</v>
      </c>
      <c r="O252" s="5">
        <f t="shared" si="340"/>
        <v>1.8992050727513303E-2</v>
      </c>
      <c r="P252" s="5">
        <f t="shared" si="341"/>
        <v>4.4114227191890613E-2</v>
      </c>
      <c r="Q252" s="5">
        <f t="shared" si="342"/>
        <v>0.20621263022625641</v>
      </c>
      <c r="R252" s="5">
        <f t="shared" si="343"/>
        <v>2.3592941889671358E-3</v>
      </c>
      <c r="S252" s="5">
        <f t="shared" si="344"/>
        <v>6.3645210932802617E-3</v>
      </c>
      <c r="T252" s="5">
        <f t="shared" si="345"/>
        <v>5.1233673199875332E-2</v>
      </c>
      <c r="U252" s="5">
        <f t="shared" si="346"/>
        <v>5.4801054060911779E-3</v>
      </c>
      <c r="V252" s="5">
        <f t="shared" si="347"/>
        <v>4.0810345047197699E-4</v>
      </c>
      <c r="W252" s="5">
        <f t="shared" si="348"/>
        <v>0.15966172637446227</v>
      </c>
      <c r="X252" s="5">
        <f t="shared" si="349"/>
        <v>3.9668068355570463E-2</v>
      </c>
      <c r="Y252" s="5">
        <f t="shared" si="350"/>
        <v>4.9277797591004233E-3</v>
      </c>
      <c r="Z252" s="5">
        <f t="shared" si="351"/>
        <v>1.9538943424122113E-4</v>
      </c>
      <c r="AA252" s="5">
        <f t="shared" si="352"/>
        <v>4.5384534912416889E-4</v>
      </c>
      <c r="AB252" s="5">
        <f t="shared" si="353"/>
        <v>5.2708991589419405E-4</v>
      </c>
      <c r="AC252" s="5">
        <f t="shared" si="354"/>
        <v>1.471964479549368E-5</v>
      </c>
      <c r="AD252" s="5">
        <f t="shared" si="355"/>
        <v>9.2714496346213107E-2</v>
      </c>
      <c r="AE252" s="5">
        <f t="shared" si="356"/>
        <v>2.3034981909115387E-2</v>
      </c>
      <c r="AF252" s="5">
        <f t="shared" si="357"/>
        <v>2.8615287385689702E-3</v>
      </c>
      <c r="AG252" s="5">
        <f t="shared" si="358"/>
        <v>2.3698294341951371E-4</v>
      </c>
      <c r="AH252" s="5">
        <f t="shared" si="359"/>
        <v>1.2136160633856081E-5</v>
      </c>
      <c r="AI252" s="5">
        <f t="shared" si="360"/>
        <v>2.8189549149825027E-5</v>
      </c>
      <c r="AJ252" s="5">
        <f t="shared" si="361"/>
        <v>3.2738965198498401E-5</v>
      </c>
      <c r="AK252" s="5">
        <f t="shared" si="362"/>
        <v>2.5348397416639597E-5</v>
      </c>
      <c r="AL252" s="5">
        <f t="shared" si="363"/>
        <v>3.3978512874407684E-7</v>
      </c>
      <c r="AM252" s="5">
        <f t="shared" si="364"/>
        <v>4.3070950204165535E-2</v>
      </c>
      <c r="AN252" s="5">
        <f t="shared" si="365"/>
        <v>1.0701007909879956E-2</v>
      </c>
      <c r="AO252" s="5">
        <f t="shared" si="366"/>
        <v>1.3293364755653638E-3</v>
      </c>
      <c r="AP252" s="5">
        <f t="shared" si="367"/>
        <v>1.100915278355536E-4</v>
      </c>
      <c r="AQ252" s="5">
        <f t="shared" si="368"/>
        <v>6.8380794049970349E-6</v>
      </c>
      <c r="AR252" s="5">
        <f t="shared" si="369"/>
        <v>6.0304753121470563E-7</v>
      </c>
      <c r="AS252" s="5">
        <f t="shared" si="370"/>
        <v>1.4007426676138357E-6</v>
      </c>
      <c r="AT252" s="5">
        <f t="shared" si="371"/>
        <v>1.626803791835239E-6</v>
      </c>
      <c r="AU252" s="5">
        <f t="shared" si="372"/>
        <v>1.2595654378296364E-6</v>
      </c>
      <c r="AV252" s="5">
        <f t="shared" si="373"/>
        <v>7.3142122307748627E-7</v>
      </c>
      <c r="AW252" s="5">
        <f t="shared" si="374"/>
        <v>5.4468938600081542E-9</v>
      </c>
      <c r="AX252" s="5">
        <f t="shared" si="375"/>
        <v>1.6674008421890464E-2</v>
      </c>
      <c r="AY252" s="5">
        <f t="shared" si="376"/>
        <v>4.142669134678121E-3</v>
      </c>
      <c r="AZ252" s="5">
        <f t="shared" si="377"/>
        <v>5.1462453194170248E-4</v>
      </c>
      <c r="BA252" s="5">
        <f t="shared" si="378"/>
        <v>4.2619609124185885E-5</v>
      </c>
      <c r="BB252" s="5">
        <f t="shared" si="379"/>
        <v>2.6472179751782961E-6</v>
      </c>
      <c r="BC252" s="5">
        <f t="shared" si="380"/>
        <v>1.3154063403421121E-7</v>
      </c>
      <c r="BD252" s="5">
        <f t="shared" si="381"/>
        <v>2.4971263968608811E-8</v>
      </c>
      <c r="BE252" s="5">
        <f t="shared" si="382"/>
        <v>5.8002583701192339E-8</v>
      </c>
      <c r="BF252" s="5">
        <f t="shared" si="383"/>
        <v>6.7363424619656027E-8</v>
      </c>
      <c r="BG252" s="5">
        <f t="shared" si="384"/>
        <v>5.2156653341114257E-8</v>
      </c>
      <c r="BH252" s="5">
        <f t="shared" si="385"/>
        <v>3.0287019659828152E-8</v>
      </c>
      <c r="BI252" s="5">
        <f t="shared" si="386"/>
        <v>1.4069975753627898E-8</v>
      </c>
      <c r="BJ252" s="8">
        <f t="shared" si="387"/>
        <v>0.83470405614650722</v>
      </c>
      <c r="BK252" s="8">
        <f t="shared" si="388"/>
        <v>0.13148650783161994</v>
      </c>
      <c r="BL252" s="8">
        <f t="shared" si="389"/>
        <v>2.791666709156141E-2</v>
      </c>
      <c r="BM252" s="8">
        <f t="shared" si="390"/>
        <v>0.46448256330931303</v>
      </c>
      <c r="BN252" s="8">
        <f t="shared" si="391"/>
        <v>0.52567739350683262</v>
      </c>
    </row>
    <row r="253" spans="1:66" x14ac:dyDescent="0.25">
      <c r="A253" t="s">
        <v>24</v>
      </c>
      <c r="B253" t="s">
        <v>294</v>
      </c>
      <c r="C253" t="s">
        <v>326</v>
      </c>
      <c r="D253" s="11">
        <v>44504</v>
      </c>
      <c r="E253">
        <f>VLOOKUP(A253,home!$A$2:$E$405,3,FALSE)</f>
        <v>1.61442006269593</v>
      </c>
      <c r="F253">
        <f>VLOOKUP(B253,home!$B$2:$E$405,3,FALSE)</f>
        <v>1.61</v>
      </c>
      <c r="G253">
        <f>VLOOKUP(C253,away!$B$2:$E$405,4,FALSE)</f>
        <v>0.97</v>
      </c>
      <c r="H253">
        <f>VLOOKUP(A253,away!$A$2:$E$405,3,FALSE)</f>
        <v>1.41379310344828</v>
      </c>
      <c r="I253">
        <f>VLOOKUP(C253,away!$B$2:$E$405,3,FALSE)</f>
        <v>0.66</v>
      </c>
      <c r="J253">
        <f>VLOOKUP(B253,home!$B$2:$E$405,4,FALSE)</f>
        <v>0.71</v>
      </c>
      <c r="K253" s="3">
        <f t="shared" si="336"/>
        <v>2.5212398119122339</v>
      </c>
      <c r="L253" s="3">
        <f t="shared" si="337"/>
        <v>0.66250344827586405</v>
      </c>
      <c r="M253" s="5">
        <f t="shared" si="338"/>
        <v>4.1430280179804296E-2</v>
      </c>
      <c r="N253" s="5">
        <f t="shared" si="339"/>
        <v>0.10445567180800093</v>
      </c>
      <c r="O253" s="5">
        <f t="shared" si="340"/>
        <v>2.7447703482155531E-2</v>
      </c>
      <c r="P253" s="5">
        <f t="shared" si="341"/>
        <v>6.9202242764772576E-2</v>
      </c>
      <c r="Q253" s="5">
        <f t="shared" si="342"/>
        <v>0.13167889917118519</v>
      </c>
      <c r="R253" s="5">
        <f t="shared" si="343"/>
        <v>9.0920991020907397E-3</v>
      </c>
      <c r="S253" s="5">
        <f t="shared" si="344"/>
        <v>2.8897646738634371E-2</v>
      </c>
      <c r="T253" s="5">
        <f t="shared" si="345"/>
        <v>8.7237724766080008E-2</v>
      </c>
      <c r="U253" s="5">
        <f t="shared" si="346"/>
        <v>2.2923362230042644E-2</v>
      </c>
      <c r="V253" s="5">
        <f t="shared" si="347"/>
        <v>5.3631786977992139E-3</v>
      </c>
      <c r="W253" s="5">
        <f t="shared" si="348"/>
        <v>0.11066469432638965</v>
      </c>
      <c r="X253" s="5">
        <f t="shared" si="349"/>
        <v>7.3315741593627581E-2</v>
      </c>
      <c r="Y253" s="5">
        <f t="shared" si="350"/>
        <v>2.428596580934023E-2</v>
      </c>
      <c r="Z253" s="5">
        <f t="shared" si="351"/>
        <v>2.0078490024003342E-3</v>
      </c>
      <c r="AA253" s="5">
        <f t="shared" si="352"/>
        <v>5.0622688411599845E-3</v>
      </c>
      <c r="AB253" s="5">
        <f t="shared" si="353"/>
        <v>6.3815968704676838E-3</v>
      </c>
      <c r="AC253" s="5">
        <f t="shared" si="354"/>
        <v>5.5989241538015962E-4</v>
      </c>
      <c r="AD253" s="5">
        <f t="shared" si="355"/>
        <v>6.9753058277197882E-2</v>
      </c>
      <c r="AE253" s="5">
        <f t="shared" si="356"/>
        <v>4.6211641636430899E-2</v>
      </c>
      <c r="AF253" s="5">
        <f t="shared" si="357"/>
        <v>1.530768596731198E-2</v>
      </c>
      <c r="AG253" s="5">
        <f t="shared" si="358"/>
        <v>3.3804649128227481E-3</v>
      </c>
      <c r="AH253" s="5">
        <f t="shared" si="359"/>
        <v>3.3255172192686876E-4</v>
      </c>
      <c r="AI253" s="5">
        <f t="shared" si="360"/>
        <v>8.3844264084198799E-4</v>
      </c>
      <c r="AJ253" s="5">
        <f t="shared" si="361"/>
        <v>1.0569574830478256E-3</v>
      </c>
      <c r="AK253" s="5">
        <f t="shared" si="362"/>
        <v>8.8828109525290928E-4</v>
      </c>
      <c r="AL253" s="5">
        <f t="shared" si="363"/>
        <v>3.7408205479797672E-5</v>
      </c>
      <c r="AM253" s="5">
        <f t="shared" si="364"/>
        <v>3.5172837506221091E-2</v>
      </c>
      <c r="AN253" s="5">
        <f t="shared" si="365"/>
        <v>2.3302126133518113E-2</v>
      </c>
      <c r="AO253" s="5">
        <f t="shared" si="366"/>
        <v>7.7188694578074375E-3</v>
      </c>
      <c r="AP253" s="5">
        <f t="shared" si="367"/>
        <v>1.7045925441962258E-3</v>
      </c>
      <c r="AQ253" s="5">
        <f t="shared" si="368"/>
        <v>2.8232460960883192E-4</v>
      </c>
      <c r="AR253" s="5">
        <f t="shared" si="369"/>
        <v>4.4063332501325377E-5</v>
      </c>
      <c r="AS253" s="5">
        <f t="shared" si="370"/>
        <v>1.110942281478678E-4</v>
      </c>
      <c r="AT253" s="5">
        <f t="shared" si="371"/>
        <v>1.4004759544003256E-4</v>
      </c>
      <c r="AU253" s="5">
        <f t="shared" si="372"/>
        <v>1.1769785772866276E-4</v>
      </c>
      <c r="AV253" s="5">
        <f t="shared" si="373"/>
        <v>7.4186131170571662E-5</v>
      </c>
      <c r="AW253" s="5">
        <f t="shared" si="374"/>
        <v>1.7356680681191995E-6</v>
      </c>
      <c r="AX253" s="5">
        <f t="shared" si="375"/>
        <v>1.4779859703100726E-2</v>
      </c>
      <c r="AY253" s="5">
        <f t="shared" si="376"/>
        <v>9.7917080183377182E-3</v>
      </c>
      <c r="AZ253" s="5">
        <f t="shared" si="377"/>
        <v>3.2435201633295827E-3</v>
      </c>
      <c r="BA253" s="5">
        <f t="shared" si="378"/>
        <v>7.1628109758604757E-4</v>
      </c>
      <c r="BB253" s="5">
        <f t="shared" si="379"/>
        <v>1.186346742713943E-4</v>
      </c>
      <c r="BC253" s="5">
        <f t="shared" si="380"/>
        <v>1.5719176157976535E-5</v>
      </c>
      <c r="BD253" s="5">
        <f t="shared" si="381"/>
        <v>4.8653516207756665E-6</v>
      </c>
      <c r="BE253" s="5">
        <f t="shared" si="382"/>
        <v>1.2266718205251323E-5</v>
      </c>
      <c r="BF253" s="5">
        <f t="shared" si="383"/>
        <v>1.5463669150294115E-5</v>
      </c>
      <c r="BG253" s="5">
        <f t="shared" si="384"/>
        <v>1.2995872766653517E-5</v>
      </c>
      <c r="BH253" s="5">
        <f t="shared" si="385"/>
        <v>8.1914279524582099E-6</v>
      </c>
      <c r="BI253" s="5">
        <f t="shared" si="386"/>
        <v>4.1305108540296693E-6</v>
      </c>
      <c r="BJ253" s="8">
        <f t="shared" si="387"/>
        <v>0.76313802135252229</v>
      </c>
      <c r="BK253" s="8">
        <f t="shared" si="388"/>
        <v>0.15528235702020812</v>
      </c>
      <c r="BL253" s="8">
        <f t="shared" si="389"/>
        <v>7.4568266162524113E-2</v>
      </c>
      <c r="BM253" s="8">
        <f t="shared" si="390"/>
        <v>0.6018996246793763</v>
      </c>
      <c r="BN253" s="8">
        <f t="shared" si="391"/>
        <v>0.38330689650800931</v>
      </c>
    </row>
    <row r="254" spans="1:66" x14ac:dyDescent="0.25">
      <c r="A254" t="s">
        <v>24</v>
      </c>
      <c r="B254" t="s">
        <v>295</v>
      </c>
      <c r="C254" t="s">
        <v>293</v>
      </c>
      <c r="D254" s="11">
        <v>44504</v>
      </c>
      <c r="E254">
        <f>VLOOKUP(A254,home!$A$2:$E$405,3,FALSE)</f>
        <v>1.61442006269593</v>
      </c>
      <c r="F254">
        <f>VLOOKUP(B254,home!$B$2:$E$405,3,FALSE)</f>
        <v>1.35</v>
      </c>
      <c r="G254">
        <f>VLOOKUP(C254,away!$B$2:$E$405,4,FALSE)</f>
        <v>0.93</v>
      </c>
      <c r="H254">
        <f>VLOOKUP(A254,away!$A$2:$E$405,3,FALSE)</f>
        <v>1.41379310344828</v>
      </c>
      <c r="I254">
        <f>VLOOKUP(C254,away!$B$2:$E$405,3,FALSE)</f>
        <v>0.46</v>
      </c>
      <c r="J254">
        <f>VLOOKUP(B254,home!$B$2:$E$405,4,FALSE)</f>
        <v>0.54</v>
      </c>
      <c r="K254" s="3">
        <f t="shared" si="336"/>
        <v>2.02690438871474</v>
      </c>
      <c r="L254" s="3">
        <f t="shared" si="337"/>
        <v>0.35118620689655278</v>
      </c>
      <c r="M254" s="5">
        <f t="shared" si="338"/>
        <v>9.2727462808259914E-2</v>
      </c>
      <c r="N254" s="5">
        <f t="shared" si="339"/>
        <v>0.18794970132044489</v>
      </c>
      <c r="O254" s="5">
        <f t="shared" si="340"/>
        <v>3.2564605938773965E-2</v>
      </c>
      <c r="P254" s="5">
        <f t="shared" si="341"/>
        <v>6.6005342694067048E-2</v>
      </c>
      <c r="Q254" s="5">
        <f t="shared" si="342"/>
        <v>0.19047803723201714</v>
      </c>
      <c r="R254" s="5">
        <f t="shared" si="343"/>
        <v>5.7181202193594925E-3</v>
      </c>
      <c r="S254" s="5">
        <f t="shared" si="344"/>
        <v>1.1745995016519383E-2</v>
      </c>
      <c r="T254" s="5">
        <f t="shared" si="345"/>
        <v>6.6893259392612453E-2</v>
      </c>
      <c r="U254" s="5">
        <f t="shared" si="346"/>
        <v>1.1590082967818247E-2</v>
      </c>
      <c r="V254" s="5">
        <f t="shared" si="347"/>
        <v>9.2900492459680579E-4</v>
      </c>
      <c r="W254" s="5">
        <f t="shared" si="348"/>
        <v>0.12869358987311508</v>
      </c>
      <c r="X254" s="5">
        <f t="shared" si="349"/>
        <v>4.5195413679439897E-2</v>
      </c>
      <c r="Y254" s="5">
        <f t="shared" si="350"/>
        <v>7.9360029496015339E-3</v>
      </c>
      <c r="Z254" s="5">
        <f t="shared" si="351"/>
        <v>6.6937498347178148E-4</v>
      </c>
      <c r="AA254" s="5">
        <f t="shared" si="352"/>
        <v>1.3567590916948105E-3</v>
      </c>
      <c r="AB254" s="5">
        <f t="shared" si="353"/>
        <v>1.375010478692418E-3</v>
      </c>
      <c r="AC254" s="5">
        <f t="shared" si="354"/>
        <v>4.133031800627592E-5</v>
      </c>
      <c r="AD254" s="5">
        <f t="shared" si="355"/>
        <v>6.5212400528317963E-2</v>
      </c>
      <c r="AE254" s="5">
        <f t="shared" si="356"/>
        <v>2.2901695584158735E-2</v>
      </c>
      <c r="AF254" s="5">
        <f t="shared" si="357"/>
        <v>4.0213798018501187E-3</v>
      </c>
      <c r="AG254" s="5">
        <f t="shared" si="358"/>
        <v>4.7075103970071807E-4</v>
      </c>
      <c r="AH254" s="5">
        <f t="shared" si="359"/>
        <v>5.8768815359224396E-5</v>
      </c>
      <c r="AI254" s="5">
        <f t="shared" si="360"/>
        <v>1.1911876977117816E-4</v>
      </c>
      <c r="AJ254" s="5">
        <f t="shared" si="361"/>
        <v>1.2072117861375086E-4</v>
      </c>
      <c r="AK254" s="5">
        <f t="shared" si="362"/>
        <v>8.1563428914342552E-5</v>
      </c>
      <c r="AL254" s="5">
        <f t="shared" si="363"/>
        <v>1.1767913069291946E-6</v>
      </c>
      <c r="AM254" s="5">
        <f t="shared" si="364"/>
        <v>2.6435860165894207E-2</v>
      </c>
      <c r="AN254" s="5">
        <f t="shared" si="365"/>
        <v>9.2839094577080589E-3</v>
      </c>
      <c r="AO254" s="5">
        <f t="shared" si="366"/>
        <v>1.6301904738117627E-3</v>
      </c>
      <c r="AP254" s="5">
        <f t="shared" si="367"/>
        <v>1.9083346967228236E-4</v>
      </c>
      <c r="AQ254" s="5">
        <f t="shared" si="368"/>
        <v>1.6754520590779292E-5</v>
      </c>
      <c r="AR254" s="5">
        <f t="shared" si="369"/>
        <v>4.1277594699619803E-6</v>
      </c>
      <c r="AS254" s="5">
        <f t="shared" si="370"/>
        <v>8.3665737852247667E-6</v>
      </c>
      <c r="AT254" s="5">
        <f t="shared" si="371"/>
        <v>8.4791225618888889E-6</v>
      </c>
      <c r="AU254" s="5">
        <f t="shared" si="372"/>
        <v>5.7287902443809191E-6</v>
      </c>
      <c r="AV254" s="5">
        <f t="shared" si="373"/>
        <v>2.9029275220904689E-6</v>
      </c>
      <c r="AW254" s="5">
        <f t="shared" si="374"/>
        <v>2.3268461246203713E-8</v>
      </c>
      <c r="AX254" s="5">
        <f t="shared" si="375"/>
        <v>8.9304934982833619E-3</v>
      </c>
      <c r="AY254" s="5">
        <f t="shared" si="376"/>
        <v>3.1362661373764596E-3</v>
      </c>
      <c r="AZ254" s="5">
        <f t="shared" si="377"/>
        <v>5.5070670430167079E-4</v>
      </c>
      <c r="BA254" s="5">
        <f t="shared" si="378"/>
        <v>6.4466866198735096E-5</v>
      </c>
      <c r="BB254" s="5">
        <f t="shared" si="379"/>
        <v>5.6599685527103408E-6</v>
      </c>
      <c r="BC254" s="5">
        <f t="shared" si="380"/>
        <v>3.9754057743602347E-7</v>
      </c>
      <c r="BD254" s="5">
        <f t="shared" si="381"/>
        <v>2.4160203187287862E-7</v>
      </c>
      <c r="BE254" s="5">
        <f t="shared" si="382"/>
        <v>4.8970421872553623E-7</v>
      </c>
      <c r="BF254" s="5">
        <f t="shared" si="383"/>
        <v>4.9629181505345622E-7</v>
      </c>
      <c r="BG254" s="5">
        <f t="shared" si="384"/>
        <v>3.3531201933835146E-7</v>
      </c>
      <c r="BH254" s="5">
        <f t="shared" si="385"/>
        <v>1.6991135089642663E-7</v>
      </c>
      <c r="BI254" s="5">
        <f t="shared" si="386"/>
        <v>6.8878812564883424E-8</v>
      </c>
      <c r="BJ254" s="8">
        <f t="shared" si="387"/>
        <v>0.76999777020422622</v>
      </c>
      <c r="BK254" s="8">
        <f t="shared" si="388"/>
        <v>0.1745865786901328</v>
      </c>
      <c r="BL254" s="8">
        <f t="shared" si="389"/>
        <v>5.3016157762829419E-2</v>
      </c>
      <c r="BM254" s="8">
        <f t="shared" si="390"/>
        <v>0.41969036855882236</v>
      </c>
      <c r="BN254" s="8">
        <f t="shared" si="391"/>
        <v>0.57544327021292241</v>
      </c>
    </row>
    <row r="255" spans="1:66" x14ac:dyDescent="0.25">
      <c r="A255" t="s">
        <v>24</v>
      </c>
      <c r="B255" t="s">
        <v>184</v>
      </c>
      <c r="C255" t="s">
        <v>286</v>
      </c>
      <c r="D255" s="11">
        <v>44504</v>
      </c>
      <c r="E255">
        <f>VLOOKUP(A255,home!$A$2:$E$405,3,FALSE)</f>
        <v>1.61442006269593</v>
      </c>
      <c r="F255">
        <f>VLOOKUP(B255,home!$B$2:$E$405,3,FALSE)</f>
        <v>0.97</v>
      </c>
      <c r="G255">
        <f>VLOOKUP(C255,away!$B$2:$E$405,4,FALSE)</f>
        <v>0.77</v>
      </c>
      <c r="H255">
        <f>VLOOKUP(A255,away!$A$2:$E$405,3,FALSE)</f>
        <v>1.41379310344828</v>
      </c>
      <c r="I255">
        <f>VLOOKUP(C255,away!$B$2:$E$405,3,FALSE)</f>
        <v>1.08</v>
      </c>
      <c r="J255">
        <f>VLOOKUP(B255,home!$B$2:$E$405,4,FALSE)</f>
        <v>1.06</v>
      </c>
      <c r="K255" s="3">
        <f t="shared" si="336"/>
        <v>1.2058103448275901</v>
      </c>
      <c r="L255" s="3">
        <f t="shared" si="337"/>
        <v>1.6185103448275913</v>
      </c>
      <c r="M255" s="5">
        <f t="shared" si="338"/>
        <v>5.9348959501021287E-2</v>
      </c>
      <c r="N255" s="5">
        <f t="shared" si="339"/>
        <v>7.1563589321085155E-2</v>
      </c>
      <c r="O255" s="5">
        <f t="shared" si="340"/>
        <v>9.6056904907156709E-2</v>
      </c>
      <c r="P255" s="5">
        <f t="shared" si="341"/>
        <v>0.11582640962916965</v>
      </c>
      <c r="Q255" s="5">
        <f t="shared" si="342"/>
        <v>4.3146058158178888E-2</v>
      </c>
      <c r="R255" s="5">
        <f t="shared" si="343"/>
        <v>7.7734547142176688E-2</v>
      </c>
      <c r="S255" s="5">
        <f t="shared" si="344"/>
        <v>5.6512183534377522E-2</v>
      </c>
      <c r="T255" s="5">
        <f t="shared" si="345"/>
        <v>6.9832341467545411E-2</v>
      </c>
      <c r="U255" s="5">
        <f t="shared" si="346"/>
        <v>9.3733121094524627E-2</v>
      </c>
      <c r="V255" s="5">
        <f t="shared" si="347"/>
        <v>1.2254456755292102E-2</v>
      </c>
      <c r="W255" s="5">
        <f t="shared" si="348"/>
        <v>1.7341987755221649E-2</v>
      </c>
      <c r="X255" s="5">
        <f t="shared" si="349"/>
        <v>2.8068186581699659E-2</v>
      </c>
      <c r="Y255" s="5">
        <f t="shared" si="350"/>
        <v>2.2714325171515948E-2</v>
      </c>
      <c r="Z255" s="5">
        <f t="shared" si="351"/>
        <v>4.1938056233367015E-2</v>
      </c>
      <c r="AA255" s="5">
        <f t="shared" si="352"/>
        <v>5.0569342048155136E-2</v>
      </c>
      <c r="AB255" s="5">
        <f t="shared" si="353"/>
        <v>3.0488517886395162E-2</v>
      </c>
      <c r="AC255" s="5">
        <f t="shared" si="354"/>
        <v>1.4947500131583847E-3</v>
      </c>
      <c r="AD255" s="5">
        <f t="shared" si="355"/>
        <v>5.2277870587799135E-3</v>
      </c>
      <c r="AE255" s="5">
        <f t="shared" si="356"/>
        <v>8.4612274351910967E-3</v>
      </c>
      <c r="AF255" s="5">
        <f t="shared" si="357"/>
        <v>6.8472920668979104E-3</v>
      </c>
      <c r="AG255" s="5">
        <f t="shared" si="358"/>
        <v>3.6941376814433884E-3</v>
      </c>
      <c r="AH255" s="5">
        <f t="shared" si="359"/>
        <v>1.6969294463916446E-2</v>
      </c>
      <c r="AI255" s="5">
        <f t="shared" si="360"/>
        <v>2.0461750809016001E-2</v>
      </c>
      <c r="AJ255" s="5">
        <f t="shared" si="361"/>
        <v>1.2336495399397908E-2</v>
      </c>
      <c r="AK255" s="5">
        <f t="shared" si="362"/>
        <v>4.9584912571706578E-3</v>
      </c>
      <c r="AL255" s="5">
        <f t="shared" si="363"/>
        <v>1.1668715257884866E-4</v>
      </c>
      <c r="AM255" s="5">
        <f t="shared" si="364"/>
        <v>1.2607439432065228E-3</v>
      </c>
      <c r="AN255" s="5">
        <f t="shared" si="365"/>
        <v>2.0405271142584862E-3</v>
      </c>
      <c r="AO255" s="5">
        <f t="shared" si="366"/>
        <v>1.6513071216642766E-3</v>
      </c>
      <c r="AP255" s="5">
        <f t="shared" si="367"/>
        <v>8.9088588630036839E-4</v>
      </c>
      <c r="AQ255" s="5">
        <f t="shared" si="368"/>
        <v>3.6047700575951103E-4</v>
      </c>
      <c r="AR255" s="5">
        <f t="shared" si="369"/>
        <v>5.4929957268548633E-3</v>
      </c>
      <c r="AS255" s="5">
        <f t="shared" si="370"/>
        <v>6.6235110715353413E-3</v>
      </c>
      <c r="AT255" s="5">
        <f t="shared" si="371"/>
        <v>3.9933490845686969E-3</v>
      </c>
      <c r="AU255" s="5">
        <f t="shared" si="372"/>
        <v>1.6050738788935743E-3</v>
      </c>
      <c r="AV255" s="5">
        <f t="shared" si="373"/>
        <v>4.838536718456044E-4</v>
      </c>
      <c r="AW255" s="5">
        <f t="shared" si="374"/>
        <v>6.3257937304166195E-6</v>
      </c>
      <c r="AX255" s="5">
        <f t="shared" si="375"/>
        <v>2.53369681482859E-4</v>
      </c>
      <c r="AY255" s="5">
        <f t="shared" si="376"/>
        <v>4.1008145054567907E-4</v>
      </c>
      <c r="AZ255" s="5">
        <f t="shared" si="377"/>
        <v>3.3186053496504303E-4</v>
      </c>
      <c r="BA255" s="5">
        <f t="shared" si="378"/>
        <v>1.7903990296031354E-4</v>
      </c>
      <c r="BB255" s="5">
        <f t="shared" si="379"/>
        <v>7.2444483769548915E-5</v>
      </c>
      <c r="BC255" s="5">
        <f t="shared" si="380"/>
        <v>2.3450429281341869E-5</v>
      </c>
      <c r="BD255" s="5">
        <f t="shared" si="381"/>
        <v>1.4817450680013934E-3</v>
      </c>
      <c r="BE255" s="5">
        <f t="shared" si="382"/>
        <v>1.786703531393341E-3</v>
      </c>
      <c r="BF255" s="5">
        <f t="shared" si="383"/>
        <v>1.0772128006470393E-3</v>
      </c>
      <c r="BG255" s="5">
        <f t="shared" si="384"/>
        <v>4.3297144620030027E-4</v>
      </c>
      <c r="BH255" s="5">
        <f t="shared" si="385"/>
        <v>1.3052036221082106E-4</v>
      </c>
      <c r="BI255" s="5">
        <f t="shared" si="386"/>
        <v>3.1476560592890388E-5</v>
      </c>
      <c r="BJ255" s="8">
        <f t="shared" si="387"/>
        <v>0.28437112025175304</v>
      </c>
      <c r="BK255" s="8">
        <f t="shared" si="388"/>
        <v>0.24596352803614349</v>
      </c>
      <c r="BL255" s="8">
        <f t="shared" si="389"/>
        <v>0.42644787821065328</v>
      </c>
      <c r="BM255" s="8">
        <f t="shared" si="390"/>
        <v>0.53464035841631286</v>
      </c>
      <c r="BN255" s="8">
        <f t="shared" si="391"/>
        <v>0.46367646865878842</v>
      </c>
    </row>
    <row r="256" spans="1:66" x14ac:dyDescent="0.25">
      <c r="A256" t="s">
        <v>24</v>
      </c>
      <c r="B256" t="s">
        <v>181</v>
      </c>
      <c r="C256" t="s">
        <v>25</v>
      </c>
      <c r="D256" s="11">
        <v>44504</v>
      </c>
      <c r="E256">
        <f>VLOOKUP(A256,home!$A$2:$E$405,3,FALSE)</f>
        <v>1.61442006269593</v>
      </c>
      <c r="F256">
        <f>VLOOKUP(B256,home!$B$2:$E$405,3,FALSE)</f>
        <v>0.62</v>
      </c>
      <c r="G256">
        <f>VLOOKUP(C256,away!$B$2:$E$405,4,FALSE)</f>
        <v>1.01</v>
      </c>
      <c r="H256">
        <f>VLOOKUP(A256,away!$A$2:$E$405,3,FALSE)</f>
        <v>1.41379310344828</v>
      </c>
      <c r="I256">
        <f>VLOOKUP(C256,away!$B$2:$E$405,3,FALSE)</f>
        <v>0.97</v>
      </c>
      <c r="J256">
        <f>VLOOKUP(B256,home!$B$2:$E$405,4,FALSE)</f>
        <v>0.84</v>
      </c>
      <c r="K256" s="3">
        <f t="shared" si="336"/>
        <v>1.0109498432601913</v>
      </c>
      <c r="L256" s="3">
        <f t="shared" si="337"/>
        <v>1.1519586206896584</v>
      </c>
      <c r="M256" s="5">
        <f t="shared" si="338"/>
        <v>0.11499018938543334</v>
      </c>
      <c r="N256" s="5">
        <f t="shared" si="339"/>
        <v>0.11624931393566354</v>
      </c>
      <c r="O256" s="5">
        <f t="shared" si="340"/>
        <v>0.13246393995728639</v>
      </c>
      <c r="P256" s="5">
        <f t="shared" si="341"/>
        <v>0.13391439933744606</v>
      </c>
      <c r="Q256" s="5">
        <f t="shared" si="342"/>
        <v>5.8761112851181921E-2</v>
      </c>
      <c r="R256" s="5">
        <f t="shared" si="343"/>
        <v>7.629648878215671E-2</v>
      </c>
      <c r="S256" s="5">
        <f t="shared" si="344"/>
        <v>3.8988252923472216E-2</v>
      </c>
      <c r="T256" s="5">
        <f t="shared" si="345"/>
        <v>6.769037051023688E-2</v>
      </c>
      <c r="U256" s="5">
        <f t="shared" si="346"/>
        <v>7.7131923375624259E-2</v>
      </c>
      <c r="V256" s="5">
        <f t="shared" si="347"/>
        <v>5.0449603081284952E-3</v>
      </c>
      <c r="W256" s="5">
        <f t="shared" si="348"/>
        <v>1.9801512608898921E-2</v>
      </c>
      <c r="X256" s="5">
        <f t="shared" si="349"/>
        <v>2.2810523152516082E-2</v>
      </c>
      <c r="Y256" s="5">
        <f t="shared" si="350"/>
        <v>1.3138389393990977E-2</v>
      </c>
      <c r="Z256" s="5">
        <f t="shared" si="351"/>
        <v>2.9296799326985749E-2</v>
      </c>
      <c r="AA256" s="5">
        <f t="shared" si="352"/>
        <v>2.9617594687641517E-2</v>
      </c>
      <c r="AB256" s="5">
        <f t="shared" si="353"/>
        <v>1.4970951353607535E-2</v>
      </c>
      <c r="AC256" s="5">
        <f t="shared" si="354"/>
        <v>3.6720134178130741E-4</v>
      </c>
      <c r="AD256" s="5">
        <f t="shared" si="355"/>
        <v>5.0045840170702665E-3</v>
      </c>
      <c r="AE256" s="5">
        <f t="shared" si="356"/>
        <v>5.7650737014297735E-3</v>
      </c>
      <c r="AF256" s="5">
        <f t="shared" si="357"/>
        <v>3.320563174636634E-3</v>
      </c>
      <c r="AG256" s="5">
        <f t="shared" si="358"/>
        <v>1.2750504581890969E-3</v>
      </c>
      <c r="AH256" s="5">
        <f t="shared" si="359"/>
        <v>8.4371751358340574E-3</v>
      </c>
      <c r="AI256" s="5">
        <f t="shared" si="360"/>
        <v>8.5295608811302229E-3</v>
      </c>
      <c r="AJ256" s="5">
        <f t="shared" si="361"/>
        <v>4.3114791179284292E-3</v>
      </c>
      <c r="AK256" s="5">
        <f t="shared" si="362"/>
        <v>1.4528963794964444E-3</v>
      </c>
      <c r="AL256" s="5">
        <f t="shared" si="363"/>
        <v>1.7105301724732062E-5</v>
      </c>
      <c r="AM256" s="5">
        <f t="shared" si="364"/>
        <v>1.0118766855279292E-3</v>
      </c>
      <c r="AN256" s="5">
        <f t="shared" si="365"/>
        <v>1.1656400709687766E-3</v>
      </c>
      <c r="AO256" s="5">
        <f t="shared" si="366"/>
        <v>6.7138456418689395E-4</v>
      </c>
      <c r="AP256" s="5">
        <f t="shared" si="367"/>
        <v>2.5780241217102063E-4</v>
      </c>
      <c r="AQ256" s="5">
        <f t="shared" si="368"/>
        <v>7.4244427783748965E-5</v>
      </c>
      <c r="AR256" s="5">
        <f t="shared" si="369"/>
        <v>1.9438553263984944E-3</v>
      </c>
      <c r="AS256" s="5">
        <f t="shared" si="370"/>
        <v>1.9651402375430458E-3</v>
      </c>
      <c r="AT256" s="5">
        <f t="shared" si="371"/>
        <v>9.9332910756421864E-4</v>
      </c>
      <c r="AU256" s="5">
        <f t="shared" si="372"/>
        <v>3.3473530186594415E-4</v>
      </c>
      <c r="AV256" s="5">
        <f t="shared" si="373"/>
        <v>8.4600150238757249E-5</v>
      </c>
      <c r="AW256" s="5">
        <f t="shared" si="374"/>
        <v>5.5334339056702325E-7</v>
      </c>
      <c r="AX256" s="5">
        <f t="shared" si="375"/>
        <v>1.7049276277218361E-4</v>
      </c>
      <c r="AY256" s="5">
        <f t="shared" si="376"/>
        <v>1.9640060784061376E-4</v>
      </c>
      <c r="AZ256" s="5">
        <f t="shared" si="377"/>
        <v>1.1312268665534201E-4</v>
      </c>
      <c r="BA256" s="5">
        <f t="shared" si="378"/>
        <v>4.3437551362732073E-5</v>
      </c>
      <c r="BB256" s="5">
        <f t="shared" si="379"/>
        <v>1.2509565438487263E-5</v>
      </c>
      <c r="BC256" s="5">
        <f t="shared" si="380"/>
        <v>2.882100349589359E-6</v>
      </c>
      <c r="BD256" s="5">
        <f t="shared" si="381"/>
        <v>3.7320681676970916E-4</v>
      </c>
      <c r="BE256" s="5">
        <f t="shared" si="382"/>
        <v>3.7729337291697237E-4</v>
      </c>
      <c r="BF256" s="5">
        <f t="shared" si="383"/>
        <v>1.9071233810676107E-4</v>
      </c>
      <c r="BG256" s="5">
        <f t="shared" si="384"/>
        <v>6.4266869438938228E-5</v>
      </c>
      <c r="BH256" s="5">
        <f t="shared" si="385"/>
        <v>1.6242645396529444E-5</v>
      </c>
      <c r="BI256" s="5">
        <f t="shared" si="386"/>
        <v>3.284099963550463E-6</v>
      </c>
      <c r="BJ256" s="8">
        <f t="shared" si="387"/>
        <v>0.3175362872388714</v>
      </c>
      <c r="BK256" s="8">
        <f t="shared" si="388"/>
        <v>0.29351850920582678</v>
      </c>
      <c r="BL256" s="8">
        <f t="shared" si="389"/>
        <v>0.3595586759369086</v>
      </c>
      <c r="BM256" s="8">
        <f t="shared" si="390"/>
        <v>0.36703898019497444</v>
      </c>
      <c r="BN256" s="8">
        <f t="shared" si="391"/>
        <v>0.63267544424916788</v>
      </c>
    </row>
    <row r="257" spans="1:66" x14ac:dyDescent="0.25">
      <c r="A257" t="s">
        <v>24</v>
      </c>
      <c r="B257" t="s">
        <v>26</v>
      </c>
      <c r="C257" t="s">
        <v>180</v>
      </c>
      <c r="D257" s="11">
        <v>44504</v>
      </c>
      <c r="E257">
        <f>VLOOKUP(A257,home!$A$2:$E$405,3,FALSE)</f>
        <v>1.61442006269593</v>
      </c>
      <c r="F257">
        <f>VLOOKUP(B257,home!$B$2:$E$405,3,FALSE)</f>
        <v>1.28</v>
      </c>
      <c r="G257">
        <f>VLOOKUP(C257,away!$B$2:$E$405,4,FALSE)</f>
        <v>0.93</v>
      </c>
      <c r="H257">
        <f>VLOOKUP(A257,away!$A$2:$E$405,3,FALSE)</f>
        <v>1.41379310344828</v>
      </c>
      <c r="I257">
        <f>VLOOKUP(C257,away!$B$2:$E$405,3,FALSE)</f>
        <v>0.57999999999999996</v>
      </c>
      <c r="J257">
        <f>VLOOKUP(B257,home!$B$2:$E$405,4,FALSE)</f>
        <v>0.75</v>
      </c>
      <c r="K257" s="3">
        <f t="shared" si="336"/>
        <v>1.9218056426332353</v>
      </c>
      <c r="L257" s="3">
        <f t="shared" si="337"/>
        <v>0.61500000000000177</v>
      </c>
      <c r="M257" s="5">
        <f t="shared" si="338"/>
        <v>7.9118730057797085E-2</v>
      </c>
      <c r="N257" s="5">
        <f t="shared" si="339"/>
        <v>0.15205082186305019</v>
      </c>
      <c r="O257" s="5">
        <f t="shared" si="340"/>
        <v>4.8658018985545344E-2</v>
      </c>
      <c r="P257" s="5">
        <f t="shared" si="341"/>
        <v>9.3511255445776126E-2</v>
      </c>
      <c r="Q257" s="5">
        <f t="shared" si="342"/>
        <v>0.14610606371171539</v>
      </c>
      <c r="R257" s="5">
        <f t="shared" si="343"/>
        <v>1.4962340838055236E-2</v>
      </c>
      <c r="S257" s="5">
        <f t="shared" si="344"/>
        <v>2.7630482973681932E-2</v>
      </c>
      <c r="T257" s="5">
        <f t="shared" si="345"/>
        <v>8.9855229182705221E-2</v>
      </c>
      <c r="U257" s="5">
        <f t="shared" si="346"/>
        <v>2.8754711049576241E-2</v>
      </c>
      <c r="V257" s="5">
        <f t="shared" si="347"/>
        <v>3.6285285693127478E-3</v>
      </c>
      <c r="W257" s="5">
        <f t="shared" si="348"/>
        <v>9.3595819221368518E-2</v>
      </c>
      <c r="X257" s="5">
        <f t="shared" si="349"/>
        <v>5.7561428821141805E-2</v>
      </c>
      <c r="Y257" s="5">
        <f t="shared" si="350"/>
        <v>1.7700139362501154E-2</v>
      </c>
      <c r="Z257" s="5">
        <f t="shared" si="351"/>
        <v>3.0672798718013325E-3</v>
      </c>
      <c r="AA257" s="5">
        <f t="shared" si="352"/>
        <v>5.8947157651631473E-3</v>
      </c>
      <c r="AB257" s="5">
        <f t="shared" si="353"/>
        <v>5.6642490096048131E-3</v>
      </c>
      <c r="AC257" s="5">
        <f t="shared" si="354"/>
        <v>2.6803724422256941E-4</v>
      </c>
      <c r="AD257" s="5">
        <f t="shared" si="355"/>
        <v>4.496824337662654E-2</v>
      </c>
      <c r="AE257" s="5">
        <f t="shared" si="356"/>
        <v>2.7655469676625404E-2</v>
      </c>
      <c r="AF257" s="5">
        <f t="shared" si="357"/>
        <v>8.5040569255623363E-3</v>
      </c>
      <c r="AG257" s="5">
        <f t="shared" si="358"/>
        <v>1.7433316697402842E-3</v>
      </c>
      <c r="AH257" s="5">
        <f t="shared" si="359"/>
        <v>4.7159428028945618E-4</v>
      </c>
      <c r="AI257" s="5">
        <f t="shared" si="360"/>
        <v>9.0631254889383635E-4</v>
      </c>
      <c r="AJ257" s="5">
        <f t="shared" si="361"/>
        <v>8.7087828522674246E-4</v>
      </c>
      <c r="AK257" s="5">
        <f t="shared" si="362"/>
        <v>5.5788626753183648E-4</v>
      </c>
      <c r="AL257" s="5">
        <f t="shared" si="363"/>
        <v>1.2671841014216838E-5</v>
      </c>
      <c r="AM257" s="5">
        <f t="shared" si="364"/>
        <v>1.7284044772101107E-2</v>
      </c>
      <c r="AN257" s="5">
        <f t="shared" si="365"/>
        <v>1.0629687534842211E-2</v>
      </c>
      <c r="AO257" s="5">
        <f t="shared" si="366"/>
        <v>3.2686289169639895E-3</v>
      </c>
      <c r="AP257" s="5">
        <f t="shared" si="367"/>
        <v>6.7006892797761989E-4</v>
      </c>
      <c r="AQ257" s="5">
        <f t="shared" si="368"/>
        <v>1.0302309767655934E-4</v>
      </c>
      <c r="AR257" s="5">
        <f t="shared" si="369"/>
        <v>5.800609647560329E-5</v>
      </c>
      <c r="AS257" s="5">
        <f t="shared" si="370"/>
        <v>1.1147644351394222E-4</v>
      </c>
      <c r="AT257" s="5">
        <f t="shared" si="371"/>
        <v>1.0711802908288966E-4</v>
      </c>
      <c r="AU257" s="5">
        <f t="shared" si="372"/>
        <v>6.8620010906416101E-5</v>
      </c>
      <c r="AV257" s="5">
        <f t="shared" si="373"/>
        <v>3.2968581039376139E-5</v>
      </c>
      <c r="AW257" s="5">
        <f t="shared" si="374"/>
        <v>4.160272658794178E-7</v>
      </c>
      <c r="AX257" s="5">
        <f t="shared" si="375"/>
        <v>5.5360957950915625E-3</v>
      </c>
      <c r="AY257" s="5">
        <f t="shared" si="376"/>
        <v>3.4046989139813206E-3</v>
      </c>
      <c r="AZ257" s="5">
        <f t="shared" si="377"/>
        <v>1.0469449160492592E-3</v>
      </c>
      <c r="BA257" s="5">
        <f t="shared" si="378"/>
        <v>2.1462370779009877E-4</v>
      </c>
      <c r="BB257" s="5">
        <f t="shared" si="379"/>
        <v>3.2998395072727779E-5</v>
      </c>
      <c r="BC257" s="5">
        <f t="shared" si="380"/>
        <v>4.0588025939455289E-6</v>
      </c>
      <c r="BD257" s="5">
        <f t="shared" si="381"/>
        <v>5.9456248887493531E-6</v>
      </c>
      <c r="BE257" s="5">
        <f t="shared" si="382"/>
        <v>1.1426335460179107E-5</v>
      </c>
      <c r="BF257" s="5">
        <f t="shared" si="383"/>
        <v>1.0979597980996218E-5</v>
      </c>
      <c r="BG257" s="5">
        <f t="shared" si="384"/>
        <v>7.033551117907669E-6</v>
      </c>
      <c r="BH257" s="5">
        <f t="shared" si="385"/>
        <v>3.3792795565360634E-6</v>
      </c>
      <c r="BI257" s="5">
        <f t="shared" si="386"/>
        <v>1.2988637039572293E-6</v>
      </c>
      <c r="BJ257" s="8">
        <f t="shared" si="387"/>
        <v>0.68193547759117712</v>
      </c>
      <c r="BK257" s="8">
        <f t="shared" si="388"/>
        <v>0.207574405045786</v>
      </c>
      <c r="BL257" s="8">
        <f t="shared" si="389"/>
        <v>0.1071589594436132</v>
      </c>
      <c r="BM257" s="8">
        <f t="shared" si="390"/>
        <v>0.46192460816372299</v>
      </c>
      <c r="BN257" s="8">
        <f t="shared" si="391"/>
        <v>0.53440723090193942</v>
      </c>
    </row>
    <row r="258" spans="1:66" x14ac:dyDescent="0.25">
      <c r="A258" t="s">
        <v>24</v>
      </c>
      <c r="B258" t="s">
        <v>287</v>
      </c>
      <c r="C258" t="s">
        <v>292</v>
      </c>
      <c r="D258" s="11">
        <v>44504</v>
      </c>
      <c r="E258">
        <f>VLOOKUP(A258,home!$A$2:$E$405,3,FALSE)</f>
        <v>1.61442006269593</v>
      </c>
      <c r="F258">
        <f>VLOOKUP(B258,home!$B$2:$E$405,3,FALSE)</f>
        <v>0.85</v>
      </c>
      <c r="G258">
        <f>VLOOKUP(C258,away!$B$2:$E$405,4,FALSE)</f>
        <v>0.66</v>
      </c>
      <c r="H258">
        <f>VLOOKUP(A258,away!$A$2:$E$405,3,FALSE)</f>
        <v>1.41379310344828</v>
      </c>
      <c r="I258">
        <f>VLOOKUP(C258,away!$B$2:$E$405,3,FALSE)</f>
        <v>1.2</v>
      </c>
      <c r="J258">
        <f>VLOOKUP(B258,home!$B$2:$E$405,4,FALSE)</f>
        <v>0.97</v>
      </c>
      <c r="K258" s="3">
        <f t="shared" si="336"/>
        <v>0.90568965517241673</v>
      </c>
      <c r="L258" s="3">
        <f t="shared" si="337"/>
        <v>1.6456551724137978</v>
      </c>
      <c r="M258" s="5">
        <f t="shared" si="338"/>
        <v>7.7976730198833319E-2</v>
      </c>
      <c r="N258" s="5">
        <f t="shared" si="339"/>
        <v>7.0622717885253913E-2</v>
      </c>
      <c r="O258" s="5">
        <f t="shared" si="340"/>
        <v>0.12832280937962523</v>
      </c>
      <c r="P258" s="5">
        <f t="shared" si="341"/>
        <v>0.11622064097778853</v>
      </c>
      <c r="Q258" s="5">
        <f t="shared" si="342"/>
        <v>3.198113250441724E-2</v>
      </c>
      <c r="R258" s="5">
        <f t="shared" si="343"/>
        <v>0.10558754749712505</v>
      </c>
      <c r="S258" s="5">
        <f t="shared" si="344"/>
        <v>4.3305346847853962E-2</v>
      </c>
      <c r="T258" s="5">
        <f t="shared" si="345"/>
        <v>5.262991612554526E-2</v>
      </c>
      <c r="U258" s="5">
        <f t="shared" si="346"/>
        <v>9.5629549483172357E-2</v>
      </c>
      <c r="V258" s="5">
        <f t="shared" si="347"/>
        <v>7.1716198118612958E-3</v>
      </c>
      <c r="W258" s="5">
        <f t="shared" si="348"/>
        <v>9.6549936233163436E-3</v>
      </c>
      <c r="X258" s="5">
        <f t="shared" si="349"/>
        <v>1.5888790195832773E-2</v>
      </c>
      <c r="Y258" s="5">
        <f t="shared" si="350"/>
        <v>1.3073734884584923E-2</v>
      </c>
      <c r="Z258" s="5">
        <f t="shared" si="351"/>
        <v>5.7920231227043803E-2</v>
      </c>
      <c r="AA258" s="5">
        <f t="shared" si="352"/>
        <v>5.2457754247527945E-2</v>
      </c>
      <c r="AB258" s="5">
        <f t="shared" si="353"/>
        <v>2.3755222677781476E-2</v>
      </c>
      <c r="AC258" s="5">
        <f t="shared" si="354"/>
        <v>6.6806008124010627E-4</v>
      </c>
      <c r="AD258" s="5">
        <f t="shared" si="355"/>
        <v>2.1861069613483149E-3</v>
      </c>
      <c r="AE258" s="5">
        <f t="shared" si="356"/>
        <v>3.5975782283926643E-3</v>
      </c>
      <c r="AF258" s="5">
        <f t="shared" si="357"/>
        <v>2.960186609858828E-3</v>
      </c>
      <c r="AG258" s="5">
        <f t="shared" si="358"/>
        <v>1.623815468608082E-3</v>
      </c>
      <c r="AH258" s="5">
        <f t="shared" si="359"/>
        <v>2.3829182026546953E-2</v>
      </c>
      <c r="AI258" s="5">
        <f t="shared" si="360"/>
        <v>2.1581843652664058E-2</v>
      </c>
      <c r="AJ258" s="5">
        <f t="shared" si="361"/>
        <v>9.7732262678831595E-3</v>
      </c>
      <c r="AK258" s="5">
        <f t="shared" si="362"/>
        <v>2.9505033094937025E-3</v>
      </c>
      <c r="AL258" s="5">
        <f t="shared" si="363"/>
        <v>3.98284825000576E-5</v>
      </c>
      <c r="AM258" s="5">
        <f t="shared" si="364"/>
        <v>3.959868919987151E-4</v>
      </c>
      <c r="AN258" s="5">
        <f t="shared" si="365"/>
        <v>6.5165787702574937E-4</v>
      </c>
      <c r="AO258" s="5">
        <f t="shared" si="366"/>
        <v>5.362020779858096E-4</v>
      </c>
      <c r="AP258" s="5">
        <f t="shared" si="367"/>
        <v>2.9413457436545807E-4</v>
      </c>
      <c r="AQ258" s="5">
        <f t="shared" si="368"/>
        <v>1.2101102092256175E-4</v>
      </c>
      <c r="AR258" s="5">
        <f t="shared" si="369"/>
        <v>7.8429233312753768E-3</v>
      </c>
      <c r="AS258" s="5">
        <f t="shared" si="370"/>
        <v>7.1032545274464986E-3</v>
      </c>
      <c r="AT258" s="5">
        <f t="shared" si="371"/>
        <v>3.2166720717824631E-3</v>
      </c>
      <c r="AU258" s="5">
        <f t="shared" si="372"/>
        <v>9.7110220649846769E-4</v>
      </c>
      <c r="AV258" s="5">
        <f t="shared" si="373"/>
        <v>2.1987930563519253E-4</v>
      </c>
      <c r="AW258" s="5">
        <f t="shared" si="374"/>
        <v>1.6489576632263988E-6</v>
      </c>
      <c r="AX258" s="5">
        <f t="shared" si="375"/>
        <v>5.9773538611185537E-5</v>
      </c>
      <c r="AY258" s="5">
        <f t="shared" si="376"/>
        <v>9.836663298897333E-5</v>
      </c>
      <c r="AZ258" s="5">
        <f t="shared" si="377"/>
        <v>8.0938779185616843E-5</v>
      </c>
      <c r="BA258" s="5">
        <f t="shared" si="378"/>
        <v>4.4399106871889539E-5</v>
      </c>
      <c r="BB258" s="5">
        <f t="shared" si="379"/>
        <v>1.8266404968569503E-5</v>
      </c>
      <c r="BC258" s="5">
        <f t="shared" si="380"/>
        <v>6.0120407635862984E-6</v>
      </c>
      <c r="BD258" s="5">
        <f t="shared" si="381"/>
        <v>2.1511245578263636E-3</v>
      </c>
      <c r="BE258" s="5">
        <f t="shared" si="382"/>
        <v>1.9482512590106766E-3</v>
      </c>
      <c r="BF258" s="5">
        <f t="shared" si="383"/>
        <v>8.8225550548130306E-4</v>
      </c>
      <c r="BG258" s="5">
        <f t="shared" si="384"/>
        <v>2.6634989484444261E-4</v>
      </c>
      <c r="BH258" s="5">
        <f t="shared" si="385"/>
        <v>6.0307586104218161E-5</v>
      </c>
      <c r="BI258" s="5">
        <f t="shared" si="386"/>
        <v>1.0923991372602039E-5</v>
      </c>
      <c r="BJ258" s="8">
        <f t="shared" si="387"/>
        <v>0.20652572143284648</v>
      </c>
      <c r="BK258" s="8">
        <f t="shared" si="388"/>
        <v>0.24548059303306624</v>
      </c>
      <c r="BL258" s="8">
        <f t="shared" si="389"/>
        <v>0.48856068277909753</v>
      </c>
      <c r="BM258" s="8">
        <f t="shared" si="390"/>
        <v>0.46767893235368496</v>
      </c>
      <c r="BN258" s="8">
        <f t="shared" si="391"/>
        <v>0.53071157844304329</v>
      </c>
    </row>
    <row r="259" spans="1:66" x14ac:dyDescent="0.25">
      <c r="A259" t="s">
        <v>27</v>
      </c>
      <c r="B259" t="s">
        <v>194</v>
      </c>
      <c r="C259" t="s">
        <v>30</v>
      </c>
      <c r="D259" s="11">
        <v>44504</v>
      </c>
      <c r="E259">
        <f>VLOOKUP(A259,home!$A$2:$E$405,3,FALSE)</f>
        <v>1.2700296735904999</v>
      </c>
      <c r="F259">
        <f>VLOOKUP(B259,home!$B$2:$E$405,3,FALSE)</f>
        <v>0.83</v>
      </c>
      <c r="G259">
        <f>VLOOKUP(C259,away!$B$2:$E$405,4,FALSE)</f>
        <v>1.25</v>
      </c>
      <c r="H259">
        <f>VLOOKUP(A259,away!$A$2:$E$405,3,FALSE)</f>
        <v>1.07418397626113</v>
      </c>
      <c r="I259">
        <f>VLOOKUP(C259,away!$B$2:$E$405,3,FALSE)</f>
        <v>1.07</v>
      </c>
      <c r="J259">
        <f>VLOOKUP(B259,home!$B$2:$E$405,4,FALSE)</f>
        <v>0.88</v>
      </c>
      <c r="K259" s="3">
        <f t="shared" si="336"/>
        <v>1.3176557863501437</v>
      </c>
      <c r="L259" s="3">
        <f t="shared" si="337"/>
        <v>1.01145163204748</v>
      </c>
      <c r="M259" s="5">
        <f t="shared" si="338"/>
        <v>9.7382630252762545E-2</v>
      </c>
      <c r="N259" s="5">
        <f t="shared" si="339"/>
        <v>0.12831678624254911</v>
      </c>
      <c r="O259" s="5">
        <f t="shared" si="340"/>
        <v>9.8497820302232975E-2</v>
      </c>
      <c r="P259" s="5">
        <f t="shared" si="341"/>
        <v>0.12978622286411393</v>
      </c>
      <c r="Q259" s="5">
        <f t="shared" si="342"/>
        <v>8.4538677939174717E-2</v>
      </c>
      <c r="R259" s="5">
        <f t="shared" si="343"/>
        <v>4.9812890548906474E-2</v>
      </c>
      <c r="S259" s="5">
        <f t="shared" si="344"/>
        <v>4.3242987999021557E-2</v>
      </c>
      <c r="T259" s="5">
        <f t="shared" si="345"/>
        <v>8.5506783772714562E-2</v>
      </c>
      <c r="U259" s="5">
        <f t="shared" si="346"/>
        <v>6.5636243466592997E-2</v>
      </c>
      <c r="V259" s="5">
        <f t="shared" si="347"/>
        <v>6.4035422415499171E-3</v>
      </c>
      <c r="W259" s="5">
        <f t="shared" si="348"/>
        <v>3.7130959385648261E-2</v>
      </c>
      <c r="X259" s="5">
        <f t="shared" si="349"/>
        <v>3.7556169470102631E-2</v>
      </c>
      <c r="Y259" s="5">
        <f t="shared" si="350"/>
        <v>1.8993124451993523E-2</v>
      </c>
      <c r="Z259" s="5">
        <f t="shared" si="351"/>
        <v>1.6794443147564651E-2</v>
      </c>
      <c r="AA259" s="5">
        <f t="shared" si="352"/>
        <v>2.212929519191708E-2</v>
      </c>
      <c r="AB259" s="5">
        <f t="shared" si="353"/>
        <v>1.4579396928739984E-2</v>
      </c>
      <c r="AC259" s="5">
        <f t="shared" si="354"/>
        <v>5.3339309479807689E-4</v>
      </c>
      <c r="AD259" s="5">
        <f t="shared" si="355"/>
        <v>1.2231455871807908E-2</v>
      </c>
      <c r="AE259" s="5">
        <f t="shared" si="356"/>
        <v>1.2371526003856839E-2</v>
      </c>
      <c r="AF259" s="5">
        <f t="shared" si="357"/>
        <v>6.2566000837594197E-3</v>
      </c>
      <c r="AG259" s="5">
        <f t="shared" si="358"/>
        <v>2.109416121928955E-3</v>
      </c>
      <c r="AH259" s="5">
        <f t="shared" si="359"/>
        <v>4.2466917327332199E-3</v>
      </c>
      <c r="AI259" s="5">
        <f t="shared" si="360"/>
        <v>5.5956779344812444E-3</v>
      </c>
      <c r="AJ259" s="5">
        <f t="shared" si="361"/>
        <v>3.6865887044605179E-3</v>
      </c>
      <c r="AK259" s="5">
        <f t="shared" si="362"/>
        <v>1.6192183127751601E-3</v>
      </c>
      <c r="AL259" s="5">
        <f t="shared" si="363"/>
        <v>2.8435081244349022E-5</v>
      </c>
      <c r="AM259" s="5">
        <f t="shared" si="364"/>
        <v>3.2233697209948218E-3</v>
      </c>
      <c r="AN259" s="5">
        <f t="shared" si="365"/>
        <v>3.2602825649926427E-3</v>
      </c>
      <c r="AO259" s="5">
        <f t="shared" si="366"/>
        <v>1.6488090606488763E-3</v>
      </c>
      <c r="AP259" s="5">
        <f t="shared" si="367"/>
        <v>5.5589687177599282E-4</v>
      </c>
      <c r="AQ259" s="5">
        <f t="shared" si="368"/>
        <v>1.4056569955197914E-4</v>
      </c>
      <c r="AR259" s="5">
        <f t="shared" si="369"/>
        <v>8.590646567751116E-4</v>
      </c>
      <c r="AS259" s="5">
        <f t="shared" si="370"/>
        <v>1.1319515158486259E-3</v>
      </c>
      <c r="AT259" s="5">
        <f t="shared" si="371"/>
        <v>7.4576123236287954E-4</v>
      </c>
      <c r="AU259" s="5">
        <f t="shared" si="372"/>
        <v>3.2755220101952069E-4</v>
      </c>
      <c r="AV259" s="5">
        <f t="shared" si="373"/>
        <v>1.0790026325127426E-4</v>
      </c>
      <c r="AW259" s="5">
        <f t="shared" si="374"/>
        <v>1.0526865297456588E-6</v>
      </c>
      <c r="AX259" s="5">
        <f t="shared" si="375"/>
        <v>7.0788196073577939E-4</v>
      </c>
      <c r="AY259" s="5">
        <f t="shared" si="376"/>
        <v>7.159883644831742E-4</v>
      </c>
      <c r="AZ259" s="5">
        <f t="shared" si="377"/>
        <v>3.6209379989175626E-4</v>
      </c>
      <c r="BA259" s="5">
        <f t="shared" si="378"/>
        <v>1.2208012161826353E-4</v>
      </c>
      <c r="BB259" s="5">
        <f t="shared" si="379"/>
        <v>3.0869534562836866E-5</v>
      </c>
      <c r="BC259" s="5">
        <f t="shared" si="380"/>
        <v>6.2446082228254911E-6</v>
      </c>
      <c r="BD259" s="5">
        <f t="shared" si="381"/>
        <v>1.4481705818824908E-4</v>
      </c>
      <c r="BE259" s="5">
        <f t="shared" si="382"/>
        <v>1.9081903468395184E-4</v>
      </c>
      <c r="BF259" s="5">
        <f t="shared" si="383"/>
        <v>1.2571690259852901E-4</v>
      </c>
      <c r="BG259" s="5">
        <f t="shared" si="384"/>
        <v>5.5217201383656384E-5</v>
      </c>
      <c r="BH259" s="5">
        <f t="shared" si="385"/>
        <v>1.8189316227309005E-5</v>
      </c>
      <c r="BI259" s="5">
        <f t="shared" si="386"/>
        <v>4.7934515553332487E-6</v>
      </c>
      <c r="BJ259" s="8">
        <f t="shared" si="387"/>
        <v>0.43578558165101489</v>
      </c>
      <c r="BK259" s="8">
        <f t="shared" si="388"/>
        <v>0.27809319989797349</v>
      </c>
      <c r="BL259" s="8">
        <f t="shared" si="389"/>
        <v>0.26951560595673413</v>
      </c>
      <c r="BM259" s="8">
        <f t="shared" si="390"/>
        <v>0.41113886682559403</v>
      </c>
      <c r="BN259" s="8">
        <f t="shared" si="391"/>
        <v>0.5883350281497397</v>
      </c>
    </row>
    <row r="260" spans="1:66" x14ac:dyDescent="0.25">
      <c r="A260" t="s">
        <v>27</v>
      </c>
      <c r="B260" t="s">
        <v>193</v>
      </c>
      <c r="C260" t="s">
        <v>189</v>
      </c>
      <c r="D260" s="11">
        <v>44504</v>
      </c>
      <c r="E260">
        <f>VLOOKUP(A260,home!$A$2:$E$405,3,FALSE)</f>
        <v>1.2700296735904999</v>
      </c>
      <c r="F260">
        <f>VLOOKUP(B260,home!$B$2:$E$405,3,FALSE)</f>
        <v>1.1599999999999999</v>
      </c>
      <c r="G260">
        <f>VLOOKUP(C260,away!$B$2:$E$405,4,FALSE)</f>
        <v>0.97</v>
      </c>
      <c r="H260">
        <f>VLOOKUP(A260,away!$A$2:$E$405,3,FALSE)</f>
        <v>1.07418397626113</v>
      </c>
      <c r="I260">
        <f>VLOOKUP(C260,away!$B$2:$E$405,3,FALSE)</f>
        <v>0.65</v>
      </c>
      <c r="J260">
        <f>VLOOKUP(B260,home!$B$2:$E$405,4,FALSE)</f>
        <v>0.99</v>
      </c>
      <c r="K260" s="3">
        <f t="shared" si="336"/>
        <v>1.4290373887240302</v>
      </c>
      <c r="L260" s="3">
        <f t="shared" si="337"/>
        <v>0.69123738872403717</v>
      </c>
      <c r="M260" s="5">
        <f t="shared" si="338"/>
        <v>0.11999865105782474</v>
      </c>
      <c r="N260" s="5">
        <f t="shared" si="339"/>
        <v>0.17148255895807996</v>
      </c>
      <c r="O260" s="5">
        <f t="shared" si="340"/>
        <v>8.2947554207617707E-2</v>
      </c>
      <c r="P260" s="5">
        <f t="shared" si="341"/>
        <v>0.11853515626589896</v>
      </c>
      <c r="Q260" s="5">
        <f t="shared" si="342"/>
        <v>0.12252749413258458</v>
      </c>
      <c r="R260" s="5">
        <f t="shared" si="343"/>
        <v>2.8668225385759586E-2</v>
      </c>
      <c r="S260" s="5">
        <f t="shared" si="344"/>
        <v>2.9272377537415836E-2</v>
      </c>
      <c r="T260" s="5">
        <f t="shared" si="345"/>
        <v>8.4695585091107556E-2</v>
      </c>
      <c r="U260" s="5">
        <f t="shared" si="346"/>
        <v>4.096796594461783E-2</v>
      </c>
      <c r="V260" s="5">
        <f t="shared" si="347"/>
        <v>3.212819306332547E-3</v>
      </c>
      <c r="W260" s="5">
        <f t="shared" si="348"/>
        <v>5.836545675404254E-2</v>
      </c>
      <c r="X260" s="5">
        <f t="shared" si="349"/>
        <v>4.0344385918350087E-2</v>
      </c>
      <c r="Y260" s="5">
        <f t="shared" si="350"/>
        <v>1.3943773985937562E-2</v>
      </c>
      <c r="Z260" s="5">
        <f t="shared" si="351"/>
        <v>6.6055164183348707E-3</v>
      </c>
      <c r="AA260" s="5">
        <f t="shared" si="352"/>
        <v>9.4395299336309715E-3</v>
      </c>
      <c r="AB260" s="5">
        <f t="shared" si="353"/>
        <v>6.7447206035691617E-3</v>
      </c>
      <c r="AC260" s="5">
        <f t="shared" si="354"/>
        <v>1.9835224978211971E-4</v>
      </c>
      <c r="AD260" s="5">
        <f t="shared" si="355"/>
        <v>2.0851604977870558E-2</v>
      </c>
      <c r="AE260" s="5">
        <f t="shared" si="356"/>
        <v>1.441340897560838E-2</v>
      </c>
      <c r="AF260" s="5">
        <f t="shared" si="357"/>
        <v>4.9815435914555665E-3</v>
      </c>
      <c r="AG260" s="5">
        <f t="shared" si="358"/>
        <v>1.1478097279909029E-3</v>
      </c>
      <c r="AH260" s="5">
        <f t="shared" si="359"/>
        <v>1.1414949800458874E-3</v>
      </c>
      <c r="AI260" s="5">
        <f t="shared" si="360"/>
        <v>1.6312390055263641E-3</v>
      </c>
      <c r="AJ260" s="5">
        <f t="shared" si="361"/>
        <v>1.1655507644210896E-3</v>
      </c>
      <c r="AK260" s="5">
        <f t="shared" si="362"/>
        <v>5.552052069378704E-4</v>
      </c>
      <c r="AL260" s="5">
        <f t="shared" si="363"/>
        <v>7.8373264087065191E-6</v>
      </c>
      <c r="AM260" s="5">
        <f t="shared" si="364"/>
        <v>5.9595446256562297E-3</v>
      </c>
      <c r="AN260" s="5">
        <f t="shared" si="365"/>
        <v>4.1194600650229819E-3</v>
      </c>
      <c r="AO260" s="5">
        <f t="shared" si="366"/>
        <v>1.423762409149719E-3</v>
      </c>
      <c r="AP260" s="5">
        <f t="shared" si="367"/>
        <v>3.2805260328803201E-4</v>
      </c>
      <c r="AQ260" s="5">
        <f t="shared" si="368"/>
        <v>5.6690556215235424E-5</v>
      </c>
      <c r="AR260" s="5">
        <f t="shared" si="369"/>
        <v>1.5780880184970331E-4</v>
      </c>
      <c r="AS260" s="5">
        <f t="shared" si="370"/>
        <v>2.2551467811296794E-4</v>
      </c>
      <c r="AT260" s="5">
        <f t="shared" si="371"/>
        <v>1.6113445336474796E-4</v>
      </c>
      <c r="AU260" s="5">
        <f t="shared" si="372"/>
        <v>7.675571948994449E-5</v>
      </c>
      <c r="AV260" s="5">
        <f t="shared" si="373"/>
        <v>2.7421698237386096E-5</v>
      </c>
      <c r="AW260" s="5">
        <f t="shared" si="374"/>
        <v>2.1504841521445699E-7</v>
      </c>
      <c r="AX260" s="5">
        <f t="shared" si="375"/>
        <v>1.4194020149720164E-3</v>
      </c>
      <c r="AY260" s="5">
        <f t="shared" si="376"/>
        <v>9.8114374237889346E-4</v>
      </c>
      <c r="AZ260" s="5">
        <f t="shared" si="377"/>
        <v>3.3910161922245778E-4</v>
      </c>
      <c r="BA260" s="5">
        <f t="shared" si="378"/>
        <v>7.8133239261141504E-5</v>
      </c>
      <c r="BB260" s="5">
        <f t="shared" si="379"/>
        <v>1.3502154069855466E-5</v>
      </c>
      <c r="BC260" s="5">
        <f t="shared" si="380"/>
        <v>1.8666387442793057E-6</v>
      </c>
      <c r="BD260" s="5">
        <f t="shared" si="381"/>
        <v>1.8180557351376306E-5</v>
      </c>
      <c r="BE260" s="5">
        <f t="shared" si="382"/>
        <v>2.5980696202958268E-5</v>
      </c>
      <c r="BF260" s="5">
        <f t="shared" si="383"/>
        <v>1.8563693129553907E-5</v>
      </c>
      <c r="BG260" s="5">
        <f t="shared" si="384"/>
        <v>8.842737184977312E-6</v>
      </c>
      <c r="BH260" s="5">
        <f t="shared" si="385"/>
        <v>3.1591505139982136E-6</v>
      </c>
      <c r="BI260" s="5">
        <f t="shared" si="386"/>
        <v>9.0290884022203757E-7</v>
      </c>
      <c r="BJ260" s="8">
        <f t="shared" si="387"/>
        <v>0.54747428178100832</v>
      </c>
      <c r="BK260" s="8">
        <f t="shared" si="388"/>
        <v>0.27220633748604178</v>
      </c>
      <c r="BL260" s="8">
        <f t="shared" si="389"/>
        <v>0.1739857511264043</v>
      </c>
      <c r="BM260" s="8">
        <f t="shared" si="390"/>
        <v>0.35513131811006032</v>
      </c>
      <c r="BN260" s="8">
        <f t="shared" si="391"/>
        <v>0.6441596400077656</v>
      </c>
    </row>
    <row r="261" spans="1:66" x14ac:dyDescent="0.25">
      <c r="A261" t="s">
        <v>196</v>
      </c>
      <c r="B261" t="s">
        <v>201</v>
      </c>
      <c r="C261" t="s">
        <v>307</v>
      </c>
      <c r="D261" s="11">
        <v>44504</v>
      </c>
      <c r="E261">
        <f>VLOOKUP(A261,home!$A$2:$E$405,3,FALSE)</f>
        <v>1.59770114942529</v>
      </c>
      <c r="F261">
        <f>VLOOKUP(B261,home!$B$2:$E$405,3,FALSE)</f>
        <v>0.96</v>
      </c>
      <c r="G261">
        <f>VLOOKUP(C261,away!$B$2:$E$405,4,FALSE)</f>
        <v>0.79</v>
      </c>
      <c r="H261">
        <f>VLOOKUP(A261,away!$A$2:$E$405,3,FALSE)</f>
        <v>1.40996168582375</v>
      </c>
      <c r="I261">
        <f>VLOOKUP(C261,away!$B$2:$E$405,3,FALSE)</f>
        <v>1.08</v>
      </c>
      <c r="J261">
        <f>VLOOKUP(B261,home!$B$2:$E$405,4,FALSE)</f>
        <v>1.04</v>
      </c>
      <c r="K261" s="3">
        <f t="shared" si="336"/>
        <v>1.21169655172414</v>
      </c>
      <c r="L261" s="3">
        <f t="shared" si="337"/>
        <v>1.5836689655172362</v>
      </c>
      <c r="M261" s="5">
        <f t="shared" si="338"/>
        <v>6.1092539874378696E-2</v>
      </c>
      <c r="N261" s="5">
        <f t="shared" si="339"/>
        <v>7.4025619901854176E-2</v>
      </c>
      <c r="O261" s="5">
        <f t="shared" si="340"/>
        <v>9.6750359423677809E-2</v>
      </c>
      <c r="P261" s="5">
        <f t="shared" si="341"/>
        <v>0.11723207689174153</v>
      </c>
      <c r="Q261" s="5">
        <f t="shared" si="342"/>
        <v>4.4848294187159306E-2</v>
      </c>
      <c r="R261" s="5">
        <f t="shared" si="343"/>
        <v>7.6610270810958322E-2</v>
      </c>
      <c r="S261" s="5">
        <f t="shared" si="344"/>
        <v>5.6239926677671866E-2</v>
      </c>
      <c r="T261" s="5">
        <f t="shared" si="345"/>
        <v>7.1024851660591248E-2</v>
      </c>
      <c r="U261" s="5">
        <f t="shared" si="346"/>
        <v>9.2828400968290731E-2</v>
      </c>
      <c r="V261" s="5">
        <f t="shared" si="347"/>
        <v>1.1991141130087821E-2</v>
      </c>
      <c r="W261" s="5">
        <f t="shared" si="348"/>
        <v>1.8114174472430241E-2</v>
      </c>
      <c r="X261" s="5">
        <f t="shared" si="349"/>
        <v>2.8686855947952325E-2</v>
      </c>
      <c r="Y261" s="5">
        <f t="shared" si="350"/>
        <v>2.2715241741517823E-2</v>
      </c>
      <c r="Z261" s="5">
        <f t="shared" si="351"/>
        <v>4.0441769441061891E-2</v>
      </c>
      <c r="AA261" s="5">
        <f t="shared" si="352"/>
        <v>4.9003152577357385E-2</v>
      </c>
      <c r="AB261" s="5">
        <f t="shared" si="353"/>
        <v>2.968847550079793E-2</v>
      </c>
      <c r="AC261" s="5">
        <f t="shared" si="354"/>
        <v>1.4381321985801599E-3</v>
      </c>
      <c r="AD261" s="5">
        <f t="shared" si="355"/>
        <v>5.4872206863932913E-3</v>
      </c>
      <c r="AE261" s="5">
        <f t="shared" si="356"/>
        <v>8.6899411079852419E-3</v>
      </c>
      <c r="AF261" s="5">
        <f t="shared" si="357"/>
        <v>6.8809950224443485E-3</v>
      </c>
      <c r="AG261" s="5">
        <f t="shared" si="358"/>
        <v>3.6324060896412301E-3</v>
      </c>
      <c r="AH261" s="5">
        <f t="shared" si="359"/>
        <v>1.6011593793603274E-2</v>
      </c>
      <c r="AI261" s="5">
        <f t="shared" si="360"/>
        <v>1.9401192987316726E-2</v>
      </c>
      <c r="AJ261" s="5">
        <f t="shared" si="361"/>
        <v>1.1754179321033125E-2</v>
      </c>
      <c r="AK261" s="5">
        <f t="shared" si="362"/>
        <v>4.7474995172143439E-3</v>
      </c>
      <c r="AL261" s="5">
        <f t="shared" si="363"/>
        <v>1.1038678361129659E-4</v>
      </c>
      <c r="AM261" s="5">
        <f t="shared" si="364"/>
        <v>1.3297692768504243E-3</v>
      </c>
      <c r="AN261" s="5">
        <f t="shared" si="365"/>
        <v>2.1059143350463144E-3</v>
      </c>
      <c r="AO261" s="5">
        <f t="shared" si="366"/>
        <v>1.6675355882253581E-3</v>
      </c>
      <c r="AP261" s="5">
        <f t="shared" si="367"/>
        <v>8.8027478665600933E-4</v>
      </c>
      <c r="AQ261" s="5">
        <f t="shared" si="368"/>
        <v>3.4851596518860724E-4</v>
      </c>
      <c r="AR261" s="5">
        <f t="shared" si="369"/>
        <v>5.0714128358795808E-3</v>
      </c>
      <c r="AS261" s="5">
        <f t="shared" si="370"/>
        <v>6.1450134456048295E-3</v>
      </c>
      <c r="AT261" s="5">
        <f t="shared" si="371"/>
        <v>3.7229458011689247E-3</v>
      </c>
      <c r="AU261" s="5">
        <f t="shared" si="372"/>
        <v>1.5036935298440839E-3</v>
      </c>
      <c r="AV261" s="5">
        <f t="shared" si="373"/>
        <v>4.5550506624049419E-4</v>
      </c>
      <c r="AW261" s="5">
        <f t="shared" si="374"/>
        <v>5.8840026088842474E-6</v>
      </c>
      <c r="AX261" s="5">
        <f t="shared" si="375"/>
        <v>2.6854614122472667E-4</v>
      </c>
      <c r="AY261" s="5">
        <f t="shared" si="376"/>
        <v>4.2528818966700846E-4</v>
      </c>
      <c r="AZ261" s="5">
        <f t="shared" si="377"/>
        <v>3.3675785368832481E-4</v>
      </c>
      <c r="BA261" s="5">
        <f t="shared" si="378"/>
        <v>1.7777098726013134E-4</v>
      </c>
      <c r="BB261" s="5">
        <f t="shared" si="379"/>
        <v>7.038259887330753E-5</v>
      </c>
      <c r="BC261" s="5">
        <f t="shared" si="380"/>
        <v>2.2292547509621116E-5</v>
      </c>
      <c r="BD261" s="5">
        <f t="shared" si="381"/>
        <v>1.3385731865847071E-3</v>
      </c>
      <c r="BE261" s="5">
        <f t="shared" si="382"/>
        <v>1.6219445144150832E-3</v>
      </c>
      <c r="BF261" s="5">
        <f t="shared" si="383"/>
        <v>9.8265228760232074E-4</v>
      </c>
      <c r="BG261" s="5">
        <f t="shared" si="384"/>
        <v>3.9689212947718996E-4</v>
      </c>
      <c r="BH261" s="5">
        <f t="shared" si="385"/>
        <v>1.202282061734905E-4</v>
      </c>
      <c r="BI261" s="5">
        <f t="shared" si="386"/>
        <v>2.9136020568079487E-5</v>
      </c>
      <c r="BJ261" s="8">
        <f t="shared" si="387"/>
        <v>0.29173864908815911</v>
      </c>
      <c r="BK261" s="8">
        <f t="shared" si="388"/>
        <v>0.24852949174573835</v>
      </c>
      <c r="BL261" s="8">
        <f t="shared" si="389"/>
        <v>0.41818312192380847</v>
      </c>
      <c r="BM261" s="8">
        <f t="shared" si="390"/>
        <v>0.52791446692193988</v>
      </c>
      <c r="BN261" s="8">
        <f t="shared" si="391"/>
        <v>0.47055916108976986</v>
      </c>
    </row>
    <row r="262" spans="1:66" x14ac:dyDescent="0.25">
      <c r="A262" t="s">
        <v>196</v>
      </c>
      <c r="B262" t="s">
        <v>302</v>
      </c>
      <c r="C262" t="s">
        <v>305</v>
      </c>
      <c r="D262" s="11">
        <v>44504</v>
      </c>
      <c r="E262">
        <f>VLOOKUP(A262,home!$A$2:$E$405,3,FALSE)</f>
        <v>1.59770114942529</v>
      </c>
      <c r="F262">
        <f>VLOOKUP(B262,home!$B$2:$E$405,3,FALSE)</f>
        <v>0.67</v>
      </c>
      <c r="G262">
        <f>VLOOKUP(C262,away!$B$2:$E$405,4,FALSE)</f>
        <v>1.08</v>
      </c>
      <c r="H262">
        <f>VLOOKUP(A262,away!$A$2:$E$405,3,FALSE)</f>
        <v>1.40996168582375</v>
      </c>
      <c r="I262">
        <f>VLOOKUP(C262,away!$B$2:$E$405,3,FALSE)</f>
        <v>0.75</v>
      </c>
      <c r="J262">
        <f>VLOOKUP(B262,home!$B$2:$E$405,4,FALSE)</f>
        <v>0.52</v>
      </c>
      <c r="K262" s="3">
        <f t="shared" si="336"/>
        <v>1.1560965517241399</v>
      </c>
      <c r="L262" s="3">
        <f t="shared" si="337"/>
        <v>0.54988505747126259</v>
      </c>
      <c r="M262" s="5">
        <f t="shared" si="338"/>
        <v>0.18159404427497239</v>
      </c>
      <c r="N262" s="5">
        <f t="shared" si="339"/>
        <v>0.20994024839993636</v>
      </c>
      <c r="O262" s="5">
        <f t="shared" si="340"/>
        <v>9.9855851472582205E-2</v>
      </c>
      <c r="P262" s="5">
        <f t="shared" si="341"/>
        <v>0.11544300555693016</v>
      </c>
      <c r="Q262" s="5">
        <f t="shared" si="342"/>
        <v>0.12135559862163793</v>
      </c>
      <c r="R262" s="5">
        <f t="shared" si="343"/>
        <v>2.7454620312921361E-2</v>
      </c>
      <c r="S262" s="5">
        <f t="shared" si="344"/>
        <v>1.8347363187524664E-2</v>
      </c>
      <c r="T262" s="5">
        <f t="shared" si="345"/>
        <v>6.6731630322518859E-2</v>
      </c>
      <c r="U262" s="5">
        <f t="shared" si="346"/>
        <v>3.1740191872663914E-2</v>
      </c>
      <c r="V262" s="5">
        <f t="shared" si="347"/>
        <v>1.2959766377489568E-3</v>
      </c>
      <c r="W262" s="5">
        <f t="shared" si="348"/>
        <v>4.6766263032964786E-2</v>
      </c>
      <c r="X262" s="5">
        <f t="shared" si="349"/>
        <v>2.5716069235598028E-2</v>
      </c>
      <c r="Y262" s="5">
        <f t="shared" si="350"/>
        <v>7.0704411047758948E-3</v>
      </c>
      <c r="Z262" s="5">
        <f t="shared" si="351"/>
        <v>5.0322951562074862E-3</v>
      </c>
      <c r="AA262" s="5">
        <f t="shared" si="352"/>
        <v>5.8178190773495661E-3</v>
      </c>
      <c r="AB262" s="5">
        <f t="shared" si="353"/>
        <v>3.3629802869393766E-3</v>
      </c>
      <c r="AC262" s="5">
        <f t="shared" si="354"/>
        <v>5.1492409480800715E-5</v>
      </c>
      <c r="AD262" s="5">
        <f t="shared" si="355"/>
        <v>1.3516578857358682E-2</v>
      </c>
      <c r="AE262" s="5">
        <f t="shared" si="356"/>
        <v>7.432564741793532E-3</v>
      </c>
      <c r="AF262" s="5">
        <f t="shared" si="357"/>
        <v>2.0435281451000081E-3</v>
      </c>
      <c r="AG262" s="5">
        <f t="shared" si="358"/>
        <v>3.7456853050415361E-4</v>
      </c>
      <c r="AH262" s="5">
        <f t="shared" si="359"/>
        <v>6.917959777958774E-4</v>
      </c>
      <c r="AI262" s="5">
        <f t="shared" si="360"/>
        <v>7.9978294442644348E-4</v>
      </c>
      <c r="AJ262" s="5">
        <f t="shared" si="361"/>
        <v>4.6231315208959553E-4</v>
      </c>
      <c r="AK262" s="5">
        <f t="shared" si="362"/>
        <v>1.7815954698249969E-4</v>
      </c>
      <c r="AL262" s="5">
        <f t="shared" si="363"/>
        <v>1.3093906328405015E-6</v>
      </c>
      <c r="AM262" s="5">
        <f t="shared" si="364"/>
        <v>3.1252940416199586E-3</v>
      </c>
      <c r="AN262" s="5">
        <f t="shared" si="365"/>
        <v>1.7185524936907857E-3</v>
      </c>
      <c r="AO262" s="5">
        <f t="shared" si="366"/>
        <v>4.7250316838026962E-4</v>
      </c>
      <c r="AP262" s="5">
        <f t="shared" si="367"/>
        <v>8.6607477300046091E-5</v>
      </c>
      <c r="AQ262" s="5">
        <f t="shared" si="368"/>
        <v>1.1906039408144228E-5</v>
      </c>
      <c r="AR262" s="5">
        <f t="shared" si="369"/>
        <v>7.6081654201734891E-5</v>
      </c>
      <c r="AS262" s="5">
        <f t="shared" si="370"/>
        <v>8.7957738072094122E-5</v>
      </c>
      <c r="AT262" s="5">
        <f t="shared" si="371"/>
        <v>5.0843818841301575E-5</v>
      </c>
      <c r="AU262" s="5">
        <f t="shared" si="372"/>
        <v>1.9593454546305198E-5</v>
      </c>
      <c r="AV262" s="5">
        <f t="shared" si="373"/>
        <v>5.6629813093367791E-6</v>
      </c>
      <c r="AW262" s="5">
        <f t="shared" si="374"/>
        <v>2.3122391655200455E-8</v>
      </c>
      <c r="AX262" s="5">
        <f t="shared" si="375"/>
        <v>6.021902774401382E-4</v>
      </c>
      <c r="AY262" s="5">
        <f t="shared" si="376"/>
        <v>3.3113543531880599E-4</v>
      </c>
      <c r="AZ262" s="5">
        <f t="shared" si="377"/>
        <v>9.1043213940526592E-5</v>
      </c>
      <c r="BA262" s="5">
        <f t="shared" si="378"/>
        <v>1.6687767643351643E-5</v>
      </c>
      <c r="BB262" s="5">
        <f t="shared" si="379"/>
        <v>2.2940885174078734E-6</v>
      </c>
      <c r="BC262" s="5">
        <f t="shared" si="380"/>
        <v>2.522969992477985E-7</v>
      </c>
      <c r="BD262" s="5">
        <f t="shared" si="381"/>
        <v>6.9726941322049511E-6</v>
      </c>
      <c r="BE262" s="5">
        <f t="shared" si="382"/>
        <v>8.0611076424692886E-6</v>
      </c>
      <c r="BF262" s="5">
        <f t="shared" si="383"/>
        <v>4.6597093742679292E-6</v>
      </c>
      <c r="BG262" s="5">
        <f t="shared" si="384"/>
        <v>1.7956913132092669E-6</v>
      </c>
      <c r="BH262" s="5">
        <f t="shared" si="385"/>
        <v>5.1899813379055663E-7</v>
      </c>
      <c r="BI262" s="5">
        <f t="shared" si="386"/>
        <v>1.2000239056530532E-7</v>
      </c>
      <c r="BJ262" s="8">
        <f t="shared" si="387"/>
        <v>0.50740595729244697</v>
      </c>
      <c r="BK262" s="8">
        <f t="shared" si="388"/>
        <v>0.31706432689260866</v>
      </c>
      <c r="BL262" s="8">
        <f t="shared" si="389"/>
        <v>0.17062578249370811</v>
      </c>
      <c r="BM262" s="8">
        <f t="shared" si="390"/>
        <v>0.24415388088306356</v>
      </c>
      <c r="BN262" s="8">
        <f t="shared" si="391"/>
        <v>0.7556433686389803</v>
      </c>
    </row>
    <row r="263" spans="1:66" x14ac:dyDescent="0.25">
      <c r="A263" t="s">
        <v>196</v>
      </c>
      <c r="B263" t="s">
        <v>304</v>
      </c>
      <c r="C263" t="s">
        <v>200</v>
      </c>
      <c r="D263" s="11">
        <v>44504</v>
      </c>
      <c r="E263">
        <f>VLOOKUP(A263,home!$A$2:$E$405,3,FALSE)</f>
        <v>1.59770114942529</v>
      </c>
      <c r="F263">
        <f>VLOOKUP(B263,home!$B$2:$E$405,3,FALSE)</f>
        <v>0.71</v>
      </c>
      <c r="G263">
        <f>VLOOKUP(C263,away!$B$2:$E$405,4,FALSE)</f>
        <v>0.88</v>
      </c>
      <c r="H263">
        <f>VLOOKUP(A263,away!$A$2:$E$405,3,FALSE)</f>
        <v>1.40996168582375</v>
      </c>
      <c r="I263">
        <f>VLOOKUP(C263,away!$B$2:$E$405,3,FALSE)</f>
        <v>1.34</v>
      </c>
      <c r="J263">
        <f>VLOOKUP(B263,home!$B$2:$E$405,4,FALSE)</f>
        <v>1.84</v>
      </c>
      <c r="K263" s="3">
        <f t="shared" si="336"/>
        <v>0.99824367816092119</v>
      </c>
      <c r="L263" s="3">
        <f t="shared" si="337"/>
        <v>3.4764015325670385</v>
      </c>
      <c r="M263" s="5">
        <f t="shared" si="338"/>
        <v>1.1394263970088633E-2</v>
      </c>
      <c r="N263" s="5">
        <f t="shared" si="339"/>
        <v>1.1374251975437736E-2</v>
      </c>
      <c r="O263" s="5">
        <f t="shared" si="340"/>
        <v>3.9611036728089515E-2</v>
      </c>
      <c r="P263" s="5">
        <f t="shared" si="341"/>
        <v>3.9541466999215416E-2</v>
      </c>
      <c r="Q263" s="5">
        <f t="shared" si="342"/>
        <v>5.6771375641450446E-3</v>
      </c>
      <c r="R263" s="5">
        <f t="shared" si="343"/>
        <v>6.8851934394049838E-2</v>
      </c>
      <c r="S263" s="5">
        <f t="shared" si="344"/>
        <v>3.4305147233610202E-2</v>
      </c>
      <c r="T263" s="5">
        <f t="shared" si="345"/>
        <v>1.9736009728587738E-2</v>
      </c>
      <c r="U263" s="5">
        <f t="shared" si="346"/>
        <v>6.8731008238010732E-2</v>
      </c>
      <c r="V263" s="5">
        <f t="shared" si="347"/>
        <v>1.3227667796532856E-2</v>
      </c>
      <c r="W263" s="5">
        <f t="shared" si="348"/>
        <v>1.889055561152561E-3</v>
      </c>
      <c r="X263" s="5">
        <f t="shared" si="349"/>
        <v>6.5671156478950511E-3</v>
      </c>
      <c r="Y263" s="5">
        <f t="shared" si="350"/>
        <v>1.141496545144367E-2</v>
      </c>
      <c r="Z263" s="5">
        <f t="shared" si="351"/>
        <v>7.9785656749226677E-2</v>
      </c>
      <c r="AA263" s="5">
        <f t="shared" si="352"/>
        <v>7.9645527457832752E-2</v>
      </c>
      <c r="AB263" s="5">
        <f t="shared" si="353"/>
        <v>3.9752822139286804E-2</v>
      </c>
      <c r="AC263" s="5">
        <f t="shared" si="354"/>
        <v>2.8689950433955043E-3</v>
      </c>
      <c r="AD263" s="5">
        <f t="shared" si="355"/>
        <v>4.7143444290381878E-4</v>
      </c>
      <c r="AE263" s="5">
        <f t="shared" si="356"/>
        <v>1.6388954198157237E-3</v>
      </c>
      <c r="AF263" s="5">
        <f t="shared" si="357"/>
        <v>2.8487292745822414E-3</v>
      </c>
      <c r="AG263" s="5">
        <f t="shared" si="358"/>
        <v>3.3011089386754304E-3</v>
      </c>
      <c r="AH263" s="5">
        <f t="shared" si="359"/>
        <v>6.9341744849969827E-2</v>
      </c>
      <c r="AI263" s="5">
        <f t="shared" si="360"/>
        <v>6.9219958429129994E-2</v>
      </c>
      <c r="AJ263" s="5">
        <f t="shared" si="361"/>
        <v>3.4549192952220385E-2</v>
      </c>
      <c r="AK263" s="5">
        <f t="shared" si="362"/>
        <v>1.1496171150038622E-2</v>
      </c>
      <c r="AL263" s="5">
        <f t="shared" si="363"/>
        <v>3.9825046401291512E-4</v>
      </c>
      <c r="AM263" s="5">
        <f t="shared" si="364"/>
        <v>9.41212904592106E-5</v>
      </c>
      <c r="AN263" s="5">
        <f t="shared" si="365"/>
        <v>3.2720339839958712E-4</v>
      </c>
      <c r="AO263" s="5">
        <f t="shared" si="366"/>
        <v>5.6874519782873414E-4</v>
      </c>
      <c r="AP263" s="5">
        <f t="shared" si="367"/>
        <v>6.5906222579065156E-4</v>
      </c>
      <c r="AQ263" s="5">
        <f t="shared" si="368"/>
        <v>5.7279123294891614E-4</v>
      </c>
      <c r="AR263" s="5">
        <f t="shared" si="369"/>
        <v>4.8211949613461522E-2</v>
      </c>
      <c r="AS263" s="5">
        <f t="shared" si="370"/>
        <v>4.8127273913450834E-2</v>
      </c>
      <c r="AT263" s="5">
        <f t="shared" si="371"/>
        <v>2.4021373465610653E-2</v>
      </c>
      <c r="AU263" s="5">
        <f t="shared" si="372"/>
        <v>7.9930614009294468E-3</v>
      </c>
      <c r="AV263" s="5">
        <f t="shared" si="373"/>
        <v>1.9947557531574734E-3</v>
      </c>
      <c r="AW263" s="5">
        <f t="shared" si="374"/>
        <v>3.8390192599266068E-5</v>
      </c>
      <c r="AX263" s="5">
        <f t="shared" si="375"/>
        <v>1.5659330530209126E-5</v>
      </c>
      <c r="AY263" s="5">
        <f t="shared" si="376"/>
        <v>5.443812065419283E-5</v>
      </c>
      <c r="AZ263" s="5">
        <f t="shared" si="377"/>
        <v>9.4624383036152676E-5</v>
      </c>
      <c r="BA263" s="5">
        <f t="shared" si="378"/>
        <v>1.0965078340169721E-4</v>
      </c>
      <c r="BB263" s="5">
        <f t="shared" si="379"/>
        <v>9.5297537866209151E-5</v>
      </c>
      <c r="BC263" s="5">
        <f t="shared" si="380"/>
        <v>6.6258501337590963E-5</v>
      </c>
      <c r="BD263" s="5">
        <f t="shared" si="381"/>
        <v>2.7934015920713748E-2</v>
      </c>
      <c r="BE263" s="5">
        <f t="shared" si="382"/>
        <v>2.788495479849902E-2</v>
      </c>
      <c r="BF263" s="5">
        <f t="shared" si="383"/>
        <v>1.3917989921702345E-2</v>
      </c>
      <c r="BG263" s="5">
        <f t="shared" si="384"/>
        <v>4.631181817348928E-3</v>
      </c>
      <c r="BH263" s="5">
        <f t="shared" si="385"/>
        <v>1.1557619928955929E-3</v>
      </c>
      <c r="BI263" s="5">
        <f t="shared" si="386"/>
        <v>2.3074642057333873E-4</v>
      </c>
      <c r="BJ263" s="8">
        <f t="shared" si="387"/>
        <v>6.7576556006892163E-2</v>
      </c>
      <c r="BK263" s="8">
        <f t="shared" si="388"/>
        <v>0.10179022962750973</v>
      </c>
      <c r="BL263" s="8">
        <f t="shared" si="389"/>
        <v>0.68730246135697137</v>
      </c>
      <c r="BM263" s="8">
        <f t="shared" si="390"/>
        <v>0.75998876418151851</v>
      </c>
      <c r="BN263" s="8">
        <f t="shared" si="391"/>
        <v>0.17645009163102618</v>
      </c>
    </row>
    <row r="264" spans="1:66" x14ac:dyDescent="0.25">
      <c r="A264" t="s">
        <v>196</v>
      </c>
      <c r="B264" t="s">
        <v>300</v>
      </c>
      <c r="C264" t="s">
        <v>306</v>
      </c>
      <c r="D264" s="11">
        <v>44504</v>
      </c>
      <c r="E264">
        <f>VLOOKUP(A264,home!$A$2:$E$405,3,FALSE)</f>
        <v>1.59770114942529</v>
      </c>
      <c r="F264">
        <f>VLOOKUP(B264,home!$B$2:$E$405,3,FALSE)</f>
        <v>0.75</v>
      </c>
      <c r="G264">
        <f>VLOOKUP(C264,away!$B$2:$E$405,4,FALSE)</f>
        <v>0.33</v>
      </c>
      <c r="H264">
        <f>VLOOKUP(A264,away!$A$2:$E$405,3,FALSE)</f>
        <v>1.40996168582375</v>
      </c>
      <c r="I264">
        <f>VLOOKUP(C264,away!$B$2:$E$405,3,FALSE)</f>
        <v>1.79</v>
      </c>
      <c r="J264">
        <f>VLOOKUP(B264,home!$B$2:$E$405,4,FALSE)</f>
        <v>0.99</v>
      </c>
      <c r="K264" s="3">
        <f t="shared" si="336"/>
        <v>0.39543103448275929</v>
      </c>
      <c r="L264" s="3">
        <f t="shared" si="337"/>
        <v>2.4985931034482673</v>
      </c>
      <c r="M264" s="5">
        <f t="shared" si="338"/>
        <v>5.5353015655117868E-2</v>
      </c>
      <c r="N264" s="5">
        <f t="shared" si="339"/>
        <v>2.1888300242243627E-2</v>
      </c>
      <c r="O264" s="5">
        <f t="shared" si="340"/>
        <v>0.13830466317094151</v>
      </c>
      <c r="P264" s="5">
        <f t="shared" si="341"/>
        <v>5.4689956031474966E-2</v>
      </c>
      <c r="Q264" s="5">
        <f t="shared" si="342"/>
        <v>4.3276566039298133E-3</v>
      </c>
      <c r="R264" s="5">
        <f t="shared" si="343"/>
        <v>0.17278353878682504</v>
      </c>
      <c r="S264" s="5">
        <f t="shared" si="344"/>
        <v>1.3508709757388453E-2</v>
      </c>
      <c r="T264" s="5">
        <f t="shared" si="345"/>
        <v>1.0813052944671383E-2</v>
      </c>
      <c r="U264" s="5">
        <f t="shared" si="346"/>
        <v>6.8323973484066186E-2</v>
      </c>
      <c r="V264" s="5">
        <f t="shared" si="347"/>
        <v>1.4829880418533131E-3</v>
      </c>
      <c r="W264" s="5">
        <f t="shared" si="348"/>
        <v>5.704299092593705E-4</v>
      </c>
      <c r="X264" s="5">
        <f t="shared" si="349"/>
        <v>1.4252722372760842E-3</v>
      </c>
      <c r="Y264" s="5">
        <f t="shared" si="350"/>
        <v>1.7805876912971536E-3</v>
      </c>
      <c r="Z264" s="5">
        <f t="shared" si="351"/>
        <v>0.1439052528007157</v>
      </c>
      <c r="AA264" s="5">
        <f t="shared" si="352"/>
        <v>5.6904602982489998E-2</v>
      </c>
      <c r="AB264" s="5">
        <f t="shared" si="353"/>
        <v>1.1250923012098363E-2</v>
      </c>
      <c r="AC264" s="5">
        <f t="shared" si="354"/>
        <v>9.1576481701433291E-5</v>
      </c>
      <c r="AD264" s="5">
        <f t="shared" si="355"/>
        <v>5.6391422279584824E-5</v>
      </c>
      <c r="AE264" s="5">
        <f t="shared" si="356"/>
        <v>1.4089921880140963E-4</v>
      </c>
      <c r="AF264" s="5">
        <f t="shared" si="357"/>
        <v>1.7602490818922532E-4</v>
      </c>
      <c r="AG264" s="5">
        <f t="shared" si="358"/>
        <v>1.4660487387890421E-4</v>
      </c>
      <c r="AH264" s="5">
        <f t="shared" si="359"/>
        <v>8.9890168049461955E-2</v>
      </c>
      <c r="AI264" s="5">
        <f t="shared" si="360"/>
        <v>3.5545362141627811E-2</v>
      </c>
      <c r="AJ264" s="5">
        <f t="shared" si="361"/>
        <v>7.0278696613640963E-3</v>
      </c>
      <c r="AK264" s="5">
        <f t="shared" si="362"/>
        <v>9.2634592346773476E-4</v>
      </c>
      <c r="AL264" s="5">
        <f t="shared" si="363"/>
        <v>3.6191804175391827E-6</v>
      </c>
      <c r="AM264" s="5">
        <f t="shared" si="364"/>
        <v>4.4597836895940713E-6</v>
      </c>
      <c r="AN264" s="5">
        <f t="shared" si="365"/>
        <v>1.1143184769690814E-5</v>
      </c>
      <c r="AO264" s="5">
        <f t="shared" si="366"/>
        <v>1.3921142307999624E-5</v>
      </c>
      <c r="AP264" s="5">
        <f t="shared" si="367"/>
        <v>1.1594423387629914E-5</v>
      </c>
      <c r="AQ264" s="5">
        <f t="shared" si="368"/>
        <v>7.2424365786978516E-6</v>
      </c>
      <c r="AR264" s="5">
        <f t="shared" si="369"/>
        <v>4.4919790791238277E-2</v>
      </c>
      <c r="AS264" s="5">
        <f t="shared" si="370"/>
        <v>1.7762679341328472E-2</v>
      </c>
      <c r="AT264" s="5">
        <f t="shared" si="371"/>
        <v>3.5119573335635275E-3</v>
      </c>
      <c r="AU264" s="5">
        <f t="shared" si="372"/>
        <v>4.6291230715677967E-4</v>
      </c>
      <c r="AV264" s="5">
        <f t="shared" si="373"/>
        <v>4.5762473123451529E-5</v>
      </c>
      <c r="AW264" s="5">
        <f t="shared" si="374"/>
        <v>9.9328532793162418E-8</v>
      </c>
      <c r="AX264" s="5">
        <f t="shared" si="375"/>
        <v>2.9392281299091998E-7</v>
      </c>
      <c r="AY264" s="5">
        <f t="shared" si="376"/>
        <v>7.3439351348522747E-7</v>
      </c>
      <c r="AZ264" s="5">
        <f t="shared" si="377"/>
        <v>9.1747528400566604E-7</v>
      </c>
      <c r="BA264" s="5">
        <f t="shared" si="378"/>
        <v>7.641324724002656E-7</v>
      </c>
      <c r="BB264" s="5">
        <f t="shared" si="379"/>
        <v>4.7731403141504439E-7</v>
      </c>
      <c r="BC264" s="5">
        <f t="shared" si="380"/>
        <v>2.3852270941454388E-7</v>
      </c>
      <c r="BD264" s="5">
        <f t="shared" si="381"/>
        <v>1.8706046579887829E-2</v>
      </c>
      <c r="BE264" s="5">
        <f t="shared" si="382"/>
        <v>7.3969513501677244E-3</v>
      </c>
      <c r="BF264" s="5">
        <f t="shared" si="383"/>
        <v>1.462492062207733E-3</v>
      </c>
      <c r="BG264" s="5">
        <f t="shared" si="384"/>
        <v>1.9277158302720933E-4</v>
      </c>
      <c r="BH264" s="5">
        <f t="shared" si="385"/>
        <v>1.905696662383212E-5</v>
      </c>
      <c r="BI264" s="5">
        <f t="shared" si="386"/>
        <v>1.5071432052330709E-6</v>
      </c>
      <c r="BJ264" s="8">
        <f t="shared" si="387"/>
        <v>4.1377006783383866E-2</v>
      </c>
      <c r="BK264" s="8">
        <f t="shared" si="388"/>
        <v>0.12513059954146705</v>
      </c>
      <c r="BL264" s="8">
        <f t="shared" si="389"/>
        <v>0.67543937514387298</v>
      </c>
      <c r="BM264" s="8">
        <f t="shared" si="390"/>
        <v>0.53850446871392577</v>
      </c>
      <c r="BN264" s="8">
        <f t="shared" si="391"/>
        <v>0.44734713049053276</v>
      </c>
    </row>
    <row r="265" spans="1:66" x14ac:dyDescent="0.25">
      <c r="A265" t="s">
        <v>32</v>
      </c>
      <c r="B265" t="s">
        <v>312</v>
      </c>
      <c r="C265" t="s">
        <v>309</v>
      </c>
      <c r="D265" s="11">
        <v>44504</v>
      </c>
      <c r="E265">
        <f>VLOOKUP(A265,home!$A$2:$E$405,3,FALSE)</f>
        <v>1.2380952380952399</v>
      </c>
      <c r="F265">
        <f>VLOOKUP(B265,home!$B$2:$E$405,3,FALSE)</f>
        <v>0.63</v>
      </c>
      <c r="G265">
        <f>VLOOKUP(C265,away!$B$2:$E$405,4,FALSE)</f>
        <v>0.87</v>
      </c>
      <c r="H265">
        <f>VLOOKUP(A265,away!$A$2:$E$405,3,FALSE)</f>
        <v>1.15079365079365</v>
      </c>
      <c r="I265">
        <f>VLOOKUP(C265,away!$B$2:$E$405,3,FALSE)</f>
        <v>0.57999999999999996</v>
      </c>
      <c r="J265">
        <f>VLOOKUP(B265,home!$B$2:$E$405,4,FALSE)</f>
        <v>1.06</v>
      </c>
      <c r="K265" s="3">
        <f t="shared" si="336"/>
        <v>0.67860000000000098</v>
      </c>
      <c r="L265" s="3">
        <f t="shared" si="337"/>
        <v>0.70750793650793609</v>
      </c>
      <c r="M265" s="5">
        <f t="shared" si="338"/>
        <v>0.25004661049752536</v>
      </c>
      <c r="N265" s="5">
        <f t="shared" si="339"/>
        <v>0.16968162988362095</v>
      </c>
      <c r="O265" s="5">
        <f t="shared" si="340"/>
        <v>0.17690996142390777</v>
      </c>
      <c r="P265" s="5">
        <f t="shared" si="341"/>
        <v>0.12005109982226399</v>
      </c>
      <c r="Q265" s="5">
        <f t="shared" si="342"/>
        <v>5.757297701951266E-2</v>
      </c>
      <c r="R265" s="5">
        <f t="shared" si="343"/>
        <v>6.2582600877363781E-2</v>
      </c>
      <c r="S265" s="5">
        <f t="shared" si="344"/>
        <v>1.4409580017760154E-2</v>
      </c>
      <c r="T265" s="5">
        <f t="shared" si="345"/>
        <v>4.0733338169694225E-2</v>
      </c>
      <c r="U265" s="5">
        <f t="shared" si="346"/>
        <v>4.2468552955379123E-2</v>
      </c>
      <c r="V265" s="5">
        <f t="shared" si="347"/>
        <v>7.6869487371308658E-4</v>
      </c>
      <c r="W265" s="5">
        <f t="shared" si="348"/>
        <v>1.3023007401813785E-2</v>
      </c>
      <c r="X265" s="5">
        <f t="shared" si="349"/>
        <v>9.2138810939848478E-3</v>
      </c>
      <c r="Y265" s="5">
        <f t="shared" si="350"/>
        <v>3.259447000017352E-3</v>
      </c>
      <c r="Z265" s="5">
        <f t="shared" si="351"/>
        <v>1.4759228936014467E-2</v>
      </c>
      <c r="AA265" s="5">
        <f t="shared" si="352"/>
        <v>1.0015612755979432E-2</v>
      </c>
      <c r="AB265" s="5">
        <f t="shared" si="353"/>
        <v>3.3982974081038252E-3</v>
      </c>
      <c r="AC265" s="5">
        <f t="shared" si="354"/>
        <v>2.3066365715119754E-5</v>
      </c>
      <c r="AD265" s="5">
        <f t="shared" si="355"/>
        <v>2.2093532057177114E-3</v>
      </c>
      <c r="AE265" s="5">
        <f t="shared" si="356"/>
        <v>1.5631349275945314E-3</v>
      </c>
      <c r="AF265" s="5">
        <f t="shared" si="357"/>
        <v>5.5296518355294443E-4</v>
      </c>
      <c r="AG265" s="5">
        <f t="shared" si="358"/>
        <v>1.3040908532542531E-4</v>
      </c>
      <c r="AH265" s="5">
        <f t="shared" si="359"/>
        <v>2.6105679022419537E-3</v>
      </c>
      <c r="AI265" s="5">
        <f t="shared" si="360"/>
        <v>1.7715313784613925E-3</v>
      </c>
      <c r="AJ265" s="5">
        <f t="shared" si="361"/>
        <v>6.0108059671195116E-4</v>
      </c>
      <c r="AK265" s="5">
        <f t="shared" si="362"/>
        <v>1.3596443097624357E-4</v>
      </c>
      <c r="AL265" s="5">
        <f t="shared" si="363"/>
        <v>4.4298022156634621E-7</v>
      </c>
      <c r="AM265" s="5">
        <f t="shared" si="364"/>
        <v>2.9985341708000838E-4</v>
      </c>
      <c r="AN265" s="5">
        <f t="shared" si="365"/>
        <v>2.1214867237313024E-4</v>
      </c>
      <c r="AO265" s="5">
        <f t="shared" si="366"/>
        <v>7.5048434711805768E-5</v>
      </c>
      <c r="AP265" s="5">
        <f t="shared" si="367"/>
        <v>1.7699121060366756E-5</v>
      </c>
      <c r="AQ265" s="5">
        <f t="shared" si="368"/>
        <v>3.1305671548560591E-6</v>
      </c>
      <c r="AR265" s="5">
        <f t="shared" si="369"/>
        <v>3.6939950192581132E-4</v>
      </c>
      <c r="AS265" s="5">
        <f t="shared" si="370"/>
        <v>2.5067450200685589E-4</v>
      </c>
      <c r="AT265" s="5">
        <f t="shared" si="371"/>
        <v>8.505385853092631E-5</v>
      </c>
      <c r="AU265" s="5">
        <f t="shared" si="372"/>
        <v>1.9239182799695563E-5</v>
      </c>
      <c r="AV265" s="5">
        <f t="shared" si="373"/>
        <v>3.2639273619683563E-6</v>
      </c>
      <c r="AW265" s="5">
        <f t="shared" si="374"/>
        <v>5.9078166236393116E-9</v>
      </c>
      <c r="AX265" s="5">
        <f t="shared" si="375"/>
        <v>3.3913421471748973E-5</v>
      </c>
      <c r="AY265" s="5">
        <f t="shared" si="376"/>
        <v>2.3994014845401046E-5</v>
      </c>
      <c r="AZ265" s="5">
        <f t="shared" si="377"/>
        <v>8.4879779659052388E-6</v>
      </c>
      <c r="BA265" s="5">
        <f t="shared" si="378"/>
        <v>2.0017705919274818E-6</v>
      </c>
      <c r="BB265" s="5">
        <f t="shared" si="379"/>
        <v>3.5406714521422057E-7</v>
      </c>
      <c r="BC265" s="5">
        <f t="shared" si="380"/>
        <v>5.01010630591538E-8</v>
      </c>
      <c r="BD265" s="5">
        <f t="shared" si="381"/>
        <v>4.3558846559098333E-5</v>
      </c>
      <c r="BE265" s="5">
        <f t="shared" si="382"/>
        <v>2.9559033275004171E-5</v>
      </c>
      <c r="BF265" s="5">
        <f t="shared" si="383"/>
        <v>1.0029379990208927E-5</v>
      </c>
      <c r="BG265" s="5">
        <f t="shared" si="384"/>
        <v>2.2686457537852631E-6</v>
      </c>
      <c r="BH265" s="5">
        <f t="shared" si="385"/>
        <v>3.8487575212967035E-7</v>
      </c>
      <c r="BI265" s="5">
        <f t="shared" si="386"/>
        <v>5.2235337079038969E-8</v>
      </c>
      <c r="BJ265" s="8">
        <f t="shared" si="387"/>
        <v>0.29861682453629784</v>
      </c>
      <c r="BK265" s="8">
        <f t="shared" si="388"/>
        <v>0.38532348857204463</v>
      </c>
      <c r="BL265" s="8">
        <f t="shared" si="389"/>
        <v>0.301307653718418</v>
      </c>
      <c r="BM265" s="8">
        <f t="shared" si="390"/>
        <v>0.16313832813155171</v>
      </c>
      <c r="BN265" s="8">
        <f t="shared" si="391"/>
        <v>0.83684487952419462</v>
      </c>
    </row>
    <row r="266" spans="1:66" x14ac:dyDescent="0.25">
      <c r="A266" t="s">
        <v>32</v>
      </c>
      <c r="B266" t="s">
        <v>310</v>
      </c>
      <c r="C266" t="s">
        <v>308</v>
      </c>
      <c r="D266" s="11">
        <v>44504</v>
      </c>
      <c r="E266">
        <f>VLOOKUP(A266,home!$A$2:$E$405,3,FALSE)</f>
        <v>1.2380952380952399</v>
      </c>
      <c r="F266">
        <f>VLOOKUP(B266,home!$B$2:$E$405,3,FALSE)</f>
        <v>1.04</v>
      </c>
      <c r="G266">
        <f>VLOOKUP(C266,away!$B$2:$E$405,4,FALSE)</f>
        <v>1.27</v>
      </c>
      <c r="H266">
        <f>VLOOKUP(A266,away!$A$2:$E$405,3,FALSE)</f>
        <v>1.15079365079365</v>
      </c>
      <c r="I266">
        <f>VLOOKUP(C266,away!$B$2:$E$405,3,FALSE)</f>
        <v>0.52</v>
      </c>
      <c r="J266">
        <f>VLOOKUP(B266,home!$B$2:$E$405,4,FALSE)</f>
        <v>0.81</v>
      </c>
      <c r="K266" s="3">
        <f t="shared" si="336"/>
        <v>1.635276190476193</v>
      </c>
      <c r="L266" s="3">
        <f t="shared" si="337"/>
        <v>0.48471428571428549</v>
      </c>
      <c r="M266" s="5">
        <f t="shared" si="338"/>
        <v>0.12003277167526687</v>
      </c>
      <c r="N266" s="5">
        <f t="shared" si="339"/>
        <v>0.1962867335974291</v>
      </c>
      <c r="O266" s="5">
        <f t="shared" si="340"/>
        <v>5.8181599184882901E-2</v>
      </c>
      <c r="P266" s="5">
        <f t="shared" si="341"/>
        <v>9.51429838708681E-2</v>
      </c>
      <c r="Q266" s="5">
        <f t="shared" si="342"/>
        <v>0.16049151097910963</v>
      </c>
      <c r="R266" s="5">
        <f t="shared" si="343"/>
        <v>1.4100726145307682E-2</v>
      </c>
      <c r="S266" s="5">
        <f t="shared" si="344"/>
        <v>1.8853574847754469E-2</v>
      </c>
      <c r="T266" s="5">
        <f t="shared" si="345"/>
        <v>7.7792528107445538E-2</v>
      </c>
      <c r="U266" s="5">
        <f t="shared" si="346"/>
        <v>2.3058581733846801E-2</v>
      </c>
      <c r="V266" s="5">
        <f t="shared" si="347"/>
        <v>1.6604589106168455E-3</v>
      </c>
      <c r="W266" s="5">
        <f t="shared" si="348"/>
        <v>8.7482648892562159E-2</v>
      </c>
      <c r="X266" s="5">
        <f t="shared" si="349"/>
        <v>4.2404089670351898E-2</v>
      </c>
      <c r="Y266" s="5">
        <f t="shared" si="350"/>
        <v>1.0276934017964565E-2</v>
      </c>
      <c r="Z266" s="5">
        <f t="shared" si="351"/>
        <v>2.2782744671918545E-3</v>
      </c>
      <c r="AA266" s="5">
        <f t="shared" si="352"/>
        <v>3.725607991568675E-3</v>
      </c>
      <c r="AB266" s="5">
        <f t="shared" si="353"/>
        <v>3.046199021830042E-3</v>
      </c>
      <c r="AC266" s="5">
        <f t="shared" si="354"/>
        <v>8.2259314032616276E-5</v>
      </c>
      <c r="AD266" s="5">
        <f t="shared" si="355"/>
        <v>3.5764573203448849E-2</v>
      </c>
      <c r="AE266" s="5">
        <f t="shared" si="356"/>
        <v>1.7335599554185985E-2</v>
      </c>
      <c r="AF266" s="5">
        <f t="shared" si="357"/>
        <v>4.2014063776680717E-3</v>
      </c>
      <c r="AG266" s="5">
        <f t="shared" si="358"/>
        <v>6.7882723044894108E-4</v>
      </c>
      <c r="AH266" s="5">
        <f t="shared" si="359"/>
        <v>2.7607804525649849E-4</v>
      </c>
      <c r="AI266" s="5">
        <f t="shared" si="360"/>
        <v>4.5146385412116093E-4</v>
      </c>
      <c r="AJ266" s="5">
        <f t="shared" si="361"/>
        <v>3.6913404575247594E-4</v>
      </c>
      <c r="AK266" s="5">
        <f t="shared" si="362"/>
        <v>2.0121203870439118E-4</v>
      </c>
      <c r="AL266" s="5">
        <f t="shared" si="363"/>
        <v>2.6080866013515649E-6</v>
      </c>
      <c r="AM266" s="5">
        <f t="shared" si="364"/>
        <v>1.1696991004428545E-2</v>
      </c>
      <c r="AN266" s="5">
        <f t="shared" si="365"/>
        <v>5.6696986397180051E-3</v>
      </c>
      <c r="AO266" s="5">
        <f t="shared" si="366"/>
        <v>1.3740919631830841E-3</v>
      </c>
      <c r="AP266" s="5">
        <f t="shared" si="367"/>
        <v>2.2201400148000967E-4</v>
      </c>
      <c r="AQ266" s="5">
        <f t="shared" si="368"/>
        <v>2.6903339536488297E-5</v>
      </c>
      <c r="AR266" s="5">
        <f t="shared" si="369"/>
        <v>2.6763794501579978E-5</v>
      </c>
      <c r="AS266" s="5">
        <f t="shared" si="370"/>
        <v>4.3766195915231392E-5</v>
      </c>
      <c r="AT266" s="5">
        <f t="shared" si="371"/>
        <v>3.578490906394716E-5</v>
      </c>
      <c r="AU266" s="5">
        <f t="shared" si="372"/>
        <v>1.9506069923542833E-5</v>
      </c>
      <c r="AV266" s="5">
        <f t="shared" si="373"/>
        <v>7.9744529289333422E-6</v>
      </c>
      <c r="AW266" s="5">
        <f t="shared" si="374"/>
        <v>5.7424396591164331E-8</v>
      </c>
      <c r="AX266" s="5">
        <f t="shared" si="375"/>
        <v>3.1879684816260383E-3</v>
      </c>
      <c r="AY266" s="5">
        <f t="shared" si="376"/>
        <v>1.5452538654510206E-3</v>
      </c>
      <c r="AZ266" s="5">
        <f t="shared" si="377"/>
        <v>3.7450331181966497E-4</v>
      </c>
      <c r="BA266" s="5">
        <f t="shared" si="378"/>
        <v>6.0509035095434418E-5</v>
      </c>
      <c r="BB266" s="5">
        <f t="shared" si="379"/>
        <v>7.3323984313860304E-6</v>
      </c>
      <c r="BC266" s="5">
        <f t="shared" si="380"/>
        <v>7.1082365364836558E-7</v>
      </c>
      <c r="BD266" s="5">
        <f t="shared" si="381"/>
        <v>2.1621322558062087E-6</v>
      </c>
      <c r="BE266" s="5">
        <f t="shared" si="382"/>
        <v>3.5356833985804755E-6</v>
      </c>
      <c r="BF266" s="5">
        <f t="shared" si="383"/>
        <v>2.8909094393802998E-6</v>
      </c>
      <c r="BG266" s="5">
        <f t="shared" si="384"/>
        <v>1.5758117916804945E-6</v>
      </c>
      <c r="BH266" s="5">
        <f t="shared" si="385"/>
        <v>6.442218759016858E-7</v>
      </c>
      <c r="BI266" s="5">
        <f t="shared" si="386"/>
        <v>2.1069613900918694E-7</v>
      </c>
      <c r="BJ266" s="8">
        <f t="shared" si="387"/>
        <v>0.65688082849503815</v>
      </c>
      <c r="BK266" s="8">
        <f t="shared" si="388"/>
        <v>0.23731991057059124</v>
      </c>
      <c r="BL266" s="8">
        <f t="shared" si="389"/>
        <v>0.1035554169385042</v>
      </c>
      <c r="BM266" s="8">
        <f t="shared" si="390"/>
        <v>0.35425290857740671</v>
      </c>
      <c r="BN266" s="8">
        <f t="shared" si="391"/>
        <v>0.64423632545286424</v>
      </c>
    </row>
    <row r="267" spans="1:66" x14ac:dyDescent="0.25">
      <c r="A267" t="s">
        <v>32</v>
      </c>
      <c r="B267" t="s">
        <v>208</v>
      </c>
      <c r="C267" t="s">
        <v>331</v>
      </c>
      <c r="D267" s="11">
        <v>44504</v>
      </c>
      <c r="E267">
        <f>VLOOKUP(A267,home!$A$2:$E$405,3,FALSE)</f>
        <v>1.2380952380952399</v>
      </c>
      <c r="F267">
        <f>VLOOKUP(B267,home!$B$2:$E$405,3,FALSE)</f>
        <v>1.38</v>
      </c>
      <c r="G267">
        <f>VLOOKUP(C267,away!$B$2:$E$405,4,FALSE)</f>
        <v>0.63</v>
      </c>
      <c r="H267">
        <f>VLOOKUP(A267,away!$A$2:$E$405,3,FALSE)</f>
        <v>1.15079365079365</v>
      </c>
      <c r="I267">
        <f>VLOOKUP(C267,away!$B$2:$E$405,3,FALSE)</f>
        <v>0.4</v>
      </c>
      <c r="J267">
        <f>VLOOKUP(B267,home!$B$2:$E$405,4,FALSE)</f>
        <v>0.74</v>
      </c>
      <c r="K267" s="3">
        <f t="shared" si="336"/>
        <v>1.0764000000000014</v>
      </c>
      <c r="L267" s="3">
        <f t="shared" si="337"/>
        <v>0.3406349206349204</v>
      </c>
      <c r="M267" s="5">
        <f t="shared" si="338"/>
        <v>0.24243178172977117</v>
      </c>
      <c r="N267" s="5">
        <f t="shared" si="339"/>
        <v>0.26095356985392604</v>
      </c>
      <c r="O267" s="5">
        <f t="shared" si="340"/>
        <v>8.2580730728902957E-2</v>
      </c>
      <c r="P267" s="5">
        <f t="shared" si="341"/>
        <v>8.8889898556591254E-2</v>
      </c>
      <c r="Q267" s="5">
        <f t="shared" si="342"/>
        <v>0.14044521129538315</v>
      </c>
      <c r="R267" s="5">
        <f t="shared" si="343"/>
        <v>1.4064940328906794E-2</v>
      </c>
      <c r="S267" s="5">
        <f t="shared" si="344"/>
        <v>8.1480798526330049E-3</v>
      </c>
      <c r="T267" s="5">
        <f t="shared" si="345"/>
        <v>4.7840543403157472E-2</v>
      </c>
      <c r="U267" s="5">
        <f t="shared" si="346"/>
        <v>1.5139501770035292E-2</v>
      </c>
      <c r="V267" s="5">
        <f t="shared" si="347"/>
        <v>3.3195225585786554E-4</v>
      </c>
      <c r="W267" s="5">
        <f t="shared" si="348"/>
        <v>5.0391741812783539E-2</v>
      </c>
      <c r="X267" s="5">
        <f t="shared" si="349"/>
        <v>1.7165186973052925E-2</v>
      </c>
      <c r="Y267" s="5">
        <f t="shared" si="350"/>
        <v>2.9235310511247256E-3</v>
      </c>
      <c r="Z267" s="5">
        <f t="shared" si="351"/>
        <v>1.597003277557353E-3</v>
      </c>
      <c r="AA267" s="5">
        <f t="shared" si="352"/>
        <v>1.7190143279627369E-3</v>
      </c>
      <c r="AB267" s="5">
        <f t="shared" si="353"/>
        <v>9.2517351130954608E-4</v>
      </c>
      <c r="AC267" s="5">
        <f t="shared" si="354"/>
        <v>7.6070890278651041E-6</v>
      </c>
      <c r="AD267" s="5">
        <f t="shared" si="355"/>
        <v>1.3560417721820067E-2</v>
      </c>
      <c r="AE267" s="5">
        <f t="shared" si="356"/>
        <v>4.619151814448547E-3</v>
      </c>
      <c r="AF267" s="5">
        <f t="shared" si="357"/>
        <v>7.8672220585766458E-4</v>
      </c>
      <c r="AG267" s="5">
        <f t="shared" si="358"/>
        <v>8.932835205135173E-5</v>
      </c>
      <c r="AH267" s="5">
        <f t="shared" si="359"/>
        <v>1.3599877117611412E-4</v>
      </c>
      <c r="AI267" s="5">
        <f t="shared" si="360"/>
        <v>1.4638907729396943E-4</v>
      </c>
      <c r="AJ267" s="5">
        <f t="shared" si="361"/>
        <v>7.8786601399614435E-5</v>
      </c>
      <c r="AK267" s="5">
        <f t="shared" si="362"/>
        <v>2.8268632582181699E-5</v>
      </c>
      <c r="AL267" s="5">
        <f t="shared" si="363"/>
        <v>1.1156843664196021E-7</v>
      </c>
      <c r="AM267" s="5">
        <f t="shared" si="364"/>
        <v>2.9192867271534283E-3</v>
      </c>
      <c r="AN267" s="5">
        <f t="shared" si="365"/>
        <v>9.9441100261448475E-4</v>
      </c>
      <c r="AO267" s="5">
        <f t="shared" si="366"/>
        <v>1.6936555647703829E-4</v>
      </c>
      <c r="AP267" s="5">
        <f t="shared" si="367"/>
        <v>1.9230607629615027E-5</v>
      </c>
      <c r="AQ267" s="5">
        <f t="shared" si="368"/>
        <v>1.637654125918802E-6</v>
      </c>
      <c r="AR267" s="5">
        <f t="shared" si="369"/>
        <v>9.2651861252044672E-6</v>
      </c>
      <c r="AS267" s="5">
        <f t="shared" si="370"/>
        <v>9.9730463451701002E-6</v>
      </c>
      <c r="AT267" s="5">
        <f t="shared" si="371"/>
        <v>5.3674935429705544E-6</v>
      </c>
      <c r="AU267" s="5">
        <f t="shared" si="372"/>
        <v>1.9258566832178376E-6</v>
      </c>
      <c r="AV267" s="5">
        <f t="shared" si="373"/>
        <v>5.1824803345392065E-7</v>
      </c>
      <c r="AW267" s="5">
        <f t="shared" si="374"/>
        <v>1.1363227562707993E-9</v>
      </c>
      <c r="AX267" s="5">
        <f t="shared" si="375"/>
        <v>5.2372003885132546E-4</v>
      </c>
      <c r="AY267" s="5">
        <f t="shared" si="376"/>
        <v>1.783973338690387E-4</v>
      </c>
      <c r="AZ267" s="5">
        <f t="shared" si="377"/>
        <v>3.0384180831980696E-5</v>
      </c>
      <c r="BA267" s="5">
        <f t="shared" si="378"/>
        <v>3.4499710087529389E-6</v>
      </c>
      <c r="BB267" s="5">
        <f t="shared" si="379"/>
        <v>2.9379515018983335E-7</v>
      </c>
      <c r="BC267" s="5">
        <f t="shared" si="380"/>
        <v>2.0015377533567678E-8</v>
      </c>
      <c r="BD267" s="5">
        <f t="shared" si="381"/>
        <v>5.2600765673779826E-7</v>
      </c>
      <c r="BE267" s="5">
        <f t="shared" si="382"/>
        <v>5.661946417125667E-7</v>
      </c>
      <c r="BF267" s="5">
        <f t="shared" si="383"/>
        <v>3.0472595616970379E-7</v>
      </c>
      <c r="BG267" s="5">
        <f t="shared" si="384"/>
        <v>1.0933567307368987E-7</v>
      </c>
      <c r="BH267" s="5">
        <f t="shared" si="385"/>
        <v>2.9422229624129978E-8</v>
      </c>
      <c r="BI267" s="5">
        <f t="shared" si="386"/>
        <v>6.3340175934827106E-9</v>
      </c>
      <c r="BJ267" s="8">
        <f t="shared" si="387"/>
        <v>0.54361560136669484</v>
      </c>
      <c r="BK267" s="8">
        <f t="shared" si="388"/>
        <v>0.33998782838618685</v>
      </c>
      <c r="BL267" s="8">
        <f t="shared" si="389"/>
        <v>0.11484739560047412</v>
      </c>
      <c r="BM267" s="8">
        <f t="shared" si="390"/>
        <v>0.17050329993988544</v>
      </c>
      <c r="BN267" s="8">
        <f t="shared" si="391"/>
        <v>0.82936613249348135</v>
      </c>
    </row>
    <row r="268" spans="1:66" x14ac:dyDescent="0.25">
      <c r="A268" t="s">
        <v>32</v>
      </c>
      <c r="B268" t="s">
        <v>33</v>
      </c>
      <c r="C268" t="s">
        <v>311</v>
      </c>
      <c r="D268" s="11">
        <v>44504</v>
      </c>
      <c r="E268">
        <f>VLOOKUP(A268,home!$A$2:$E$405,3,FALSE)</f>
        <v>1.2380952380952399</v>
      </c>
      <c r="F268">
        <f>VLOOKUP(B268,home!$B$2:$E$405,3,FALSE)</f>
        <v>1.5</v>
      </c>
      <c r="G268">
        <f>VLOOKUP(C268,away!$B$2:$E$405,4,FALSE)</f>
        <v>0.98</v>
      </c>
      <c r="H268">
        <f>VLOOKUP(A268,away!$A$2:$E$405,3,FALSE)</f>
        <v>1.15079365079365</v>
      </c>
      <c r="I268">
        <f>VLOOKUP(C268,away!$B$2:$E$405,3,FALSE)</f>
        <v>0.98</v>
      </c>
      <c r="J268">
        <f>VLOOKUP(B268,home!$B$2:$E$405,4,FALSE)</f>
        <v>0.56000000000000005</v>
      </c>
      <c r="K268" s="3">
        <f t="shared" si="336"/>
        <v>1.8200000000000027</v>
      </c>
      <c r="L268" s="3">
        <f t="shared" si="337"/>
        <v>0.6315555555555552</v>
      </c>
      <c r="M268" s="5">
        <f t="shared" si="338"/>
        <v>8.6159456381953881E-2</v>
      </c>
      <c r="N268" s="5">
        <f t="shared" si="339"/>
        <v>0.15681021061515626</v>
      </c>
      <c r="O268" s="5">
        <f t="shared" si="340"/>
        <v>5.4414483341669498E-2</v>
      </c>
      <c r="P268" s="5">
        <f t="shared" si="341"/>
        <v>9.9034359681838602E-2</v>
      </c>
      <c r="Q268" s="5">
        <f t="shared" si="342"/>
        <v>0.14269729165979245</v>
      </c>
      <c r="R268" s="5">
        <f t="shared" si="343"/>
        <v>1.7182884628558291E-2</v>
      </c>
      <c r="S268" s="5">
        <f t="shared" si="344"/>
        <v>2.8458293521818327E-2</v>
      </c>
      <c r="T268" s="5">
        <f t="shared" si="345"/>
        <v>9.0121267310473291E-2</v>
      </c>
      <c r="U268" s="5">
        <f t="shared" si="346"/>
        <v>3.1272850023976131E-2</v>
      </c>
      <c r="V268" s="5">
        <f t="shared" si="347"/>
        <v>3.6345386603455366E-3</v>
      </c>
      <c r="W268" s="5">
        <f t="shared" si="348"/>
        <v>8.6569690273607572E-2</v>
      </c>
      <c r="X268" s="5">
        <f t="shared" si="349"/>
        <v>5.4673568835020565E-2</v>
      </c>
      <c r="Y268" s="5">
        <f t="shared" si="350"/>
        <v>1.7264698069903151E-2</v>
      </c>
      <c r="Z268" s="5">
        <f t="shared" si="351"/>
        <v>3.617315415878715E-3</v>
      </c>
      <c r="AA268" s="5">
        <f t="shared" si="352"/>
        <v>6.5835140568992695E-3</v>
      </c>
      <c r="AB268" s="5">
        <f t="shared" si="353"/>
        <v>5.9909977917783457E-3</v>
      </c>
      <c r="AC268" s="5">
        <f t="shared" si="354"/>
        <v>2.6110323817107878E-4</v>
      </c>
      <c r="AD268" s="5">
        <f t="shared" si="355"/>
        <v>3.9389209074491491E-2</v>
      </c>
      <c r="AE268" s="5">
        <f t="shared" si="356"/>
        <v>2.4876473819934384E-2</v>
      </c>
      <c r="AF268" s="5">
        <f t="shared" si="357"/>
        <v>7.8554376218059434E-3</v>
      </c>
      <c r="AG268" s="5">
        <f t="shared" si="358"/>
        <v>1.653715090457221E-3</v>
      </c>
      <c r="AH268" s="5">
        <f t="shared" si="359"/>
        <v>5.7113391177373879E-4</v>
      </c>
      <c r="AI268" s="5">
        <f t="shared" si="360"/>
        <v>1.039463719428206E-3</v>
      </c>
      <c r="AJ268" s="5">
        <f t="shared" si="361"/>
        <v>9.4591198467966898E-4</v>
      </c>
      <c r="AK268" s="5">
        <f t="shared" si="362"/>
        <v>5.738532707056669E-4</v>
      </c>
      <c r="AL268" s="5">
        <f t="shared" si="363"/>
        <v>1.2004807406627699E-5</v>
      </c>
      <c r="AM268" s="5">
        <f t="shared" si="364"/>
        <v>1.4337672103114926E-2</v>
      </c>
      <c r="AN268" s="5">
        <f t="shared" si="365"/>
        <v>9.0550364704561296E-3</v>
      </c>
      <c r="AO268" s="5">
        <f t="shared" si="366"/>
        <v>2.8593792943373678E-3</v>
      </c>
      <c r="AP268" s="5">
        <f t="shared" si="367"/>
        <v>6.0195229292642931E-4</v>
      </c>
      <c r="AQ268" s="5">
        <f t="shared" si="368"/>
        <v>9.5041578694272813E-5</v>
      </c>
      <c r="AR268" s="5">
        <f t="shared" si="369"/>
        <v>7.2140558989376214E-5</v>
      </c>
      <c r="AS268" s="5">
        <f t="shared" si="370"/>
        <v>1.3129581736066488E-4</v>
      </c>
      <c r="AT268" s="5">
        <f t="shared" si="371"/>
        <v>1.1947919379820525E-4</v>
      </c>
      <c r="AU268" s="5">
        <f t="shared" si="372"/>
        <v>7.2484044237577989E-5</v>
      </c>
      <c r="AV268" s="5">
        <f t="shared" si="373"/>
        <v>3.2980240128098022E-5</v>
      </c>
      <c r="AW268" s="5">
        <f t="shared" si="374"/>
        <v>3.8329719766874971E-7</v>
      </c>
      <c r="AX268" s="5">
        <f t="shared" si="375"/>
        <v>4.3490938712782024E-3</v>
      </c>
      <c r="AY268" s="5">
        <f t="shared" si="376"/>
        <v>2.7466943960383649E-3</v>
      </c>
      <c r="AZ268" s="5">
        <f t="shared" si="377"/>
        <v>8.6734505261567001E-4</v>
      </c>
      <c r="BA268" s="5">
        <f t="shared" si="378"/>
        <v>1.8259219552101729E-4</v>
      </c>
      <c r="BB268" s="5">
        <f t="shared" si="379"/>
        <v>2.8829278870596149E-5</v>
      </c>
      <c r="BC268" s="5">
        <f t="shared" si="380"/>
        <v>3.6414582466770759E-6</v>
      </c>
      <c r="BD268" s="5">
        <f t="shared" si="381"/>
        <v>7.5934618017706323E-6</v>
      </c>
      <c r="BE268" s="5">
        <f t="shared" si="382"/>
        <v>1.3820100479222568E-5</v>
      </c>
      <c r="BF268" s="5">
        <f t="shared" si="383"/>
        <v>1.2576291436092559E-5</v>
      </c>
      <c r="BG268" s="5">
        <f t="shared" si="384"/>
        <v>7.6296168045628332E-6</v>
      </c>
      <c r="BH268" s="5">
        <f t="shared" si="385"/>
        <v>3.4714756460760929E-6</v>
      </c>
      <c r="BI268" s="5">
        <f t="shared" si="386"/>
        <v>1.2636171351716998E-6</v>
      </c>
      <c r="BJ268" s="8">
        <f t="shared" si="387"/>
        <v>0.65703884036274196</v>
      </c>
      <c r="BK268" s="8">
        <f t="shared" si="388"/>
        <v>0.22030645068757243</v>
      </c>
      <c r="BL268" s="8">
        <f t="shared" si="389"/>
        <v>0.11904982714728567</v>
      </c>
      <c r="BM268" s="8">
        <f t="shared" si="390"/>
        <v>0.44096743620566914</v>
      </c>
      <c r="BN268" s="8">
        <f t="shared" si="391"/>
        <v>0.55629868630896906</v>
      </c>
    </row>
    <row r="269" spans="1:66" x14ac:dyDescent="0.25">
      <c r="A269" t="s">
        <v>213</v>
      </c>
      <c r="B269" t="s">
        <v>315</v>
      </c>
      <c r="C269" t="s">
        <v>218</v>
      </c>
      <c r="D269" s="11">
        <v>44504</v>
      </c>
      <c r="E269">
        <f>VLOOKUP(A269,home!$A$2:$E$405,3,FALSE)</f>
        <v>1.2619047619047601</v>
      </c>
      <c r="F269">
        <f>VLOOKUP(B269,home!$B$2:$E$405,3,FALSE)</f>
        <v>2.2799999999999998</v>
      </c>
      <c r="G269">
        <f>VLOOKUP(C269,away!$B$2:$E$405,4,FALSE)</f>
        <v>0.62</v>
      </c>
      <c r="H269">
        <f>VLOOKUP(A269,away!$A$2:$E$405,3,FALSE)</f>
        <v>1.14761904761905</v>
      </c>
      <c r="I269">
        <f>VLOOKUP(C269,away!$B$2:$E$405,3,FALSE)</f>
        <v>1.1399999999999999</v>
      </c>
      <c r="J269">
        <f>VLOOKUP(B269,home!$B$2:$E$405,4,FALSE)</f>
        <v>0.15</v>
      </c>
      <c r="K269" s="3">
        <f t="shared" si="336"/>
        <v>1.7838285714285687</v>
      </c>
      <c r="L269" s="3">
        <f t="shared" si="337"/>
        <v>0.19624285714285752</v>
      </c>
      <c r="M269" s="5">
        <f t="shared" si="338"/>
        <v>0.13805937557472284</v>
      </c>
      <c r="N269" s="5">
        <f t="shared" si="339"/>
        <v>0.24627425870377809</v>
      </c>
      <c r="O269" s="5">
        <f t="shared" si="340"/>
        <v>2.7093166318142445E-2</v>
      </c>
      <c r="P269" s="5">
        <f t="shared" si="341"/>
        <v>4.8329564168768657E-2</v>
      </c>
      <c r="Q269" s="5">
        <f t="shared" si="342"/>
        <v>0.21965552954159515</v>
      </c>
      <c r="R269" s="5">
        <f t="shared" si="343"/>
        <v>2.6584201836594538E-3</v>
      </c>
      <c r="S269" s="5">
        <f t="shared" si="344"/>
        <v>4.2296054922378945E-3</v>
      </c>
      <c r="T269" s="5">
        <f t="shared" si="345"/>
        <v>4.3105828704469974E-2</v>
      </c>
      <c r="U269" s="5">
        <f t="shared" si="346"/>
        <v>4.7421658784741168E-3</v>
      </c>
      <c r="V269" s="5">
        <f t="shared" si="347"/>
        <v>1.6451455453273504E-4</v>
      </c>
      <c r="W269" s="5">
        <f t="shared" si="348"/>
        <v>0.13060926982285648</v>
      </c>
      <c r="X269" s="5">
        <f t="shared" si="349"/>
        <v>2.5631136279379758E-2</v>
      </c>
      <c r="Y269" s="5">
        <f t="shared" si="350"/>
        <v>2.5149637076417172E-3</v>
      </c>
      <c r="Z269" s="5">
        <f t="shared" si="351"/>
        <v>1.7389865744252386E-4</v>
      </c>
      <c r="AA269" s="5">
        <f t="shared" si="352"/>
        <v>3.1020539367904339E-4</v>
      </c>
      <c r="AB269" s="5">
        <f t="shared" si="353"/>
        <v>2.7667662212796238E-4</v>
      </c>
      <c r="AC269" s="5">
        <f t="shared" si="354"/>
        <v>3.5994099852362391E-6</v>
      </c>
      <c r="AD269" s="5">
        <f t="shared" si="355"/>
        <v>5.8246136800858613E-2</v>
      </c>
      <c r="AE269" s="5">
        <f t="shared" si="356"/>
        <v>1.1430388303334232E-2</v>
      </c>
      <c r="AF269" s="5">
        <f t="shared" si="357"/>
        <v>1.1215660294493048E-3</v>
      </c>
      <c r="AG269" s="5">
        <f t="shared" si="358"/>
        <v>7.3366440697833995E-5</v>
      </c>
      <c r="AH269" s="5">
        <f t="shared" si="359"/>
        <v>8.5315923474569769E-6</v>
      </c>
      <c r="AI269" s="5">
        <f t="shared" si="360"/>
        <v>1.5218898189175089E-5</v>
      </c>
      <c r="AJ269" s="5">
        <f t="shared" si="361"/>
        <v>1.3573952707756517E-5</v>
      </c>
      <c r="AK269" s="5">
        <f t="shared" si="362"/>
        <v>8.0712015557720872E-6</v>
      </c>
      <c r="AL269" s="5">
        <f t="shared" si="363"/>
        <v>5.0400898925413177E-8</v>
      </c>
      <c r="AM269" s="5">
        <f t="shared" si="364"/>
        <v>2.0780224600141735E-2</v>
      </c>
      <c r="AN269" s="5">
        <f t="shared" si="365"/>
        <v>4.0779706476021076E-3</v>
      </c>
      <c r="AO269" s="5">
        <f t="shared" si="366"/>
        <v>4.0013630561507328E-4</v>
      </c>
      <c r="AP269" s="5">
        <f t="shared" si="367"/>
        <v>2.617463062016322E-5</v>
      </c>
      <c r="AQ269" s="5">
        <f t="shared" si="368"/>
        <v>1.2841460743899379E-6</v>
      </c>
      <c r="AR269" s="5">
        <f t="shared" si="369"/>
        <v>3.3485281164861918E-7</v>
      </c>
      <c r="AS269" s="5">
        <f t="shared" si="370"/>
        <v>5.9732001264199596E-7</v>
      </c>
      <c r="AT269" s="5">
        <f t="shared" si="371"/>
        <v>5.3275825241843319E-7</v>
      </c>
      <c r="AU269" s="5">
        <f t="shared" si="372"/>
        <v>3.1678313077611822E-7</v>
      </c>
      <c r="AV269" s="5">
        <f t="shared" si="373"/>
        <v>1.4127169990625804E-7</v>
      </c>
      <c r="AW269" s="5">
        <f t="shared" si="374"/>
        <v>4.9009780285540361E-10</v>
      </c>
      <c r="AX269" s="5">
        <f t="shared" si="375"/>
        <v>6.1780597270726092E-3</v>
      </c>
      <c r="AY269" s="5">
        <f t="shared" si="376"/>
        <v>1.2124000924399513E-3</v>
      </c>
      <c r="AZ269" s="5">
        <f t="shared" si="377"/>
        <v>1.1896242907034031E-4</v>
      </c>
      <c r="BA269" s="5">
        <f t="shared" si="378"/>
        <v>7.78184232447271E-6</v>
      </c>
      <c r="BB269" s="5">
        <f t="shared" si="379"/>
        <v>3.8178274289743486E-7</v>
      </c>
      <c r="BC269" s="5">
        <f t="shared" si="380"/>
        <v>1.4984427254805921E-8</v>
      </c>
      <c r="BD269" s="5">
        <f t="shared" si="381"/>
        <v>1.0952078746707368E-8</v>
      </c>
      <c r="BE269" s="5">
        <f t="shared" si="382"/>
        <v>1.9536630984912196E-8</v>
      </c>
      <c r="BF269" s="5">
        <f t="shared" si="383"/>
        <v>1.7425000270171517E-8</v>
      </c>
      <c r="BG269" s="5">
        <f t="shared" si="384"/>
        <v>1.0361071113027495E-8</v>
      </c>
      <c r="BH269" s="5">
        <f t="shared" si="385"/>
        <v>4.6205936705054095E-9</v>
      </c>
      <c r="BI269" s="5">
        <f t="shared" si="386"/>
        <v>1.6484694012819114E-9</v>
      </c>
      <c r="BJ269" s="8">
        <f t="shared" si="387"/>
        <v>0.77146583552219228</v>
      </c>
      <c r="BK269" s="8">
        <f t="shared" si="388"/>
        <v>0.19199910969358622</v>
      </c>
      <c r="BL269" s="8">
        <f t="shared" si="389"/>
        <v>3.5128017570634745E-2</v>
      </c>
      <c r="BM269" s="8">
        <f t="shared" si="390"/>
        <v>0.31548414735084679</v>
      </c>
      <c r="BN269" s="8">
        <f t="shared" si="391"/>
        <v>0.68207031449066668</v>
      </c>
    </row>
    <row r="270" spans="1:66" s="10" customFormat="1" x14ac:dyDescent="0.25">
      <c r="A270" t="s">
        <v>340</v>
      </c>
      <c r="B270" t="s">
        <v>431</v>
      </c>
      <c r="C270" t="s">
        <v>405</v>
      </c>
      <c r="D270" s="11">
        <v>44504</v>
      </c>
      <c r="E270">
        <f>VLOOKUP(A270,home!$A$2:$E$405,3,FALSE)</f>
        <v>1.35849056603774</v>
      </c>
      <c r="F270">
        <f>VLOOKUP(B270,home!$B$2:$E$405,3,FALSE)</f>
        <v>1.03</v>
      </c>
      <c r="G270">
        <f>VLOOKUP(C270,away!$B$2:$E$405,4,FALSE)</f>
        <v>0.83</v>
      </c>
      <c r="H270">
        <f>VLOOKUP(A270,away!$A$2:$E$405,3,FALSE)</f>
        <v>1.13836477987421</v>
      </c>
      <c r="I270">
        <f>VLOOKUP(C270,away!$B$2:$E$405,3,FALSE)</f>
        <v>0.59</v>
      </c>
      <c r="J270">
        <f>VLOOKUP(B270,home!$B$2:$E$405,4,FALSE)</f>
        <v>1</v>
      </c>
      <c r="K270" s="3">
        <f t="shared" si="336"/>
        <v>1.1613735849056639</v>
      </c>
      <c r="L270" s="3">
        <f t="shared" si="337"/>
        <v>0.67163522012578392</v>
      </c>
      <c r="M270" s="5">
        <f t="shared" si="338"/>
        <v>0.1599316400022629</v>
      </c>
      <c r="N270" s="5">
        <f t="shared" si="339"/>
        <v>0.18574038208927013</v>
      </c>
      <c r="O270" s="5">
        <f t="shared" si="340"/>
        <v>0.10741572223799746</v>
      </c>
      <c r="P270" s="5">
        <f t="shared" si="341"/>
        <v>0.12474978241077414</v>
      </c>
      <c r="Q270" s="5">
        <f t="shared" si="342"/>
        <v>0.10785698670438174</v>
      </c>
      <c r="R270" s="5">
        <f t="shared" si="343"/>
        <v>3.6072091125143736E-2</v>
      </c>
      <c r="S270" s="5">
        <f t="shared" si="344"/>
        <v>2.4326812710910892E-2</v>
      </c>
      <c r="T270" s="5">
        <f t="shared" si="345"/>
        <v>7.2440551007301165E-2</v>
      </c>
      <c r="U270" s="5">
        <f t="shared" si="346"/>
        <v>4.189317378505196E-2</v>
      </c>
      <c r="V270" s="5">
        <f t="shared" si="347"/>
        <v>2.1083762151204444E-3</v>
      </c>
      <c r="W270" s="5">
        <f t="shared" si="348"/>
        <v>4.1754085101996762E-2</v>
      </c>
      <c r="X270" s="5">
        <f t="shared" si="349"/>
        <v>2.8043514138630311E-2</v>
      </c>
      <c r="Y270" s="5">
        <f t="shared" si="350"/>
        <v>9.4175058957997482E-3</v>
      </c>
      <c r="Z270" s="5">
        <f t="shared" si="351"/>
        <v>8.0757622877444188E-3</v>
      </c>
      <c r="AA270" s="5">
        <f t="shared" si="352"/>
        <v>9.3789769989636989E-3</v>
      </c>
      <c r="AB270" s="5">
        <f t="shared" si="353"/>
        <v>5.4462480700171196E-3</v>
      </c>
      <c r="AC270" s="5">
        <f t="shared" si="354"/>
        <v>1.0278589733424765E-4</v>
      </c>
      <c r="AD270" s="5">
        <f t="shared" si="355"/>
        <v>1.2123022874840548E-2</v>
      </c>
      <c r="AE270" s="5">
        <f t="shared" si="356"/>
        <v>8.1422491371334442E-3</v>
      </c>
      <c r="AF270" s="5">
        <f t="shared" si="357"/>
        <v>2.7343106457687972E-3</v>
      </c>
      <c r="AG270" s="5">
        <f t="shared" si="358"/>
        <v>6.1215311082106689E-4</v>
      </c>
      <c r="AH270" s="5">
        <f t="shared" si="359"/>
        <v>1.3559915954531813E-3</v>
      </c>
      <c r="AI270" s="5">
        <f t="shared" si="360"/>
        <v>1.5748128203134119E-3</v>
      </c>
      <c r="AJ270" s="5">
        <f t="shared" si="361"/>
        <v>9.144730053413933E-4</v>
      </c>
      <c r="AK270" s="5">
        <f t="shared" si="362"/>
        <v>3.5401493083759661E-4</v>
      </c>
      <c r="AL270" s="5">
        <f t="shared" si="363"/>
        <v>3.2069997724433116E-6</v>
      </c>
      <c r="AM270" s="5">
        <f t="shared" si="364"/>
        <v>2.8158717072093871E-3</v>
      </c>
      <c r="AN270" s="5">
        <f t="shared" si="365"/>
        <v>1.8912386139175435E-3</v>
      </c>
      <c r="AO270" s="5">
        <f t="shared" si="366"/>
        <v>6.3511123138444573E-4</v>
      </c>
      <c r="AP270" s="5">
        <f t="shared" si="367"/>
        <v>1.4218769056508333E-4</v>
      </c>
      <c r="AQ270" s="5">
        <f t="shared" si="368"/>
        <v>2.3874565212964142E-5</v>
      </c>
      <c r="AR270" s="5">
        <f t="shared" si="369"/>
        <v>1.821463427401821E-4</v>
      </c>
      <c r="AS270" s="5">
        <f t="shared" si="370"/>
        <v>2.1153995104562101E-4</v>
      </c>
      <c r="AT270" s="5">
        <f t="shared" si="371"/>
        <v>1.2283845564831081E-4</v>
      </c>
      <c r="AU270" s="5">
        <f t="shared" si="372"/>
        <v>4.7553779200184685E-5</v>
      </c>
      <c r="AV270" s="5">
        <f t="shared" si="373"/>
        <v>1.3806925756382731E-5</v>
      </c>
      <c r="AW270" s="5">
        <f t="shared" si="374"/>
        <v>6.9486723584256295E-8</v>
      </c>
      <c r="AX270" s="5">
        <f t="shared" si="375"/>
        <v>5.450465032060326E-4</v>
      </c>
      <c r="AY270" s="5">
        <f t="shared" si="376"/>
        <v>3.6607242815957247E-4</v>
      </c>
      <c r="AZ270" s="5">
        <f t="shared" si="377"/>
        <v>1.2293356793446731E-4</v>
      </c>
      <c r="BA270" s="5">
        <f t="shared" si="378"/>
        <v>2.7522171320171325E-5</v>
      </c>
      <c r="BB270" s="5">
        <f t="shared" si="379"/>
        <v>4.6212148982407E-6</v>
      </c>
      <c r="BC270" s="5">
        <f t="shared" si="380"/>
        <v>6.2075413708568905E-7</v>
      </c>
      <c r="BD270" s="5">
        <f t="shared" si="381"/>
        <v>2.0389316500234777E-5</v>
      </c>
      <c r="BE270" s="5">
        <f t="shared" si="382"/>
        <v>2.3679613597653866E-5</v>
      </c>
      <c r="BF270" s="5">
        <f t="shared" si="383"/>
        <v>1.3750438866544091E-5</v>
      </c>
      <c r="BG270" s="5">
        <f t="shared" si="384"/>
        <v>5.3231321601548263E-6</v>
      </c>
      <c r="BH270" s="5">
        <f t="shared" si="385"/>
        <v>1.5455362699414115E-6</v>
      </c>
      <c r="BI270" s="5">
        <f t="shared" si="386"/>
        <v>3.5898899968471701E-7</v>
      </c>
      <c r="BJ270" s="8">
        <f t="shared" si="387"/>
        <v>0.4754398611538887</v>
      </c>
      <c r="BK270" s="8">
        <f t="shared" si="388"/>
        <v>0.31158867666433471</v>
      </c>
      <c r="BL270" s="8">
        <f t="shared" si="389"/>
        <v>0.20504843704990444</v>
      </c>
      <c r="BM270" s="8">
        <f t="shared" si="390"/>
        <v>0.27802012964460621</v>
      </c>
      <c r="BN270" s="8">
        <f t="shared" si="391"/>
        <v>0.72176660456983011</v>
      </c>
    </row>
    <row r="271" spans="1:66" x14ac:dyDescent="0.25">
      <c r="A271" t="s">
        <v>340</v>
      </c>
      <c r="B271" t="s">
        <v>428</v>
      </c>
      <c r="C271" t="s">
        <v>418</v>
      </c>
      <c r="D271" s="11">
        <v>44504</v>
      </c>
      <c r="E271">
        <f>VLOOKUP(A271,home!$A$2:$E$405,3,FALSE)</f>
        <v>1.35849056603774</v>
      </c>
      <c r="F271">
        <f>VLOOKUP(B271,home!$B$2:$E$405,3,FALSE)</f>
        <v>1.18</v>
      </c>
      <c r="G271">
        <f>VLOOKUP(C271,away!$B$2:$E$405,4,FALSE)</f>
        <v>0.69</v>
      </c>
      <c r="H271">
        <f>VLOOKUP(A271,away!$A$2:$E$405,3,FALSE)</f>
        <v>1.13836477987421</v>
      </c>
      <c r="I271">
        <f>VLOOKUP(C271,away!$B$2:$E$405,3,FALSE)</f>
        <v>1.08</v>
      </c>
      <c r="J271">
        <f>VLOOKUP(B271,home!$B$2:$E$405,4,FALSE)</f>
        <v>1.05</v>
      </c>
      <c r="K271" s="3">
        <f t="shared" si="336"/>
        <v>1.1060830188679278</v>
      </c>
      <c r="L271" s="3">
        <f t="shared" si="337"/>
        <v>1.2909056603773541</v>
      </c>
      <c r="M271" s="5">
        <f t="shared" si="338"/>
        <v>9.0991545875749286E-2</v>
      </c>
      <c r="N271" s="5">
        <f t="shared" si="339"/>
        <v>0.10064420375370831</v>
      </c>
      <c r="O271" s="5">
        <f t="shared" si="340"/>
        <v>0.11746150161749043</v>
      </c>
      <c r="P271" s="5">
        <f t="shared" si="341"/>
        <v>0.1299221723098338</v>
      </c>
      <c r="Q271" s="5">
        <f t="shared" si="342"/>
        <v>5.5660422359730274E-2</v>
      </c>
      <c r="R271" s="5">
        <f t="shared" si="343"/>
        <v>7.5815858657221069E-2</v>
      </c>
      <c r="S271" s="5">
        <f t="shared" si="344"/>
        <v>4.6377305427791622E-2</v>
      </c>
      <c r="T271" s="5">
        <f t="shared" si="345"/>
        <v>7.185235428317005E-2</v>
      </c>
      <c r="U271" s="5">
        <f t="shared" si="346"/>
        <v>8.38586338216432E-2</v>
      </c>
      <c r="V271" s="5">
        <f t="shared" si="347"/>
        <v>7.3577534765741255E-3</v>
      </c>
      <c r="W271" s="5">
        <f t="shared" si="348"/>
        <v>2.0521682665038125E-2</v>
      </c>
      <c r="X271" s="5">
        <f t="shared" si="349"/>
        <v>2.6491556312765539E-2</v>
      </c>
      <c r="Y271" s="5">
        <f t="shared" si="350"/>
        <v>1.7099049998177233E-2</v>
      </c>
      <c r="Z271" s="5">
        <f t="shared" si="351"/>
        <v>3.262370702899204E-2</v>
      </c>
      <c r="AA271" s="5">
        <f t="shared" si="352"/>
        <v>3.6084528357290348E-2</v>
      </c>
      <c r="AB271" s="5">
        <f t="shared" si="353"/>
        <v>1.9956242029928531E-2</v>
      </c>
      <c r="AC271" s="5">
        <f t="shared" si="354"/>
        <v>6.5660998076547323E-4</v>
      </c>
      <c r="AD271" s="5">
        <f t="shared" si="355"/>
        <v>5.6746711785987504E-3</v>
      </c>
      <c r="AE271" s="5">
        <f t="shared" si="356"/>
        <v>7.3254651452333572E-3</v>
      </c>
      <c r="AF271" s="5">
        <f t="shared" si="357"/>
        <v>4.7282422104393792E-3</v>
      </c>
      <c r="AG271" s="5">
        <f t="shared" si="358"/>
        <v>2.0345715443637756E-3</v>
      </c>
      <c r="AH271" s="5">
        <f t="shared" si="359"/>
        <v>1.0528532016554572E-2</v>
      </c>
      <c r="AI271" s="5">
        <f t="shared" si="360"/>
        <v>1.1645430477118312E-2</v>
      </c>
      <c r="AJ271" s="5">
        <f t="shared" si="361"/>
        <v>6.4404064490737999E-3</v>
      </c>
      <c r="AK271" s="5">
        <f t="shared" si="362"/>
        <v>2.3745414026426735E-3</v>
      </c>
      <c r="AL271" s="5">
        <f t="shared" si="363"/>
        <v>3.7501591709567566E-5</v>
      </c>
      <c r="AM271" s="5">
        <f t="shared" si="364"/>
        <v>1.2553314856614648E-3</v>
      </c>
      <c r="AN271" s="5">
        <f t="shared" si="365"/>
        <v>1.620514520490298E-3</v>
      </c>
      <c r="AO271" s="5">
        <f t="shared" si="366"/>
        <v>1.0459656836123098E-3</v>
      </c>
      <c r="AP271" s="5">
        <f t="shared" si="367"/>
        <v>4.5008100717853312E-4</v>
      </c>
      <c r="AQ271" s="5">
        <f t="shared" si="368"/>
        <v>1.4525302994877724E-4</v>
      </c>
      <c r="AR271" s="5">
        <f t="shared" si="369"/>
        <v>2.7182683151268988E-3</v>
      </c>
      <c r="AS271" s="5">
        <f t="shared" si="370"/>
        <v>3.0066304240885956E-3</v>
      </c>
      <c r="AT271" s="5">
        <f t="shared" si="371"/>
        <v>1.6627914280480365E-3</v>
      </c>
      <c r="AU271" s="5">
        <f t="shared" si="372"/>
        <v>6.1306178749436174E-4</v>
      </c>
      <c r="AV271" s="5">
        <f t="shared" si="373"/>
        <v>1.6952430816608296E-4</v>
      </c>
      <c r="AW271" s="5">
        <f t="shared" si="374"/>
        <v>1.4874056622788627E-6</v>
      </c>
      <c r="AX271" s="5">
        <f t="shared" si="375"/>
        <v>2.314168065567322E-4</v>
      </c>
      <c r="AY271" s="5">
        <f t="shared" si="376"/>
        <v>2.9873726549053676E-4</v>
      </c>
      <c r="AZ271" s="5">
        <f t="shared" si="377"/>
        <v>1.9282081349369318E-4</v>
      </c>
      <c r="BA271" s="5">
        <f t="shared" si="378"/>
        <v>8.2971159859191533E-5</v>
      </c>
      <c r="BB271" s="5">
        <f t="shared" si="379"/>
        <v>2.6776984977576165E-5</v>
      </c>
      <c r="BC271" s="5">
        <f t="shared" si="380"/>
        <v>6.9133122950784884E-6</v>
      </c>
      <c r="BD271" s="5">
        <f t="shared" si="381"/>
        <v>5.8483799240362103E-4</v>
      </c>
      <c r="BE271" s="5">
        <f t="shared" si="382"/>
        <v>6.4687937218645532E-4</v>
      </c>
      <c r="BF271" s="5">
        <f t="shared" si="383"/>
        <v>3.5775114441569231E-4</v>
      </c>
      <c r="BG271" s="5">
        <f t="shared" si="384"/>
        <v>1.3190082193958834E-4</v>
      </c>
      <c r="BH271" s="5">
        <f t="shared" si="385"/>
        <v>3.6473314830525231E-5</v>
      </c>
      <c r="BI271" s="5">
        <f t="shared" si="386"/>
        <v>8.0685028351735369E-6</v>
      </c>
      <c r="BJ271" s="8">
        <f t="shared" si="387"/>
        <v>0.31738900152078897</v>
      </c>
      <c r="BK271" s="8">
        <f t="shared" si="388"/>
        <v>0.27564162592791441</v>
      </c>
      <c r="BL271" s="8">
        <f t="shared" si="389"/>
        <v>0.37410186224049796</v>
      </c>
      <c r="BM271" s="8">
        <f t="shared" si="390"/>
        <v>0.42896324228463201</v>
      </c>
      <c r="BN271" s="8">
        <f t="shared" si="391"/>
        <v>0.57049570457373311</v>
      </c>
    </row>
    <row r="272" spans="1:66" s="10" customFormat="1" x14ac:dyDescent="0.25">
      <c r="A272" t="s">
        <v>340</v>
      </c>
      <c r="B272" t="s">
        <v>429</v>
      </c>
      <c r="C272" t="s">
        <v>387</v>
      </c>
      <c r="D272" s="11">
        <v>44504</v>
      </c>
      <c r="E272">
        <f>VLOOKUP(A272,home!$A$2:$E$405,3,FALSE)</f>
        <v>1.35849056603774</v>
      </c>
      <c r="F272">
        <f>VLOOKUP(B272,home!$B$2:$E$405,3,FALSE)</f>
        <v>0.79</v>
      </c>
      <c r="G272">
        <f>VLOOKUP(C272,away!$B$2:$E$405,4,FALSE)</f>
        <v>1.52</v>
      </c>
      <c r="H272">
        <f>VLOOKUP(A272,away!$A$2:$E$405,3,FALSE)</f>
        <v>1.13836477987421</v>
      </c>
      <c r="I272">
        <f>VLOOKUP(C272,away!$B$2:$E$405,3,FALSE)</f>
        <v>0.79</v>
      </c>
      <c r="J272">
        <f>VLOOKUP(B272,home!$B$2:$E$405,4,FALSE)</f>
        <v>1.41</v>
      </c>
      <c r="K272" s="3">
        <f t="shared" si="336"/>
        <v>1.6312754716981182</v>
      </c>
      <c r="L272" s="3">
        <f t="shared" si="337"/>
        <v>1.2680245283018825</v>
      </c>
      <c r="M272" s="5">
        <f t="shared" si="338"/>
        <v>5.5061749794281634E-2</v>
      </c>
      <c r="N272" s="5">
        <f t="shared" si="339"/>
        <v>8.9820881868190552E-2</v>
      </c>
      <c r="O272" s="5">
        <f t="shared" si="340"/>
        <v>6.9819649310370241E-2</v>
      </c>
      <c r="P272" s="5">
        <f t="shared" si="341"/>
        <v>0.11389508136257141</v>
      </c>
      <c r="Q272" s="5">
        <f t="shared" si="342"/>
        <v>7.3261300718936745E-2</v>
      </c>
      <c r="R272" s="5">
        <f t="shared" si="343"/>
        <v>4.4266513941492551E-2</v>
      </c>
      <c r="S272" s="5">
        <f t="shared" si="344"/>
        <v>5.8897917370281098E-2</v>
      </c>
      <c r="T272" s="5">
        <f t="shared" si="345"/>
        <v>9.2897126286912129E-2</v>
      </c>
      <c r="U272" s="5">
        <f t="shared" si="346"/>
        <v>7.2210878410339588E-2</v>
      </c>
      <c r="V272" s="5">
        <f t="shared" si="347"/>
        <v>1.3536687075141151E-2</v>
      </c>
      <c r="W272" s="5">
        <f t="shared" si="348"/>
        <v>3.9836454295833747E-2</v>
      </c>
      <c r="X272" s="5">
        <f t="shared" si="349"/>
        <v>5.0513601167694079E-2</v>
      </c>
      <c r="Y272" s="5">
        <f t="shared" si="350"/>
        <v>3.202624264674736E-2</v>
      </c>
      <c r="Z272" s="5">
        <f t="shared" si="351"/>
        <v>1.8710341820076599E-2</v>
      </c>
      <c r="AA272" s="5">
        <f t="shared" si="352"/>
        <v>3.0521721678178484E-2</v>
      </c>
      <c r="AB272" s="5">
        <f t="shared" si="353"/>
        <v>2.4894667963804646E-2</v>
      </c>
      <c r="AC272" s="5">
        <f t="shared" si="354"/>
        <v>1.7500375505263488E-3</v>
      </c>
      <c r="AD272" s="5">
        <f t="shared" si="355"/>
        <v>1.6246057693054174E-2</v>
      </c>
      <c r="AE272" s="5">
        <f t="shared" si="356"/>
        <v>2.0600399643000186E-2</v>
      </c>
      <c r="AF272" s="5">
        <f t="shared" si="357"/>
        <v>1.3060906020072793E-2</v>
      </c>
      <c r="AG272" s="5">
        <f t="shared" si="358"/>
        <v>5.5205163984326736E-3</v>
      </c>
      <c r="AH272" s="5">
        <f t="shared" si="359"/>
        <v>5.9312930901924011E-3</v>
      </c>
      <c r="AI272" s="5">
        <f t="shared" si="360"/>
        <v>9.6755729334834003E-3</v>
      </c>
      <c r="AJ272" s="5">
        <f t="shared" si="361"/>
        <v>7.8917624005088397E-3</v>
      </c>
      <c r="AK272" s="5">
        <f t="shared" si="362"/>
        <v>4.2912128108065105E-3</v>
      </c>
      <c r="AL272" s="5">
        <f t="shared" si="363"/>
        <v>1.4479791866364109E-4</v>
      </c>
      <c r="AM272" s="5">
        <f t="shared" si="364"/>
        <v>5.3003590852943585E-3</v>
      </c>
      <c r="AN272" s="5">
        <f t="shared" si="365"/>
        <v>6.7209853289609753E-3</v>
      </c>
      <c r="AO272" s="5">
        <f t="shared" si="366"/>
        <v>4.2611871257398079E-3</v>
      </c>
      <c r="AP272" s="5">
        <f t="shared" si="367"/>
        <v>1.8010965983740915E-3</v>
      </c>
      <c r="AQ272" s="5">
        <f t="shared" si="368"/>
        <v>5.709586661448578E-4</v>
      </c>
      <c r="AR272" s="5">
        <f t="shared" si="369"/>
        <v>1.5042050245822872E-3</v>
      </c>
      <c r="AS272" s="5">
        <f t="shared" si="370"/>
        <v>2.4537727610061499E-3</v>
      </c>
      <c r="AT272" s="5">
        <f t="shared" si="371"/>
        <v>2.0013896590751509E-3</v>
      </c>
      <c r="AU272" s="5">
        <f t="shared" si="372"/>
        <v>1.0882726200531843E-3</v>
      </c>
      <c r="AV272" s="5">
        <f t="shared" si="373"/>
        <v>4.4381810790335109E-4</v>
      </c>
      <c r="AW272" s="5">
        <f t="shared" si="374"/>
        <v>8.3198362590596225E-6</v>
      </c>
      <c r="AX272" s="5">
        <f t="shared" si="375"/>
        <v>1.4410576278388271E-3</v>
      </c>
      <c r="AY272" s="5">
        <f t="shared" si="376"/>
        <v>1.8272964187961583E-3</v>
      </c>
      <c r="AZ272" s="5">
        <f t="shared" si="377"/>
        <v>1.1585283397558593E-3</v>
      </c>
      <c r="BA272" s="5">
        <f t="shared" si="378"/>
        <v>4.8968078384776213E-4</v>
      </c>
      <c r="BB272" s="5">
        <f t="shared" si="379"/>
        <v>1.552318112392636E-4</v>
      </c>
      <c r="BC272" s="5">
        <f t="shared" si="380"/>
        <v>3.9367548844822825E-5</v>
      </c>
      <c r="BD272" s="5">
        <f t="shared" si="381"/>
        <v>3.1789481112754576E-4</v>
      </c>
      <c r="BE272" s="5">
        <f t="shared" si="382"/>
        <v>5.1857400797247148E-4</v>
      </c>
      <c r="BF272" s="5">
        <f t="shared" si="383"/>
        <v>4.2296852973283862E-4</v>
      </c>
      <c r="BG272" s="5">
        <f t="shared" si="384"/>
        <v>2.2999272928446527E-4</v>
      </c>
      <c r="BH272" s="5">
        <f t="shared" si="385"/>
        <v>9.3795374487663392E-5</v>
      </c>
      <c r="BI272" s="5">
        <f t="shared" si="386"/>
        <v>3.0601218752092951E-5</v>
      </c>
      <c r="BJ272" s="8">
        <f t="shared" si="387"/>
        <v>0.45754923607371123</v>
      </c>
      <c r="BK272" s="8">
        <f t="shared" si="388"/>
        <v>0.2451135674902615</v>
      </c>
      <c r="BL272" s="8">
        <f t="shared" si="389"/>
        <v>0.27860855738315388</v>
      </c>
      <c r="BM272" s="8">
        <f t="shared" si="390"/>
        <v>0.55203754918882286</v>
      </c>
      <c r="BN272" s="8">
        <f t="shared" si="391"/>
        <v>0.44612517699584314</v>
      </c>
    </row>
    <row r="273" spans="1:66" x14ac:dyDescent="0.25">
      <c r="A273" t="s">
        <v>340</v>
      </c>
      <c r="B273" t="s">
        <v>356</v>
      </c>
      <c r="C273" t="s">
        <v>353</v>
      </c>
      <c r="D273" s="11">
        <v>44504</v>
      </c>
      <c r="E273">
        <f>VLOOKUP(A273,home!$A$2:$E$405,3,FALSE)</f>
        <v>1.35849056603774</v>
      </c>
      <c r="F273">
        <f>VLOOKUP(B273,home!$B$2:$E$405,3,FALSE)</f>
        <v>1.04</v>
      </c>
      <c r="G273">
        <f>VLOOKUP(C273,away!$B$2:$E$405,4,FALSE)</f>
        <v>0.54</v>
      </c>
      <c r="H273">
        <f>VLOOKUP(A273,away!$A$2:$E$405,3,FALSE)</f>
        <v>1.13836477987421</v>
      </c>
      <c r="I273">
        <f>VLOOKUP(C273,away!$B$2:$E$405,3,FALSE)</f>
        <v>1.08</v>
      </c>
      <c r="J273">
        <f>VLOOKUP(B273,home!$B$2:$E$405,4,FALSE)</f>
        <v>1.03</v>
      </c>
      <c r="K273" s="3">
        <f t="shared" si="336"/>
        <v>0.76292830188679484</v>
      </c>
      <c r="L273" s="3">
        <f t="shared" si="337"/>
        <v>1.2663169811320711</v>
      </c>
      <c r="M273" s="5">
        <f t="shared" si="338"/>
        <v>0.13143467971014838</v>
      </c>
      <c r="N273" s="5">
        <f t="shared" si="339"/>
        <v>0.10027523700029826</v>
      </c>
      <c r="O273" s="5">
        <f t="shared" si="340"/>
        <v>0.1664379668266158</v>
      </c>
      <c r="P273" s="5">
        <f t="shared" si="341"/>
        <v>0.12698023540052067</v>
      </c>
      <c r="Q273" s="5">
        <f t="shared" si="342"/>
        <v>3.8251408142966722E-2</v>
      </c>
      <c r="R273" s="5">
        <f t="shared" si="343"/>
        <v>0.10538161184881996</v>
      </c>
      <c r="S273" s="5">
        <f t="shared" si="344"/>
        <v>3.0669189094403582E-2</v>
      </c>
      <c r="T273" s="5">
        <f t="shared" si="345"/>
        <v>4.8438407683652346E-2</v>
      </c>
      <c r="U273" s="5">
        <f t="shared" si="346"/>
        <v>8.0398614177913552E-2</v>
      </c>
      <c r="V273" s="5">
        <f t="shared" si="347"/>
        <v>3.292197952404687E-3</v>
      </c>
      <c r="W273" s="5">
        <f t="shared" si="348"/>
        <v>9.7276939530974386E-3</v>
      </c>
      <c r="X273" s="5">
        <f t="shared" si="349"/>
        <v>1.2318344040063052E-2</v>
      </c>
      <c r="Y273" s="5">
        <f t="shared" si="350"/>
        <v>7.7994641186794438E-3</v>
      </c>
      <c r="Z273" s="5">
        <f t="shared" si="351"/>
        <v>4.4482174861076453E-2</v>
      </c>
      <c r="AA273" s="5">
        <f t="shared" si="352"/>
        <v>3.3936710130992531E-2</v>
      </c>
      <c r="AB273" s="5">
        <f t="shared" si="353"/>
        <v>1.2945638315931259E-2</v>
      </c>
      <c r="AC273" s="5">
        <f t="shared" si="354"/>
        <v>1.9878889265725362E-4</v>
      </c>
      <c r="AD273" s="5">
        <f t="shared" si="355"/>
        <v>1.8553832572277677E-3</v>
      </c>
      <c r="AE273" s="5">
        <f t="shared" si="356"/>
        <v>2.349503325135656E-3</v>
      </c>
      <c r="AF273" s="5">
        <f t="shared" si="357"/>
        <v>1.4876079789227735E-3</v>
      </c>
      <c r="AG273" s="5">
        <f t="shared" si="358"/>
        <v>6.2792774832582255E-4</v>
      </c>
      <c r="AH273" s="5">
        <f t="shared" si="359"/>
        <v>1.4082133346066809E-2</v>
      </c>
      <c r="AI273" s="5">
        <f t="shared" si="360"/>
        <v>1.0743658080658157E-2</v>
      </c>
      <c r="AJ273" s="5">
        <f t="shared" si="361"/>
        <v>4.098320407764435E-3</v>
      </c>
      <c r="AK273" s="5">
        <f t="shared" si="362"/>
        <v>1.0422415430945721E-3</v>
      </c>
      <c r="AL273" s="5">
        <f t="shared" si="363"/>
        <v>7.6820700412686837E-6</v>
      </c>
      <c r="AM273" s="5">
        <f t="shared" si="364"/>
        <v>2.8310487955719434E-4</v>
      </c>
      <c r="AN273" s="5">
        <f t="shared" si="365"/>
        <v>3.5850051642462495E-4</v>
      </c>
      <c r="AO273" s="5">
        <f t="shared" si="366"/>
        <v>2.269876458465598E-4</v>
      </c>
      <c r="AP273" s="5">
        <f t="shared" si="367"/>
        <v>9.5812770147563747E-5</v>
      </c>
      <c r="AQ273" s="5">
        <f t="shared" si="368"/>
        <v>3.0332334461790983E-5</v>
      </c>
      <c r="AR273" s="5">
        <f t="shared" si="369"/>
        <v>3.5664889173381161E-3</v>
      </c>
      <c r="AS273" s="5">
        <f t="shared" si="370"/>
        <v>2.7209753334028418E-3</v>
      </c>
      <c r="AT273" s="5">
        <f t="shared" si="371"/>
        <v>1.0379545452944428E-3</v>
      </c>
      <c r="AU273" s="5">
        <f t="shared" si="372"/>
        <v>2.6396163289238981E-4</v>
      </c>
      <c r="AV273" s="5">
        <f t="shared" si="373"/>
        <v>5.0345950086464112E-5</v>
      </c>
      <c r="AW273" s="5">
        <f t="shared" si="374"/>
        <v>2.0615881937932564E-7</v>
      </c>
      <c r="AX273" s="5">
        <f t="shared" si="375"/>
        <v>3.5998120836072624E-5</v>
      </c>
      <c r="AY273" s="5">
        <f t="shared" si="376"/>
        <v>4.5585031703562997E-5</v>
      </c>
      <c r="AZ273" s="5">
        <f t="shared" si="377"/>
        <v>2.8862549865832828E-5</v>
      </c>
      <c r="BA273" s="5">
        <f t="shared" si="378"/>
        <v>1.2183045671291761E-5</v>
      </c>
      <c r="BB273" s="5">
        <f t="shared" si="379"/>
        <v>3.8568994038660818E-6</v>
      </c>
      <c r="BC273" s="5">
        <f t="shared" si="380"/>
        <v>9.768114419267557E-7</v>
      </c>
      <c r="BD273" s="5">
        <f t="shared" si="381"/>
        <v>7.5271757984076478E-4</v>
      </c>
      <c r="BE273" s="5">
        <f t="shared" si="382"/>
        <v>5.7426954498825252E-4</v>
      </c>
      <c r="BF273" s="5">
        <f t="shared" si="383"/>
        <v>2.1906324439159493E-4</v>
      </c>
      <c r="BG273" s="5">
        <f t="shared" si="384"/>
        <v>5.5709849683163813E-5</v>
      </c>
      <c r="BH273" s="5">
        <f t="shared" si="385"/>
        <v>1.0625655254286188E-5</v>
      </c>
      <c r="BI273" s="5">
        <f t="shared" si="386"/>
        <v>1.621322623917413E-6</v>
      </c>
      <c r="BJ273" s="8">
        <f t="shared" si="387"/>
        <v>0.22425317785372953</v>
      </c>
      <c r="BK273" s="8">
        <f t="shared" si="388"/>
        <v>0.29262835815187938</v>
      </c>
      <c r="BL273" s="8">
        <f t="shared" si="389"/>
        <v>0.4383206282536532</v>
      </c>
      <c r="BM273" s="8">
        <f t="shared" si="390"/>
        <v>0.33087782131808458</v>
      </c>
      <c r="BN273" s="8">
        <f t="shared" si="391"/>
        <v>0.66876113892936984</v>
      </c>
    </row>
    <row r="274" spans="1:66" x14ac:dyDescent="0.25">
      <c r="A274" t="s">
        <v>342</v>
      </c>
      <c r="B274" t="s">
        <v>399</v>
      </c>
      <c r="C274" t="s">
        <v>343</v>
      </c>
      <c r="D274" s="11">
        <v>44504</v>
      </c>
      <c r="E274">
        <f>VLOOKUP(A274,home!$A$2:$E$405,3,FALSE)</f>
        <v>1.17402597402597</v>
      </c>
      <c r="F274">
        <f>VLOOKUP(B274,home!$B$2:$E$405,3,FALSE)</f>
        <v>0.8</v>
      </c>
      <c r="G274">
        <f>VLOOKUP(C274,away!$B$2:$E$405,4,FALSE)</f>
        <v>1.2</v>
      </c>
      <c r="H274">
        <f>VLOOKUP(A274,away!$A$2:$E$405,3,FALSE)</f>
        <v>0.85714285714285698</v>
      </c>
      <c r="I274">
        <f>VLOOKUP(C274,away!$B$2:$E$405,3,FALSE)</f>
        <v>0.4</v>
      </c>
      <c r="J274">
        <f>VLOOKUP(B274,home!$B$2:$E$405,4,FALSE)</f>
        <v>1.3</v>
      </c>
      <c r="K274" s="3">
        <f t="shared" si="336"/>
        <v>1.1270649350649313</v>
      </c>
      <c r="L274" s="3">
        <f t="shared" si="337"/>
        <v>0.44571428571428567</v>
      </c>
      <c r="M274" s="5">
        <f t="shared" si="338"/>
        <v>0.20746778159694987</v>
      </c>
      <c r="N274" s="5">
        <f t="shared" si="339"/>
        <v>0.23382966179363163</v>
      </c>
      <c r="O274" s="5">
        <f t="shared" si="340"/>
        <v>9.2471354083211929E-2</v>
      </c>
      <c r="P274" s="5">
        <f t="shared" si="341"/>
        <v>0.10422122068516151</v>
      </c>
      <c r="Q274" s="5">
        <f t="shared" si="342"/>
        <v>0.13177060629284718</v>
      </c>
      <c r="R274" s="5">
        <f t="shared" si="343"/>
        <v>2.0607901767115796E-2</v>
      </c>
      <c r="S274" s="5">
        <f t="shared" si="344"/>
        <v>1.3088854998949909E-2</v>
      </c>
      <c r="T274" s="5">
        <f t="shared" si="345"/>
        <v>5.873204166195474E-2</v>
      </c>
      <c r="U274" s="5">
        <f t="shared" si="346"/>
        <v>2.3226443466978844E-2</v>
      </c>
      <c r="V274" s="5">
        <f t="shared" si="347"/>
        <v>7.3057471856401959E-4</v>
      </c>
      <c r="W274" s="5">
        <f t="shared" si="348"/>
        <v>4.9504676608304814E-2</v>
      </c>
      <c r="X274" s="5">
        <f t="shared" si="349"/>
        <v>2.2064941573987286E-2</v>
      </c>
      <c r="Y274" s="5">
        <f t="shared" si="350"/>
        <v>4.9173298364885935E-3</v>
      </c>
      <c r="Z274" s="5">
        <f t="shared" si="351"/>
        <v>3.0617454054000606E-3</v>
      </c>
      <c r="AA274" s="5">
        <f t="shared" si="352"/>
        <v>3.4507858865225711E-3</v>
      </c>
      <c r="AB274" s="5">
        <f t="shared" si="353"/>
        <v>1.9446298855582721E-3</v>
      </c>
      <c r="AC274" s="5">
        <f t="shared" si="354"/>
        <v>2.2937714829856465E-5</v>
      </c>
      <c r="AD274" s="5">
        <f t="shared" si="355"/>
        <v>1.3948746281737373E-2</v>
      </c>
      <c r="AE274" s="5">
        <f t="shared" si="356"/>
        <v>6.2171554855743718E-3</v>
      </c>
      <c r="AF274" s="5">
        <f t="shared" si="357"/>
        <v>1.3855375082137166E-3</v>
      </c>
      <c r="AG274" s="5">
        <f t="shared" si="358"/>
        <v>2.058512869346093E-4</v>
      </c>
      <c r="AH274" s="5">
        <f t="shared" si="359"/>
        <v>3.4116591660172105E-4</v>
      </c>
      <c r="AI274" s="5">
        <f t="shared" si="360"/>
        <v>3.8451614164108645E-4</v>
      </c>
      <c r="AJ274" s="5">
        <f t="shared" si="361"/>
        <v>2.1668733010506459E-4</v>
      </c>
      <c r="AK274" s="5">
        <f t="shared" si="362"/>
        <v>8.1406897211419322E-5</v>
      </c>
      <c r="AL274" s="5">
        <f t="shared" si="363"/>
        <v>4.6090947151303007E-7</v>
      </c>
      <c r="AM274" s="5">
        <f t="shared" si="364"/>
        <v>3.1442285644527057E-3</v>
      </c>
      <c r="AN274" s="5">
        <f t="shared" si="365"/>
        <v>1.4014275887274917E-3</v>
      </c>
      <c r="AO274" s="5">
        <f t="shared" si="366"/>
        <v>3.1231814834498377E-4</v>
      </c>
      <c r="AP274" s="5">
        <f t="shared" si="367"/>
        <v>4.6401553468397583E-5</v>
      </c>
      <c r="AQ274" s="5">
        <f t="shared" si="368"/>
        <v>5.1704588150500157E-6</v>
      </c>
      <c r="AR274" s="5">
        <f t="shared" si="369"/>
        <v>3.0412504565639137E-5</v>
      </c>
      <c r="AS274" s="5">
        <f t="shared" si="370"/>
        <v>3.4276867483433999E-5</v>
      </c>
      <c r="AT274" s="5">
        <f t="shared" si="371"/>
        <v>1.9316127712222904E-5</v>
      </c>
      <c r="AU274" s="5">
        <f t="shared" si="372"/>
        <v>7.2568434085608091E-6</v>
      </c>
      <c r="AV274" s="5">
        <f t="shared" si="373"/>
        <v>2.0447334362614908E-6</v>
      </c>
      <c r="AW274" s="5">
        <f t="shared" si="374"/>
        <v>6.4315940443441713E-9</v>
      </c>
      <c r="AX274" s="5">
        <f t="shared" si="375"/>
        <v>5.9062496047069851E-4</v>
      </c>
      <c r="AY274" s="5">
        <f t="shared" si="376"/>
        <v>2.6324998238122559E-4</v>
      </c>
      <c r="AZ274" s="5">
        <f t="shared" si="377"/>
        <v>5.8667138930673111E-5</v>
      </c>
      <c r="BA274" s="5">
        <f t="shared" si="378"/>
        <v>8.7162606411285759E-6</v>
      </c>
      <c r="BB274" s="5">
        <f t="shared" si="379"/>
        <v>9.7124047144004131E-7</v>
      </c>
      <c r="BC274" s="5">
        <f t="shared" si="380"/>
        <v>8.6579150596940843E-8</v>
      </c>
      <c r="BD274" s="5">
        <f t="shared" si="381"/>
        <v>2.2592146248760485E-6</v>
      </c>
      <c r="BE274" s="5">
        <f t="shared" si="382"/>
        <v>2.5462815844836666E-6</v>
      </c>
      <c r="BF274" s="5">
        <f t="shared" si="383"/>
        <v>1.4349123443365574E-6</v>
      </c>
      <c r="BG274" s="5">
        <f t="shared" si="384"/>
        <v>5.3907979606451673E-7</v>
      </c>
      <c r="BH274" s="5">
        <f t="shared" si="385"/>
        <v>1.5189448383656778E-7</v>
      </c>
      <c r="BI274" s="5">
        <f t="shared" si="386"/>
        <v>3.4238989312396491E-8</v>
      </c>
      <c r="BJ274" s="8">
        <f t="shared" si="387"/>
        <v>0.52840841080552881</v>
      </c>
      <c r="BK274" s="8">
        <f t="shared" si="388"/>
        <v>0.32579508060630796</v>
      </c>
      <c r="BL274" s="8">
        <f t="shared" si="389"/>
        <v>0.1428251640733757</v>
      </c>
      <c r="BM274" s="8">
        <f t="shared" si="390"/>
        <v>0.20945863112090726</v>
      </c>
      <c r="BN274" s="8">
        <f t="shared" si="391"/>
        <v>0.79036852621891796</v>
      </c>
    </row>
    <row r="275" spans="1:66" x14ac:dyDescent="0.25">
      <c r="A275" t="s">
        <v>342</v>
      </c>
      <c r="B275" t="s">
        <v>436</v>
      </c>
      <c r="C275" t="s">
        <v>348</v>
      </c>
      <c r="D275" s="11">
        <v>44504</v>
      </c>
      <c r="E275">
        <f>VLOOKUP(A275,home!$A$2:$E$405,3,FALSE)</f>
        <v>1.17402597402597</v>
      </c>
      <c r="F275">
        <f>VLOOKUP(B275,home!$B$2:$E$405,3,FALSE)</f>
        <v>0.85</v>
      </c>
      <c r="G275">
        <f>VLOOKUP(C275,away!$B$2:$E$405,4,FALSE)</f>
        <v>0.9</v>
      </c>
      <c r="H275">
        <f>VLOOKUP(A275,away!$A$2:$E$405,3,FALSE)</f>
        <v>0.85714285714285698</v>
      </c>
      <c r="I275">
        <f>VLOOKUP(C275,away!$B$2:$E$405,3,FALSE)</f>
        <v>1.05</v>
      </c>
      <c r="J275">
        <f>VLOOKUP(B275,home!$B$2:$E$405,4,FALSE)</f>
        <v>0.82</v>
      </c>
      <c r="K275" s="3">
        <f t="shared" si="336"/>
        <v>0.898129870129867</v>
      </c>
      <c r="L275" s="3">
        <f t="shared" si="337"/>
        <v>0.73799999999999988</v>
      </c>
      <c r="M275" s="5">
        <f t="shared" si="338"/>
        <v>0.19473222482998476</v>
      </c>
      <c r="N275" s="5">
        <f t="shared" si="339"/>
        <v>0.17489482779665425</v>
      </c>
      <c r="O275" s="5">
        <f t="shared" si="340"/>
        <v>0.1437123819245287</v>
      </c>
      <c r="P275" s="5">
        <f t="shared" si="341"/>
        <v>0.12907238291393081</v>
      </c>
      <c r="Q275" s="5">
        <f t="shared" si="342"/>
        <v>7.8539134487697268E-2</v>
      </c>
      <c r="R275" s="5">
        <f t="shared" si="343"/>
        <v>5.3029868930151075E-2</v>
      </c>
      <c r="S275" s="5">
        <f t="shared" si="344"/>
        <v>2.1387934181958685E-2</v>
      </c>
      <c r="T275" s="5">
        <f t="shared" si="345"/>
        <v>5.7961881251920574E-2</v>
      </c>
      <c r="U275" s="5">
        <f t="shared" si="346"/>
        <v>4.7627709295240447E-2</v>
      </c>
      <c r="V275" s="5">
        <f t="shared" si="347"/>
        <v>1.5751496890334732E-3</v>
      </c>
      <c r="W275" s="5">
        <f t="shared" si="348"/>
        <v>2.3512780885849238E-2</v>
      </c>
      <c r="X275" s="5">
        <f t="shared" si="349"/>
        <v>1.7352432293756732E-2</v>
      </c>
      <c r="Y275" s="5">
        <f t="shared" si="350"/>
        <v>6.4030475163962325E-3</v>
      </c>
      <c r="Z275" s="5">
        <f t="shared" si="351"/>
        <v>1.3045347756817165E-2</v>
      </c>
      <c r="AA275" s="5">
        <f t="shared" si="352"/>
        <v>1.1716416486629151E-2</v>
      </c>
      <c r="AB275" s="5">
        <f t="shared" si="353"/>
        <v>5.2614318087618366E-3</v>
      </c>
      <c r="AC275" s="5">
        <f t="shared" si="354"/>
        <v>6.5252529462955539E-5</v>
      </c>
      <c r="AD275" s="5">
        <f t="shared" si="355"/>
        <v>5.2793827108499466E-3</v>
      </c>
      <c r="AE275" s="5">
        <f t="shared" si="356"/>
        <v>3.8961844406072599E-3</v>
      </c>
      <c r="AF275" s="5">
        <f t="shared" si="357"/>
        <v>1.4376920585840785E-3</v>
      </c>
      <c r="AG275" s="5">
        <f t="shared" si="358"/>
        <v>3.5367224641168329E-4</v>
      </c>
      <c r="AH275" s="5">
        <f t="shared" si="359"/>
        <v>2.4068666611327658E-3</v>
      </c>
      <c r="AI275" s="5">
        <f t="shared" si="360"/>
        <v>2.1616788417830775E-3</v>
      </c>
      <c r="AJ275" s="5">
        <f t="shared" si="361"/>
        <v>9.7073416871655842E-4</v>
      </c>
      <c r="AK275" s="5">
        <f t="shared" si="362"/>
        <v>2.9061511762667569E-4</v>
      </c>
      <c r="AL275" s="5">
        <f t="shared" si="363"/>
        <v>1.7300268563764282E-6</v>
      </c>
      <c r="AM275" s="5">
        <f t="shared" si="364"/>
        <v>9.4831426169230619E-4</v>
      </c>
      <c r="AN275" s="5">
        <f t="shared" si="365"/>
        <v>6.9985592512892181E-4</v>
      </c>
      <c r="AO275" s="5">
        <f t="shared" si="366"/>
        <v>2.5824683637257206E-4</v>
      </c>
      <c r="AP275" s="5">
        <f t="shared" si="367"/>
        <v>6.3528721747652724E-5</v>
      </c>
      <c r="AQ275" s="5">
        <f t="shared" si="368"/>
        <v>1.1721049162441923E-5</v>
      </c>
      <c r="AR275" s="5">
        <f t="shared" si="369"/>
        <v>3.5525351918319631E-4</v>
      </c>
      <c r="AS275" s="5">
        <f t="shared" si="370"/>
        <v>3.1906379704718229E-4</v>
      </c>
      <c r="AT275" s="5">
        <f t="shared" si="371"/>
        <v>1.4328036330256405E-4</v>
      </c>
      <c r="AU275" s="5">
        <f t="shared" si="372"/>
        <v>4.2894791361697336E-5</v>
      </c>
      <c r="AV275" s="5">
        <f t="shared" si="373"/>
        <v>9.6312733487322395E-6</v>
      </c>
      <c r="AW275" s="5">
        <f t="shared" si="374"/>
        <v>3.1852670314690106E-8</v>
      </c>
      <c r="AX275" s="5">
        <f t="shared" si="375"/>
        <v>1.4195156078266854E-4</v>
      </c>
      <c r="AY275" s="5">
        <f t="shared" si="376"/>
        <v>1.0476025185760935E-4</v>
      </c>
      <c r="AZ275" s="5">
        <f t="shared" si="377"/>
        <v>3.865653293545784E-5</v>
      </c>
      <c r="BA275" s="5">
        <f t="shared" si="378"/>
        <v>9.5095071021226274E-6</v>
      </c>
      <c r="BB275" s="5">
        <f t="shared" si="379"/>
        <v>1.7545040603416241E-6</v>
      </c>
      <c r="BC275" s="5">
        <f t="shared" si="380"/>
        <v>2.5896479930642378E-7</v>
      </c>
      <c r="BD275" s="5">
        <f t="shared" si="381"/>
        <v>4.3696182859533122E-5</v>
      </c>
      <c r="BE275" s="5">
        <f t="shared" si="382"/>
        <v>3.9244847036803395E-5</v>
      </c>
      <c r="BF275" s="5">
        <f t="shared" si="383"/>
        <v>1.7623484686215368E-5</v>
      </c>
      <c r="BG275" s="5">
        <f t="shared" si="384"/>
        <v>5.2760593374887697E-6</v>
      </c>
      <c r="BH275" s="5">
        <f t="shared" si="385"/>
        <v>1.1846466218940648E-6</v>
      </c>
      <c r="BI275" s="5">
        <f t="shared" si="386"/>
        <v>2.1279330333430054E-7</v>
      </c>
      <c r="BJ275" s="8">
        <f t="shared" si="387"/>
        <v>0.37190959380436861</v>
      </c>
      <c r="BK275" s="8">
        <f t="shared" si="388"/>
        <v>0.34693943442308467</v>
      </c>
      <c r="BL275" s="8">
        <f t="shared" si="389"/>
        <v>0.26815506499265895</v>
      </c>
      <c r="BM275" s="8">
        <f t="shared" si="390"/>
        <v>0.2259638916947953</v>
      </c>
      <c r="BN275" s="8">
        <f t="shared" si="391"/>
        <v>0.77398082088294684</v>
      </c>
    </row>
    <row r="276" spans="1:66" x14ac:dyDescent="0.25">
      <c r="A276" t="s">
        <v>342</v>
      </c>
      <c r="B276" t="s">
        <v>400</v>
      </c>
      <c r="C276" t="s">
        <v>398</v>
      </c>
      <c r="D276" s="11">
        <v>44504</v>
      </c>
      <c r="E276">
        <f>VLOOKUP(A276,home!$A$2:$E$405,3,FALSE)</f>
        <v>1.17402597402597</v>
      </c>
      <c r="F276">
        <f>VLOOKUP(B276,home!$B$2:$E$405,3,FALSE)</f>
        <v>1.28</v>
      </c>
      <c r="G276">
        <f>VLOOKUP(C276,away!$B$2:$E$405,4,FALSE)</f>
        <v>1.65</v>
      </c>
      <c r="H276">
        <f>VLOOKUP(A276,away!$A$2:$E$405,3,FALSE)</f>
        <v>0.85714285714285698</v>
      </c>
      <c r="I276">
        <f>VLOOKUP(C276,away!$B$2:$E$405,3,FALSE)</f>
        <v>0.8</v>
      </c>
      <c r="J276">
        <f>VLOOKUP(B276,home!$B$2:$E$405,4,FALSE)</f>
        <v>0.65</v>
      </c>
      <c r="K276" s="3">
        <f t="shared" si="336"/>
        <v>2.4795428571428486</v>
      </c>
      <c r="L276" s="3">
        <f t="shared" si="337"/>
        <v>0.44571428571428567</v>
      </c>
      <c r="M276" s="5">
        <f t="shared" si="338"/>
        <v>5.3650894194592819E-2</v>
      </c>
      <c r="N276" s="5">
        <f t="shared" si="339"/>
        <v>0.13302969147952934</v>
      </c>
      <c r="O276" s="5">
        <f t="shared" si="340"/>
        <v>2.3912969983875654E-2</v>
      </c>
      <c r="P276" s="5">
        <f t="shared" si="341"/>
        <v>5.9293233916590207E-2</v>
      </c>
      <c r="Q276" s="5">
        <f t="shared" si="342"/>
        <v>0.16492641064799196</v>
      </c>
      <c r="R276" s="5">
        <f t="shared" si="343"/>
        <v>5.3291761678351439E-3</v>
      </c>
      <c r="S276" s="5">
        <f t="shared" si="344"/>
        <v>1.6382241345018492E-2</v>
      </c>
      <c r="T276" s="5">
        <f t="shared" si="345"/>
        <v>7.3510057317390687E-2</v>
      </c>
      <c r="U276" s="5">
        <f t="shared" si="346"/>
        <v>1.3213920701411528E-2</v>
      </c>
      <c r="V276" s="5">
        <f t="shared" si="347"/>
        <v>2.011680394832004E-3</v>
      </c>
      <c r="W276" s="5">
        <f t="shared" si="348"/>
        <v>0.13631403449214557</v>
      </c>
      <c r="X276" s="5">
        <f t="shared" si="349"/>
        <v>6.0757112516499158E-2</v>
      </c>
      <c r="Y276" s="5">
        <f t="shared" si="350"/>
        <v>1.354015650367695E-2</v>
      </c>
      <c r="Z276" s="5">
        <f t="shared" si="351"/>
        <v>7.917633163640784E-4</v>
      </c>
      <c r="AA276" s="5">
        <f t="shared" si="352"/>
        <v>1.9632110756382841E-3</v>
      </c>
      <c r="AB276" s="5">
        <f t="shared" si="353"/>
        <v>2.4339329998313186E-3</v>
      </c>
      <c r="AC276" s="5">
        <f t="shared" si="354"/>
        <v>1.3895275885752857E-4</v>
      </c>
      <c r="AD276" s="5">
        <f t="shared" si="355"/>
        <v>8.4499122638330842E-2</v>
      </c>
      <c r="AE276" s="5">
        <f t="shared" si="356"/>
        <v>3.7662466090227463E-2</v>
      </c>
      <c r="AF276" s="5">
        <f t="shared" si="357"/>
        <v>8.3933495858221161E-3</v>
      </c>
      <c r="AG276" s="5">
        <f t="shared" si="358"/>
        <v>1.2470119384650001E-3</v>
      </c>
      <c r="AH276" s="5">
        <f t="shared" si="359"/>
        <v>8.8225055251997303E-5</v>
      </c>
      <c r="AI276" s="5">
        <f t="shared" si="360"/>
        <v>2.1875780557112305E-4</v>
      </c>
      <c r="AJ276" s="5">
        <f t="shared" si="361"/>
        <v>2.7120967712406121E-4</v>
      </c>
      <c r="AK276" s="5">
        <f t="shared" si="362"/>
        <v>2.2415867256699471E-4</v>
      </c>
      <c r="AL276" s="5">
        <f t="shared" si="363"/>
        <v>6.1426438891490894E-6</v>
      </c>
      <c r="AM276" s="5">
        <f t="shared" si="364"/>
        <v>4.1903839194542172E-2</v>
      </c>
      <c r="AN276" s="5">
        <f t="shared" si="365"/>
        <v>1.8677139755281652E-2</v>
      </c>
      <c r="AO276" s="5">
        <f t="shared" si="366"/>
        <v>4.1623340026056242E-3</v>
      </c>
      <c r="AP276" s="5">
        <f t="shared" si="367"/>
        <v>6.1840390895854982E-4</v>
      </c>
      <c r="AQ276" s="5">
        <f t="shared" si="368"/>
        <v>6.890786414109555E-5</v>
      </c>
      <c r="AR276" s="5">
        <f t="shared" si="369"/>
        <v>7.8646334967494764E-6</v>
      </c>
      <c r="AS276" s="5">
        <f t="shared" si="370"/>
        <v>1.9500695810911547E-5</v>
      </c>
      <c r="AT276" s="5">
        <f t="shared" si="371"/>
        <v>2.4176405503630603E-5</v>
      </c>
      <c r="AU276" s="5">
        <f t="shared" si="372"/>
        <v>1.9982144525972105E-5</v>
      </c>
      <c r="AV276" s="5">
        <f t="shared" si="373"/>
        <v>1.238664593244255E-5</v>
      </c>
      <c r="AW276" s="5">
        <f t="shared" si="374"/>
        <v>1.8857365155338389E-7</v>
      </c>
      <c r="AX276" s="5">
        <f t="shared" si="375"/>
        <v>1.7317060860281591E-2</v>
      </c>
      <c r="AY276" s="5">
        <f t="shared" si="376"/>
        <v>7.7184614120112223E-3</v>
      </c>
      <c r="AZ276" s="5">
        <f t="shared" si="377"/>
        <v>1.7201142575339291E-3</v>
      </c>
      <c r="BA276" s="5">
        <f t="shared" si="378"/>
        <v>2.5555983254789801E-4</v>
      </c>
      <c r="BB276" s="5">
        <f t="shared" si="379"/>
        <v>2.8476667055337206E-5</v>
      </c>
      <c r="BC276" s="5">
        <f t="shared" si="380"/>
        <v>2.5384914632186315E-6</v>
      </c>
      <c r="BD276" s="5">
        <f t="shared" si="381"/>
        <v>5.8422991690138911E-7</v>
      </c>
      <c r="BE276" s="5">
        <f t="shared" si="382"/>
        <v>1.4486231173819992E-6</v>
      </c>
      <c r="BF276" s="5">
        <f t="shared" si="383"/>
        <v>1.7959615516982717E-6</v>
      </c>
      <c r="BG276" s="5">
        <f t="shared" si="384"/>
        <v>1.4843878790722122E-6</v>
      </c>
      <c r="BH276" s="5">
        <f t="shared" si="385"/>
        <v>9.2015084069573144E-7</v>
      </c>
      <c r="BI276" s="5">
        <f t="shared" si="386"/>
        <v>4.5631068890821768E-7</v>
      </c>
      <c r="BJ276" s="8">
        <f t="shared" si="387"/>
        <v>0.80635224945650141</v>
      </c>
      <c r="BK276" s="8">
        <f t="shared" si="388"/>
        <v>0.13920160666579143</v>
      </c>
      <c r="BL276" s="8">
        <f t="shared" si="389"/>
        <v>4.7746162328370478E-2</v>
      </c>
      <c r="BM276" s="8">
        <f t="shared" si="390"/>
        <v>0.5462311325382524</v>
      </c>
      <c r="BN276" s="8">
        <f t="shared" si="391"/>
        <v>0.44014237639041509</v>
      </c>
    </row>
    <row r="277" spans="1:66" x14ac:dyDescent="0.25">
      <c r="A277" t="s">
        <v>342</v>
      </c>
      <c r="B277" t="s">
        <v>402</v>
      </c>
      <c r="C277" t="s">
        <v>396</v>
      </c>
      <c r="D277" s="11">
        <v>44504</v>
      </c>
      <c r="E277">
        <f>VLOOKUP(A277,home!$A$2:$E$405,3,FALSE)</f>
        <v>1.17402597402597</v>
      </c>
      <c r="F277">
        <f>VLOOKUP(B277,home!$B$2:$E$405,3,FALSE)</f>
        <v>0.8</v>
      </c>
      <c r="G277">
        <f>VLOOKUP(C277,away!$B$2:$E$405,4,FALSE)</f>
        <v>1.1399999999999999</v>
      </c>
      <c r="H277">
        <f>VLOOKUP(A277,away!$A$2:$E$405,3,FALSE)</f>
        <v>0.85714285714285698</v>
      </c>
      <c r="I277">
        <f>VLOOKUP(C277,away!$B$2:$E$405,3,FALSE)</f>
        <v>0.56999999999999995</v>
      </c>
      <c r="J277">
        <f>VLOOKUP(B277,home!$B$2:$E$405,4,FALSE)</f>
        <v>0.96</v>
      </c>
      <c r="K277" s="3">
        <f t="shared" si="336"/>
        <v>1.0707116883116847</v>
      </c>
      <c r="L277" s="3">
        <f t="shared" si="337"/>
        <v>0.46902857142857129</v>
      </c>
      <c r="M277" s="5">
        <f t="shared" si="338"/>
        <v>0.21443679206218372</v>
      </c>
      <c r="N277" s="5">
        <f t="shared" si="339"/>
        <v>0.22959997966504239</v>
      </c>
      <c r="O277" s="5">
        <f t="shared" si="340"/>
        <v>0.10057698224265163</v>
      </c>
      <c r="P277" s="5">
        <f t="shared" si="341"/>
        <v>0.10768895046232385</v>
      </c>
      <c r="Q277" s="5">
        <f t="shared" si="342"/>
        <v>0.12291769093174301</v>
      </c>
      <c r="R277" s="5">
        <f t="shared" si="343"/>
        <v>2.3586739149933835E-2</v>
      </c>
      <c r="S277" s="5">
        <f t="shared" si="344"/>
        <v>1.3520196254747525E-2</v>
      </c>
      <c r="T277" s="5">
        <f t="shared" si="345"/>
        <v>5.7651908981014077E-2</v>
      </c>
      <c r="U277" s="5">
        <f t="shared" si="346"/>
        <v>2.5254597296992965E-2</v>
      </c>
      <c r="V277" s="5">
        <f t="shared" si="347"/>
        <v>7.5441849876012258E-4</v>
      </c>
      <c r="W277" s="5">
        <f t="shared" si="348"/>
        <v>4.3869802793633478E-2</v>
      </c>
      <c r="X277" s="5">
        <f t="shared" si="349"/>
        <v>2.0576190933151058E-2</v>
      </c>
      <c r="Y277" s="5">
        <f t="shared" si="350"/>
        <v>4.8254107194086798E-3</v>
      </c>
      <c r="Z277" s="5">
        <f t="shared" si="351"/>
        <v>3.6876181893839401E-3</v>
      </c>
      <c r="AA277" s="5">
        <f t="shared" si="352"/>
        <v>3.9483758974041558E-3</v>
      </c>
      <c r="AB277" s="5">
        <f t="shared" si="353"/>
        <v>2.1137861115993837E-3</v>
      </c>
      <c r="AC277" s="5">
        <f t="shared" si="354"/>
        <v>2.3679045337658386E-5</v>
      </c>
      <c r="AD277" s="5">
        <f t="shared" si="355"/>
        <v>1.1742977653767991E-2</v>
      </c>
      <c r="AE277" s="5">
        <f t="shared" si="356"/>
        <v>5.5077920332644364E-3</v>
      </c>
      <c r="AF277" s="5">
        <f t="shared" si="357"/>
        <v>1.2916559145438422E-3</v>
      </c>
      <c r="AG277" s="5">
        <f t="shared" si="358"/>
        <v>2.0194117612525435E-4</v>
      </c>
      <c r="AH277" s="5">
        <f t="shared" si="359"/>
        <v>4.3239957283519099E-4</v>
      </c>
      <c r="AI277" s="5">
        <f t="shared" si="360"/>
        <v>4.6297527665561857E-4</v>
      </c>
      <c r="AJ277" s="5">
        <f t="shared" si="361"/>
        <v>2.4785652005725336E-4</v>
      </c>
      <c r="AK277" s="5">
        <f t="shared" si="362"/>
        <v>8.8460957683186907E-5</v>
      </c>
      <c r="AL277" s="5">
        <f t="shared" si="363"/>
        <v>4.7565933361337719E-7</v>
      </c>
      <c r="AM277" s="5">
        <f t="shared" si="364"/>
        <v>2.5146686858944626E-3</v>
      </c>
      <c r="AN277" s="5">
        <f t="shared" si="365"/>
        <v>1.1794514613612424E-3</v>
      </c>
      <c r="AO277" s="5">
        <f t="shared" si="366"/>
        <v>2.765982169958021E-4</v>
      </c>
      <c r="AP277" s="5">
        <f t="shared" si="367"/>
        <v>4.3244155525743672E-5</v>
      </c>
      <c r="AQ277" s="5">
        <f t="shared" si="368"/>
        <v>5.0706861222186275E-6</v>
      </c>
      <c r="AR277" s="5">
        <f t="shared" si="369"/>
        <v>4.0561550786642837E-5</v>
      </c>
      <c r="AS277" s="5">
        <f t="shared" si="370"/>
        <v>4.3429726523306489E-5</v>
      </c>
      <c r="AT277" s="5">
        <f t="shared" si="371"/>
        <v>2.3250357904342125E-5</v>
      </c>
      <c r="AU277" s="5">
        <f t="shared" si="372"/>
        <v>8.2981433218696946E-6</v>
      </c>
      <c r="AV277" s="5">
        <f t="shared" si="373"/>
        <v>2.2212297615028579E-6</v>
      </c>
      <c r="AW277" s="5">
        <f t="shared" si="374"/>
        <v>6.6353733633829E-9</v>
      </c>
      <c r="AX277" s="5">
        <f t="shared" si="375"/>
        <v>4.4874752570309747E-4</v>
      </c>
      <c r="AY277" s="5">
        <f t="shared" si="376"/>
        <v>2.1047541091262988E-4</v>
      </c>
      <c r="AZ277" s="5">
        <f t="shared" si="377"/>
        <v>4.9359490650596154E-5</v>
      </c>
      <c r="BA277" s="5">
        <f t="shared" si="378"/>
        <v>7.7170037954303439E-6</v>
      </c>
      <c r="BB277" s="5">
        <f t="shared" si="379"/>
        <v>9.048738164698892E-7</v>
      </c>
      <c r="BC277" s="5">
        <f t="shared" si="380"/>
        <v>8.4882334692398307E-8</v>
      </c>
      <c r="BD277" s="5">
        <f t="shared" si="381"/>
        <v>3.1707543700644195E-6</v>
      </c>
      <c r="BE277" s="5">
        <f t="shared" si="382"/>
        <v>3.3949637647933268E-6</v>
      </c>
      <c r="BF277" s="5">
        <f t="shared" si="383"/>
        <v>1.8175136921794281E-6</v>
      </c>
      <c r="BG277" s="5">
        <f t="shared" si="384"/>
        <v>6.4867771796101318E-7</v>
      </c>
      <c r="BH277" s="5">
        <f t="shared" si="385"/>
        <v>1.7363670364205181E-7</v>
      </c>
      <c r="BI277" s="5">
        <f t="shared" si="386"/>
        <v>3.7182969621891388E-8</v>
      </c>
      <c r="BJ277" s="8">
        <f t="shared" si="387"/>
        <v>0.50292167319480652</v>
      </c>
      <c r="BK277" s="8">
        <f t="shared" si="388"/>
        <v>0.33663498739359909</v>
      </c>
      <c r="BL277" s="8">
        <f t="shared" si="389"/>
        <v>0.15683917676332917</v>
      </c>
      <c r="BM277" s="8">
        <f t="shared" si="390"/>
        <v>0.20106585225170107</v>
      </c>
      <c r="BN277" s="8">
        <f t="shared" si="391"/>
        <v>0.79880713451387841</v>
      </c>
    </row>
    <row r="278" spans="1:66" x14ac:dyDescent="0.25">
      <c r="A278" t="s">
        <v>342</v>
      </c>
      <c r="B278" t="s">
        <v>414</v>
      </c>
      <c r="C278" t="s">
        <v>363</v>
      </c>
      <c r="D278" s="11">
        <v>44504</v>
      </c>
      <c r="E278">
        <f>VLOOKUP(A278,home!$A$2:$E$405,3,FALSE)</f>
        <v>1.17402597402597</v>
      </c>
      <c r="F278">
        <f>VLOOKUP(B278,home!$B$2:$E$405,3,FALSE)</f>
        <v>0.75</v>
      </c>
      <c r="G278">
        <f>VLOOKUP(C278,away!$B$2:$E$405,4,FALSE)</f>
        <v>1.25</v>
      </c>
      <c r="H278">
        <f>VLOOKUP(A278,away!$A$2:$E$405,3,FALSE)</f>
        <v>0.85714285714285698</v>
      </c>
      <c r="I278">
        <f>VLOOKUP(C278,away!$B$2:$E$405,3,FALSE)</f>
        <v>0.6</v>
      </c>
      <c r="J278">
        <f>VLOOKUP(B278,home!$B$2:$E$405,4,FALSE)</f>
        <v>1.3</v>
      </c>
      <c r="K278" s="3">
        <f t="shared" si="336"/>
        <v>1.1006493506493469</v>
      </c>
      <c r="L278" s="3">
        <f t="shared" si="337"/>
        <v>0.66857142857142837</v>
      </c>
      <c r="M278" s="5">
        <f t="shared" si="338"/>
        <v>0.17046576755494378</v>
      </c>
      <c r="N278" s="5">
        <f t="shared" si="339"/>
        <v>0.18762303636729136</v>
      </c>
      <c r="O278" s="5">
        <f t="shared" si="340"/>
        <v>0.11396854173673381</v>
      </c>
      <c r="P278" s="5">
        <f t="shared" si="341"/>
        <v>0.12543940145698904</v>
      </c>
      <c r="Q278" s="5">
        <f t="shared" si="342"/>
        <v>0.10325358657225904</v>
      </c>
      <c r="R278" s="5">
        <f t="shared" si="343"/>
        <v>3.8098055380565272E-2</v>
      </c>
      <c r="S278" s="5">
        <f t="shared" si="344"/>
        <v>2.3076544434084127E-2</v>
      </c>
      <c r="T278" s="5">
        <f t="shared" si="345"/>
        <v>6.9032397879738888E-2</v>
      </c>
      <c r="U278" s="5">
        <f t="shared" si="346"/>
        <v>4.1932599915622024E-2</v>
      </c>
      <c r="V278" s="5">
        <f t="shared" si="347"/>
        <v>1.8867964994621225E-3</v>
      </c>
      <c r="W278" s="5">
        <f t="shared" si="348"/>
        <v>3.788199767099102E-2</v>
      </c>
      <c r="X278" s="5">
        <f t="shared" si="349"/>
        <v>2.532682130003399E-2</v>
      </c>
      <c r="Y278" s="5">
        <f t="shared" si="350"/>
        <v>8.4663945488684996E-3</v>
      </c>
      <c r="Z278" s="5">
        <f t="shared" si="351"/>
        <v>8.490423770525975E-3</v>
      </c>
      <c r="AA278" s="5">
        <f t="shared" si="352"/>
        <v>9.3449794097671939E-3</v>
      </c>
      <c r="AB278" s="5">
        <f t="shared" si="353"/>
        <v>5.1427727595958908E-3</v>
      </c>
      <c r="AC278" s="5">
        <f t="shared" si="354"/>
        <v>8.6776448931082911E-5</v>
      </c>
      <c r="AD278" s="5">
        <f t="shared" si="355"/>
        <v>1.0423699034469087E-2</v>
      </c>
      <c r="AE278" s="5">
        <f t="shared" si="356"/>
        <v>6.9689873544736157E-3</v>
      </c>
      <c r="AF278" s="5">
        <f t="shared" si="357"/>
        <v>2.3296329156383216E-3</v>
      </c>
      <c r="AG278" s="5">
        <f t="shared" si="358"/>
        <v>5.1917533548511167E-4</v>
      </c>
      <c r="AH278" s="5">
        <f t="shared" si="359"/>
        <v>1.4191136873593409E-3</v>
      </c>
      <c r="AI278" s="5">
        <f t="shared" si="360"/>
        <v>1.5619465584896589E-3</v>
      </c>
      <c r="AJ278" s="5">
        <f t="shared" si="361"/>
        <v>8.5957773267531293E-4</v>
      </c>
      <c r="AK278" s="5">
        <f t="shared" si="362"/>
        <v>3.1536455776724038E-4</v>
      </c>
      <c r="AL278" s="5">
        <f t="shared" si="363"/>
        <v>2.5542221105406514E-6</v>
      </c>
      <c r="AM278" s="5">
        <f t="shared" si="364"/>
        <v>2.2945675147305238E-3</v>
      </c>
      <c r="AN278" s="5">
        <f t="shared" si="365"/>
        <v>1.5340822812769785E-3</v>
      </c>
      <c r="AO278" s="5">
        <f t="shared" si="366"/>
        <v>5.1282179116973249E-4</v>
      </c>
      <c r="AP278" s="5">
        <f t="shared" si="367"/>
        <v>1.1428599917496894E-4</v>
      </c>
      <c r="AQ278" s="5">
        <f t="shared" si="368"/>
        <v>1.9102088433530516E-5</v>
      </c>
      <c r="AR278" s="5">
        <f t="shared" si="369"/>
        <v>1.8975577305262043E-4</v>
      </c>
      <c r="AS278" s="5">
        <f t="shared" si="370"/>
        <v>2.0885456839233151E-4</v>
      </c>
      <c r="AT278" s="5">
        <f t="shared" si="371"/>
        <v>1.1493782254058468E-4</v>
      </c>
      <c r="AU278" s="5">
        <f t="shared" si="372"/>
        <v>4.2168746581448132E-5</v>
      </c>
      <c r="AV278" s="5">
        <f t="shared" si="373"/>
        <v>1.1603250885641942E-5</v>
      </c>
      <c r="AW278" s="5">
        <f t="shared" si="374"/>
        <v>5.2209911137071488E-8</v>
      </c>
      <c r="AX278" s="5">
        <f t="shared" si="375"/>
        <v>4.2091904085153972E-4</v>
      </c>
      <c r="AY278" s="5">
        <f t="shared" si="376"/>
        <v>2.8141444445502933E-4</v>
      </c>
      <c r="AZ278" s="5">
        <f t="shared" si="377"/>
        <v>9.4072828574966888E-5</v>
      </c>
      <c r="BA278" s="5">
        <f t="shared" si="378"/>
        <v>2.0964801796706904E-5</v>
      </c>
      <c r="BB278" s="5">
        <f t="shared" si="379"/>
        <v>3.5041168717352957E-6</v>
      </c>
      <c r="BC278" s="5">
        <f t="shared" si="380"/>
        <v>4.6855048456346231E-7</v>
      </c>
      <c r="BD278" s="5">
        <f t="shared" si="381"/>
        <v>2.1144214711577693E-5</v>
      </c>
      <c r="BE278" s="5">
        <f t="shared" si="382"/>
        <v>2.3272366192288352E-5</v>
      </c>
      <c r="BF278" s="5">
        <f t="shared" si="383"/>
        <v>1.2807357368807999E-5</v>
      </c>
      <c r="BG278" s="5">
        <f t="shared" si="384"/>
        <v>4.6988031905042181E-6</v>
      </c>
      <c r="BH278" s="5">
        <f t="shared" si="385"/>
        <v>1.292933670114387E-6</v>
      </c>
      <c r="BI278" s="5">
        <f t="shared" si="386"/>
        <v>2.8461332088881526E-7</v>
      </c>
      <c r="BJ278" s="8">
        <f t="shared" si="387"/>
        <v>0.45712193243706928</v>
      </c>
      <c r="BK278" s="8">
        <f t="shared" si="388"/>
        <v>0.32123925506097567</v>
      </c>
      <c r="BL278" s="8">
        <f t="shared" si="389"/>
        <v>0.21327377218848256</v>
      </c>
      <c r="BM278" s="8">
        <f t="shared" si="390"/>
        <v>0.26099563215372729</v>
      </c>
      <c r="BN278" s="8">
        <f t="shared" si="391"/>
        <v>0.73884838906878236</v>
      </c>
    </row>
    <row r="279" spans="1:66" x14ac:dyDescent="0.25">
      <c r="A279" t="s">
        <v>342</v>
      </c>
      <c r="B279" t="s">
        <v>380</v>
      </c>
      <c r="C279" t="s">
        <v>393</v>
      </c>
      <c r="D279" s="11">
        <v>44504</v>
      </c>
      <c r="E279">
        <f>VLOOKUP(A279,home!$A$2:$E$405,3,FALSE)</f>
        <v>1.17402597402597</v>
      </c>
      <c r="F279">
        <f>VLOOKUP(B279,home!$B$2:$E$405,3,FALSE)</f>
        <v>1.65</v>
      </c>
      <c r="G279">
        <f>VLOOKUP(C279,away!$B$2:$E$405,4,FALSE)</f>
        <v>0.9</v>
      </c>
      <c r="H279">
        <f>VLOOKUP(A279,away!$A$2:$E$405,3,FALSE)</f>
        <v>0.85714285714285698</v>
      </c>
      <c r="I279">
        <f>VLOOKUP(C279,away!$B$2:$E$405,3,FALSE)</f>
        <v>0.75</v>
      </c>
      <c r="J279">
        <f>VLOOKUP(B279,home!$B$2:$E$405,4,FALSE)</f>
        <v>0.62</v>
      </c>
      <c r="K279" s="3">
        <f t="shared" si="336"/>
        <v>1.7434285714285653</v>
      </c>
      <c r="L279" s="3">
        <f t="shared" si="337"/>
        <v>0.39857142857142852</v>
      </c>
      <c r="M279" s="5">
        <f t="shared" si="338"/>
        <v>0.11741976848862769</v>
      </c>
      <c r="N279" s="5">
        <f t="shared" si="339"/>
        <v>0.20471297923360099</v>
      </c>
      <c r="O279" s="5">
        <f t="shared" si="340"/>
        <v>4.6800164869038749E-2</v>
      </c>
      <c r="P279" s="5">
        <f t="shared" si="341"/>
        <v>8.1592744580249538E-2</v>
      </c>
      <c r="Q279" s="5">
        <f t="shared" si="342"/>
        <v>0.17845122846906133</v>
      </c>
      <c r="R279" s="5">
        <f t="shared" si="343"/>
        <v>9.3266042846155764E-3</v>
      </c>
      <c r="S279" s="5">
        <f t="shared" si="344"/>
        <v>1.4174308240061427E-2</v>
      </c>
      <c r="T279" s="5">
        <f t="shared" si="345"/>
        <v>7.1125561061240156E-2</v>
      </c>
      <c r="U279" s="5">
        <f t="shared" si="346"/>
        <v>1.6260268384206866E-2</v>
      </c>
      <c r="V279" s="5">
        <f t="shared" si="347"/>
        <v>1.0943838756353019E-3</v>
      </c>
      <c r="W279" s="5">
        <f t="shared" si="348"/>
        <v>0.10370565677316271</v>
      </c>
      <c r="X279" s="5">
        <f t="shared" si="349"/>
        <v>4.1334111771017701E-2</v>
      </c>
      <c r="Y279" s="5">
        <f t="shared" si="350"/>
        <v>8.2372979886528117E-3</v>
      </c>
      <c r="Z279" s="5">
        <f t="shared" si="351"/>
        <v>1.2391059978132119E-3</v>
      </c>
      <c r="AA279" s="5">
        <f t="shared" si="352"/>
        <v>2.1602927996160546E-3</v>
      </c>
      <c r="AB279" s="5">
        <f t="shared" si="353"/>
        <v>1.8831580947510178E-3</v>
      </c>
      <c r="AC279" s="5">
        <f t="shared" si="354"/>
        <v>4.7529147554752994E-5</v>
      </c>
      <c r="AD279" s="5">
        <f t="shared" si="355"/>
        <v>4.5200851259274033E-2</v>
      </c>
      <c r="AE279" s="5">
        <f t="shared" si="356"/>
        <v>1.8015767859053507E-2</v>
      </c>
      <c r="AF279" s="5">
        <f t="shared" si="357"/>
        <v>3.5902851661970907E-3</v>
      </c>
      <c r="AG279" s="5">
        <f t="shared" si="358"/>
        <v>4.7699502922332767E-4</v>
      </c>
      <c r="AH279" s="5">
        <f t="shared" si="359"/>
        <v>1.2346806192495931E-4</v>
      </c>
      <c r="AI279" s="5">
        <f t="shared" si="360"/>
        <v>2.1525774681888538E-4</v>
      </c>
      <c r="AJ279" s="5">
        <f t="shared" si="361"/>
        <v>1.8764325301269064E-4</v>
      </c>
      <c r="AK279" s="5">
        <f t="shared" si="362"/>
        <v>1.0904753617937469E-4</v>
      </c>
      <c r="AL279" s="5">
        <f t="shared" si="363"/>
        <v>1.3210837140860299E-6</v>
      </c>
      <c r="AM279" s="5">
        <f t="shared" si="364"/>
        <v>1.5760891107662222E-2</v>
      </c>
      <c r="AN279" s="5">
        <f t="shared" si="365"/>
        <v>6.2818408843396565E-3</v>
      </c>
      <c r="AO279" s="5">
        <f t="shared" si="366"/>
        <v>1.2518811476648311E-3</v>
      </c>
      <c r="AP279" s="5">
        <f t="shared" si="367"/>
        <v>1.663213524754704E-4</v>
      </c>
      <c r="AQ279" s="5">
        <f t="shared" si="368"/>
        <v>1.6572734764520081E-5</v>
      </c>
      <c r="AR279" s="5">
        <f t="shared" si="369"/>
        <v>9.8421683648753319E-6</v>
      </c>
      <c r="AS279" s="5">
        <f t="shared" si="370"/>
        <v>1.7159117532134015E-5</v>
      </c>
      <c r="AT279" s="5">
        <f t="shared" si="371"/>
        <v>1.4957847883011633E-5</v>
      </c>
      <c r="AU279" s="5">
        <f t="shared" si="372"/>
        <v>8.6926464554415871E-6</v>
      </c>
      <c r="AV279" s="5">
        <f t="shared" si="373"/>
        <v>3.7887520479360263E-6</v>
      </c>
      <c r="AW279" s="5">
        <f t="shared" si="374"/>
        <v>2.5499881379993964E-8</v>
      </c>
      <c r="AX279" s="5">
        <f t="shared" si="375"/>
        <v>4.579664644712129E-3</v>
      </c>
      <c r="AY279" s="5">
        <f t="shared" si="376"/>
        <v>1.825323479820977E-3</v>
      </c>
      <c r="AZ279" s="5">
        <f t="shared" si="377"/>
        <v>3.6376089347860883E-4</v>
      </c>
      <c r="BA279" s="5">
        <f t="shared" si="378"/>
        <v>4.8328232990729454E-5</v>
      </c>
      <c r="BB279" s="5">
        <f t="shared" si="379"/>
        <v>4.8155632158619689E-6</v>
      </c>
      <c r="BC279" s="5">
        <f t="shared" si="380"/>
        <v>3.838691820644257E-7</v>
      </c>
      <c r="BD279" s="5">
        <f t="shared" si="381"/>
        <v>6.5380118423814622E-7</v>
      </c>
      <c r="BE279" s="5">
        <f t="shared" si="382"/>
        <v>1.1398556646346153E-6</v>
      </c>
      <c r="BF279" s="5">
        <f t="shared" si="383"/>
        <v>9.93628466514343E-7</v>
      </c>
      <c r="BG279" s="5">
        <f t="shared" si="384"/>
        <v>5.7744008596861903E-7</v>
      </c>
      <c r="BH279" s="5">
        <f t="shared" si="385"/>
        <v>2.5168138604146431E-7</v>
      </c>
      <c r="BI279" s="5">
        <f t="shared" si="386"/>
        <v>8.7757703864286167E-8</v>
      </c>
      <c r="BJ279" s="8">
        <f t="shared" si="387"/>
        <v>0.7051505185207908</v>
      </c>
      <c r="BK279" s="8">
        <f t="shared" si="388"/>
        <v>0.2161553788956638</v>
      </c>
      <c r="BL279" s="8">
        <f t="shared" si="389"/>
        <v>7.7124049726938829E-2</v>
      </c>
      <c r="BM279" s="8">
        <f t="shared" si="390"/>
        <v>0.35954026523607308</v>
      </c>
      <c r="BN279" s="8">
        <f t="shared" si="391"/>
        <v>0.63830348992519392</v>
      </c>
    </row>
    <row r="280" spans="1:66" x14ac:dyDescent="0.25">
      <c r="A280" t="s">
        <v>40</v>
      </c>
      <c r="B280" t="s">
        <v>235</v>
      </c>
      <c r="C280" t="s">
        <v>232</v>
      </c>
      <c r="D280" s="11">
        <v>44504</v>
      </c>
      <c r="E280">
        <f>VLOOKUP(A280,home!$A$2:$E$405,3,FALSE)</f>
        <v>1.4777777777777801</v>
      </c>
      <c r="F280">
        <f>VLOOKUP(B280,home!$B$2:$E$405,3,FALSE)</f>
        <v>0.64</v>
      </c>
      <c r="G280">
        <f>VLOOKUP(C280,away!$B$2:$E$405,4,FALSE)</f>
        <v>1.1100000000000001</v>
      </c>
      <c r="H280">
        <f>VLOOKUP(A280,away!$A$2:$E$405,3,FALSE)</f>
        <v>1.18055555555556</v>
      </c>
      <c r="I280">
        <f>VLOOKUP(C280,away!$B$2:$E$405,3,FALSE)</f>
        <v>0.84</v>
      </c>
      <c r="J280">
        <f>VLOOKUP(B280,home!$B$2:$E$405,4,FALSE)</f>
        <v>0.7</v>
      </c>
      <c r="K280" s="3">
        <f t="shared" si="336"/>
        <v>1.049813333333335</v>
      </c>
      <c r="L280" s="3">
        <f t="shared" si="337"/>
        <v>0.69416666666666926</v>
      </c>
      <c r="M280" s="5">
        <f t="shared" si="338"/>
        <v>0.1748232177367765</v>
      </c>
      <c r="N280" s="5">
        <f t="shared" si="339"/>
        <v>0.18353174495630478</v>
      </c>
      <c r="O280" s="5">
        <f t="shared" si="340"/>
        <v>0.12135645031227947</v>
      </c>
      <c r="P280" s="5">
        <f t="shared" si="341"/>
        <v>0.12740161962383537</v>
      </c>
      <c r="Q280" s="5">
        <f t="shared" si="342"/>
        <v>9.6337036472530904E-2</v>
      </c>
      <c r="R280" s="5">
        <f t="shared" si="343"/>
        <v>4.2120801295887154E-2</v>
      </c>
      <c r="S280" s="5">
        <f t="shared" si="344"/>
        <v>2.3210836771141836E-2</v>
      </c>
      <c r="T280" s="5">
        <f t="shared" si="345"/>
        <v>6.6873959484682111E-2</v>
      </c>
      <c r="U280" s="5">
        <f t="shared" si="346"/>
        <v>4.4218978811106355E-2</v>
      </c>
      <c r="V280" s="5">
        <f t="shared" si="347"/>
        <v>1.8794212269907706E-3</v>
      </c>
      <c r="W280" s="5">
        <f t="shared" si="348"/>
        <v>3.3711968460894248E-2</v>
      </c>
      <c r="X280" s="5">
        <f t="shared" si="349"/>
        <v>2.3401724773270845E-2</v>
      </c>
      <c r="Y280" s="5">
        <f t="shared" si="350"/>
        <v>8.1223486400561189E-3</v>
      </c>
      <c r="Z280" s="5">
        <f t="shared" si="351"/>
        <v>9.7462854109650384E-3</v>
      </c>
      <c r="AA280" s="5">
        <f t="shared" si="352"/>
        <v>1.0231780374903262E-2</v>
      </c>
      <c r="AB280" s="5">
        <f t="shared" si="353"/>
        <v>5.3707297306558963E-3</v>
      </c>
      <c r="AC280" s="5">
        <f t="shared" si="354"/>
        <v>8.5601225974800161E-5</v>
      </c>
      <c r="AD280" s="5">
        <f t="shared" si="355"/>
        <v>8.8478184957899095E-3</v>
      </c>
      <c r="AE280" s="5">
        <f t="shared" si="356"/>
        <v>6.1418606724941852E-3</v>
      </c>
      <c r="AF280" s="5">
        <f t="shared" si="357"/>
        <v>2.131737475078198E-3</v>
      </c>
      <c r="AG280" s="5">
        <f t="shared" si="358"/>
        <v>4.9326036576115165E-4</v>
      </c>
      <c r="AH280" s="5">
        <f t="shared" si="359"/>
        <v>1.6913866140278971E-3</v>
      </c>
      <c r="AI280" s="5">
        <f t="shared" si="360"/>
        <v>1.7756402192280096E-3</v>
      </c>
      <c r="AJ280" s="5">
        <f t="shared" si="361"/>
        <v>9.3204538867424529E-4</v>
      </c>
      <c r="AK280" s="5">
        <f t="shared" si="362"/>
        <v>3.261578921006911E-4</v>
      </c>
      <c r="AL280" s="5">
        <f t="shared" si="363"/>
        <v>2.4952600626298391E-6</v>
      </c>
      <c r="AM280" s="5">
        <f t="shared" si="364"/>
        <v>1.857711565558709E-3</v>
      </c>
      <c r="AN280" s="5">
        <f t="shared" si="365"/>
        <v>1.2895614450920087E-3</v>
      </c>
      <c r="AO280" s="5">
        <f t="shared" si="366"/>
        <v>4.4758528490068629E-4</v>
      </c>
      <c r="AP280" s="5">
        <f t="shared" si="367"/>
        <v>1.0356626175618699E-4</v>
      </c>
      <c r="AQ280" s="5">
        <f t="shared" si="368"/>
        <v>1.7973061675605014E-5</v>
      </c>
      <c r="AR280" s="5">
        <f t="shared" si="369"/>
        <v>2.3482084158087395E-4</v>
      </c>
      <c r="AS280" s="5">
        <f t="shared" si="370"/>
        <v>2.4651805043615632E-4</v>
      </c>
      <c r="AT280" s="5">
        <f t="shared" si="371"/>
        <v>1.2939896812760822E-4</v>
      </c>
      <c r="AU280" s="5">
        <f t="shared" si="372"/>
        <v>4.5281587353312792E-5</v>
      </c>
      <c r="AV280" s="5">
        <f t="shared" si="373"/>
        <v>1.1884303539501468E-5</v>
      </c>
      <c r="AW280" s="5">
        <f t="shared" si="374"/>
        <v>5.0511370774873311E-8</v>
      </c>
      <c r="AX280" s="5">
        <f t="shared" si="375"/>
        <v>3.2504172850184601E-4</v>
      </c>
      <c r="AY280" s="5">
        <f t="shared" si="376"/>
        <v>2.2563313320169892E-4</v>
      </c>
      <c r="AZ280" s="5">
        <f t="shared" si="377"/>
        <v>7.8313499982089957E-5</v>
      </c>
      <c r="BA280" s="5">
        <f t="shared" si="378"/>
        <v>1.8120873745855886E-5</v>
      </c>
      <c r="BB280" s="5">
        <f t="shared" si="379"/>
        <v>3.1447266313120849E-6</v>
      </c>
      <c r="BC280" s="5">
        <f t="shared" si="380"/>
        <v>4.365928806471628E-7</v>
      </c>
      <c r="BD280" s="5">
        <f t="shared" si="381"/>
        <v>2.7167466810676203E-5</v>
      </c>
      <c r="BE280" s="5">
        <f t="shared" si="382"/>
        <v>2.8520768890738738E-5</v>
      </c>
      <c r="BF280" s="5">
        <f t="shared" si="383"/>
        <v>1.4970741729208058E-5</v>
      </c>
      <c r="BG280" s="5">
        <f t="shared" si="384"/>
        <v>5.2388280924041232E-6</v>
      </c>
      <c r="BH280" s="5">
        <f t="shared" si="385"/>
        <v>1.3749478956117718E-6</v>
      </c>
      <c r="BI280" s="5">
        <f t="shared" si="386"/>
        <v>2.8868772669036985E-7</v>
      </c>
      <c r="BJ280" s="8">
        <f t="shared" si="387"/>
        <v>0.43396054797078909</v>
      </c>
      <c r="BK280" s="8">
        <f t="shared" si="388"/>
        <v>0.32762882497798357</v>
      </c>
      <c r="BL280" s="8">
        <f t="shared" si="389"/>
        <v>0.22876943583104578</v>
      </c>
      <c r="BM280" s="8">
        <f t="shared" si="390"/>
        <v>0.25430864117133828</v>
      </c>
      <c r="BN280" s="8">
        <f t="shared" si="391"/>
        <v>0.74557087039761416</v>
      </c>
    </row>
    <row r="281" spans="1:66" x14ac:dyDescent="0.25">
      <c r="A281" t="s">
        <v>40</v>
      </c>
      <c r="B281" t="s">
        <v>333</v>
      </c>
      <c r="C281" t="s">
        <v>41</v>
      </c>
      <c r="D281" s="11">
        <v>44504</v>
      </c>
      <c r="E281">
        <f>VLOOKUP(A281,home!$A$2:$E$405,3,FALSE)</f>
        <v>1.4777777777777801</v>
      </c>
      <c r="F281">
        <f>VLOOKUP(B281,home!$B$2:$E$405,3,FALSE)</f>
        <v>1</v>
      </c>
      <c r="G281">
        <f>VLOOKUP(C281,away!$B$2:$E$405,4,FALSE)</f>
        <v>1.23</v>
      </c>
      <c r="H281">
        <f>VLOOKUP(A281,away!$A$2:$E$405,3,FALSE)</f>
        <v>1.18055555555556</v>
      </c>
      <c r="I281">
        <f>VLOOKUP(C281,away!$B$2:$E$405,3,FALSE)</f>
        <v>0.56000000000000005</v>
      </c>
      <c r="J281">
        <f>VLOOKUP(B281,home!$B$2:$E$405,4,FALSE)</f>
        <v>1.05</v>
      </c>
      <c r="K281" s="3">
        <f t="shared" si="336"/>
        <v>1.8176666666666694</v>
      </c>
      <c r="L281" s="3">
        <f t="shared" si="337"/>
        <v>0.69416666666666937</v>
      </c>
      <c r="M281" s="5">
        <f t="shared" si="338"/>
        <v>8.1119383961315822E-2</v>
      </c>
      <c r="N281" s="5">
        <f t="shared" si="339"/>
        <v>0.1474480002470186</v>
      </c>
      <c r="O281" s="5">
        <f t="shared" si="340"/>
        <v>5.6310372366480274E-2</v>
      </c>
      <c r="P281" s="5">
        <f t="shared" si="341"/>
        <v>0.10235348683813912</v>
      </c>
      <c r="Q281" s="5">
        <f t="shared" si="342"/>
        <v>0.13400565755783231</v>
      </c>
      <c r="R281" s="5">
        <f t="shared" si="343"/>
        <v>1.9544391742199269E-2</v>
      </c>
      <c r="S281" s="5">
        <f t="shared" si="344"/>
        <v>3.2286476290676186E-2</v>
      </c>
      <c r="T281" s="5">
        <f t="shared" si="345"/>
        <v>9.3022260621395611E-2</v>
      </c>
      <c r="U281" s="5">
        <f t="shared" si="346"/>
        <v>3.5525189390070926E-2</v>
      </c>
      <c r="V281" s="5">
        <f t="shared" si="347"/>
        <v>4.5264334349530075E-3</v>
      </c>
      <c r="W281" s="5">
        <f t="shared" si="348"/>
        <v>8.1192538962540056E-2</v>
      </c>
      <c r="X281" s="5">
        <f t="shared" si="349"/>
        <v>5.6361154129830102E-2</v>
      </c>
      <c r="Y281" s="5">
        <f t="shared" si="350"/>
        <v>1.9562017245895274E-2</v>
      </c>
      <c r="Z281" s="5">
        <f t="shared" si="351"/>
        <v>4.5223550892366828E-3</v>
      </c>
      <c r="AA281" s="5">
        <f t="shared" si="352"/>
        <v>8.2201341005358874E-3</v>
      </c>
      <c r="AB281" s="5">
        <f t="shared" si="353"/>
        <v>7.4707318750370467E-3</v>
      </c>
      <c r="AC281" s="5">
        <f t="shared" si="354"/>
        <v>3.5695556227127544E-4</v>
      </c>
      <c r="AD281" s="5">
        <f t="shared" si="355"/>
        <v>3.6895242913560965E-2</v>
      </c>
      <c r="AE281" s="5">
        <f t="shared" si="356"/>
        <v>2.5611447789163667E-2</v>
      </c>
      <c r="AF281" s="5">
        <f t="shared" si="357"/>
        <v>8.8893066701555886E-3</v>
      </c>
      <c r="AG281" s="5">
        <f t="shared" si="358"/>
        <v>2.0568867933998987E-3</v>
      </c>
      <c r="AH281" s="5">
        <f t="shared" si="359"/>
        <v>7.8481703944461884E-4</v>
      </c>
      <c r="AI281" s="5">
        <f t="shared" si="360"/>
        <v>1.4265357720305042E-3</v>
      </c>
      <c r="AJ281" s="5">
        <f t="shared" si="361"/>
        <v>1.2964832608137256E-3</v>
      </c>
      <c r="AK281" s="5">
        <f t="shared" si="362"/>
        <v>7.8552480235747279E-4</v>
      </c>
      <c r="AL281" s="5">
        <f t="shared" si="363"/>
        <v>1.8015741570304169E-5</v>
      </c>
      <c r="AM281" s="5">
        <f t="shared" si="364"/>
        <v>1.3412650640509886E-2</v>
      </c>
      <c r="AN281" s="5">
        <f t="shared" si="365"/>
        <v>9.310614986287314E-3</v>
      </c>
      <c r="AO281" s="5">
        <f t="shared" si="366"/>
        <v>3.2315592848239007E-3</v>
      </c>
      <c r="AP281" s="5">
        <f t="shared" si="367"/>
        <v>7.4774691229397786E-4</v>
      </c>
      <c r="AQ281" s="5">
        <f t="shared" si="368"/>
        <v>1.2976524540435122E-4</v>
      </c>
      <c r="AR281" s="5">
        <f t="shared" si="369"/>
        <v>1.0895876564289504E-4</v>
      </c>
      <c r="AS281" s="5">
        <f t="shared" si="370"/>
        <v>1.9805071635023582E-4</v>
      </c>
      <c r="AT281" s="5">
        <f t="shared" si="371"/>
        <v>1.7999509270963968E-4</v>
      </c>
      <c r="AU281" s="5">
        <f t="shared" si="372"/>
        <v>1.0905702672729626E-4</v>
      </c>
      <c r="AV281" s="5">
        <f t="shared" si="373"/>
        <v>4.9557330561995609E-5</v>
      </c>
      <c r="AW281" s="5">
        <f t="shared" si="374"/>
        <v>6.3143353168310124E-7</v>
      </c>
      <c r="AX281" s="5">
        <f t="shared" si="375"/>
        <v>4.0632879968166922E-3</v>
      </c>
      <c r="AY281" s="5">
        <f t="shared" si="376"/>
        <v>2.8205990844569311E-3</v>
      </c>
      <c r="AZ281" s="5">
        <f t="shared" si="377"/>
        <v>9.7898293223026346E-4</v>
      </c>
      <c r="BA281" s="5">
        <f t="shared" si="378"/>
        <v>2.2652577292994801E-4</v>
      </c>
      <c r="BB281" s="5">
        <f t="shared" si="379"/>
        <v>3.9311660177218207E-5</v>
      </c>
      <c r="BC281" s="5">
        <f t="shared" si="380"/>
        <v>5.4577688212704838E-6</v>
      </c>
      <c r="BD281" s="5">
        <f t="shared" si="381"/>
        <v>1.2605923858407206E-5</v>
      </c>
      <c r="BE281" s="5">
        <f t="shared" si="382"/>
        <v>2.2913367599964864E-5</v>
      </c>
      <c r="BF281" s="5">
        <f t="shared" si="383"/>
        <v>2.0824432253768107E-5</v>
      </c>
      <c r="BG281" s="5">
        <f t="shared" si="384"/>
        <v>1.2617292119977514E-5</v>
      </c>
      <c r="BH281" s="5">
        <f t="shared" si="385"/>
        <v>5.7335078275197902E-6</v>
      </c>
      <c r="BI281" s="5">
        <f t="shared" si="386"/>
        <v>2.0843212122310312E-6</v>
      </c>
      <c r="BJ281" s="8">
        <f t="shared" si="387"/>
        <v>0.64001101521554371</v>
      </c>
      <c r="BK281" s="8">
        <f t="shared" si="388"/>
        <v>0.22348135091338267</v>
      </c>
      <c r="BL281" s="8">
        <f t="shared" si="389"/>
        <v>0.1320865781258336</v>
      </c>
      <c r="BM281" s="8">
        <f t="shared" si="390"/>
        <v>0.45650003898008629</v>
      </c>
      <c r="BN281" s="8">
        <f t="shared" si="391"/>
        <v>0.54078129271298536</v>
      </c>
    </row>
    <row r="282" spans="1:66" x14ac:dyDescent="0.25">
      <c r="A282" t="s">
        <v>40</v>
      </c>
      <c r="B282" t="s">
        <v>237</v>
      </c>
      <c r="C282" t="s">
        <v>238</v>
      </c>
      <c r="D282" s="11">
        <v>44504</v>
      </c>
      <c r="E282">
        <f>VLOOKUP(A282,home!$A$2:$E$405,3,FALSE)</f>
        <v>1.4777777777777801</v>
      </c>
      <c r="F282">
        <f>VLOOKUP(B282,home!$B$2:$E$405,3,FALSE)</f>
        <v>0.52</v>
      </c>
      <c r="G282">
        <f>VLOOKUP(C282,away!$B$2:$E$405,4,FALSE)</f>
        <v>0.86</v>
      </c>
      <c r="H282">
        <f>VLOOKUP(A282,away!$A$2:$E$405,3,FALSE)</f>
        <v>1.18055555555556</v>
      </c>
      <c r="I282">
        <f>VLOOKUP(C282,away!$B$2:$E$405,3,FALSE)</f>
        <v>0.53</v>
      </c>
      <c r="J282">
        <f>VLOOKUP(B282,home!$B$2:$E$405,4,FALSE)</f>
        <v>1</v>
      </c>
      <c r="K282" s="3">
        <f t="shared" si="336"/>
        <v>0.66086222222222335</v>
      </c>
      <c r="L282" s="3">
        <f t="shared" si="337"/>
        <v>0.62569444444444688</v>
      </c>
      <c r="M282" s="5">
        <f t="shared" si="338"/>
        <v>0.27622026590764331</v>
      </c>
      <c r="N282" s="5">
        <f t="shared" si="339"/>
        <v>0.18254353875053858</v>
      </c>
      <c r="O282" s="5">
        <f t="shared" si="340"/>
        <v>0.17282948582138027</v>
      </c>
      <c r="P282" s="5">
        <f t="shared" si="341"/>
        <v>0.11421647806544159</v>
      </c>
      <c r="Q282" s="5">
        <f t="shared" si="342"/>
        <v>6.0318064335494727E-2</v>
      </c>
      <c r="R282" s="5">
        <f t="shared" si="343"/>
        <v>5.4069224557313958E-2</v>
      </c>
      <c r="S282" s="5">
        <f t="shared" si="344"/>
        <v>1.1807066200236142E-2</v>
      </c>
      <c r="T282" s="5">
        <f t="shared" si="345"/>
        <v>3.7740677754361775E-2</v>
      </c>
      <c r="U282" s="5">
        <f t="shared" si="346"/>
        <v>3.5732307894778909E-2</v>
      </c>
      <c r="V282" s="5">
        <f t="shared" si="347"/>
        <v>5.4246623845051749E-4</v>
      </c>
      <c r="W282" s="5">
        <f t="shared" si="348"/>
        <v>1.3287310012299361E-2</v>
      </c>
      <c r="X282" s="5">
        <f t="shared" si="349"/>
        <v>8.3137960563067857E-3</v>
      </c>
      <c r="Y282" s="5">
        <f t="shared" si="350"/>
        <v>2.6009480023376536E-3</v>
      </c>
      <c r="Z282" s="5">
        <f t="shared" si="351"/>
        <v>1.127693780697687E-2</v>
      </c>
      <c r="AA282" s="5">
        <f t="shared" si="352"/>
        <v>7.4525021789805393E-3</v>
      </c>
      <c r="AB282" s="5">
        <f t="shared" si="353"/>
        <v>2.4625385755585203E-3</v>
      </c>
      <c r="AC282" s="5">
        <f t="shared" si="354"/>
        <v>1.4019287972416218E-5</v>
      </c>
      <c r="AD282" s="5">
        <f t="shared" si="355"/>
        <v>2.1952703055209384E-3</v>
      </c>
      <c r="AE282" s="5">
        <f t="shared" si="356"/>
        <v>1.3735684342183147E-3</v>
      </c>
      <c r="AF282" s="5">
        <f t="shared" si="357"/>
        <v>4.2971706917732856E-4</v>
      </c>
      <c r="AG282" s="5">
        <f t="shared" si="358"/>
        <v>8.9623860955734865E-5</v>
      </c>
      <c r="AH282" s="5">
        <f t="shared" si="359"/>
        <v>1.7639793340427426E-3</v>
      </c>
      <c r="AI282" s="5">
        <f t="shared" si="360"/>
        <v>1.1657473026495644E-3</v>
      </c>
      <c r="AJ282" s="5">
        <f t="shared" si="361"/>
        <v>3.8519917648927694E-4</v>
      </c>
      <c r="AK282" s="5">
        <f t="shared" si="362"/>
        <v>8.485452792429133E-5</v>
      </c>
      <c r="AL282" s="5">
        <f t="shared" si="363"/>
        <v>2.3187780113570286E-7</v>
      </c>
      <c r="AM282" s="5">
        <f t="shared" si="364"/>
        <v>2.9015424249700532E-4</v>
      </c>
      <c r="AN282" s="5">
        <f t="shared" si="365"/>
        <v>1.8154789756236309E-4</v>
      </c>
      <c r="AO282" s="5">
        <f t="shared" si="366"/>
        <v>5.6796755452670055E-5</v>
      </c>
      <c r="AP282" s="5">
        <f t="shared" si="367"/>
        <v>1.1845804783068501E-5</v>
      </c>
      <c r="AQ282" s="5">
        <f t="shared" si="368"/>
        <v>1.8529635606848541E-6</v>
      </c>
      <c r="AR282" s="5">
        <f t="shared" si="369"/>
        <v>2.2074241388507192E-4</v>
      </c>
      <c r="AS282" s="5">
        <f t="shared" si="370"/>
        <v>1.458803221787864E-4</v>
      </c>
      <c r="AT282" s="5">
        <f t="shared" si="371"/>
        <v>4.8203396946783331E-5</v>
      </c>
      <c r="AU282" s="5">
        <f t="shared" si="372"/>
        <v>1.0618601341637058E-5</v>
      </c>
      <c r="AV282" s="5">
        <f t="shared" si="373"/>
        <v>1.7543581198815367E-6</v>
      </c>
      <c r="AW282" s="5">
        <f t="shared" si="374"/>
        <v>2.6633601529172847E-9</v>
      </c>
      <c r="AX282" s="5">
        <f t="shared" si="375"/>
        <v>3.1958662913962799E-5</v>
      </c>
      <c r="AY282" s="5">
        <f t="shared" si="376"/>
        <v>1.9996357837139304E-5</v>
      </c>
      <c r="AZ282" s="5">
        <f t="shared" si="377"/>
        <v>6.2558050039106179E-6</v>
      </c>
      <c r="BA282" s="5">
        <f t="shared" si="378"/>
        <v>1.3047408121582152E-6</v>
      </c>
      <c r="BB282" s="5">
        <f t="shared" si="379"/>
        <v>2.0409226940183272E-7</v>
      </c>
      <c r="BC282" s="5">
        <f t="shared" si="380"/>
        <v>2.5539879823757227E-8</v>
      </c>
      <c r="BD282" s="5">
        <f t="shared" si="381"/>
        <v>2.3019550336857694E-5</v>
      </c>
      <c r="BE282" s="5">
        <f t="shared" si="382"/>
        <v>1.5212751190172104E-5</v>
      </c>
      <c r="BF282" s="5">
        <f t="shared" si="383"/>
        <v>5.0267662788254545E-6</v>
      </c>
      <c r="BG282" s="5">
        <f t="shared" si="384"/>
        <v>1.1073333112054423E-6</v>
      </c>
      <c r="BH282" s="5">
        <f t="shared" si="385"/>
        <v>1.8294868819598033E-7</v>
      </c>
      <c r="BI282" s="5">
        <f t="shared" si="386"/>
        <v>2.4180775326767243E-8</v>
      </c>
      <c r="BJ282" s="8">
        <f t="shared" si="387"/>
        <v>0.3094944574437834</v>
      </c>
      <c r="BK282" s="8">
        <f t="shared" si="388"/>
        <v>0.4028205239353822</v>
      </c>
      <c r="BL282" s="8">
        <f t="shared" si="389"/>
        <v>0.2764176119921708</v>
      </c>
      <c r="BM282" s="8">
        <f t="shared" si="390"/>
        <v>0.1397924800460239</v>
      </c>
      <c r="BN282" s="8">
        <f t="shared" si="391"/>
        <v>0.86019705743781238</v>
      </c>
    </row>
    <row r="283" spans="1:66" x14ac:dyDescent="0.25">
      <c r="A283" t="s">
        <v>40</v>
      </c>
      <c r="B283" t="s">
        <v>335</v>
      </c>
      <c r="C283" t="s">
        <v>320</v>
      </c>
      <c r="D283" s="11">
        <v>44504</v>
      </c>
      <c r="E283">
        <f>VLOOKUP(A283,home!$A$2:$E$405,3,FALSE)</f>
        <v>1.4777777777777801</v>
      </c>
      <c r="F283">
        <f>VLOOKUP(B283,home!$B$2:$E$405,3,FALSE)</f>
        <v>0.64</v>
      </c>
      <c r="G283">
        <f>VLOOKUP(C283,away!$B$2:$E$405,4,FALSE)</f>
        <v>0.96</v>
      </c>
      <c r="H283">
        <f>VLOOKUP(A283,away!$A$2:$E$405,3,FALSE)</f>
        <v>1.18055555555556</v>
      </c>
      <c r="I283">
        <f>VLOOKUP(C283,away!$B$2:$E$405,3,FALSE)</f>
        <v>1.35</v>
      </c>
      <c r="J283">
        <f>VLOOKUP(B283,home!$B$2:$E$405,4,FALSE)</f>
        <v>1.27</v>
      </c>
      <c r="K283" s="3">
        <f t="shared" si="336"/>
        <v>0.90794666666666801</v>
      </c>
      <c r="L283" s="3">
        <f t="shared" si="337"/>
        <v>2.0240625000000079</v>
      </c>
      <c r="M283" s="5">
        <f t="shared" si="338"/>
        <v>5.3289862299178689E-2</v>
      </c>
      <c r="N283" s="5">
        <f t="shared" si="339"/>
        <v>4.8384352841665035E-2</v>
      </c>
      <c r="O283" s="5">
        <f t="shared" si="340"/>
        <v>0.10786201190993179</v>
      </c>
      <c r="P283" s="5">
        <f t="shared" si="341"/>
        <v>9.7932954173583012E-2</v>
      </c>
      <c r="Q283" s="5">
        <f t="shared" si="342"/>
        <v>2.196520594070684E-2</v>
      </c>
      <c r="R283" s="5">
        <f t="shared" si="343"/>
        <v>0.10915972674072361</v>
      </c>
      <c r="S283" s="5">
        <f t="shared" si="344"/>
        <v>4.4993846387331192E-2</v>
      </c>
      <c r="T283" s="5">
        <f t="shared" si="345"/>
        <v>4.4458949649362117E-2</v>
      </c>
      <c r="U283" s="5">
        <f t="shared" si="346"/>
        <v>9.9111210028484345E-2</v>
      </c>
      <c r="V283" s="5">
        <f t="shared" si="347"/>
        <v>9.1874474727701751E-3</v>
      </c>
      <c r="W283" s="5">
        <f t="shared" si="348"/>
        <v>6.6477451721705582E-3</v>
      </c>
      <c r="X283" s="5">
        <f t="shared" si="349"/>
        <v>1.3455451712546524E-2</v>
      </c>
      <c r="Y283" s="5">
        <f t="shared" si="350"/>
        <v>1.3617337615963156E-2</v>
      </c>
      <c r="Z283" s="5">
        <f t="shared" si="351"/>
        <v>7.3648703135382243E-2</v>
      </c>
      <c r="AA283" s="5">
        <f t="shared" si="352"/>
        <v>6.6869094516093283E-2</v>
      </c>
      <c r="AB283" s="5">
        <f t="shared" si="353"/>
        <v>3.0356785734452628E-2</v>
      </c>
      <c r="AC283" s="5">
        <f t="shared" si="354"/>
        <v>1.0552591917854207E-3</v>
      </c>
      <c r="AD283" s="5">
        <f t="shared" si="355"/>
        <v>1.5089495174804232E-3</v>
      </c>
      <c r="AE283" s="5">
        <f t="shared" si="356"/>
        <v>3.0542081327252311E-3</v>
      </c>
      <c r="AF283" s="5">
        <f t="shared" si="357"/>
        <v>3.0909540743220944E-3</v>
      </c>
      <c r="AG283" s="5">
        <f t="shared" si="358"/>
        <v>2.085428077019196E-3</v>
      </c>
      <c r="AH283" s="5">
        <f t="shared" si="359"/>
        <v>3.7267394547490049E-2</v>
      </c>
      <c r="AI283" s="5">
        <f t="shared" si="360"/>
        <v>3.3836806654745151E-2</v>
      </c>
      <c r="AJ283" s="5">
        <f t="shared" si="361"/>
        <v>1.5361007906410189E-2</v>
      </c>
      <c r="AK283" s="5">
        <f t="shared" si="362"/>
        <v>4.648991975088489E-3</v>
      </c>
      <c r="AL283" s="5">
        <f t="shared" si="363"/>
        <v>7.7571714852764148E-5</v>
      </c>
      <c r="AM283" s="5">
        <f t="shared" si="364"/>
        <v>2.7400913691292558E-4</v>
      </c>
      <c r="AN283" s="5">
        <f t="shared" si="365"/>
        <v>5.5461161868282057E-4</v>
      </c>
      <c r="AO283" s="5">
        <f t="shared" si="366"/>
        <v>5.6128428972010056E-4</v>
      </c>
      <c r="AP283" s="5">
        <f t="shared" si="367"/>
        <v>3.7869149422053175E-4</v>
      </c>
      <c r="AQ283" s="5">
        <f t="shared" si="368"/>
        <v>1.9162381313018702E-4</v>
      </c>
      <c r="AR283" s="5">
        <f t="shared" si="369"/>
        <v>1.5086307155255876E-2</v>
      </c>
      <c r="AS283" s="5">
        <f t="shared" si="370"/>
        <v>1.3697562293924076E-2</v>
      </c>
      <c r="AT283" s="5">
        <f t="shared" si="371"/>
        <v>6.2183280131136998E-3</v>
      </c>
      <c r="AU283" s="5">
        <f t="shared" si="372"/>
        <v>1.8819700639155167E-3</v>
      </c>
      <c r="AV283" s="5">
        <f t="shared" si="373"/>
        <v>4.2718211157463735E-4</v>
      </c>
      <c r="AW283" s="5">
        <f t="shared" si="374"/>
        <v>3.9599084808580946E-6</v>
      </c>
      <c r="AX283" s="5">
        <f t="shared" si="375"/>
        <v>4.1464280416050224E-5</v>
      </c>
      <c r="AY283" s="5">
        <f t="shared" si="376"/>
        <v>8.3926295079611986E-5</v>
      </c>
      <c r="AZ283" s="5">
        <f t="shared" si="377"/>
        <v>8.4936033317288925E-5</v>
      </c>
      <c r="BA283" s="5">
        <f t="shared" si="378"/>
        <v>5.7305279978758582E-5</v>
      </c>
      <c r="BB283" s="5">
        <f t="shared" si="379"/>
        <v>2.8997367064251624E-5</v>
      </c>
      <c r="BC283" s="5">
        <f t="shared" si="380"/>
        <v>1.1738496654697408E-5</v>
      </c>
      <c r="BD283" s="5">
        <f t="shared" si="381"/>
        <v>5.0892714294058696E-3</v>
      </c>
      <c r="BE283" s="5">
        <f t="shared" si="382"/>
        <v>4.6207870300909682E-3</v>
      </c>
      <c r="BF283" s="5">
        <f t="shared" si="383"/>
        <v>2.0977140906738331E-3</v>
      </c>
      <c r="BG283" s="5">
        <f t="shared" si="384"/>
        <v>6.348708387490026E-4</v>
      </c>
      <c r="BH283" s="5">
        <f t="shared" si="385"/>
        <v>1.4410721545150715E-4</v>
      </c>
      <c r="BI283" s="5">
        <f t="shared" si="386"/>
        <v>2.6168333182362258E-5</v>
      </c>
      <c r="BJ283" s="8">
        <f t="shared" si="387"/>
        <v>0.16053717083913835</v>
      </c>
      <c r="BK283" s="8">
        <f t="shared" si="388"/>
        <v>0.20662086753458087</v>
      </c>
      <c r="BL283" s="8">
        <f t="shared" si="389"/>
        <v>0.55439729858875686</v>
      </c>
      <c r="BM283" s="8">
        <f t="shared" si="390"/>
        <v>0.55652995980547071</v>
      </c>
      <c r="BN283" s="8">
        <f t="shared" si="391"/>
        <v>0.43859411390578895</v>
      </c>
    </row>
    <row r="284" spans="1:66" x14ac:dyDescent="0.25">
      <c r="A284" t="s">
        <v>10</v>
      </c>
      <c r="B284" t="s">
        <v>45</v>
      </c>
      <c r="C284" t="s">
        <v>241</v>
      </c>
      <c r="D284" s="11">
        <v>44534</v>
      </c>
      <c r="E284">
        <f>VLOOKUP(A284,home!$A$2:$E$405,3,FALSE)</f>
        <v>1.5424836601307199</v>
      </c>
      <c r="F284">
        <f>VLOOKUP(B284,home!$B$2:$E$405,3,FALSE)</f>
        <v>0.65</v>
      </c>
      <c r="G284">
        <f>VLOOKUP(C284,away!$B$2:$E$405,4,FALSE)</f>
        <v>0.88</v>
      </c>
      <c r="H284">
        <f>VLOOKUP(A284,away!$A$2:$E$405,3,FALSE)</f>
        <v>1.44444444444444</v>
      </c>
      <c r="I284">
        <f>VLOOKUP(C284,away!$B$2:$E$405,3,FALSE)</f>
        <v>1.03</v>
      </c>
      <c r="J284">
        <f>VLOOKUP(B284,home!$B$2:$E$405,4,FALSE)</f>
        <v>0.9</v>
      </c>
      <c r="K284" s="3">
        <f t="shared" si="336"/>
        <v>0.88230065359477183</v>
      </c>
      <c r="L284" s="3">
        <f t="shared" si="337"/>
        <v>1.338999999999996</v>
      </c>
      <c r="M284" s="5">
        <f t="shared" si="338"/>
        <v>0.10846793782432658</v>
      </c>
      <c r="N284" s="5">
        <f t="shared" si="339"/>
        <v>9.5701332436480407E-2</v>
      </c>
      <c r="O284" s="5">
        <f t="shared" si="340"/>
        <v>0.14523856874677285</v>
      </c>
      <c r="P284" s="5">
        <f t="shared" si="341"/>
        <v>0.12814408413244688</v>
      </c>
      <c r="Q284" s="5">
        <f t="shared" si="342"/>
        <v>4.2218674079298593E-2</v>
      </c>
      <c r="R284" s="5">
        <f t="shared" si="343"/>
        <v>9.7237221775964153E-2</v>
      </c>
      <c r="S284" s="5">
        <f t="shared" si="344"/>
        <v>3.7847373674464842E-2</v>
      </c>
      <c r="T284" s="5">
        <f t="shared" si="345"/>
        <v>5.6530804592180649E-2</v>
      </c>
      <c r="U284" s="5">
        <f t="shared" si="346"/>
        <v>8.5792464326672951E-2</v>
      </c>
      <c r="V284" s="5">
        <f t="shared" si="347"/>
        <v>4.9681010030485275E-3</v>
      </c>
      <c r="W284" s="5">
        <f t="shared" si="348"/>
        <v>1.2416521244689938E-2</v>
      </c>
      <c r="X284" s="5">
        <f t="shared" si="349"/>
        <v>1.6625721946639777E-2</v>
      </c>
      <c r="Y284" s="5">
        <f t="shared" si="350"/>
        <v>1.1130920843275299E-2</v>
      </c>
      <c r="Z284" s="5">
        <f t="shared" si="351"/>
        <v>4.3400213319338542E-2</v>
      </c>
      <c r="AA284" s="5">
        <f t="shared" si="352"/>
        <v>3.8292036577804917E-2</v>
      </c>
      <c r="AB284" s="5">
        <f t="shared" si="353"/>
        <v>1.6892544450036091E-2</v>
      </c>
      <c r="AC284" s="5">
        <f t="shared" si="354"/>
        <v>3.6683233640446081E-4</v>
      </c>
      <c r="AD284" s="5">
        <f t="shared" si="355"/>
        <v>2.7387762023908246E-3</v>
      </c>
      <c r="AE284" s="5">
        <f t="shared" si="356"/>
        <v>3.6672213350013032E-3</v>
      </c>
      <c r="AF284" s="5">
        <f t="shared" si="357"/>
        <v>2.4552046837833658E-3</v>
      </c>
      <c r="AG284" s="5">
        <f t="shared" si="358"/>
        <v>1.095839690528639E-3</v>
      </c>
      <c r="AH284" s="5">
        <f t="shared" si="359"/>
        <v>1.4528221408648533E-2</v>
      </c>
      <c r="AI284" s="5">
        <f t="shared" si="360"/>
        <v>1.2818259244420156E-2</v>
      </c>
      <c r="AJ284" s="5">
        <f t="shared" si="361"/>
        <v>5.654779254649564E-3</v>
      </c>
      <c r="AK284" s="5">
        <f t="shared" si="362"/>
        <v>1.6630718107704895E-3</v>
      </c>
      <c r="AL284" s="5">
        <f t="shared" si="363"/>
        <v>1.7335037328670485E-5</v>
      </c>
      <c r="AM284" s="5">
        <f t="shared" si="364"/>
        <v>4.8328480668384657E-4</v>
      </c>
      <c r="AN284" s="5">
        <f t="shared" si="365"/>
        <v>6.4711835614966859E-4</v>
      </c>
      <c r="AO284" s="5">
        <f t="shared" si="366"/>
        <v>4.3324573944220188E-4</v>
      </c>
      <c r="AP284" s="5">
        <f t="shared" si="367"/>
        <v>1.9337201503770221E-4</v>
      </c>
      <c r="AQ284" s="5">
        <f t="shared" si="368"/>
        <v>6.4731282033870624E-5</v>
      </c>
      <c r="AR284" s="5">
        <f t="shared" si="369"/>
        <v>3.8906576932360624E-3</v>
      </c>
      <c r="AS284" s="5">
        <f t="shared" si="370"/>
        <v>3.4327298256557046E-3</v>
      </c>
      <c r="AT284" s="5">
        <f t="shared" si="371"/>
        <v>1.5143498843951475E-3</v>
      </c>
      <c r="AU284" s="5">
        <f t="shared" si="372"/>
        <v>4.453706309243354E-4</v>
      </c>
      <c r="AV284" s="5">
        <f t="shared" si="373"/>
        <v>9.8237699689114225E-5</v>
      </c>
      <c r="AW284" s="5">
        <f t="shared" si="374"/>
        <v>5.6887841862695158E-7</v>
      </c>
      <c r="AX284" s="5">
        <f t="shared" si="375"/>
        <v>7.1067083468263431E-5</v>
      </c>
      <c r="AY284" s="5">
        <f t="shared" si="376"/>
        <v>9.5158824764004447E-5</v>
      </c>
      <c r="AZ284" s="5">
        <f t="shared" si="377"/>
        <v>6.3708833179500795E-5</v>
      </c>
      <c r="BA284" s="5">
        <f t="shared" si="378"/>
        <v>2.843537587578377E-5</v>
      </c>
      <c r="BB284" s="5">
        <f t="shared" si="379"/>
        <v>9.5187420744185893E-6</v>
      </c>
      <c r="BC284" s="5">
        <f t="shared" si="380"/>
        <v>2.5491191275292883E-6</v>
      </c>
      <c r="BD284" s="5">
        <f t="shared" si="381"/>
        <v>8.6826510854051274E-4</v>
      </c>
      <c r="BE284" s="5">
        <f t="shared" si="382"/>
        <v>7.6607087275882982E-4</v>
      </c>
      <c r="BF284" s="5">
        <f t="shared" si="383"/>
        <v>3.3795241586751635E-4</v>
      </c>
      <c r="BG284" s="5">
        <f t="shared" si="384"/>
        <v>9.9391879134613968E-5</v>
      </c>
      <c r="BH284" s="5">
        <f t="shared" si="385"/>
        <v>2.1923379980620611E-5</v>
      </c>
      <c r="BI284" s="5">
        <f t="shared" si="386"/>
        <v>3.8686024971816214E-6</v>
      </c>
      <c r="BJ284" s="8">
        <f t="shared" si="387"/>
        <v>0.24667320723210565</v>
      </c>
      <c r="BK284" s="8">
        <f t="shared" si="388"/>
        <v>0.2799068228327839</v>
      </c>
      <c r="BL284" s="8">
        <f t="shared" si="389"/>
        <v>0.42959598558841916</v>
      </c>
      <c r="BM284" s="8">
        <f t="shared" si="390"/>
        <v>0.38247382003101255</v>
      </c>
      <c r="BN284" s="8">
        <f t="shared" si="391"/>
        <v>0.61700781899528956</v>
      </c>
    </row>
    <row r="285" spans="1:66" x14ac:dyDescent="0.25">
      <c r="A285" t="s">
        <v>13</v>
      </c>
      <c r="B285" t="s">
        <v>55</v>
      </c>
      <c r="C285" t="s">
        <v>15</v>
      </c>
      <c r="D285" s="11">
        <v>44534</v>
      </c>
      <c r="E285">
        <f>VLOOKUP(A285,home!$A$2:$E$405,3,FALSE)</f>
        <v>1.62686567164179</v>
      </c>
      <c r="F285">
        <f>VLOOKUP(B285,home!$B$2:$E$405,3,FALSE)</f>
        <v>1.07</v>
      </c>
      <c r="G285">
        <f>VLOOKUP(C285,away!$B$2:$E$405,4,FALSE)</f>
        <v>0.56999999999999995</v>
      </c>
      <c r="H285">
        <f>VLOOKUP(A285,away!$A$2:$E$405,3,FALSE)</f>
        <v>1.3582089552238801</v>
      </c>
      <c r="I285">
        <f>VLOOKUP(C285,away!$B$2:$E$405,3,FALSE)</f>
        <v>0.74</v>
      </c>
      <c r="J285">
        <f>VLOOKUP(B285,home!$B$2:$E$405,4,FALSE)</f>
        <v>1.03</v>
      </c>
      <c r="K285" s="3">
        <f t="shared" si="336"/>
        <v>0.99222537313432768</v>
      </c>
      <c r="L285" s="3">
        <f t="shared" si="337"/>
        <v>1.0352268656716412</v>
      </c>
      <c r="M285" s="5">
        <f t="shared" si="338"/>
        <v>0.1316705593100562</v>
      </c>
      <c r="N285" s="5">
        <f t="shared" si="339"/>
        <v>0.13064686984222612</v>
      </c>
      <c r="O285" s="5">
        <f t="shared" si="340"/>
        <v>0.13630890041578142</v>
      </c>
      <c r="P285" s="5">
        <f t="shared" si="341"/>
        <v>0.13524914957657863</v>
      </c>
      <c r="Q285" s="5">
        <f t="shared" si="342"/>
        <v>6.481556958901738E-2</v>
      </c>
      <c r="R285" s="5">
        <f t="shared" si="343"/>
        <v>7.0555317870288625E-2</v>
      </c>
      <c r="S285" s="5">
        <f t="shared" si="344"/>
        <v>3.4731250017160591E-2</v>
      </c>
      <c r="T285" s="5">
        <f t="shared" si="345"/>
        <v>6.7098818952360598E-2</v>
      </c>
      <c r="U285" s="5">
        <f t="shared" si="346"/>
        <v>7.0006776600458231E-2</v>
      </c>
      <c r="V285" s="5">
        <f t="shared" si="347"/>
        <v>3.963909837776931E-3</v>
      </c>
      <c r="W285" s="5">
        <f t="shared" si="348"/>
        <v>2.1437217573458917E-2</v>
      </c>
      <c r="X285" s="5">
        <f t="shared" si="349"/>
        <v>2.2192383557292902E-2</v>
      </c>
      <c r="Y285" s="5">
        <f t="shared" si="350"/>
        <v>1.1487075835899597E-2</v>
      </c>
      <c r="Z285" s="5">
        <f t="shared" si="351"/>
        <v>2.4346920191775086E-2</v>
      </c>
      <c r="AA285" s="5">
        <f t="shared" si="352"/>
        <v>2.4157631971955727E-2</v>
      </c>
      <c r="AB285" s="5">
        <f t="shared" si="353"/>
        <v>1.1984907698707766E-2</v>
      </c>
      <c r="AC285" s="5">
        <f t="shared" si="354"/>
        <v>2.544776511577303E-4</v>
      </c>
      <c r="AD285" s="5">
        <f t="shared" si="355"/>
        <v>5.3176378014467597E-3</v>
      </c>
      <c r="AE285" s="5">
        <f t="shared" si="356"/>
        <v>5.504961513968766E-3</v>
      </c>
      <c r="AF285" s="5">
        <f t="shared" si="357"/>
        <v>2.8494420268744491E-3</v>
      </c>
      <c r="AG285" s="5">
        <f t="shared" si="358"/>
        <v>9.8327297946476156E-4</v>
      </c>
      <c r="AH285" s="5">
        <f t="shared" si="359"/>
        <v>6.3011464697222278E-3</v>
      </c>
      <c r="AI285" s="5">
        <f t="shared" si="360"/>
        <v>6.2521574070941886E-3</v>
      </c>
      <c r="AJ285" s="5">
        <f t="shared" si="361"/>
        <v>3.1017746080742904E-3</v>
      </c>
      <c r="AK285" s="5">
        <f t="shared" si="362"/>
        <v>1.0258864892916989E-3</v>
      </c>
      <c r="AL285" s="5">
        <f t="shared" si="363"/>
        <v>1.045575748616104E-5</v>
      </c>
      <c r="AM285" s="5">
        <f t="shared" si="364"/>
        <v>1.0552590303467438E-3</v>
      </c>
      <c r="AN285" s="5">
        <f t="shared" si="365"/>
        <v>1.0924324984575549E-3</v>
      </c>
      <c r="AO285" s="5">
        <f t="shared" si="366"/>
        <v>5.6545773566802726E-4</v>
      </c>
      <c r="AP285" s="5">
        <f t="shared" si="367"/>
        <v>1.9512567978846512E-4</v>
      </c>
      <c r="AQ285" s="5">
        <f t="shared" si="368"/>
        <v>5.0499836474865257E-5</v>
      </c>
      <c r="AR285" s="5">
        <f t="shared" si="369"/>
        <v>1.3046232219976943E-3</v>
      </c>
      <c r="AS285" s="5">
        <f t="shared" si="370"/>
        <v>1.2944802632463709E-3</v>
      </c>
      <c r="AT285" s="5">
        <f t="shared" si="371"/>
        <v>6.4220808110732649E-4</v>
      </c>
      <c r="AU285" s="5">
        <f t="shared" si="372"/>
        <v>2.1240505096886588E-4</v>
      </c>
      <c r="AV285" s="5">
        <f t="shared" si="373"/>
        <v>5.2688420238299699E-5</v>
      </c>
      <c r="AW285" s="5">
        <f t="shared" si="374"/>
        <v>2.9833132942469189E-7</v>
      </c>
      <c r="AX285" s="5">
        <f t="shared" si="375"/>
        <v>1.7450913085652773E-4</v>
      </c>
      <c r="AY285" s="5">
        <f t="shared" si="376"/>
        <v>1.8065654056768549E-4</v>
      </c>
      <c r="AZ285" s="5">
        <f t="shared" si="377"/>
        <v>9.3510252127483365E-5</v>
      </c>
      <c r="BA285" s="5">
        <f t="shared" si="378"/>
        <v>3.2268108406033184E-5</v>
      </c>
      <c r="BB285" s="5">
        <f t="shared" si="379"/>
        <v>8.3512031815826157E-6</v>
      </c>
      <c r="BC285" s="5">
        <f t="shared" si="380"/>
        <v>1.7290779788513626E-6</v>
      </c>
      <c r="BD285" s="5">
        <f t="shared" si="381"/>
        <v>2.2509683483185169E-4</v>
      </c>
      <c r="BE285" s="5">
        <f t="shared" si="382"/>
        <v>2.2334679093239014E-4</v>
      </c>
      <c r="BF285" s="5">
        <f t="shared" si="383"/>
        <v>1.1080517648562273E-4</v>
      </c>
      <c r="BG285" s="5">
        <f t="shared" si="384"/>
        <v>3.6647902527887356E-5</v>
      </c>
      <c r="BH285" s="5">
        <f t="shared" si="385"/>
        <v>9.090744690080874E-6</v>
      </c>
      <c r="BI285" s="5">
        <f t="shared" si="386"/>
        <v>1.8040135084368813E-6</v>
      </c>
      <c r="BJ285" s="8">
        <f t="shared" si="387"/>
        <v>0.33578304876586412</v>
      </c>
      <c r="BK285" s="8">
        <f t="shared" si="388"/>
        <v>0.30606045869078397</v>
      </c>
      <c r="BL285" s="8">
        <f t="shared" si="389"/>
        <v>0.33380769603190896</v>
      </c>
      <c r="BM285" s="8">
        <f t="shared" si="390"/>
        <v>0.33057139886714543</v>
      </c>
      <c r="BN285" s="8">
        <f t="shared" si="391"/>
        <v>0.66924636660394832</v>
      </c>
    </row>
    <row r="286" spans="1:66" x14ac:dyDescent="0.25">
      <c r="A286" t="s">
        <v>69</v>
      </c>
      <c r="B286" t="s">
        <v>71</v>
      </c>
      <c r="C286" t="s">
        <v>79</v>
      </c>
      <c r="D286" s="11">
        <v>44534</v>
      </c>
      <c r="E286">
        <f>VLOOKUP(A286,home!$A$2:$E$405,3,FALSE)</f>
        <v>1.346875</v>
      </c>
      <c r="F286">
        <f>VLOOKUP(B286,home!$B$2:$E$405,3,FALSE)</f>
        <v>0.56000000000000005</v>
      </c>
      <c r="G286">
        <f>VLOOKUP(C286,away!$B$2:$E$405,4,FALSE)</f>
        <v>1.66</v>
      </c>
      <c r="H286">
        <f>VLOOKUP(A286,away!$A$2:$E$405,3,FALSE)</f>
        <v>1.3218749999999999</v>
      </c>
      <c r="I286">
        <f>VLOOKUP(C286,away!$B$2:$E$405,3,FALSE)</f>
        <v>0.83</v>
      </c>
      <c r="J286">
        <f>VLOOKUP(B286,home!$B$2:$E$405,4,FALSE)</f>
        <v>1.56</v>
      </c>
      <c r="K286" s="3">
        <f t="shared" si="336"/>
        <v>1.2520550000000001</v>
      </c>
      <c r="L286" s="3">
        <f t="shared" si="337"/>
        <v>1.7115637499999998</v>
      </c>
      <c r="M286" s="5">
        <f t="shared" si="338"/>
        <v>5.1631736350773269E-2</v>
      </c>
      <c r="N286" s="5">
        <f t="shared" si="339"/>
        <v>6.4645773656667418E-2</v>
      </c>
      <c r="O286" s="5">
        <f t="shared" si="340"/>
        <v>8.8371008287540784E-2</v>
      </c>
      <c r="P286" s="5">
        <f t="shared" si="341"/>
        <v>0.11064536278145687</v>
      </c>
      <c r="Q286" s="5">
        <f t="shared" si="342"/>
        <v>4.0470032067849382E-2</v>
      </c>
      <c r="R286" s="5">
        <f t="shared" si="343"/>
        <v>7.5626307167952211E-2</v>
      </c>
      <c r="S286" s="5">
        <f t="shared" si="344"/>
        <v>5.9277477237393281E-2</v>
      </c>
      <c r="T286" s="5">
        <f t="shared" si="345"/>
        <v>6.9267039848668513E-2</v>
      </c>
      <c r="U286" s="5">
        <f t="shared" si="346"/>
        <v>9.4688296021170418E-2</v>
      </c>
      <c r="V286" s="5">
        <f t="shared" si="347"/>
        <v>1.4114441227349471E-2</v>
      </c>
      <c r="W286" s="5">
        <f t="shared" si="348"/>
        <v>1.6890235333570387E-2</v>
      </c>
      <c r="X286" s="5">
        <f t="shared" si="349"/>
        <v>2.8908714525908222E-2</v>
      </c>
      <c r="Y286" s="5">
        <f t="shared" si="350"/>
        <v>2.4739553920821482E-2</v>
      </c>
      <c r="Z286" s="5">
        <f t="shared" si="351"/>
        <v>4.3146415298344051E-2</v>
      </c>
      <c r="AA286" s="5">
        <f t="shared" si="352"/>
        <v>5.4021685006368163E-2</v>
      </c>
      <c r="AB286" s="5">
        <f t="shared" si="353"/>
        <v>3.3819060410324155E-2</v>
      </c>
      <c r="AC286" s="5">
        <f t="shared" si="354"/>
        <v>1.8904282283960083E-3</v>
      </c>
      <c r="AD286" s="5">
        <f t="shared" si="355"/>
        <v>5.2868759001433669E-3</v>
      </c>
      <c r="AE286" s="5">
        <f t="shared" si="356"/>
        <v>9.0488251414340033E-3</v>
      </c>
      <c r="AF286" s="5">
        <f t="shared" si="357"/>
        <v>7.7438205460835345E-3</v>
      </c>
      <c r="AG286" s="5">
        <f t="shared" si="358"/>
        <v>4.4180141777272596E-3</v>
      </c>
      <c r="AH286" s="5">
        <f t="shared" si="359"/>
        <v>1.8461960091772773E-2</v>
      </c>
      <c r="AI286" s="5">
        <f t="shared" si="360"/>
        <v>2.3115389442704561E-2</v>
      </c>
      <c r="AJ286" s="5">
        <f t="shared" si="361"/>
        <v>1.4470869464342733E-2</v>
      </c>
      <c r="AK286" s="5">
        <f t="shared" si="362"/>
        <v>6.0394414890592137E-3</v>
      </c>
      <c r="AL286" s="5">
        <f t="shared" si="363"/>
        <v>1.6204538675372322E-4</v>
      </c>
      <c r="AM286" s="5">
        <f t="shared" si="364"/>
        <v>1.3238918810308E-3</v>
      </c>
      <c r="AN286" s="5">
        <f t="shared" si="365"/>
        <v>2.2659253524916294E-3</v>
      </c>
      <c r="AO286" s="5">
        <f t="shared" si="366"/>
        <v>1.9391378467653233E-3</v>
      </c>
      <c r="AP286" s="5">
        <f t="shared" si="367"/>
        <v>1.1063193482588605E-3</v>
      </c>
      <c r="AQ286" s="5">
        <f t="shared" si="368"/>
        <v>4.7338402310087265E-4</v>
      </c>
      <c r="AR286" s="5">
        <f t="shared" si="369"/>
        <v>6.3197643294049897E-3</v>
      </c>
      <c r="AS286" s="5">
        <f t="shared" si="370"/>
        <v>7.9126925274531634E-3</v>
      </c>
      <c r="AT286" s="5">
        <f t="shared" si="371"/>
        <v>4.9535631212301876E-3</v>
      </c>
      <c r="AU286" s="5">
        <f t="shared" si="372"/>
        <v>2.0673778245839541E-3</v>
      </c>
      <c r="AV286" s="5">
        <f t="shared" si="373"/>
        <v>6.4711768553986555E-4</v>
      </c>
      <c r="AW286" s="5">
        <f t="shared" si="374"/>
        <v>9.6460755167552285E-6</v>
      </c>
      <c r="AX286" s="5">
        <f t="shared" si="375"/>
        <v>2.7626424151733626E-4</v>
      </c>
      <c r="AY286" s="5">
        <f t="shared" si="376"/>
        <v>4.7284386120231766E-4</v>
      </c>
      <c r="AZ286" s="5">
        <f t="shared" si="377"/>
        <v>4.046512061219593E-4</v>
      </c>
      <c r="BA286" s="5">
        <f t="shared" si="378"/>
        <v>2.3086211193070784E-4</v>
      </c>
      <c r="BB286" s="5">
        <f t="shared" si="379"/>
        <v>9.8783805507260481E-5</v>
      </c>
      <c r="BC286" s="5">
        <f t="shared" si="380"/>
        <v>3.3814956118655472E-5</v>
      </c>
      <c r="BD286" s="5">
        <f t="shared" si="381"/>
        <v>1.8027799224587721E-3</v>
      </c>
      <c r="BE286" s="5">
        <f t="shared" si="382"/>
        <v>2.2571796158141178E-3</v>
      </c>
      <c r="BF286" s="5">
        <f t="shared" si="383"/>
        <v>1.4130565119390732E-3</v>
      </c>
      <c r="BG286" s="5">
        <f t="shared" si="384"/>
        <v>5.8974149035195876E-4</v>
      </c>
      <c r="BH286" s="5">
        <f t="shared" si="385"/>
        <v>1.8459719542565542E-4</v>
      </c>
      <c r="BI286" s="5">
        <f t="shared" si="386"/>
        <v>4.6225168303733782E-5</v>
      </c>
      <c r="BJ286" s="8">
        <f t="shared" si="387"/>
        <v>0.28004476375291926</v>
      </c>
      <c r="BK286" s="8">
        <f t="shared" si="388"/>
        <v>0.23819433507332494</v>
      </c>
      <c r="BL286" s="8">
        <f t="shared" si="389"/>
        <v>0.43680811277374043</v>
      </c>
      <c r="BM286" s="8">
        <f t="shared" si="390"/>
        <v>0.56634020880040326</v>
      </c>
      <c r="BN286" s="8">
        <f t="shared" si="391"/>
        <v>0.43139022031223995</v>
      </c>
    </row>
    <row r="287" spans="1:66" x14ac:dyDescent="0.25">
      <c r="A287" t="s">
        <v>69</v>
      </c>
      <c r="B287" t="s">
        <v>73</v>
      </c>
      <c r="C287" t="s">
        <v>381</v>
      </c>
      <c r="D287" s="11">
        <v>44534</v>
      </c>
      <c r="E287">
        <f>VLOOKUP(A287,home!$A$2:$E$405,3,FALSE)</f>
        <v>1.346875</v>
      </c>
      <c r="F287">
        <f>VLOOKUP(B287,home!$B$2:$E$405,3,FALSE)</f>
        <v>0.74</v>
      </c>
      <c r="G287">
        <f>VLOOKUP(C287,away!$B$2:$E$405,4,FALSE)</f>
        <v>0.74</v>
      </c>
      <c r="H287">
        <f>VLOOKUP(A287,away!$A$2:$E$405,3,FALSE)</f>
        <v>1.3218749999999999</v>
      </c>
      <c r="I287">
        <f>VLOOKUP(C287,away!$B$2:$E$405,3,FALSE)</f>
        <v>1.04</v>
      </c>
      <c r="J287">
        <f>VLOOKUP(B287,home!$B$2:$E$405,4,FALSE)</f>
        <v>0.9</v>
      </c>
      <c r="K287" s="3">
        <f t="shared" si="336"/>
        <v>0.73754875000000009</v>
      </c>
      <c r="L287" s="3">
        <f t="shared" si="337"/>
        <v>1.2372749999999999</v>
      </c>
      <c r="M287" s="5">
        <f t="shared" si="338"/>
        <v>0.13878577107960974</v>
      </c>
      <c r="N287" s="5">
        <f t="shared" si="339"/>
        <v>0.10236127197755233</v>
      </c>
      <c r="O287" s="5">
        <f t="shared" si="340"/>
        <v>0.17171616491252412</v>
      </c>
      <c r="P287" s="5">
        <f t="shared" si="341"/>
        <v>0.12664904278602604</v>
      </c>
      <c r="Q287" s="5">
        <f t="shared" si="342"/>
        <v>3.7748214097726877E-2</v>
      </c>
      <c r="R287" s="5">
        <f t="shared" si="343"/>
        <v>0.10623005897107164</v>
      </c>
      <c r="S287" s="5">
        <f t="shared" si="344"/>
        <v>2.8893415934937352E-2</v>
      </c>
      <c r="T287" s="5">
        <f t="shared" si="345"/>
        <v>4.6704921597765008E-2</v>
      </c>
      <c r="U287" s="5">
        <f t="shared" si="346"/>
        <v>7.8349847206540188E-2</v>
      </c>
      <c r="V287" s="5">
        <f t="shared" si="347"/>
        <v>2.9296338782607797E-3</v>
      </c>
      <c r="W287" s="5">
        <f t="shared" si="348"/>
        <v>9.2803827075036149E-3</v>
      </c>
      <c r="X287" s="5">
        <f t="shared" si="349"/>
        <v>1.1482385514426532E-2</v>
      </c>
      <c r="Y287" s="5">
        <f t="shared" si="350"/>
        <v>7.103434268681044E-3</v>
      </c>
      <c r="Z287" s="5">
        <f t="shared" si="351"/>
        <v>4.3811932071144227E-2</v>
      </c>
      <c r="AA287" s="5">
        <f t="shared" si="352"/>
        <v>3.2313435734157341E-2</v>
      </c>
      <c r="AB287" s="5">
        <f t="shared" si="353"/>
        <v>1.1916367066966539E-2</v>
      </c>
      <c r="AC287" s="5">
        <f t="shared" si="354"/>
        <v>1.6708995251682221E-4</v>
      </c>
      <c r="AD287" s="5">
        <f t="shared" si="355"/>
        <v>1.7111836663602263E-3</v>
      </c>
      <c r="AE287" s="5">
        <f t="shared" si="356"/>
        <v>2.1172047707958487E-3</v>
      </c>
      <c r="AF287" s="5">
        <f t="shared" si="357"/>
        <v>1.309782266393217E-3</v>
      </c>
      <c r="AG287" s="5">
        <f t="shared" si="358"/>
        <v>5.4018695121722251E-4</v>
      </c>
      <c r="AH287" s="5">
        <f t="shared" si="359"/>
        <v>1.3551852063331241E-2</v>
      </c>
      <c r="AI287" s="5">
        <f t="shared" si="360"/>
        <v>9.9951515494948791E-3</v>
      </c>
      <c r="AJ287" s="5">
        <f t="shared" si="361"/>
        <v>3.6859557656952553E-3</v>
      </c>
      <c r="AK287" s="5">
        <f t="shared" si="362"/>
        <v>9.0619068918127636E-4</v>
      </c>
      <c r="AL287" s="5">
        <f t="shared" si="363"/>
        <v>6.0991216551383587E-6</v>
      </c>
      <c r="AM287" s="5">
        <f t="shared" si="364"/>
        <v>2.5241627482888046E-4</v>
      </c>
      <c r="AN287" s="5">
        <f t="shared" si="365"/>
        <v>3.1230834643890303E-4</v>
      </c>
      <c r="AO287" s="5">
        <f t="shared" si="366"/>
        <v>1.9320565467009689E-4</v>
      </c>
      <c r="AP287" s="5">
        <f t="shared" si="367"/>
        <v>7.9682842127314714E-5</v>
      </c>
      <c r="AQ287" s="5">
        <f t="shared" si="368"/>
        <v>2.4647397123268321E-5</v>
      </c>
      <c r="AR287" s="5">
        <f t="shared" si="369"/>
        <v>3.3534735523316297E-3</v>
      </c>
      <c r="AS287" s="5">
        <f t="shared" si="370"/>
        <v>2.4733502266802536E-3</v>
      </c>
      <c r="AT287" s="5">
        <f t="shared" si="371"/>
        <v>9.1210818400011876E-4</v>
      </c>
      <c r="AU287" s="5">
        <f t="shared" si="372"/>
        <v>2.2424141699135258E-4</v>
      </c>
      <c r="AV287" s="5">
        <f t="shared" si="373"/>
        <v>4.1347244200050212E-5</v>
      </c>
      <c r="AW287" s="5">
        <f t="shared" si="374"/>
        <v>1.5460436963184951E-7</v>
      </c>
      <c r="AX287" s="5">
        <f t="shared" si="375"/>
        <v>3.102821799661621E-5</v>
      </c>
      <c r="AY287" s="5">
        <f t="shared" si="376"/>
        <v>3.8390438421763313E-5</v>
      </c>
      <c r="AZ287" s="5">
        <f t="shared" si="377"/>
        <v>2.3749764849143603E-5</v>
      </c>
      <c r="BA287" s="5">
        <f t="shared" si="378"/>
        <v>9.7949967679080499E-6</v>
      </c>
      <c r="BB287" s="5">
        <f t="shared" si="379"/>
        <v>3.0297761565033579E-6</v>
      </c>
      <c r="BC287" s="5">
        <f t="shared" si="380"/>
        <v>7.4973325880753786E-7</v>
      </c>
      <c r="BD287" s="5">
        <f t="shared" si="381"/>
        <v>6.9152816491018659E-4</v>
      </c>
      <c r="BE287" s="5">
        <f t="shared" si="382"/>
        <v>5.1003573361930207E-4</v>
      </c>
      <c r="BF287" s="5">
        <f t="shared" si="383"/>
        <v>1.880881088931246E-4</v>
      </c>
      <c r="BG287" s="5">
        <f t="shared" si="384"/>
        <v>4.6241383201329324E-5</v>
      </c>
      <c r="BH287" s="5">
        <f t="shared" si="385"/>
        <v>8.5263185946028591E-6</v>
      </c>
      <c r="BI287" s="5">
        <f t="shared" si="386"/>
        <v>1.2577151243102195E-6</v>
      </c>
      <c r="BJ287" s="8">
        <f t="shared" si="387"/>
        <v>0.22132797126106116</v>
      </c>
      <c r="BK287" s="8">
        <f t="shared" si="388"/>
        <v>0.29746944319142754</v>
      </c>
      <c r="BL287" s="8">
        <f t="shared" si="389"/>
        <v>0.4371152220075088</v>
      </c>
      <c r="BM287" s="8">
        <f t="shared" si="390"/>
        <v>0.31619580887257887</v>
      </c>
      <c r="BN287" s="8">
        <f t="shared" si="391"/>
        <v>0.6834905238245107</v>
      </c>
    </row>
    <row r="288" spans="1:66" x14ac:dyDescent="0.25">
      <c r="A288" t="s">
        <v>154</v>
      </c>
      <c r="B288" t="s">
        <v>169</v>
      </c>
      <c r="C288" t="s">
        <v>155</v>
      </c>
      <c r="D288" s="11">
        <v>44534</v>
      </c>
      <c r="E288">
        <f>VLOOKUP(A288,home!$A$2:$E$405,3,FALSE)</f>
        <v>1.32937685459941</v>
      </c>
      <c r="F288">
        <f>VLOOKUP(B288,home!$B$2:$E$405,3,FALSE)</f>
        <v>0.75</v>
      </c>
      <c r="G288">
        <f>VLOOKUP(C288,away!$B$2:$E$405,4,FALSE)</f>
        <v>0.85</v>
      </c>
      <c r="H288">
        <f>VLOOKUP(A288,away!$A$2:$E$405,3,FALSE)</f>
        <v>1.0178041543026699</v>
      </c>
      <c r="I288">
        <f>VLOOKUP(C288,away!$B$2:$E$405,3,FALSE)</f>
        <v>1.03</v>
      </c>
      <c r="J288">
        <f>VLOOKUP(B288,home!$B$2:$E$405,4,FALSE)</f>
        <v>1.33</v>
      </c>
      <c r="K288" s="3">
        <f t="shared" si="336"/>
        <v>0.8474777448071239</v>
      </c>
      <c r="L288" s="3">
        <f t="shared" si="337"/>
        <v>1.3942899109792277</v>
      </c>
      <c r="M288" s="5">
        <f t="shared" si="338"/>
        <v>0.10627048861051755</v>
      </c>
      <c r="N288" s="5">
        <f t="shared" si="339"/>
        <v>9.0061874027192554E-2</v>
      </c>
      <c r="O288" s="5">
        <f t="shared" si="340"/>
        <v>0.14817187010447752</v>
      </c>
      <c r="P288" s="5">
        <f t="shared" si="341"/>
        <v>0.12557236231999672</v>
      </c>
      <c r="Q288" s="5">
        <f t="shared" si="342"/>
        <v>3.8162716946834208E-2</v>
      </c>
      <c r="R288" s="5">
        <f t="shared" si="343"/>
        <v>0.10329727178879886</v>
      </c>
      <c r="S288" s="5">
        <f t="shared" si="344"/>
        <v>3.7095007242358577E-2</v>
      </c>
      <c r="T288" s="5">
        <f t="shared" si="345"/>
        <v>5.3209891214526926E-2</v>
      </c>
      <c r="U288" s="5">
        <f t="shared" si="346"/>
        <v>8.7542138940299788E-2</v>
      </c>
      <c r="V288" s="5">
        <f t="shared" si="347"/>
        <v>4.8702845714270462E-3</v>
      </c>
      <c r="W288" s="5">
        <f t="shared" si="348"/>
        <v>1.078068443127189E-2</v>
      </c>
      <c r="X288" s="5">
        <f t="shared" si="349"/>
        <v>1.5031399535973228E-2</v>
      </c>
      <c r="Y288" s="5">
        <f t="shared" si="350"/>
        <v>1.0479064360452661E-2</v>
      </c>
      <c r="Z288" s="5">
        <f t="shared" si="351"/>
        <v>4.8008781295600482E-2</v>
      </c>
      <c r="AA288" s="5">
        <f t="shared" si="352"/>
        <v>4.0686373703333924E-2</v>
      </c>
      <c r="AB288" s="5">
        <f t="shared" si="353"/>
        <v>1.7240398115240651E-2</v>
      </c>
      <c r="AC288" s="5">
        <f t="shared" si="354"/>
        <v>3.5967954674024597E-4</v>
      </c>
      <c r="AD288" s="5">
        <f t="shared" si="355"/>
        <v>2.2840975323228929E-3</v>
      </c>
      <c r="AE288" s="5">
        <f t="shared" si="356"/>
        <v>3.1846941450103593E-3</v>
      </c>
      <c r="AF288" s="5">
        <f t="shared" si="357"/>
        <v>2.2201934579712812E-3</v>
      </c>
      <c r="AG288" s="5">
        <f t="shared" si="358"/>
        <v>1.0318644462904807E-3</v>
      </c>
      <c r="AH288" s="5">
        <f t="shared" si="359"/>
        <v>1.6734539849715999E-2</v>
      </c>
      <c r="AI288" s="5">
        <f t="shared" si="360"/>
        <v>1.4182150092222259E-2</v>
      </c>
      <c r="AJ288" s="5">
        <f t="shared" si="361"/>
        <v>6.0095282883363315E-3</v>
      </c>
      <c r="AK288" s="5">
        <f t="shared" si="362"/>
        <v>1.6976471603846303E-3</v>
      </c>
      <c r="AL288" s="5">
        <f t="shared" si="363"/>
        <v>1.7000320955666836E-5</v>
      </c>
      <c r="AM288" s="5">
        <f t="shared" si="364"/>
        <v>3.8714436512250446E-4</v>
      </c>
      <c r="AN288" s="5">
        <f t="shared" si="365"/>
        <v>5.397914823827663E-4</v>
      </c>
      <c r="AO288" s="5">
        <f t="shared" si="366"/>
        <v>3.763129089594064E-4</v>
      </c>
      <c r="AP288" s="5">
        <f t="shared" si="367"/>
        <v>1.7489643077778165E-4</v>
      </c>
      <c r="AQ288" s="5">
        <f t="shared" si="368"/>
        <v>6.096408222493445E-5</v>
      </c>
      <c r="AR288" s="5">
        <f t="shared" si="369"/>
        <v>4.6665600154677713E-3</v>
      </c>
      <c r="AS288" s="5">
        <f t="shared" si="370"/>
        <v>3.9548057579157237E-3</v>
      </c>
      <c r="AT288" s="5">
        <f t="shared" si="371"/>
        <v>1.675804932434323E-3</v>
      </c>
      <c r="AU288" s="5">
        <f t="shared" si="372"/>
        <v>4.7340246162536499E-4</v>
      </c>
      <c r="AV288" s="5">
        <f t="shared" si="373"/>
        <v>1.002995126411013E-4</v>
      </c>
      <c r="AW288" s="5">
        <f t="shared" si="374"/>
        <v>5.5800232305351359E-7</v>
      </c>
      <c r="AX288" s="5">
        <f t="shared" si="375"/>
        <v>5.4682705578134292E-5</v>
      </c>
      <c r="AY288" s="5">
        <f t="shared" si="376"/>
        <v>7.6243544692640176E-5</v>
      </c>
      <c r="AZ288" s="5">
        <f t="shared" si="377"/>
        <v>5.3152802571121034E-5</v>
      </c>
      <c r="BA288" s="5">
        <f t="shared" si="378"/>
        <v>2.4703472121728269E-5</v>
      </c>
      <c r="BB288" s="5">
        <f t="shared" si="379"/>
        <v>8.6109504863705832E-6</v>
      </c>
      <c r="BC288" s="5">
        <f t="shared" si="380"/>
        <v>2.4012322774176356E-6</v>
      </c>
      <c r="BD288" s="5">
        <f t="shared" si="381"/>
        <v>1.0844229247576297E-3</v>
      </c>
      <c r="BE288" s="5">
        <f t="shared" si="382"/>
        <v>9.1902429469074137E-4</v>
      </c>
      <c r="BF288" s="5">
        <f t="shared" si="383"/>
        <v>3.8942631834373354E-4</v>
      </c>
      <c r="BG288" s="5">
        <f t="shared" si="384"/>
        <v>1.1001004601282949E-4</v>
      </c>
      <c r="BH288" s="5">
        <f t="shared" si="385"/>
        <v>2.3307766425270162E-5</v>
      </c>
      <c r="BI288" s="5">
        <f t="shared" si="386"/>
        <v>3.9505626653158327E-6</v>
      </c>
      <c r="BJ288" s="8">
        <f t="shared" si="387"/>
        <v>0.22820538407504123</v>
      </c>
      <c r="BK288" s="8">
        <f t="shared" si="388"/>
        <v>0.27426106615668844</v>
      </c>
      <c r="BL288" s="8">
        <f t="shared" si="389"/>
        <v>0.44896293263578985</v>
      </c>
      <c r="BM288" s="8">
        <f t="shared" si="390"/>
        <v>0.38782589482293311</v>
      </c>
      <c r="BN288" s="8">
        <f t="shared" si="391"/>
        <v>0.61153658379781739</v>
      </c>
    </row>
    <row r="289" spans="1:66" x14ac:dyDescent="0.25">
      <c r="A289" t="s">
        <v>175</v>
      </c>
      <c r="B289" t="s">
        <v>277</v>
      </c>
      <c r="C289" t="s">
        <v>281</v>
      </c>
      <c r="D289" s="11">
        <v>44534</v>
      </c>
      <c r="E289">
        <f>VLOOKUP(A289,home!$A$2:$E$405,3,FALSE)</f>
        <v>1.20657276995305</v>
      </c>
      <c r="F289">
        <f>VLOOKUP(B289,home!$B$2:$E$405,3,FALSE)</f>
        <v>0.61</v>
      </c>
      <c r="G289">
        <f>VLOOKUP(C289,away!$B$2:$E$405,4,FALSE)</f>
        <v>1.1599999999999999</v>
      </c>
      <c r="H289">
        <f>VLOOKUP(A289,away!$A$2:$E$405,3,FALSE)</f>
        <v>1.05633802816901</v>
      </c>
      <c r="I289">
        <f>VLOOKUP(C289,away!$B$2:$E$405,3,FALSE)</f>
        <v>0.55000000000000004</v>
      </c>
      <c r="J289">
        <f>VLOOKUP(B289,home!$B$2:$E$405,4,FALSE)</f>
        <v>0.95</v>
      </c>
      <c r="K289" s="3">
        <f t="shared" si="336"/>
        <v>0.85377089201877798</v>
      </c>
      <c r="L289" s="3">
        <f t="shared" si="337"/>
        <v>0.55193661971830776</v>
      </c>
      <c r="M289" s="5">
        <f t="shared" si="338"/>
        <v>0.24519351777815543</v>
      </c>
      <c r="N289" s="5">
        <f t="shared" si="339"/>
        <v>0.20933908839067789</v>
      </c>
      <c r="O289" s="5">
        <f t="shared" si="340"/>
        <v>0.13533128137931588</v>
      </c>
      <c r="P289" s="5">
        <f t="shared" si="341"/>
        <v>0.11554190882126276</v>
      </c>
      <c r="Q289" s="5">
        <f t="shared" si="342"/>
        <v>8.936381011485342E-2</v>
      </c>
      <c r="R289" s="5">
        <f t="shared" si="343"/>
        <v>3.7347144993323388E-2</v>
      </c>
      <c r="S289" s="5">
        <f t="shared" si="344"/>
        <v>1.3611628903399132E-2</v>
      </c>
      <c r="T289" s="5">
        <f t="shared" si="345"/>
        <v>4.9323159279940909E-2</v>
      </c>
      <c r="U289" s="5">
        <f t="shared" si="346"/>
        <v>3.188590529530435E-2</v>
      </c>
      <c r="V289" s="5">
        <f t="shared" si="347"/>
        <v>7.1268586358359017E-4</v>
      </c>
      <c r="W289" s="5">
        <f t="shared" si="348"/>
        <v>2.5432073291985033E-2</v>
      </c>
      <c r="X289" s="5">
        <f t="shared" si="349"/>
        <v>1.4036892565206471E-2</v>
      </c>
      <c r="Y289" s="5">
        <f t="shared" si="350"/>
        <v>3.8737375168945527E-3</v>
      </c>
      <c r="Z289" s="5">
        <f t="shared" si="351"/>
        <v>6.8710856545814774E-3</v>
      </c>
      <c r="AA289" s="5">
        <f t="shared" si="352"/>
        <v>5.8663329284494572E-3</v>
      </c>
      <c r="AB289" s="5">
        <f t="shared" si="353"/>
        <v>2.5042521486007114E-3</v>
      </c>
      <c r="AC289" s="5">
        <f t="shared" si="354"/>
        <v>2.0989820054827499E-5</v>
      </c>
      <c r="AD289" s="5">
        <f t="shared" si="355"/>
        <v>5.4282909750962482E-3</v>
      </c>
      <c r="AE289" s="5">
        <f t="shared" si="356"/>
        <v>2.9960725716420195E-3</v>
      </c>
      <c r="AF289" s="5">
        <f t="shared" si="357"/>
        <v>8.2682108381141684E-4</v>
      </c>
      <c r="AG289" s="5">
        <f t="shared" si="358"/>
        <v>1.5211761137023369E-4</v>
      </c>
      <c r="AH289" s="5">
        <f t="shared" si="359"/>
        <v>9.4810094749616411E-4</v>
      </c>
      <c r="AI289" s="5">
        <f t="shared" si="360"/>
        <v>8.0946099166764862E-4</v>
      </c>
      <c r="AJ289" s="5">
        <f t="shared" si="361"/>
        <v>3.4554711645524646E-4</v>
      </c>
      <c r="AK289" s="5">
        <f t="shared" si="362"/>
        <v>9.8339356616837441E-5</v>
      </c>
      <c r="AL289" s="5">
        <f t="shared" si="363"/>
        <v>3.9563915015793427E-7</v>
      </c>
      <c r="AM289" s="5">
        <f t="shared" si="364"/>
        <v>9.2690336558908166E-4</v>
      </c>
      <c r="AN289" s="5">
        <f t="shared" si="365"/>
        <v>5.1159191040876047E-4</v>
      </c>
      <c r="AO289" s="5">
        <f t="shared" si="366"/>
        <v>1.4118315485312129E-4</v>
      </c>
      <c r="AP289" s="5">
        <f t="shared" si="367"/>
        <v>2.5974717750266054E-5</v>
      </c>
      <c r="AQ289" s="5">
        <f t="shared" si="368"/>
        <v>3.5840994783047431E-6</v>
      </c>
      <c r="AR289" s="5">
        <f t="shared" si="369"/>
        <v>1.0465832642255156E-4</v>
      </c>
      <c r="AS289" s="5">
        <f t="shared" si="370"/>
        <v>8.9354232706974294E-5</v>
      </c>
      <c r="AT289" s="5">
        <f t="shared" si="371"/>
        <v>3.8144021481943448E-5</v>
      </c>
      <c r="AU289" s="5">
        <f t="shared" si="372"/>
        <v>1.0855418415274096E-5</v>
      </c>
      <c r="AV289" s="5">
        <f t="shared" si="373"/>
        <v>2.3170100659114079E-6</v>
      </c>
      <c r="AW289" s="5">
        <f t="shared" si="374"/>
        <v>5.1787782233647901E-9</v>
      </c>
      <c r="AX289" s="5">
        <f t="shared" si="375"/>
        <v>1.3189385220903289E-4</v>
      </c>
      <c r="AY289" s="5">
        <f t="shared" si="376"/>
        <v>7.2797046949879668E-5</v>
      </c>
      <c r="AZ289" s="5">
        <f t="shared" si="377"/>
        <v>2.0089678009495763E-5</v>
      </c>
      <c r="BA289" s="5">
        <f t="shared" si="378"/>
        <v>3.6960763239301047E-6</v>
      </c>
      <c r="BB289" s="5">
        <f t="shared" si="379"/>
        <v>5.0999996811271275E-7</v>
      </c>
      <c r="BC289" s="5">
        <f t="shared" si="380"/>
        <v>5.6297531691315103E-8</v>
      </c>
      <c r="BD289" s="5">
        <f t="shared" si="381"/>
        <v>9.6274604851730533E-6</v>
      </c>
      <c r="BE289" s="5">
        <f t="shared" si="382"/>
        <v>8.2196455263017362E-6</v>
      </c>
      <c r="BF289" s="5">
        <f t="shared" si="383"/>
        <v>3.5088470465343947E-6</v>
      </c>
      <c r="BG289" s="5">
        <f t="shared" si="384"/>
        <v>9.9858382429237485E-7</v>
      </c>
      <c r="BH289" s="5">
        <f t="shared" si="385"/>
        <v>2.1314045060540585E-7</v>
      </c>
      <c r="BI289" s="5">
        <f t="shared" si="386"/>
        <v>3.6394622527732345E-8</v>
      </c>
      <c r="BJ289" s="8">
        <f t="shared" si="387"/>
        <v>0.40261034360054998</v>
      </c>
      <c r="BK289" s="8">
        <f t="shared" si="388"/>
        <v>0.37515392387255581</v>
      </c>
      <c r="BL289" s="8">
        <f t="shared" si="389"/>
        <v>0.21540429823827781</v>
      </c>
      <c r="BM289" s="8">
        <f t="shared" si="390"/>
        <v>0.16785010802020445</v>
      </c>
      <c r="BN289" s="8">
        <f t="shared" si="391"/>
        <v>0.83211675147758879</v>
      </c>
    </row>
    <row r="290" spans="1:66" x14ac:dyDescent="0.25">
      <c r="A290" t="s">
        <v>24</v>
      </c>
      <c r="B290" t="s">
        <v>289</v>
      </c>
      <c r="C290" t="s">
        <v>290</v>
      </c>
      <c r="D290" s="11">
        <v>44534</v>
      </c>
      <c r="E290">
        <f>VLOOKUP(A290,home!$A$2:$E$405,3,FALSE)</f>
        <v>1.61442006269593</v>
      </c>
      <c r="F290">
        <f>VLOOKUP(B290,home!$B$2:$E$405,3,FALSE)</f>
        <v>0.57999999999999996</v>
      </c>
      <c r="G290">
        <f>VLOOKUP(C290,away!$B$2:$E$405,4,FALSE)</f>
        <v>0.98</v>
      </c>
      <c r="H290">
        <f>VLOOKUP(A290,away!$A$2:$E$405,3,FALSE)</f>
        <v>1.41379310344828</v>
      </c>
      <c r="I290">
        <f>VLOOKUP(C290,away!$B$2:$E$405,3,FALSE)</f>
        <v>1.02</v>
      </c>
      <c r="J290">
        <f>VLOOKUP(B290,home!$B$2:$E$405,4,FALSE)</f>
        <v>1.37</v>
      </c>
      <c r="K290" s="3">
        <f t="shared" si="336"/>
        <v>0.91763636363636647</v>
      </c>
      <c r="L290" s="3">
        <f t="shared" si="337"/>
        <v>1.9756344827586267</v>
      </c>
      <c r="M290" s="5">
        <f t="shared" si="338"/>
        <v>5.5394728322231863E-2</v>
      </c>
      <c r="N290" s="5">
        <f t="shared" si="339"/>
        <v>5.0832217062237284E-2</v>
      </c>
      <c r="O290" s="5">
        <f t="shared" si="340"/>
        <v>0.10943973543644717</v>
      </c>
      <c r="P290" s="5">
        <f t="shared" si="341"/>
        <v>0.10042588086322737</v>
      </c>
      <c r="Q290" s="5">
        <f t="shared" si="342"/>
        <v>2.3322745410282942E-2</v>
      </c>
      <c r="R290" s="5">
        <f t="shared" si="343"/>
        <v>0.10810645755611317</v>
      </c>
      <c r="S290" s="5">
        <f t="shared" si="344"/>
        <v>4.551587241518943E-2</v>
      </c>
      <c r="T290" s="5">
        <f t="shared" si="345"/>
        <v>4.6077220065155466E-2</v>
      </c>
      <c r="U290" s="5">
        <f t="shared" si="346"/>
        <v>9.920241659740088E-2</v>
      </c>
      <c r="V290" s="5">
        <f t="shared" si="347"/>
        <v>9.1684849182444277E-3</v>
      </c>
      <c r="W290" s="5">
        <f t="shared" si="348"/>
        <v>7.1339330961029323E-3</v>
      </c>
      <c r="X290" s="5">
        <f t="shared" si="349"/>
        <v>1.4094044222353963E-2</v>
      </c>
      <c r="Y290" s="5">
        <f t="shared" si="350"/>
        <v>1.3922339883603746E-2</v>
      </c>
      <c r="Z290" s="5">
        <f t="shared" si="351"/>
        <v>7.1192948452246343E-2</v>
      </c>
      <c r="AA290" s="5">
        <f t="shared" si="352"/>
        <v>6.5329238334270623E-2</v>
      </c>
      <c r="AB290" s="5">
        <f t="shared" si="353"/>
        <v>2.9974242352096805E-2</v>
      </c>
      <c r="AC290" s="5">
        <f t="shared" si="354"/>
        <v>1.0388546911222754E-3</v>
      </c>
      <c r="AD290" s="5">
        <f t="shared" si="355"/>
        <v>1.6365891061832548E-3</v>
      </c>
      <c r="AE290" s="5">
        <f t="shared" si="356"/>
        <v>3.2333018722827569E-3</v>
      </c>
      <c r="AF290" s="5">
        <f t="shared" si="357"/>
        <v>3.1939113360249234E-3</v>
      </c>
      <c r="AG290" s="5">
        <f t="shared" si="358"/>
        <v>2.1033337901081709E-3</v>
      </c>
      <c r="AH290" s="5">
        <f t="shared" si="359"/>
        <v>3.516281097287885E-2</v>
      </c>
      <c r="AI290" s="5">
        <f t="shared" si="360"/>
        <v>3.226667399638547E-2</v>
      </c>
      <c r="AJ290" s="5">
        <f t="shared" si="361"/>
        <v>1.4804536696341634E-2</v>
      </c>
      <c r="AK290" s="5">
        <f t="shared" si="362"/>
        <v>4.5283937397840287E-3</v>
      </c>
      <c r="AL290" s="5">
        <f t="shared" si="363"/>
        <v>7.5334170311639595E-5</v>
      </c>
      <c r="AM290" s="5">
        <f t="shared" si="364"/>
        <v>3.0035873523297869E-4</v>
      </c>
      <c r="AN290" s="5">
        <f t="shared" si="365"/>
        <v>5.9339907452404101E-4</v>
      </c>
      <c r="AO290" s="5">
        <f t="shared" si="366"/>
        <v>5.8616983683337602E-4</v>
      </c>
      <c r="AP290" s="5">
        <f t="shared" si="367"/>
        <v>3.8601911413367178E-4</v>
      </c>
      <c r="AQ290" s="5">
        <f t="shared" si="368"/>
        <v>1.9065816822160512E-4</v>
      </c>
      <c r="AR290" s="5">
        <f t="shared" si="369"/>
        <v>1.3893772373748569E-2</v>
      </c>
      <c r="AS290" s="5">
        <f t="shared" si="370"/>
        <v>1.2749430758238044E-2</v>
      </c>
      <c r="AT290" s="5">
        <f t="shared" si="371"/>
        <v>5.8496706397116009E-3</v>
      </c>
      <c r="AU290" s="5">
        <f t="shared" si="372"/>
        <v>1.7892901647651239E-3</v>
      </c>
      <c r="AV290" s="5">
        <f t="shared" si="373"/>
        <v>4.1047943007134578E-4</v>
      </c>
      <c r="AW290" s="5">
        <f t="shared" si="374"/>
        <v>3.7937326457804247E-6</v>
      </c>
      <c r="AX290" s="5">
        <f t="shared" si="375"/>
        <v>4.5936682930934774E-5</v>
      </c>
      <c r="AY290" s="5">
        <f t="shared" si="376"/>
        <v>9.0754094821904335E-5</v>
      </c>
      <c r="AZ290" s="5">
        <f t="shared" si="377"/>
        <v>8.9648459590850206E-5</v>
      </c>
      <c r="BA290" s="5">
        <f t="shared" si="378"/>
        <v>5.9037529364625652E-5</v>
      </c>
      <c r="BB290" s="5">
        <f t="shared" si="379"/>
        <v>2.9159144697407383E-5</v>
      </c>
      <c r="BC290" s="5">
        <f t="shared" si="380"/>
        <v>1.1521562350389274E-5</v>
      </c>
      <c r="BD290" s="5">
        <f t="shared" si="381"/>
        <v>4.5748359661961354E-3</v>
      </c>
      <c r="BE290" s="5">
        <f t="shared" si="382"/>
        <v>4.1980358402530851E-3</v>
      </c>
      <c r="BF290" s="5">
        <f t="shared" si="383"/>
        <v>1.9261351714324893E-3</v>
      </c>
      <c r="BG290" s="5">
        <f t="shared" si="384"/>
        <v>5.8916389152847309E-4</v>
      </c>
      <c r="BH290" s="5">
        <f t="shared" si="385"/>
        <v>1.3515955275200965E-4</v>
      </c>
      <c r="BI290" s="5">
        <f t="shared" si="386"/>
        <v>2.4805464099614361E-5</v>
      </c>
      <c r="BJ290" s="8">
        <f t="shared" si="387"/>
        <v>0.16793229824703723</v>
      </c>
      <c r="BK290" s="8">
        <f t="shared" si="388"/>
        <v>0.21170990947514889</v>
      </c>
      <c r="BL290" s="8">
        <f t="shared" si="389"/>
        <v>0.54495528493451539</v>
      </c>
      <c r="BM290" s="8">
        <f t="shared" si="390"/>
        <v>0.5481817160962319</v>
      </c>
      <c r="BN290" s="8">
        <f t="shared" si="391"/>
        <v>0.44752176465053983</v>
      </c>
    </row>
    <row r="291" spans="1:66" x14ac:dyDescent="0.25">
      <c r="A291" t="s">
        <v>27</v>
      </c>
      <c r="B291" t="s">
        <v>28</v>
      </c>
      <c r="C291" t="s">
        <v>190</v>
      </c>
      <c r="D291" s="11">
        <v>44534</v>
      </c>
      <c r="E291">
        <f>VLOOKUP(A291,home!$A$2:$E$405,3,FALSE)</f>
        <v>1.2700296735904999</v>
      </c>
      <c r="F291">
        <f>VLOOKUP(B291,home!$B$2:$E$405,3,FALSE)</f>
        <v>1.1599999999999999</v>
      </c>
      <c r="G291">
        <f>VLOOKUP(C291,away!$B$2:$E$405,4,FALSE)</f>
        <v>1.53</v>
      </c>
      <c r="H291">
        <f>VLOOKUP(A291,away!$A$2:$E$405,3,FALSE)</f>
        <v>1.07418397626113</v>
      </c>
      <c r="I291">
        <f>VLOOKUP(C291,away!$B$2:$E$405,3,FALSE)</f>
        <v>1.08</v>
      </c>
      <c r="J291">
        <f>VLOOKUP(B291,home!$B$2:$E$405,4,FALSE)</f>
        <v>0.71</v>
      </c>
      <c r="K291" s="3">
        <f t="shared" si="336"/>
        <v>2.254048664688419</v>
      </c>
      <c r="L291" s="3">
        <f t="shared" si="337"/>
        <v>0.82368427299703451</v>
      </c>
      <c r="M291" s="5">
        <f t="shared" si="338"/>
        <v>4.6063567342542931E-2</v>
      </c>
      <c r="N291" s="5">
        <f t="shared" si="339"/>
        <v>0.10382952245924396</v>
      </c>
      <c r="O291" s="5">
        <f t="shared" si="340"/>
        <v>3.7941835978192416E-2</v>
      </c>
      <c r="P291" s="5">
        <f t="shared" si="341"/>
        <v>8.5522744722471622E-2</v>
      </c>
      <c r="Q291" s="5">
        <f t="shared" si="342"/>
        <v>0.11701839822724754</v>
      </c>
      <c r="R291" s="5">
        <f t="shared" si="343"/>
        <v>1.5626046791935067E-2</v>
      </c>
      <c r="S291" s="5">
        <f t="shared" si="344"/>
        <v>3.9695904414408692E-2</v>
      </c>
      <c r="T291" s="5">
        <f t="shared" si="345"/>
        <v>9.6386214271087858E-2</v>
      </c>
      <c r="U291" s="5">
        <f t="shared" si="346"/>
        <v>3.5221869905719995E-2</v>
      </c>
      <c r="V291" s="5">
        <f t="shared" si="347"/>
        <v>8.1889317924403685E-3</v>
      </c>
      <c r="W291" s="5">
        <f t="shared" si="348"/>
        <v>8.792172142270166E-2</v>
      </c>
      <c r="X291" s="5">
        <f t="shared" si="349"/>
        <v>7.2419739190705809E-2</v>
      </c>
      <c r="Y291" s="5">
        <f t="shared" si="350"/>
        <v>2.9825500112965676E-2</v>
      </c>
      <c r="Z291" s="5">
        <f t="shared" si="351"/>
        <v>4.2903096638775605E-3</v>
      </c>
      <c r="AA291" s="5">
        <f t="shared" si="352"/>
        <v>9.6705667689630358E-3</v>
      </c>
      <c r="AB291" s="5">
        <f t="shared" si="353"/>
        <v>1.0898964056180667E-2</v>
      </c>
      <c r="AC291" s="5">
        <f t="shared" si="354"/>
        <v>9.5023567924443621E-4</v>
      </c>
      <c r="AD291" s="5">
        <f t="shared" si="355"/>
        <v>4.954495969248697E-2</v>
      </c>
      <c r="AE291" s="5">
        <f t="shared" si="356"/>
        <v>4.080940410497351E-2</v>
      </c>
      <c r="AF291" s="5">
        <f t="shared" si="357"/>
        <v>1.6807032175823647E-2</v>
      </c>
      <c r="AG291" s="5">
        <f t="shared" si="358"/>
        <v>4.6145626929936902E-3</v>
      </c>
      <c r="AH291" s="5">
        <f t="shared" si="359"/>
        <v>8.8346514910578496E-4</v>
      </c>
      <c r="AI291" s="5">
        <f t="shared" si="360"/>
        <v>1.9913734396406497E-3</v>
      </c>
      <c r="AJ291" s="5">
        <f t="shared" si="361"/>
        <v>2.2443263212589956E-3</v>
      </c>
      <c r="AK291" s="5">
        <f t="shared" si="362"/>
        <v>1.6862735825196368E-3</v>
      </c>
      <c r="AL291" s="5">
        <f t="shared" si="363"/>
        <v>7.0569231269373072E-5</v>
      </c>
      <c r="AM291" s="5">
        <f t="shared" si="364"/>
        <v>2.2335350047378348E-2</v>
      </c>
      <c r="AN291" s="5">
        <f t="shared" si="365"/>
        <v>1.8397276565909115E-2</v>
      </c>
      <c r="AO291" s="5">
        <f t="shared" si="366"/>
        <v>7.5767736866581125E-3</v>
      </c>
      <c r="AP291" s="5">
        <f t="shared" si="367"/>
        <v>2.0802897752526832E-3</v>
      </c>
      <c r="AQ291" s="5">
        <f t="shared" si="368"/>
        <v>4.2837549278804257E-4</v>
      </c>
      <c r="AR291" s="5">
        <f t="shared" si="369"/>
        <v>1.4553926981188307E-4</v>
      </c>
      <c r="AS291" s="5">
        <f t="shared" si="370"/>
        <v>3.2805259677920256E-4</v>
      </c>
      <c r="AT291" s="5">
        <f t="shared" si="371"/>
        <v>3.6972325885886503E-4</v>
      </c>
      <c r="AU291" s="5">
        <f t="shared" si="372"/>
        <v>2.7779140597835846E-4</v>
      </c>
      <c r="AV291" s="5">
        <f t="shared" si="373"/>
        <v>1.565388369268594E-4</v>
      </c>
      <c r="AW291" s="5">
        <f t="shared" si="374"/>
        <v>3.6394599772620771E-6</v>
      </c>
      <c r="AX291" s="5">
        <f t="shared" si="375"/>
        <v>8.3908276582735954E-3</v>
      </c>
      <c r="AY291" s="5">
        <f t="shared" si="376"/>
        <v>6.9113927795484966E-3</v>
      </c>
      <c r="AZ291" s="5">
        <f t="shared" si="377"/>
        <v>2.8464027685096778E-3</v>
      </c>
      <c r="BA291" s="5">
        <f t="shared" si="378"/>
        <v>7.8151239834554692E-4</v>
      </c>
      <c r="BB291" s="5">
        <f t="shared" si="379"/>
        <v>1.6092986791735512E-4</v>
      </c>
      <c r="BC291" s="5">
        <f t="shared" si="380"/>
        <v>2.6511080251803098E-5</v>
      </c>
      <c r="BD291" s="5">
        <f t="shared" si="381"/>
        <v>1.9979734607920016E-5</v>
      </c>
      <c r="BE291" s="5">
        <f t="shared" si="382"/>
        <v>4.5035294113811103E-5</v>
      </c>
      <c r="BF291" s="5">
        <f t="shared" si="383"/>
        <v>5.0755872280543082E-5</v>
      </c>
      <c r="BG291" s="5">
        <f t="shared" si="384"/>
        <v>3.8135402046351357E-5</v>
      </c>
      <c r="BH291" s="5">
        <f t="shared" si="385"/>
        <v>2.1489763014983573E-5</v>
      </c>
      <c r="BI291" s="5">
        <f t="shared" si="386"/>
        <v>9.6877943256788548E-6</v>
      </c>
      <c r="BJ291" s="8">
        <f t="shared" si="387"/>
        <v>0.68911269647106288</v>
      </c>
      <c r="BK291" s="8">
        <f t="shared" si="388"/>
        <v>0.18740334596192595</v>
      </c>
      <c r="BL291" s="8">
        <f t="shared" si="389"/>
        <v>0.11762745122226072</v>
      </c>
      <c r="BM291" s="8">
        <f t="shared" si="390"/>
        <v>0.58552393447792217</v>
      </c>
      <c r="BN291" s="8">
        <f t="shared" si="391"/>
        <v>0.40600211552163357</v>
      </c>
    </row>
    <row r="292" spans="1:66" x14ac:dyDescent="0.25">
      <c r="A292" t="s">
        <v>340</v>
      </c>
      <c r="B292" t="s">
        <v>365</v>
      </c>
      <c r="C292" t="s">
        <v>415</v>
      </c>
      <c r="D292" s="11">
        <v>44534</v>
      </c>
      <c r="E292">
        <f>VLOOKUP(A292,home!$A$2:$E$405,3,FALSE)</f>
        <v>1.35849056603774</v>
      </c>
      <c r="F292">
        <f>VLOOKUP(B292,home!$B$2:$E$405,3,FALSE)</f>
        <v>1.1299999999999999</v>
      </c>
      <c r="G292">
        <f>VLOOKUP(C292,away!$B$2:$E$405,4,FALSE)</f>
        <v>0.69</v>
      </c>
      <c r="H292">
        <f>VLOOKUP(A292,away!$A$2:$E$405,3,FALSE)</f>
        <v>1.13836477987421</v>
      </c>
      <c r="I292">
        <f>VLOOKUP(C292,away!$B$2:$E$405,3,FALSE)</f>
        <v>1.04</v>
      </c>
      <c r="J292">
        <f>VLOOKUP(B292,home!$B$2:$E$405,4,FALSE)</f>
        <v>1.52</v>
      </c>
      <c r="K292" s="3">
        <f t="shared" si="336"/>
        <v>1.0592150943396257</v>
      </c>
      <c r="L292" s="3">
        <f t="shared" si="337"/>
        <v>1.7995270440251514</v>
      </c>
      <c r="M292" s="5">
        <f t="shared" si="338"/>
        <v>5.7340841766675511E-2</v>
      </c>
      <c r="N292" s="5">
        <f t="shared" si="339"/>
        <v>6.0736285121402757E-2</v>
      </c>
      <c r="O292" s="5">
        <f t="shared" si="340"/>
        <v>0.10318639548629951</v>
      </c>
      <c r="P292" s="5">
        <f t="shared" si="341"/>
        <v>0.10929658762958666</v>
      </c>
      <c r="Q292" s="5">
        <f t="shared" si="342"/>
        <v>3.2166394987352506E-2</v>
      </c>
      <c r="R292" s="5">
        <f t="shared" si="343"/>
        <v>9.284335462653541E-2</v>
      </c>
      <c r="S292" s="5">
        <f t="shared" si="344"/>
        <v>5.2082179557461465E-2</v>
      </c>
      <c r="T292" s="5">
        <f t="shared" si="345"/>
        <v>5.7884297688535903E-2</v>
      </c>
      <c r="U292" s="5">
        <f t="shared" si="346"/>
        <v>9.8341082629553031E-2</v>
      </c>
      <c r="V292" s="5">
        <f t="shared" si="347"/>
        <v>1.1030347124625613E-2</v>
      </c>
      <c r="W292" s="5">
        <f t="shared" si="348"/>
        <v>1.135704370036475E-2</v>
      </c>
      <c r="X292" s="5">
        <f t="shared" si="349"/>
        <v>2.0437307278981843E-2</v>
      </c>
      <c r="Y292" s="5">
        <f t="shared" si="350"/>
        <v>1.8388743577789957E-2</v>
      </c>
      <c r="Z292" s="5">
        <f t="shared" si="351"/>
        <v>5.5691375836156028E-2</v>
      </c>
      <c r="AA292" s="5">
        <f t="shared" si="352"/>
        <v>5.8989145910197563E-2</v>
      </c>
      <c r="AB292" s="5">
        <f t="shared" si="353"/>
        <v>3.1241096875141924E-2</v>
      </c>
      <c r="AC292" s="5">
        <f t="shared" si="354"/>
        <v>1.3140495325271412E-3</v>
      </c>
      <c r="AD292" s="5">
        <f t="shared" si="355"/>
        <v>3.0073880286252751E-3</v>
      </c>
      <c r="AE292" s="5">
        <f t="shared" si="356"/>
        <v>5.4118760893886678E-3</v>
      </c>
      <c r="AF292" s="5">
        <f t="shared" si="357"/>
        <v>4.8694086908839937E-3</v>
      </c>
      <c r="AG292" s="5">
        <f t="shared" si="358"/>
        <v>2.9208775425522845E-3</v>
      </c>
      <c r="AH292" s="5">
        <f t="shared" si="359"/>
        <v>2.5054534234032918E-2</v>
      </c>
      <c r="AI292" s="5">
        <f t="shared" si="360"/>
        <v>2.653814084233656E-2</v>
      </c>
      <c r="AJ292" s="5">
        <f t="shared" si="361"/>
        <v>1.4054799677956895E-2</v>
      </c>
      <c r="AK292" s="5">
        <f t="shared" si="362"/>
        <v>4.962351988937218E-3</v>
      </c>
      <c r="AL292" s="5">
        <f t="shared" si="363"/>
        <v>1.0018766760758478E-4</v>
      </c>
      <c r="AM292" s="5">
        <f t="shared" si="364"/>
        <v>6.3709415889123648E-4</v>
      </c>
      <c r="AN292" s="5">
        <f t="shared" si="365"/>
        <v>1.1464681685152368E-3</v>
      </c>
      <c r="AO292" s="5">
        <f t="shared" si="366"/>
        <v>1.0315502371785767E-3</v>
      </c>
      <c r="AP292" s="5">
        <f t="shared" si="367"/>
        <v>6.1876751635780254E-4</v>
      </c>
      <c r="AQ292" s="5">
        <f t="shared" si="368"/>
        <v>2.7837221991253543E-4</v>
      </c>
      <c r="AR292" s="5">
        <f t="shared" si="369"/>
        <v>9.0172623859192374E-3</v>
      </c>
      <c r="AS292" s="5">
        <f t="shared" si="370"/>
        <v>9.5512204287866043E-3</v>
      </c>
      <c r="AT292" s="5">
        <f t="shared" si="371"/>
        <v>5.0583984237678814E-3</v>
      </c>
      <c r="AU292" s="5">
        <f t="shared" si="372"/>
        <v>1.7859773212129035E-3</v>
      </c>
      <c r="AV292" s="5">
        <f t="shared" si="373"/>
        <v>4.7293353419423939E-4</v>
      </c>
      <c r="AW292" s="5">
        <f t="shared" si="374"/>
        <v>5.3046203169119728E-6</v>
      </c>
      <c r="AX292" s="5">
        <f t="shared" si="375"/>
        <v>1.1246995826886756E-4</v>
      </c>
      <c r="AY292" s="5">
        <f t="shared" si="376"/>
        <v>2.0239273154520733E-4</v>
      </c>
      <c r="AZ292" s="5">
        <f t="shared" si="377"/>
        <v>1.821055969648615E-4</v>
      </c>
      <c r="BA292" s="5">
        <f t="shared" si="378"/>
        <v>1.0923464886887091E-4</v>
      </c>
      <c r="BB292" s="5">
        <f t="shared" si="379"/>
        <v>4.9142676196031194E-5</v>
      </c>
      <c r="BC292" s="5">
        <f t="shared" si="380"/>
        <v>1.7686714966105826E-5</v>
      </c>
      <c r="BD292" s="5">
        <f t="shared" si="381"/>
        <v>2.7044679210887395E-3</v>
      </c>
      <c r="BE292" s="5">
        <f t="shared" si="382"/>
        <v>2.8646132441745007E-3</v>
      </c>
      <c r="BF292" s="5">
        <f t="shared" si="383"/>
        <v>1.5171207938374173E-3</v>
      </c>
      <c r="BG292" s="5">
        <f t="shared" si="384"/>
        <v>5.3565241492303599E-4</v>
      </c>
      <c r="BH292" s="5">
        <f t="shared" si="385"/>
        <v>1.4184278080148796E-4</v>
      </c>
      <c r="BI292" s="5">
        <f t="shared" si="386"/>
        <v>3.0048402889608591E-5</v>
      </c>
      <c r="BJ292" s="8">
        <f t="shared" si="387"/>
        <v>0.22156490733354325</v>
      </c>
      <c r="BK292" s="8">
        <f t="shared" si="388"/>
        <v>0.23136658601002918</v>
      </c>
      <c r="BL292" s="8">
        <f t="shared" si="389"/>
        <v>0.48889043992258668</v>
      </c>
      <c r="BM292" s="8">
        <f t="shared" si="390"/>
        <v>0.54174636137323451</v>
      </c>
      <c r="BN292" s="8">
        <f t="shared" si="391"/>
        <v>0.4555698596178524</v>
      </c>
    </row>
    <row r="293" spans="1:66" x14ac:dyDescent="0.25">
      <c r="A293" t="s">
        <v>342</v>
      </c>
      <c r="B293" t="s">
        <v>346</v>
      </c>
      <c r="C293" t="s">
        <v>364</v>
      </c>
      <c r="D293" s="11">
        <v>44534</v>
      </c>
      <c r="E293">
        <f>VLOOKUP(A293,home!$A$2:$E$405,3,FALSE)</f>
        <v>1.17402597402597</v>
      </c>
      <c r="F293">
        <f>VLOOKUP(B293,home!$B$2:$E$405,3,FALSE)</f>
        <v>0.8</v>
      </c>
      <c r="G293">
        <f>VLOOKUP(C293,away!$B$2:$E$405,4,FALSE)</f>
        <v>1.3</v>
      </c>
      <c r="H293">
        <f>VLOOKUP(A293,away!$A$2:$E$405,3,FALSE)</f>
        <v>0.85714285714285698</v>
      </c>
      <c r="I293">
        <f>VLOOKUP(C293,away!$B$2:$E$405,3,FALSE)</f>
        <v>0.65</v>
      </c>
      <c r="J293">
        <f>VLOOKUP(B293,home!$B$2:$E$405,4,FALSE)</f>
        <v>1.24</v>
      </c>
      <c r="K293" s="3">
        <f t="shared" ref="K293:K296" si="392">E293*F293*G293</f>
        <v>1.2209870129870088</v>
      </c>
      <c r="L293" s="3">
        <f t="shared" ref="L293:L296" si="393">H293*I293*J293</f>
        <v>0.69085714285714273</v>
      </c>
      <c r="M293" s="5">
        <f t="shared" ref="M293:M296" si="394">_xlfn.POISSON.DIST(0,K293,FALSE) * _xlfn.POISSON.DIST(0,L293,FALSE)</f>
        <v>0.14780755493449224</v>
      </c>
      <c r="N293" s="5">
        <f t="shared" ref="N293:N296" si="395">_xlfn.POISSON.DIST(1,K293,FALSE) * _xlfn.POISSON.DIST(0,L293,FALSE)</f>
        <v>0.18047110499637889</v>
      </c>
      <c r="O293" s="5">
        <f t="shared" ref="O293:O296" si="396">_xlfn.POISSON.DIST(0,K293,FALSE) * _xlfn.POISSON.DIST(1,L293,FALSE)</f>
        <v>0.10211390509474348</v>
      </c>
      <c r="P293" s="5">
        <f t="shared" ref="P293:P296" si="397">_xlfn.POISSON.DIST(1,K293,FALSE) * _xlfn.POISSON.DIST(1,L293,FALSE)</f>
        <v>0.12467975196606973</v>
      </c>
      <c r="Q293" s="5">
        <f t="shared" ref="Q293:Q296" si="398">_xlfn.POISSON.DIST(2,K293,FALSE) * _xlfn.POISSON.DIST(0,L293,FALSE)</f>
        <v>0.11017643770999676</v>
      </c>
      <c r="R293" s="5">
        <f t="shared" ref="R293:R296" si="399">_xlfn.POISSON.DIST(0,K293,FALSE) * _xlfn.POISSON.DIST(2,L293,FALSE)</f>
        <v>3.5273060359869955E-2</v>
      </c>
      <c r="S293" s="5">
        <f t="shared" ref="S293:S296" si="400">_xlfn.POISSON.DIST(2,K293,FALSE) * _xlfn.POISSON.DIST(2,L293,FALSE)</f>
        <v>2.6292702963001749E-2</v>
      </c>
      <c r="T293" s="5">
        <f t="shared" ref="T293:T296" si="401">_xlfn.POISSON.DIST(2,K293,FALSE) * _xlfn.POISSON.DIST(1,L293,FALSE)</f>
        <v>7.6116178966506326E-2</v>
      </c>
      <c r="U293" s="5">
        <f t="shared" ref="U293:U296" si="402">_xlfn.POISSON.DIST(1,K293,FALSE) * _xlfn.POISSON.DIST(2,L293,FALSE)</f>
        <v>4.306794860770808E-2</v>
      </c>
      <c r="V293" s="5">
        <f t="shared" ref="V293:V296" si="403">_xlfn.POISSON.DIST(3,K293,FALSE) * _xlfn.POISSON.DIST(3,L293,FALSE)</f>
        <v>2.4642911787090523E-3</v>
      </c>
      <c r="W293" s="5">
        <f t="shared" ref="W293:W296" si="404">_xlfn.POISSON.DIST(3,K293,FALSE) * _xlfn.POISSON.DIST(0,L293,FALSE)</f>
        <v>4.4841333193692733E-2</v>
      </c>
      <c r="X293" s="5">
        <f t="shared" ref="X293:X296" si="405">_xlfn.POISSON.DIST(3,K293,FALSE) * _xlfn.POISSON.DIST(1,L293,FALSE)</f>
        <v>3.0978955332099718E-2</v>
      </c>
      <c r="Y293" s="5">
        <f t="shared" ref="Y293:Y296" si="406">_xlfn.POISSON.DIST(3,K293,FALSE) * _xlfn.POISSON.DIST(2,L293,FALSE)</f>
        <v>1.0701016284716728E-2</v>
      </c>
      <c r="Z293" s="5">
        <f t="shared" ref="Z293:Z296" si="407">_xlfn.POISSON.DIST(0,K293,FALSE) * _xlfn.POISSON.DIST(3,L293,FALSE)</f>
        <v>8.1228819000157652E-3</v>
      </c>
      <c r="AA293" s="5">
        <f t="shared" ref="AA293:AA296" si="408">_xlfn.POISSON.DIST(1,K293,FALSE) * _xlfn.POISSON.DIST(3,L293,FALSE)</f>
        <v>9.9179333079464881E-3</v>
      </c>
      <c r="AB293" s="5">
        <f t="shared" ref="AB293:AB296" si="409">_xlfn.POISSON.DIST(2,K293,FALSE) * _xlfn.POISSON.DIST(3,L293,FALSE)</f>
        <v>6.0548338823369742E-3</v>
      </c>
      <c r="AC293" s="5">
        <f t="shared" ref="AC293:AC296" si="410">_xlfn.POISSON.DIST(4,K293,FALSE) * _xlfn.POISSON.DIST(4,L293,FALSE)</f>
        <v>1.299186013655514E-4</v>
      </c>
      <c r="AD293" s="5">
        <f t="shared" ref="AD293:AD296" si="411">_xlfn.POISSON.DIST(4,K293,FALSE) * _xlfn.POISSON.DIST(0,L293,FALSE)</f>
        <v>1.3687671368630526E-2</v>
      </c>
      <c r="AE293" s="5">
        <f t="shared" ref="AE293:AE296" si="412">_xlfn.POISSON.DIST(4,K293,FALSE) * _xlfn.POISSON.DIST(1,L293,FALSE)</f>
        <v>9.4562255340996017E-3</v>
      </c>
      <c r="AF293" s="5">
        <f t="shared" ref="AF293:AF296" si="413">_xlfn.POISSON.DIST(4,K293,FALSE) * _xlfn.POISSON.DIST(2,L293,FALSE)</f>
        <v>3.2664504773504046E-3</v>
      </c>
      <c r="AG293" s="5">
        <f t="shared" ref="AG293:AG296" si="414">_xlfn.POISSON.DIST(4,K293,FALSE) * _xlfn.POISSON.DIST(3,L293,FALSE)</f>
        <v>7.5221688135555028E-4</v>
      </c>
      <c r="AH293" s="5">
        <f t="shared" ref="AH293:AH296" si="415">_xlfn.POISSON.DIST(0,K293,FALSE) * _xlfn.POISSON.DIST(4,L293,FALSE)</f>
        <v>1.4029377453027222E-3</v>
      </c>
      <c r="AI293" s="5">
        <f t="shared" ref="AI293:AI296" si="416">_xlfn.POISSON.DIST(1,K293,FALSE) * _xlfn.POISSON.DIST(4,L293,FALSE)</f>
        <v>1.7129687670438998E-3</v>
      </c>
      <c r="AJ293" s="5">
        <f t="shared" ref="AJ293:AJ296" si="417">_xlfn.POISSON.DIST(2,K293,FALSE) * _xlfn.POISSON.DIST(4,L293,FALSE)</f>
        <v>1.0457563091064855E-3</v>
      </c>
      <c r="AK293" s="5">
        <f t="shared" ref="AK293:AK296" si="418">_xlfn.POISSON.DIST(3,K293,FALSE) * _xlfn.POISSON.DIST(4,L293,FALSE)</f>
        <v>4.2561829072274899E-4</v>
      </c>
      <c r="AL293" s="5">
        <f t="shared" ref="AL293:AL296" si="419">_xlfn.POISSON.DIST(5,K293,FALSE) * _xlfn.POISSON.DIST(5,L293,FALSE)</f>
        <v>4.3835970363530151E-6</v>
      </c>
      <c r="AM293" s="5">
        <f t="shared" ref="AM293:AM296" si="420">_xlfn.POISSON.DIST(5,K293,FALSE) * _xlfn.POISSON.DIST(0,L293,FALSE)</f>
        <v>3.3424937958263967E-3</v>
      </c>
      <c r="AN293" s="5">
        <f t="shared" ref="AN293:AN296" si="421">_xlfn.POISSON.DIST(5,K293,FALSE) * _xlfn.POISSON.DIST(1,L293,FALSE)</f>
        <v>2.3091857138023506E-3</v>
      </c>
      <c r="AO293" s="5">
        <f t="shared" ref="AO293:AO296" si="422">_xlfn.POISSON.DIST(5,K293,FALSE) * _xlfn.POISSON.DIST(2,L293,FALSE)</f>
        <v>7.9765872228201168E-4</v>
      </c>
      <c r="AP293" s="5">
        <f t="shared" ref="AP293:AP296" si="423">_xlfn.POISSON.DIST(5,K293,FALSE) * _xlfn.POISSON.DIST(3,L293,FALSE)</f>
        <v>1.8368940861694327E-4</v>
      </c>
      <c r="AQ293" s="5">
        <f t="shared" ref="AQ293:AQ296" si="424">_xlfn.POISSON.DIST(5,K293,FALSE) * _xlfn.POISSON.DIST(4,L293,FALSE)</f>
        <v>3.1725785002554901E-5</v>
      </c>
      <c r="AR293" s="5">
        <f t="shared" ref="AR293:AR296" si="425">_xlfn.POISSON.DIST(0,K293,FALSE) * _xlfn.POISSON.DIST(5,L293,FALSE)</f>
        <v>1.9384591246525618E-4</v>
      </c>
      <c r="AS293" s="5">
        <f t="shared" ref="AS293:AS296" si="426">_xlfn.POISSON.DIST(1,K293,FALSE) * _xlfn.POISSON.DIST(5,L293,FALSE)</f>
        <v>2.3668334164069432E-4</v>
      </c>
      <c r="AT293" s="5">
        <f t="shared" ref="AT293:AT296" si="427">_xlfn.POISSON.DIST(2,K293,FALSE) * _xlfn.POISSON.DIST(5,L293,FALSE)</f>
        <v>1.4449364316682754E-4</v>
      </c>
      <c r="AU293" s="5">
        <f t="shared" ref="AU293:AU296" si="428">_xlfn.POISSON.DIST(3,K293,FALSE) * _xlfn.POISSON.DIST(5,L293,FALSE)</f>
        <v>5.8808287255291836E-5</v>
      </c>
      <c r="AV293" s="5">
        <f t="shared" ref="AV293:AV296" si="429">_xlfn.POISSON.DIST(4,K293,FALSE) * _xlfn.POISSON.DIST(5,L293,FALSE)</f>
        <v>1.795103874868019E-5</v>
      </c>
      <c r="AW293" s="5">
        <f t="shared" ref="AW293:AW296" si="430">_xlfn.POISSON.DIST(6,K293,FALSE) * _xlfn.POISSON.DIST(6,L293,FALSE)</f>
        <v>1.0271347456080068E-7</v>
      </c>
      <c r="AX293" s="5">
        <f t="shared" ref="AX293:AX296" si="431">_xlfn.POISSON.DIST(6,K293,FALSE) * _xlfn.POISSON.DIST(0,L293,FALSE)</f>
        <v>6.8019025261561354E-4</v>
      </c>
      <c r="AY293" s="5">
        <f t="shared" ref="AY293:AY296" si="432">_xlfn.POISSON.DIST(6,K293,FALSE) * _xlfn.POISSON.DIST(1,L293,FALSE)</f>
        <v>4.6991429452130089E-4</v>
      </c>
      <c r="AZ293" s="5">
        <f t="shared" ref="AZ293:AZ296" si="433">_xlfn.POISSON.DIST(6,K293,FALSE) * _xlfn.POISSON.DIST(2,L293,FALSE)</f>
        <v>1.6232182345035792E-4</v>
      </c>
      <c r="BA293" s="5">
        <f t="shared" ref="BA293:BA296" si="434">_xlfn.POISSON.DIST(6,K293,FALSE) * _xlfn.POISSON.DIST(3,L293,FALSE)</f>
        <v>3.7380397057425273E-5</v>
      </c>
      <c r="BB293" s="5">
        <f t="shared" ref="BB293:BB296" si="435">_xlfn.POISSON.DIST(6,K293,FALSE) * _xlfn.POISSON.DIST(4,L293,FALSE)</f>
        <v>6.4561285774895915E-6</v>
      </c>
      <c r="BC293" s="5">
        <f t="shared" ref="BC293:BC296" si="436">_xlfn.POISSON.DIST(6,K293,FALSE) * _xlfn.POISSON.DIST(5,L293,FALSE)</f>
        <v>8.920525085925619E-7</v>
      </c>
      <c r="BD293" s="5">
        <f t="shared" ref="BD293:BD296" si="437">_xlfn.POISSON.DIST(0,K293,FALSE) * _xlfn.POISSON.DIST(6,L293,FALSE)</f>
        <v>2.2319972206713776E-5</v>
      </c>
      <c r="BE293" s="5">
        <f t="shared" ref="BE293:BE296" si="438">_xlfn.POISSON.DIST(1,K293,FALSE) * _xlfn.POISSON.DIST(6,L293,FALSE)</f>
        <v>2.7252396194628509E-5</v>
      </c>
      <c r="BF293" s="5">
        <f t="shared" ref="BF293:BF296" si="439">_xlfn.POISSON.DIST(2,K293,FALSE) * _xlfn.POISSON.DIST(6,L293,FALSE)</f>
        <v>1.6637410913208997E-5</v>
      </c>
      <c r="BG293" s="5">
        <f t="shared" ref="BG293:BG296" si="440">_xlfn.POISSON.DIST(3,K293,FALSE) * _xlfn.POISSON.DIST(6,L293,FALSE)</f>
        <v>6.7713542182521734E-6</v>
      </c>
      <c r="BH293" s="5">
        <f t="shared" ref="BH293:BH296" si="441">_xlfn.POISSON.DIST(4,K293,FALSE) * _xlfn.POISSON.DIST(6,L293,FALSE)</f>
        <v>2.0669338902051755E-6</v>
      </c>
      <c r="BI293" s="5">
        <f t="shared" ref="BI293:BI296" si="442">_xlfn.POISSON.DIST(5,K293,FALSE) * _xlfn.POISSON.DIST(6,L293,FALSE)</f>
        <v>5.0473988732864706E-7</v>
      </c>
      <c r="BJ293" s="8">
        <f t="shared" ref="BJ293:BJ296" si="443">SUM(N293,Q293,T293,W293,X293,Y293,AD293,AE293,AF293,AG293,AM293,AN293,AO293,AP293,AQ293,AX293,AY293,AZ293,BA293,BB293,BC293)</f>
        <v>0.48846949911908821</v>
      </c>
      <c r="BK293" s="8">
        <f t="shared" ref="BK293:BK296" si="444">SUM(M293,P293,S293,V293,AC293,AL293,AY293)</f>
        <v>0.30184851753519604</v>
      </c>
      <c r="BL293" s="8">
        <f t="shared" ref="BL293:BL296" si="445">SUM(O293,R293,U293,AA293,AB293,AH293,AI293,AJ293,AK293,AR293,AS293,AT293,AU293,AV293,BD293,BE293,BF293,BG293,BH293,BI293)</f>
        <v>0.20174229739536798</v>
      </c>
      <c r="BM293" s="8">
        <f t="shared" ref="BM293:BM296" si="446">SUM(S293:BI293)</f>
        <v>0.29919156930707008</v>
      </c>
      <c r="BN293" s="8">
        <f t="shared" ref="BN293:BN296" si="447">SUM(M293:R293)</f>
        <v>0.70052181506155109</v>
      </c>
    </row>
    <row r="294" spans="1:66" x14ac:dyDescent="0.25">
      <c r="A294" t="s">
        <v>40</v>
      </c>
      <c r="B294" t="s">
        <v>334</v>
      </c>
      <c r="C294" t="s">
        <v>318</v>
      </c>
      <c r="D294" s="11">
        <v>44534</v>
      </c>
      <c r="E294">
        <f>VLOOKUP(A294,home!$A$2:$E$405,3,FALSE)</f>
        <v>1.4777777777777801</v>
      </c>
      <c r="F294">
        <f>VLOOKUP(B294,home!$B$2:$E$405,3,FALSE)</f>
        <v>0.75</v>
      </c>
      <c r="G294">
        <f>VLOOKUP(C294,away!$B$2:$E$405,4,FALSE)</f>
        <v>1.07</v>
      </c>
      <c r="H294">
        <f>VLOOKUP(A294,away!$A$2:$E$405,3,FALSE)</f>
        <v>1.18055555555556</v>
      </c>
      <c r="I294">
        <f>VLOOKUP(C294,away!$B$2:$E$405,3,FALSE)</f>
        <v>0.72</v>
      </c>
      <c r="J294">
        <f>VLOOKUP(B294,home!$B$2:$E$405,4,FALSE)</f>
        <v>1.1299999999999999</v>
      </c>
      <c r="K294" s="3">
        <f t="shared" si="392"/>
        <v>1.1859166666666687</v>
      </c>
      <c r="L294" s="3">
        <f t="shared" si="393"/>
        <v>0.96050000000000357</v>
      </c>
      <c r="M294" s="5">
        <f t="shared" si="394"/>
        <v>0.11690230807738206</v>
      </c>
      <c r="N294" s="5">
        <f t="shared" si="395"/>
        <v>0.13863639552076892</v>
      </c>
      <c r="O294" s="5">
        <f t="shared" si="396"/>
        <v>0.11228466690832586</v>
      </c>
      <c r="P294" s="5">
        <f t="shared" si="397"/>
        <v>0.13316025789769903</v>
      </c>
      <c r="Q294" s="5">
        <f t="shared" si="398"/>
        <v>8.2205606027336092E-2</v>
      </c>
      <c r="R294" s="5">
        <f t="shared" si="399"/>
        <v>5.3924711282723692E-2</v>
      </c>
      <c r="S294" s="5">
        <f t="shared" si="400"/>
        <v>3.7919812223990622E-2</v>
      </c>
      <c r="T294" s="5">
        <f t="shared" si="401"/>
        <v>7.8958484589256597E-2</v>
      </c>
      <c r="U294" s="5">
        <f t="shared" si="402"/>
        <v>6.3950213855370197E-2</v>
      </c>
      <c r="V294" s="5">
        <f t="shared" si="403"/>
        <v>4.7992702988250814E-3</v>
      </c>
      <c r="W294" s="5">
        <f t="shared" si="404"/>
        <v>3.2496332760417274E-2</v>
      </c>
      <c r="X294" s="5">
        <f t="shared" si="405"/>
        <v>3.1212727616380904E-2</v>
      </c>
      <c r="Y294" s="5">
        <f t="shared" si="406"/>
        <v>1.4989912437766983E-2</v>
      </c>
      <c r="Z294" s="5">
        <f t="shared" si="407"/>
        <v>1.7264895062352102E-2</v>
      </c>
      <c r="AA294" s="5">
        <f t="shared" si="408"/>
        <v>2.0474726802694437E-2</v>
      </c>
      <c r="AB294" s="5">
        <f t="shared" si="409"/>
        <v>1.2140659880381044E-2</v>
      </c>
      <c r="AC294" s="5">
        <f t="shared" si="410"/>
        <v>3.4166993857025077E-4</v>
      </c>
      <c r="AD294" s="5">
        <f t="shared" si="411"/>
        <v>9.6344856565312251E-3</v>
      </c>
      <c r="AE294" s="5">
        <f t="shared" si="412"/>
        <v>9.2539234730982765E-3</v>
      </c>
      <c r="AF294" s="5">
        <f t="shared" si="413"/>
        <v>4.4441967479554633E-3</v>
      </c>
      <c r="AG294" s="5">
        <f t="shared" si="414"/>
        <v>1.4228836588037462E-3</v>
      </c>
      <c r="AH294" s="5">
        <f t="shared" si="415"/>
        <v>4.1457329268473134E-3</v>
      </c>
      <c r="AI294" s="5">
        <f t="shared" si="416"/>
        <v>4.9164937734970191E-3</v>
      </c>
      <c r="AJ294" s="5">
        <f t="shared" si="417"/>
        <v>2.9152759537765089E-3</v>
      </c>
      <c r="AK294" s="5">
        <f t="shared" si="418"/>
        <v>1.1524247805053767E-3</v>
      </c>
      <c r="AL294" s="5">
        <f t="shared" si="419"/>
        <v>1.5567479508031455E-5</v>
      </c>
      <c r="AM294" s="5">
        <f t="shared" si="420"/>
        <v>2.2851394229682701E-3</v>
      </c>
      <c r="AN294" s="5">
        <f t="shared" si="421"/>
        <v>2.1948764157610316E-3</v>
      </c>
      <c r="AO294" s="5">
        <f t="shared" si="422"/>
        <v>1.0540893986692391E-3</v>
      </c>
      <c r="AP294" s="5">
        <f t="shared" si="423"/>
        <v>3.3748428914060272E-4</v>
      </c>
      <c r="AQ294" s="5">
        <f t="shared" si="424"/>
        <v>8.103841492988752E-5</v>
      </c>
      <c r="AR294" s="5">
        <f t="shared" si="425"/>
        <v>7.96395295247372E-4</v>
      </c>
      <c r="AS294" s="5">
        <f t="shared" si="426"/>
        <v>9.4445845388878107E-4</v>
      </c>
      <c r="AT294" s="5">
        <f t="shared" si="427"/>
        <v>5.600245107204695E-4</v>
      </c>
      <c r="AU294" s="5">
        <f t="shared" si="428"/>
        <v>2.2138080033508374E-4</v>
      </c>
      <c r="AV294" s="5">
        <f t="shared" si="429"/>
        <v>6.5634795199345433E-5</v>
      </c>
      <c r="AW294" s="5">
        <f t="shared" si="430"/>
        <v>4.925693038057495E-7</v>
      </c>
      <c r="AX294" s="5">
        <f t="shared" si="431"/>
        <v>4.5166415455918658E-4</v>
      </c>
      <c r="AY294" s="5">
        <f t="shared" si="432"/>
        <v>4.3382342045410031E-4</v>
      </c>
      <c r="AZ294" s="5">
        <f t="shared" si="433"/>
        <v>2.0834369767308241E-4</v>
      </c>
      <c r="BA294" s="5">
        <f t="shared" si="434"/>
        <v>6.6704707204998817E-5</v>
      </c>
      <c r="BB294" s="5">
        <f t="shared" si="435"/>
        <v>1.6017467817600399E-5</v>
      </c>
      <c r="BC294" s="5">
        <f t="shared" si="436"/>
        <v>3.0769555677610483E-6</v>
      </c>
      <c r="BD294" s="5">
        <f t="shared" si="437"/>
        <v>1.2748961351418393E-4</v>
      </c>
      <c r="BE294" s="5">
        <f t="shared" si="438"/>
        <v>1.5119205749336288E-4</v>
      </c>
      <c r="BF294" s="5">
        <f t="shared" si="439"/>
        <v>8.9650590424502133E-5</v>
      </c>
      <c r="BG294" s="5">
        <f t="shared" si="440"/>
        <v>3.5439376453641444E-5</v>
      </c>
      <c r="BH294" s="5">
        <f t="shared" si="441"/>
        <v>1.0507036798161917E-5</v>
      </c>
      <c r="BI294" s="5">
        <f t="shared" si="442"/>
        <v>2.492094011244044E-6</v>
      </c>
      <c r="BJ294" s="8">
        <f t="shared" si="443"/>
        <v>0.41038720683306124</v>
      </c>
      <c r="BK294" s="8">
        <f t="shared" si="444"/>
        <v>0.29357270933642921</v>
      </c>
      <c r="BL294" s="8">
        <f t="shared" si="445"/>
        <v>0.27890957078820755</v>
      </c>
      <c r="BM294" s="8">
        <f t="shared" si="446"/>
        <v>0.36258710545466416</v>
      </c>
      <c r="BN294" s="8">
        <f t="shared" si="447"/>
        <v>0.63711394571423563</v>
      </c>
    </row>
    <row r="295" spans="1:66" x14ac:dyDescent="0.25">
      <c r="A295" t="s">
        <v>40</v>
      </c>
      <c r="B295" t="s">
        <v>339</v>
      </c>
      <c r="C295" t="s">
        <v>316</v>
      </c>
      <c r="D295" s="11">
        <v>44534</v>
      </c>
      <c r="E295">
        <f>VLOOKUP(A295,home!$A$2:$E$405,3,FALSE)</f>
        <v>1.4777777777777801</v>
      </c>
      <c r="F295">
        <f>VLOOKUP(B295,home!$B$2:$E$405,3,FALSE)</f>
        <v>1.5</v>
      </c>
      <c r="G295">
        <f>VLOOKUP(C295,away!$B$2:$E$405,4,FALSE)</f>
        <v>1.51</v>
      </c>
      <c r="H295">
        <f>VLOOKUP(A295,away!$A$2:$E$405,3,FALSE)</f>
        <v>1.18055555555556</v>
      </c>
      <c r="I295">
        <f>VLOOKUP(C295,away!$B$2:$E$405,3,FALSE)</f>
        <v>0.68</v>
      </c>
      <c r="J295">
        <f>VLOOKUP(B295,home!$B$2:$E$405,4,FALSE)</f>
        <v>0.85</v>
      </c>
      <c r="K295" s="3">
        <f t="shared" si="392"/>
        <v>3.3471666666666722</v>
      </c>
      <c r="L295" s="3">
        <f t="shared" si="393"/>
        <v>0.68236111111111375</v>
      </c>
      <c r="M295" s="5">
        <f t="shared" si="394"/>
        <v>1.7782725369343444E-2</v>
      </c>
      <c r="N295" s="5">
        <f t="shared" si="395"/>
        <v>5.9521745598754165E-2</v>
      </c>
      <c r="O295" s="5">
        <f t="shared" si="396"/>
        <v>1.2134240241608984E-2</v>
      </c>
      <c r="P295" s="5">
        <f t="shared" si="397"/>
        <v>4.0615324462038943E-2</v>
      </c>
      <c r="Q295" s="5">
        <f t="shared" si="398"/>
        <v>9.9614601404981809E-2</v>
      </c>
      <c r="R295" s="5">
        <f t="shared" si="399"/>
        <v>4.1399668268767469E-3</v>
      </c>
      <c r="S295" s="5">
        <f t="shared" si="400"/>
        <v>2.3191110289547297E-2</v>
      </c>
      <c r="T295" s="5">
        <f t="shared" si="401"/>
        <v>6.7973130097594106E-2</v>
      </c>
      <c r="U295" s="5">
        <f t="shared" si="402"/>
        <v>1.3857158964027644E-2</v>
      </c>
      <c r="V295" s="5">
        <f t="shared" si="403"/>
        <v>5.8853275329570276E-3</v>
      </c>
      <c r="W295" s="5">
        <f t="shared" si="404"/>
        <v>0.1111422244453474</v>
      </c>
      <c r="X295" s="5">
        <f t="shared" si="405"/>
        <v>7.5839131763888054E-2</v>
      </c>
      <c r="Y295" s="5">
        <f t="shared" si="406"/>
        <v>2.58748371080544E-2</v>
      </c>
      <c r="Z295" s="5">
        <f t="shared" si="407"/>
        <v>9.4165078798358988E-4</v>
      </c>
      <c r="AA295" s="5">
        <f t="shared" si="408"/>
        <v>3.1518621291790785E-3</v>
      </c>
      <c r="AB295" s="5">
        <f t="shared" si="409"/>
        <v>5.274903928358627E-3</v>
      </c>
      <c r="AC295" s="5">
        <f t="shared" si="410"/>
        <v>8.4012181186982385E-4</v>
      </c>
      <c r="AD295" s="5">
        <f t="shared" si="411"/>
        <v>9.3002887230663148E-2</v>
      </c>
      <c r="AE295" s="5">
        <f t="shared" si="412"/>
        <v>6.3461553467256931E-2</v>
      </c>
      <c r="AF295" s="5">
        <f t="shared" si="413"/>
        <v>2.1651848068377392E-2</v>
      </c>
      <c r="AG295" s="5">
        <f t="shared" si="414"/>
        <v>4.9247930351823408E-3</v>
      </c>
      <c r="AH295" s="5">
        <f t="shared" si="415"/>
        <v>1.606364694917845E-4</v>
      </c>
      <c r="AI295" s="5">
        <f t="shared" si="416"/>
        <v>5.3767703613391896E-4</v>
      </c>
      <c r="AJ295" s="5">
        <f t="shared" si="417"/>
        <v>8.9984732638979264E-4</v>
      </c>
      <c r="AK295" s="5">
        <f t="shared" si="418"/>
        <v>1.0039796586603464E-3</v>
      </c>
      <c r="AL295" s="5">
        <f t="shared" si="419"/>
        <v>7.6752734506159074E-5</v>
      </c>
      <c r="AM295" s="5">
        <f t="shared" si="420"/>
        <v>6.2259232808447015E-2</v>
      </c>
      <c r="AN295" s="5">
        <f t="shared" si="421"/>
        <v>4.2483279276097421E-2</v>
      </c>
      <c r="AO295" s="5">
        <f t="shared" si="422"/>
        <v>1.4494468825240791E-2</v>
      </c>
      <c r="AP295" s="5">
        <f t="shared" si="423"/>
        <v>3.296820617518903E-3</v>
      </c>
      <c r="AQ295" s="5">
        <f t="shared" si="424"/>
        <v>5.6240554492605651E-4</v>
      </c>
      <c r="AR295" s="5">
        <f t="shared" si="425"/>
        <v>2.1922415961476124E-5</v>
      </c>
      <c r="AS295" s="5">
        <f t="shared" si="426"/>
        <v>7.3377979959054292E-5</v>
      </c>
      <c r="AT295" s="5">
        <f t="shared" si="427"/>
        <v>1.2280416429314079E-4</v>
      </c>
      <c r="AU295" s="5">
        <f t="shared" si="428"/>
        <v>1.3701533508328617E-4</v>
      </c>
      <c r="AV295" s="5">
        <f t="shared" si="429"/>
        <v>1.1465329060323503E-4</v>
      </c>
      <c r="AW295" s="5">
        <f t="shared" si="430"/>
        <v>4.8694842116122838E-6</v>
      </c>
      <c r="AX295" s="5">
        <f t="shared" si="431"/>
        <v>3.4732004791445677E-2</v>
      </c>
      <c r="AY295" s="5">
        <f t="shared" si="432"/>
        <v>2.3699769380607402E-2</v>
      </c>
      <c r="AZ295" s="5">
        <f t="shared" si="433"/>
        <v>8.0859004838142075E-3</v>
      </c>
      <c r="BA295" s="5">
        <f t="shared" si="434"/>
        <v>1.8391680128231191E-3</v>
      </c>
      <c r="BB295" s="5">
        <f t="shared" si="435"/>
        <v>3.1374418218750052E-4</v>
      </c>
      <c r="BC295" s="5">
        <f t="shared" si="436"/>
        <v>4.2817365752422117E-5</v>
      </c>
      <c r="BD295" s="5">
        <f t="shared" si="437"/>
        <v>2.4931673522854766E-6</v>
      </c>
      <c r="BE295" s="5">
        <f t="shared" si="438"/>
        <v>8.3450466559915538E-6</v>
      </c>
      <c r="BF295" s="5">
        <f t="shared" si="439"/>
        <v>1.3966130999356551E-5</v>
      </c>
      <c r="BG295" s="5">
        <f t="shared" si="440"/>
        <v>1.5582322714448783E-5</v>
      </c>
      <c r="BH295" s="5">
        <f t="shared" si="441"/>
        <v>1.3039157794761476E-5</v>
      </c>
      <c r="BI295" s="5">
        <f t="shared" si="442"/>
        <v>8.7288468664065027E-6</v>
      </c>
      <c r="BJ295" s="8">
        <f t="shared" si="443"/>
        <v>0.81481636350896014</v>
      </c>
      <c r="BK295" s="8">
        <f t="shared" si="444"/>
        <v>0.11209113158087008</v>
      </c>
      <c r="BL295" s="8">
        <f t="shared" si="445"/>
        <v>4.1692200439010341E-2</v>
      </c>
      <c r="BM295" s="8">
        <f t="shared" si="446"/>
        <v>0.71203784251682434</v>
      </c>
      <c r="BN295" s="8">
        <f t="shared" si="447"/>
        <v>0.23380860390360411</v>
      </c>
    </row>
    <row r="296" spans="1:66" s="15" customFormat="1" x14ac:dyDescent="0.25">
      <c r="A296" s="15" t="s">
        <v>40</v>
      </c>
      <c r="B296" s="15" t="s">
        <v>332</v>
      </c>
      <c r="C296" s="15" t="s">
        <v>236</v>
      </c>
      <c r="D296" s="16">
        <v>44534</v>
      </c>
      <c r="E296" s="15">
        <f>VLOOKUP(A296,home!$A$2:$E$405,3,FALSE)</f>
        <v>1.4777777777777801</v>
      </c>
      <c r="F296" s="15">
        <f>VLOOKUP(B296,home!$B$2:$E$405,3,FALSE)</f>
        <v>1.07</v>
      </c>
      <c r="G296" s="15">
        <f>VLOOKUP(C296,away!$B$2:$E$405,4,FALSE)</f>
        <v>1.07</v>
      </c>
      <c r="H296" s="15">
        <f>VLOOKUP(A296,away!$A$2:$E$405,3,FALSE)</f>
        <v>1.18055555555556</v>
      </c>
      <c r="I296" s="15">
        <f>VLOOKUP(C296,away!$B$2:$E$405,3,FALSE)</f>
        <v>0.8</v>
      </c>
      <c r="J296" s="15">
        <f>VLOOKUP(B296,home!$B$2:$E$405,4,FALSE)</f>
        <v>1</v>
      </c>
      <c r="K296" s="17">
        <f t="shared" si="392"/>
        <v>1.6919077777777807</v>
      </c>
      <c r="L296" s="17">
        <f t="shared" si="393"/>
        <v>0.94444444444444808</v>
      </c>
      <c r="M296" s="18">
        <f t="shared" si="394"/>
        <v>7.1622054964101275E-2</v>
      </c>
      <c r="N296" s="18">
        <f t="shared" si="395"/>
        <v>0.12117791185419065</v>
      </c>
      <c r="O296" s="18">
        <f t="shared" si="396"/>
        <v>6.7643051910540347E-2</v>
      </c>
      <c r="P296" s="18">
        <f t="shared" si="397"/>
        <v>0.11444580564006938</v>
      </c>
      <c r="Q296" s="18">
        <f t="shared" si="398"/>
        <v>0.10251092578048776</v>
      </c>
      <c r="R296" s="18">
        <f t="shared" si="399"/>
        <v>3.1942552291088624E-2</v>
      </c>
      <c r="S296" s="18">
        <f t="shared" si="400"/>
        <v>4.5718607331112951E-2</v>
      </c>
      <c r="T296" s="18">
        <f t="shared" si="401"/>
        <v>9.6815874348238809E-2</v>
      </c>
      <c r="U296" s="18">
        <f t="shared" si="402"/>
        <v>5.404385266336631E-2</v>
      </c>
      <c r="V296" s="18">
        <f t="shared" si="403"/>
        <v>8.1171502756514566E-3</v>
      </c>
      <c r="W296" s="18">
        <f t="shared" si="404"/>
        <v>5.7813010878402703E-2</v>
      </c>
      <c r="X296" s="18">
        <f t="shared" si="405"/>
        <v>5.4601176940713876E-2</v>
      </c>
      <c r="Y296" s="18">
        <f t="shared" si="406"/>
        <v>2.5783889110892765E-2</v>
      </c>
      <c r="Z296" s="18">
        <f t="shared" si="407"/>
        <v>1.0055988684231642E-2</v>
      </c>
      <c r="AA296" s="18">
        <f t="shared" si="408"/>
        <v>1.7013805468096867E-2</v>
      </c>
      <c r="AB296" s="18">
        <f t="shared" si="409"/>
        <v>1.4392894900535613E-2</v>
      </c>
      <c r="AC296" s="18">
        <f t="shared" si="410"/>
        <v>8.1065619667020365E-4</v>
      </c>
      <c r="AD296" s="18">
        <f t="shared" si="411"/>
        <v>2.445357069048024E-2</v>
      </c>
      <c r="AE296" s="18">
        <f t="shared" si="412"/>
        <v>2.3095038985453651E-2</v>
      </c>
      <c r="AF296" s="18">
        <f t="shared" si="413"/>
        <v>1.0905990632019821E-2</v>
      </c>
      <c r="AG296" s="18">
        <f t="shared" si="414"/>
        <v>3.4333674211914382E-3</v>
      </c>
      <c r="AH296" s="18">
        <f t="shared" si="415"/>
        <v>2.3743306615547017E-3</v>
      </c>
      <c r="AI296" s="18">
        <f t="shared" si="416"/>
        <v>4.0171485133006632E-3</v>
      </c>
      <c r="AJ296" s="18">
        <f t="shared" si="417"/>
        <v>3.3983224070709209E-3</v>
      </c>
      <c r="AK296" s="18">
        <f t="shared" si="418"/>
        <v>1.9165493706399344E-3</v>
      </c>
      <c r="AL296" s="18">
        <f t="shared" si="419"/>
        <v>5.1814319805002937E-5</v>
      </c>
      <c r="AM296" s="18">
        <f t="shared" si="420"/>
        <v>8.2746372891324589E-3</v>
      </c>
      <c r="AN296" s="18">
        <f t="shared" si="421"/>
        <v>7.8149352175140192E-3</v>
      </c>
      <c r="AO296" s="18">
        <f t="shared" si="422"/>
        <v>3.6903860749371901E-3</v>
      </c>
      <c r="AP296" s="18">
        <f t="shared" si="423"/>
        <v>1.1617882087765273E-3</v>
      </c>
      <c r="AQ296" s="18">
        <f t="shared" si="424"/>
        <v>2.7431110485001437E-4</v>
      </c>
      <c r="AR296" s="18">
        <f t="shared" si="425"/>
        <v>4.4848468051589003E-4</v>
      </c>
      <c r="AS296" s="18">
        <f t="shared" si="426"/>
        <v>7.5879471917901747E-4</v>
      </c>
      <c r="AT296" s="18">
        <f t="shared" si="427"/>
        <v>6.4190534355784332E-4</v>
      </c>
      <c r="AU296" s="18">
        <f t="shared" si="428"/>
        <v>3.62014881120878E-4</v>
      </c>
      <c r="AV296" s="18">
        <f t="shared" si="429"/>
        <v>1.5312394825992801E-4</v>
      </c>
      <c r="AW296" s="18">
        <f t="shared" si="430"/>
        <v>2.2998547245863449E-6</v>
      </c>
      <c r="AX296" s="18">
        <f t="shared" si="431"/>
        <v>2.3333205312955439E-3</v>
      </c>
      <c r="AY296" s="18">
        <f t="shared" si="432"/>
        <v>2.2036916128902444E-3</v>
      </c>
      <c r="AZ296" s="18">
        <f t="shared" si="433"/>
        <v>1.0406321505315084E-3</v>
      </c>
      <c r="BA296" s="18">
        <f t="shared" si="434"/>
        <v>3.2760641775992055E-4</v>
      </c>
      <c r="BB296" s="18">
        <f t="shared" si="435"/>
        <v>7.7351515304425973E-5</v>
      </c>
      <c r="BC296" s="18">
        <f t="shared" si="436"/>
        <v>1.4610841779724966E-5</v>
      </c>
      <c r="BD296" s="18">
        <f t="shared" si="437"/>
        <v>7.0594810821945889E-5</v>
      </c>
      <c r="BE296" s="18">
        <f t="shared" si="438"/>
        <v>1.1943990950040129E-4</v>
      </c>
      <c r="BF296" s="18">
        <f t="shared" si="439"/>
        <v>1.0104065593040161E-4</v>
      </c>
      <c r="BG296" s="18">
        <f t="shared" si="440"/>
        <v>5.6983823880138394E-5</v>
      </c>
      <c r="BH296" s="18">
        <f t="shared" si="441"/>
        <v>2.4102843707581343E-5</v>
      </c>
      <c r="BI296" s="18">
        <f t="shared" si="442"/>
        <v>8.1559577470838237E-6</v>
      </c>
      <c r="BJ296" s="19">
        <f t="shared" si="443"/>
        <v>0.54780402760684321</v>
      </c>
      <c r="BK296" s="19">
        <f t="shared" si="444"/>
        <v>0.24296978034030053</v>
      </c>
      <c r="BL296" s="19">
        <f t="shared" si="445"/>
        <v>0.19948714976041504</v>
      </c>
      <c r="BM296" s="19">
        <f t="shared" si="446"/>
        <v>0.48877325219314693</v>
      </c>
      <c r="BN296" s="19">
        <f t="shared" si="447"/>
        <v>0.50934230244047807</v>
      </c>
    </row>
    <row r="297" spans="1:66" x14ac:dyDescent="0.25">
      <c r="A297" t="s">
        <v>80</v>
      </c>
      <c r="B297" t="s">
        <v>96</v>
      </c>
      <c r="C297" t="s">
        <v>85</v>
      </c>
      <c r="D297" t="s">
        <v>493</v>
      </c>
      <c r="E297">
        <f>VLOOKUP(A297,home!$A$2:$E$405,3,FALSE)</f>
        <v>1.21984435797665</v>
      </c>
      <c r="F297">
        <f>VLOOKUP(B297,home!$B$2:$E$405,3,FALSE)</f>
        <v>1.01</v>
      </c>
      <c r="G297">
        <f>VLOOKUP(C297,away!$B$2:$E$405,4,FALSE)</f>
        <v>0.78</v>
      </c>
      <c r="H297">
        <f>VLOOKUP(A297,away!$A$2:$E$405,3,FALSE)</f>
        <v>1.0350194552529199</v>
      </c>
      <c r="I297">
        <f>VLOOKUP(C297,away!$B$2:$E$405,3,FALSE)</f>
        <v>1.23</v>
      </c>
      <c r="J297">
        <f>VLOOKUP(B297,home!$B$2:$E$405,4,FALSE)</f>
        <v>0.97</v>
      </c>
      <c r="K297" s="3">
        <f t="shared" ref="K297:K338" si="448">E297*F297*G297</f>
        <v>0.9609933852140049</v>
      </c>
      <c r="L297" s="3">
        <f t="shared" ref="L297:L338" si="449">H297*I297*J297</f>
        <v>1.2348817120622588</v>
      </c>
      <c r="M297" s="5">
        <f t="shared" ref="M297:M338" si="450">_xlfn.POISSON.DIST(0,K297,FALSE) * _xlfn.POISSON.DIST(0,L297,FALSE)</f>
        <v>0.11126115455754432</v>
      </c>
      <c r="N297" s="5">
        <f t="shared" ref="N297:N338" si="451">_xlfn.POISSON.DIST(1,K297,FALSE) * _xlfn.POISSON.DIST(0,L297,FALSE)</f>
        <v>0.10692123356107312</v>
      </c>
      <c r="O297" s="5">
        <f t="shared" ref="O297:O338" si="452">_xlfn.POISSON.DIST(0,K297,FALSE) * _xlfn.POISSON.DIST(1,L297,FALSE)</f>
        <v>0.13739436502604391</v>
      </c>
      <c r="P297" s="5">
        <f t="shared" ref="P297:P338" si="453">_xlfn.POISSON.DIST(1,K297,FALSE) * _xlfn.POISSON.DIST(1,L297,FALSE)</f>
        <v>0.13203507595570663</v>
      </c>
      <c r="Q297" s="5">
        <f t="shared" ref="Q297:Q338" si="454">_xlfn.POISSON.DIST(2,K297,FALSE) * _xlfn.POISSON.DIST(0,L297,FALSE)</f>
        <v>5.1375299095556458E-2</v>
      </c>
      <c r="R297" s="5">
        <f t="shared" ref="R297:R338" si="455">_xlfn.POISSON.DIST(0,K297,FALSE) * _xlfn.POISSON.DIST(2,L297,FALSE)</f>
        <v>8.4832894355534039E-2</v>
      </c>
      <c r="S297" s="5">
        <f t="shared" ref="S297:S338" si="456">_xlfn.POISSON.DIST(2,K297,FALSE) * _xlfn.POISSON.DIST(2,L297,FALSE)</f>
        <v>3.9171940449379231E-2</v>
      </c>
      <c r="T297" s="5">
        <f t="shared" ref="T297:T338" si="457">_xlfn.POISSON.DIST(2,K297,FALSE) * _xlfn.POISSON.DIST(1,L297,FALSE)</f>
        <v>6.3442417304831369E-2</v>
      </c>
      <c r="U297" s="5">
        <f t="shared" ref="U297:U338" si="458">_xlfn.POISSON.DIST(1,K297,FALSE) * _xlfn.POISSON.DIST(2,L297,FALSE)</f>
        <v>8.152385032422671E-2</v>
      </c>
      <c r="V297" s="5">
        <f t="shared" ref="V297:V338" si="459">_xlfn.POISSON.DIST(3,K297,FALSE) * _xlfn.POISSON.DIST(3,L297,FALSE)</f>
        <v>5.1650952343551375E-3</v>
      </c>
      <c r="W297" s="5">
        <f t="shared" ref="W297:W338" si="460">_xlfn.POISSON.DIST(3,K297,FALSE) * _xlfn.POISSON.DIST(0,L297,FALSE)</f>
        <v>1.6457107531406938E-2</v>
      </c>
      <c r="X297" s="5">
        <f t="shared" ref="X297:X338" si="461">_xlfn.POISSON.DIST(3,K297,FALSE) * _xlfn.POISSON.DIST(1,L297,FALSE)</f>
        <v>2.0322581123976492E-2</v>
      </c>
      <c r="Y297" s="5">
        <f t="shared" ref="Y297:Y338" si="462">_xlfn.POISSON.DIST(3,K297,FALSE) * _xlfn.POISSON.DIST(2,L297,FALSE)</f>
        <v>1.254799188595012E-2</v>
      </c>
      <c r="Z297" s="5">
        <f t="shared" ref="Z297:Z338" si="463">_xlfn.POISSON.DIST(0,K297,FALSE) * _xlfn.POISSON.DIST(3,L297,FALSE)</f>
        <v>3.4919529940319528E-2</v>
      </c>
      <c r="AA297" s="5">
        <f t="shared" ref="AA297:AA338" si="464">_xlfn.POISSON.DIST(1,K297,FALSE) * _xlfn.POISSON.DIST(3,L297,FALSE)</f>
        <v>3.3557437287429458E-2</v>
      </c>
      <c r="AB297" s="5">
        <f t="shared" ref="AB297:AB338" si="465">_xlfn.POISSON.DIST(2,K297,FALSE) * _xlfn.POISSON.DIST(3,L297,FALSE)</f>
        <v>1.6124237628976752E-2</v>
      </c>
      <c r="AC297" s="5">
        <f t="shared" ref="AC297:AC338" si="466">_xlfn.POISSON.DIST(4,K297,FALSE) * _xlfn.POISSON.DIST(4,L297,FALSE)</f>
        <v>3.8309290442527152E-4</v>
      </c>
      <c r="AD297" s="5">
        <f t="shared" ref="AD297:AD338" si="467">_xlfn.POISSON.DIST(4,K297,FALSE) * _xlfn.POISSON.DIST(0,L297,FALSE)</f>
        <v>3.9537928693594111E-3</v>
      </c>
      <c r="AE297" s="5">
        <f t="shared" ref="AE297:AE338" si="468">_xlfn.POISSON.DIST(4,K297,FALSE) * _xlfn.POISSON.DIST(1,L297,FALSE)</f>
        <v>4.8824665076541004E-3</v>
      </c>
      <c r="AF297" s="5">
        <f t="shared" ref="AF297:AF338" si="469">_xlfn.POISSON.DIST(4,K297,FALSE) * _xlfn.POISSON.DIST(2,L297,FALSE)</f>
        <v>3.0146343000292675E-3</v>
      </c>
      <c r="AG297" s="5">
        <f t="shared" ref="AG297:AG338" si="470">_xlfn.POISSON.DIST(4,K297,FALSE) * _xlfn.POISSON.DIST(3,L297,FALSE)</f>
        <v>1.2409055885539166E-3</v>
      </c>
      <c r="AH297" s="5">
        <f t="shared" ref="AH297:AH338" si="471">_xlfn.POISSON.DIST(0,K297,FALSE) * _xlfn.POISSON.DIST(4,L297,FALSE)</f>
        <v>1.0780372229277775E-2</v>
      </c>
      <c r="AI297" s="5">
        <f t="shared" ref="AI297:AI338" si="472">_xlfn.POISSON.DIST(1,K297,FALSE) * _xlfn.POISSON.DIST(4,L297,FALSE)</f>
        <v>1.0359866402480699E-2</v>
      </c>
      <c r="AJ297" s="5">
        <f t="shared" ref="AJ297:AJ338" si="473">_xlfn.POISSON.DIST(2,K297,FALSE) * _xlfn.POISSON.DIST(4,L297,FALSE)</f>
        <v>4.9778815422423794E-3</v>
      </c>
      <c r="AK297" s="5">
        <f t="shared" ref="AK297:AK338" si="474">_xlfn.POISSON.DIST(3,K297,FALSE) * _xlfn.POISSON.DIST(4,L297,FALSE)</f>
        <v>1.5945704114912723E-3</v>
      </c>
      <c r="AL297" s="5">
        <f t="shared" ref="AL297:AL338" si="475">_xlfn.POISSON.DIST(5,K297,FALSE) * _xlfn.POISSON.DIST(5,L297,FALSE)</f>
        <v>1.8184855598535838E-5</v>
      </c>
      <c r="AM297" s="5">
        <f t="shared" ref="AM297:AM338" si="476">_xlfn.POISSON.DIST(5,K297,FALSE) * _xlfn.POISSON.DIST(0,L297,FALSE)</f>
        <v>7.5991375879213923E-4</v>
      </c>
      <c r="AN297" s="5">
        <f t="shared" ref="AN297:AN338" si="477">_xlfn.POISSON.DIST(5,K297,FALSE) * _xlfn.POISSON.DIST(1,L297,FALSE)</f>
        <v>9.384036034769033E-4</v>
      </c>
      <c r="AO297" s="5">
        <f t="shared" ref="AO297:AO338" si="478">_xlfn.POISSON.DIST(5,K297,FALSE) * _xlfn.POISSON.DIST(2,L297,FALSE)</f>
        <v>5.7940872423347582E-4</v>
      </c>
      <c r="AP297" s="5">
        <f t="shared" ref="AP297:AP338" si="479">_xlfn.POISSON.DIST(5,K297,FALSE) * _xlfn.POISSON.DIST(3,L297,FALSE)</f>
        <v>2.3850041245508121E-4</v>
      </c>
      <c r="AQ297" s="5">
        <f t="shared" ref="AQ297:AQ338" si="480">_xlfn.POISSON.DIST(5,K297,FALSE) * _xlfn.POISSON.DIST(4,L297,FALSE)</f>
        <v>7.3629949415021423E-5</v>
      </c>
      <c r="AR297" s="5">
        <f t="shared" ref="AR297:AR338" si="481">_xlfn.POISSON.DIST(0,K297,FALSE) * _xlfn.POISSON.DIST(5,L297,FALSE)</f>
        <v>2.6624969030317946E-3</v>
      </c>
      <c r="AS297" s="5">
        <f t="shared" ref="AS297:AS338" si="482">_xlfn.POISSON.DIST(1,K297,FALSE) * _xlfn.POISSON.DIST(5,L297,FALSE)</f>
        <v>2.5586419119663284E-3</v>
      </c>
      <c r="AT297" s="5">
        <f t="shared" ref="AT297:AT338" si="483">_xlfn.POISSON.DIST(2,K297,FALSE) * _xlfn.POISSON.DIST(5,L297,FALSE)</f>
        <v>1.2294189762654777E-3</v>
      </c>
      <c r="AU297" s="5">
        <f t="shared" ref="AU297:AU338" si="484">_xlfn.POISSON.DIST(3,K297,FALSE) * _xlfn.POISSON.DIST(5,L297,FALSE)</f>
        <v>3.9382116794923268E-4</v>
      </c>
      <c r="AV297" s="5">
        <f t="shared" ref="AV297:AV338" si="485">_xlfn.POISSON.DIST(4,K297,FALSE) * _xlfn.POISSON.DIST(5,L297,FALSE)</f>
        <v>9.4614884339116543E-5</v>
      </c>
      <c r="AW297" s="5">
        <f t="shared" ref="AW297:AW338" si="486">_xlfn.POISSON.DIST(6,K297,FALSE) * _xlfn.POISSON.DIST(6,L297,FALSE)</f>
        <v>5.9945020537604085E-7</v>
      </c>
      <c r="AX297" s="5">
        <f t="shared" ref="AX297:AX338" si="487">_xlfn.POISSON.DIST(6,K297,FALSE) * _xlfn.POISSON.DIST(0,L297,FALSE)</f>
        <v>1.2171201592205938E-4</v>
      </c>
      <c r="AY297" s="5">
        <f t="shared" ref="AY297:AY338" si="488">_xlfn.POISSON.DIST(6,K297,FALSE) * _xlfn.POISSON.DIST(1,L297,FALSE)</f>
        <v>1.502999426003816E-4</v>
      </c>
      <c r="AZ297" s="5">
        <f t="shared" ref="AZ297:AZ338" si="489">_xlfn.POISSON.DIST(6,K297,FALSE) * _xlfn.POISSON.DIST(2,L297,FALSE)</f>
        <v>9.2801325220609254E-5</v>
      </c>
      <c r="BA297" s="5">
        <f t="shared" ref="BA297:BA338" si="490">_xlfn.POISSON.DIST(6,K297,FALSE) * _xlfn.POISSON.DIST(3,L297,FALSE)</f>
        <v>3.8199553123357464E-5</v>
      </c>
      <c r="BB297" s="5">
        <f t="shared" ref="BB297:BB338" si="491">_xlfn.POISSON.DIST(6,K297,FALSE) * _xlfn.POISSON.DIST(4,L297,FALSE)</f>
        <v>1.1792982390246223E-5</v>
      </c>
      <c r="BC297" s="5">
        <f t="shared" ref="BC297:BC338" si="492">_xlfn.POISSON.DIST(6,K297,FALSE) * _xlfn.POISSON.DIST(5,L297,FALSE)</f>
        <v>2.912587656877466E-6</v>
      </c>
      <c r="BD297" s="5">
        <f t="shared" ref="BD297:BD338" si="493">_xlfn.POISSON.DIST(0,K297,FALSE) * _xlfn.POISSON.DIST(6,L297,FALSE)</f>
        <v>5.4797812232939354E-4</v>
      </c>
      <c r="BE297" s="5">
        <f t="shared" ref="BE297:BE338" si="494">_xlfn.POISSON.DIST(1,K297,FALSE) * _xlfn.POISSON.DIST(6,L297,FALSE)</f>
        <v>5.2660335080053798E-4</v>
      </c>
      <c r="BF297" s="5">
        <f t="shared" ref="BF297:BF338" si="495">_xlfn.POISSON.DIST(2,K297,FALSE) * _xlfn.POISSON.DIST(6,L297,FALSE)</f>
        <v>2.5303116837542355E-4</v>
      </c>
      <c r="BG297" s="5">
        <f t="shared" ref="BG297:BG338" si="496">_xlfn.POISSON.DIST(3,K297,FALSE) * _xlfn.POISSON.DIST(6,L297,FALSE)</f>
        <v>8.1053759687251065E-5</v>
      </c>
      <c r="BH297" s="5">
        <f t="shared" ref="BH297:BH338" si="497">_xlfn.POISSON.DIST(4,K297,FALSE) * _xlfn.POISSON.DIST(6,L297,FALSE)</f>
        <v>1.9473031726543455E-5</v>
      </c>
      <c r="BI297" s="5">
        <f t="shared" ref="BI297:BI338" si="498">_xlfn.POISSON.DIST(5,K297,FALSE) * _xlfn.POISSON.DIST(6,L297,FALSE)</f>
        <v>3.7426909358541447E-6</v>
      </c>
      <c r="BJ297" s="8">
        <f t="shared" ref="BJ297:BJ338" si="499">SUM(N297,Q297,T297,W297,X297,Y297,AD297,AE297,AF297,AG297,AM297,AN297,AO297,AP297,AQ297,AX297,AY297,AZ297,BA297,BB297,BC297)</f>
        <v>0.28716600462367736</v>
      </c>
      <c r="BK297" s="8">
        <f t="shared" ref="BK297:BK338" si="500">SUM(M297,P297,S297,V297,AC297,AL297,AY297)</f>
        <v>0.28818484389960952</v>
      </c>
      <c r="BL297" s="8">
        <f t="shared" ref="BL297:BL338" si="501">SUM(O297,R297,U297,AA297,AB297,AH297,AI297,AJ297,AK297,AR297,AS297,AT297,AU297,AV297,BD297,BE297,BF297,BG297,BH297,BI297)</f>
        <v>0.38951635117510985</v>
      </c>
      <c r="BM297" s="8">
        <f t="shared" ref="BM297:BM338" si="502">SUM(S297:BI297)</f>
        <v>0.37581700659486278</v>
      </c>
      <c r="BN297" s="8">
        <f t="shared" ref="BN297:BN338" si="503">SUM(M297:R297)</f>
        <v>0.62382002255145852</v>
      </c>
    </row>
    <row r="298" spans="1:66" x14ac:dyDescent="0.25">
      <c r="A298" t="s">
        <v>80</v>
      </c>
      <c r="B298" t="s">
        <v>416</v>
      </c>
      <c r="C298" t="s">
        <v>98</v>
      </c>
      <c r="D298" t="s">
        <v>493</v>
      </c>
      <c r="E298">
        <f>VLOOKUP(A298,home!$A$2:$E$405,3,FALSE)</f>
        <v>1.21984435797665</v>
      </c>
      <c r="F298">
        <f>VLOOKUP(B298,home!$B$2:$E$405,3,FALSE)</f>
        <v>0.82</v>
      </c>
      <c r="G298">
        <f>VLOOKUP(C298,away!$B$2:$E$405,4,FALSE)</f>
        <v>0.74</v>
      </c>
      <c r="H298">
        <f>VLOOKUP(A298,away!$A$2:$E$405,3,FALSE)</f>
        <v>1.0350194552529199</v>
      </c>
      <c r="I298">
        <f>VLOOKUP(C298,away!$B$2:$E$405,3,FALSE)</f>
        <v>1.05</v>
      </c>
      <c r="J298">
        <f>VLOOKUP(B298,home!$B$2:$E$405,4,FALSE)</f>
        <v>0.75</v>
      </c>
      <c r="K298" s="3">
        <f t="shared" si="448"/>
        <v>0.74020155642023122</v>
      </c>
      <c r="L298" s="3">
        <f t="shared" si="449"/>
        <v>0.81507782101167447</v>
      </c>
      <c r="M298" s="5">
        <f t="shared" si="450"/>
        <v>0.21113038933468609</v>
      </c>
      <c r="N298" s="5">
        <f t="shared" si="451"/>
        <v>0.15627904279314403</v>
      </c>
      <c r="O298" s="5">
        <f t="shared" si="452"/>
        <v>0.17208769768826243</v>
      </c>
      <c r="P298" s="5">
        <f t="shared" si="453"/>
        <v>0.12737958166962604</v>
      </c>
      <c r="Q298" s="5">
        <f t="shared" si="454"/>
        <v>5.7838995355674556E-2</v>
      </c>
      <c r="R298" s="5">
        <f t="shared" si="455"/>
        <v>7.0132432827332336E-2</v>
      </c>
      <c r="S298" s="5">
        <f t="shared" si="456"/>
        <v>1.9212721907844361E-2</v>
      </c>
      <c r="T298" s="5">
        <f t="shared" si="457"/>
        <v>4.7143282304007578E-2</v>
      </c>
      <c r="U298" s="5">
        <f t="shared" si="458"/>
        <v>5.191213593432871E-2</v>
      </c>
      <c r="V298" s="5">
        <f t="shared" si="459"/>
        <v>1.2879394824675942E-3</v>
      </c>
      <c r="W298" s="5">
        <f t="shared" si="460"/>
        <v>1.4270838128017611E-2</v>
      </c>
      <c r="X298" s="5">
        <f t="shared" si="461"/>
        <v>1.1631843645394917E-2</v>
      </c>
      <c r="Y298" s="5">
        <f t="shared" si="462"/>
        <v>4.7404288864184903E-3</v>
      </c>
      <c r="Z298" s="5">
        <f t="shared" si="463"/>
        <v>1.9054463510383226E-2</v>
      </c>
      <c r="AA298" s="5">
        <f t="shared" si="464"/>
        <v>1.4104143547138166E-2</v>
      </c>
      <c r="AB298" s="5">
        <f t="shared" si="465"/>
        <v>5.2199545027830155E-3</v>
      </c>
      <c r="AC298" s="5">
        <f t="shared" si="466"/>
        <v>4.8565128701241701E-5</v>
      </c>
      <c r="AD298" s="5">
        <f t="shared" si="467"/>
        <v>2.6408241484449533E-3</v>
      </c>
      <c r="AE298" s="5">
        <f t="shared" si="468"/>
        <v>2.1524771925895232E-3</v>
      </c>
      <c r="AF298" s="5">
        <f t="shared" si="469"/>
        <v>8.7721820995659739E-4</v>
      </c>
      <c r="AG298" s="5">
        <f t="shared" si="470"/>
        <v>2.3833370237439502E-4</v>
      </c>
      <c r="AH298" s="5">
        <f t="shared" si="471"/>
        <v>3.8827176496474053E-3</v>
      </c>
      <c r="AI298" s="5">
        <f t="shared" si="472"/>
        <v>2.8739936474093111E-3</v>
      </c>
      <c r="AJ298" s="5">
        <f t="shared" si="473"/>
        <v>1.0636672854771145E-3</v>
      </c>
      <c r="AK298" s="5">
        <f t="shared" si="474"/>
        <v>2.6244272674114756E-4</v>
      </c>
      <c r="AL298" s="5">
        <f t="shared" si="475"/>
        <v>1.1720161739273423E-6</v>
      </c>
      <c r="AM298" s="5">
        <f t="shared" si="476"/>
        <v>3.9094842898221733E-4</v>
      </c>
      <c r="AN298" s="5">
        <f t="shared" si="477"/>
        <v>3.1865339362276303E-4</v>
      </c>
      <c r="AO298" s="5">
        <f t="shared" si="478"/>
        <v>1.2986365686600855E-4</v>
      </c>
      <c r="AP298" s="5">
        <f t="shared" si="479"/>
        <v>3.5282995488984681E-5</v>
      </c>
      <c r="AQ298" s="5">
        <f t="shared" si="480"/>
        <v>7.1895967704815921E-6</v>
      </c>
      <c r="AR298" s="5">
        <f t="shared" si="481"/>
        <v>6.3294340829563576E-4</v>
      </c>
      <c r="AS298" s="5">
        <f t="shared" si="482"/>
        <v>4.6850569594635542E-4</v>
      </c>
      <c r="AT298" s="5">
        <f t="shared" si="483"/>
        <v>1.7339432266561794E-4</v>
      </c>
      <c r="AU298" s="5">
        <f t="shared" si="484"/>
        <v>4.2782249170507393E-5</v>
      </c>
      <c r="AV298" s="5">
        <f t="shared" si="485"/>
        <v>7.916871855791928E-6</v>
      </c>
      <c r="AW298" s="5">
        <f t="shared" si="486"/>
        <v>1.9641749770438839E-8</v>
      </c>
      <c r="AX298" s="5">
        <f t="shared" si="487"/>
        <v>4.8230105935446895E-5</v>
      </c>
      <c r="AY298" s="5">
        <f t="shared" si="488"/>
        <v>3.9311289653026279E-5</v>
      </c>
      <c r="AZ298" s="5">
        <f t="shared" si="489"/>
        <v>1.6020880155773723E-5</v>
      </c>
      <c r="BA298" s="5">
        <f t="shared" si="490"/>
        <v>4.3527546960190744E-6</v>
      </c>
      <c r="BB298" s="5">
        <f t="shared" si="491"/>
        <v>8.8695845325739002E-7</v>
      </c>
      <c r="BC298" s="5">
        <f t="shared" si="492"/>
        <v>1.4458803268178379E-7</v>
      </c>
      <c r="BD298" s="5">
        <f t="shared" si="493"/>
        <v>8.5983022342884846E-5</v>
      </c>
      <c r="BE298" s="5">
        <f t="shared" si="494"/>
        <v>6.3644766963918877E-5</v>
      </c>
      <c r="BF298" s="5">
        <f t="shared" si="495"/>
        <v>2.3554977782347831E-5</v>
      </c>
      <c r="BG298" s="5">
        <f t="shared" si="496"/>
        <v>5.8118104053126106E-6</v>
      </c>
      <c r="BH298" s="5">
        <f t="shared" si="497"/>
        <v>1.0754777769079221E-6</v>
      </c>
      <c r="BI298" s="5">
        <f t="shared" si="498"/>
        <v>1.5921406487252287E-7</v>
      </c>
      <c r="BJ298" s="8">
        <f t="shared" si="499"/>
        <v>0.29880416901467938</v>
      </c>
      <c r="BK298" s="8">
        <f t="shared" si="500"/>
        <v>0.35909968082915222</v>
      </c>
      <c r="BL298" s="8">
        <f t="shared" si="501"/>
        <v>0.32304495762638974</v>
      </c>
      <c r="BM298" s="8">
        <f t="shared" si="502"/>
        <v>0.20511583966397587</v>
      </c>
      <c r="BN298" s="8">
        <f t="shared" si="503"/>
        <v>0.79484813966872547</v>
      </c>
    </row>
    <row r="299" spans="1:66" x14ac:dyDescent="0.25">
      <c r="A299" t="s">
        <v>80</v>
      </c>
      <c r="B299" t="s">
        <v>92</v>
      </c>
      <c r="C299" t="s">
        <v>410</v>
      </c>
      <c r="D299" t="s">
        <v>493</v>
      </c>
      <c r="E299">
        <f>VLOOKUP(A299,home!$A$2:$E$405,3,FALSE)</f>
        <v>1.21984435797665</v>
      </c>
      <c r="F299">
        <f>VLOOKUP(B299,home!$B$2:$E$405,3,FALSE)</f>
        <v>0.93</v>
      </c>
      <c r="G299">
        <f>VLOOKUP(C299,away!$B$2:$E$405,4,FALSE)</f>
        <v>1.04</v>
      </c>
      <c r="H299">
        <f>VLOOKUP(A299,away!$A$2:$E$405,3,FALSE)</f>
        <v>1.0350194552529199</v>
      </c>
      <c r="I299">
        <f>VLOOKUP(C299,away!$B$2:$E$405,3,FALSE)</f>
        <v>0.86</v>
      </c>
      <c r="J299">
        <f>VLOOKUP(B299,home!$B$2:$E$405,4,FALSE)</f>
        <v>1.49</v>
      </c>
      <c r="K299" s="3">
        <f t="shared" si="448"/>
        <v>1.179833463035016</v>
      </c>
      <c r="L299" s="3">
        <f t="shared" si="449"/>
        <v>1.3262739299610915</v>
      </c>
      <c r="M299" s="5">
        <f t="shared" si="450"/>
        <v>8.1585201061829579E-2</v>
      </c>
      <c r="N299" s="5">
        <f t="shared" si="451"/>
        <v>9.6256950301186445E-2</v>
      </c>
      <c r="O299" s="5">
        <f t="shared" si="452"/>
        <v>0.10820432523893851</v>
      </c>
      <c r="P299" s="5">
        <f t="shared" si="453"/>
        <v>0.12766308376202398</v>
      </c>
      <c r="Q299" s="5">
        <f t="shared" si="454"/>
        <v>5.6783585507519135E-2</v>
      </c>
      <c r="R299" s="5">
        <f t="shared" si="455"/>
        <v>7.175428783671757E-2</v>
      </c>
      <c r="S299" s="5">
        <f t="shared" si="456"/>
        <v>4.9941235492200926E-2</v>
      </c>
      <c r="T299" s="5">
        <f t="shared" si="457"/>
        <v>7.5310589108339071E-2</v>
      </c>
      <c r="U299" s="5">
        <f t="shared" si="458"/>
        <v>8.4658109906005793E-2</v>
      </c>
      <c r="V299" s="5">
        <f t="shared" si="459"/>
        <v>8.6830182800595665E-3</v>
      </c>
      <c r="W299" s="5">
        <f t="shared" si="460"/>
        <v>2.2331724777627078E-2</v>
      </c>
      <c r="X299" s="5">
        <f t="shared" si="461"/>
        <v>2.9617984383632941E-2</v>
      </c>
      <c r="Y299" s="5">
        <f t="shared" si="462"/>
        <v>1.9640780273003554E-2</v>
      </c>
      <c r="Z299" s="5">
        <f t="shared" si="463"/>
        <v>3.172194710692091E-2</v>
      </c>
      <c r="AA299" s="5">
        <f t="shared" si="464"/>
        <v>3.7426614709372107E-2</v>
      </c>
      <c r="AB299" s="5">
        <f t="shared" si="465"/>
        <v>2.2078586221117889E-2</v>
      </c>
      <c r="AC299" s="5">
        <f t="shared" si="466"/>
        <v>8.491896167804611E-4</v>
      </c>
      <c r="AD299" s="5">
        <f t="shared" si="467"/>
        <v>6.5869290449831613E-3</v>
      </c>
      <c r="AE299" s="5">
        <f t="shared" si="468"/>
        <v>8.7360722708646754E-3</v>
      </c>
      <c r="AF299" s="5">
        <f t="shared" si="469"/>
        <v>5.793212451551906E-3</v>
      </c>
      <c r="AG299" s="5">
        <f t="shared" si="470"/>
        <v>2.5611288817397582E-3</v>
      </c>
      <c r="AH299" s="5">
        <f t="shared" si="471"/>
        <v>1.0517997863878468E-2</v>
      </c>
      <c r="AI299" s="5">
        <f t="shared" si="472"/>
        <v>1.2409485843934632E-2</v>
      </c>
      <c r="AJ299" s="5">
        <f t="shared" si="473"/>
        <v>7.320563328866706E-3</v>
      </c>
      <c r="AK299" s="5">
        <f t="shared" si="474"/>
        <v>2.8790151945546493E-3</v>
      </c>
      <c r="AL299" s="5">
        <f t="shared" si="475"/>
        <v>5.3151877431656263E-5</v>
      </c>
      <c r="AM299" s="5">
        <f t="shared" si="476"/>
        <v>1.5542958611816815E-3</v>
      </c>
      <c r="AN299" s="5">
        <f t="shared" si="477"/>
        <v>2.0614220801316876E-3</v>
      </c>
      <c r="AO299" s="5">
        <f t="shared" si="478"/>
        <v>1.367005181762411E-3</v>
      </c>
      <c r="AP299" s="5">
        <f t="shared" si="479"/>
        <v>6.04341111564403E-4</v>
      </c>
      <c r="AQ299" s="5">
        <f t="shared" si="480"/>
        <v>2.0038046526789377E-4</v>
      </c>
      <c r="AR299" s="5">
        <f t="shared" si="481"/>
        <v>2.7899492724496903E-3</v>
      </c>
      <c r="AS299" s="5">
        <f t="shared" si="482"/>
        <v>3.2916755118063412E-3</v>
      </c>
      <c r="AT299" s="5">
        <f t="shared" si="483"/>
        <v>1.941814459141018E-3</v>
      </c>
      <c r="AU299" s="5">
        <f t="shared" si="484"/>
        <v>7.6367255929993771E-4</v>
      </c>
      <c r="AV299" s="5">
        <f t="shared" si="485"/>
        <v>2.2525161006591496E-4</v>
      </c>
      <c r="AW299" s="5">
        <f t="shared" si="486"/>
        <v>2.3103089001003495E-6</v>
      </c>
      <c r="AX299" s="5">
        <f t="shared" si="487"/>
        <v>3.0563504474649623E-4</v>
      </c>
      <c r="AY299" s="5">
        <f t="shared" si="488"/>
        <v>4.0535579192976952E-4</v>
      </c>
      <c r="AZ299" s="5">
        <f t="shared" si="489"/>
        <v>2.6880640959759305E-4</v>
      </c>
      <c r="BA299" s="5">
        <f t="shared" si="490"/>
        <v>1.1883697775191018E-4</v>
      </c>
      <c r="BB299" s="5">
        <f t="shared" si="491"/>
        <v>3.9402596376931176E-5</v>
      </c>
      <c r="BC299" s="5">
        <f t="shared" si="492"/>
        <v>1.0451727269500628E-5</v>
      </c>
      <c r="BD299" s="5">
        <f t="shared" si="493"/>
        <v>6.1670616432732276E-4</v>
      </c>
      <c r="BE299" s="5">
        <f t="shared" si="494"/>
        <v>7.2761056953334687E-4</v>
      </c>
      <c r="BF299" s="5">
        <f t="shared" si="495"/>
        <v>4.2922964899670462E-4</v>
      </c>
      <c r="BG299" s="5">
        <f t="shared" si="496"/>
        <v>1.6880650107102874E-4</v>
      </c>
      <c r="BH299" s="5">
        <f t="shared" si="497"/>
        <v>4.9790889685364032E-5</v>
      </c>
      <c r="BI299" s="5">
        <f t="shared" si="498"/>
        <v>1.1748991561015492E-5</v>
      </c>
      <c r="BJ299" s="8">
        <f t="shared" si="499"/>
        <v>0.33055489024802792</v>
      </c>
      <c r="BK299" s="8">
        <f t="shared" si="500"/>
        <v>0.26918023588225598</v>
      </c>
      <c r="BL299" s="8">
        <f t="shared" si="501"/>
        <v>0.36826524232132413</v>
      </c>
      <c r="BM299" s="8">
        <f t="shared" si="502"/>
        <v>0.45707183636728388</v>
      </c>
      <c r="BN299" s="8">
        <f t="shared" si="503"/>
        <v>0.54224743370821527</v>
      </c>
    </row>
    <row r="300" spans="1:66" x14ac:dyDescent="0.25">
      <c r="A300" t="s">
        <v>99</v>
      </c>
      <c r="B300" t="s">
        <v>117</v>
      </c>
      <c r="C300" t="s">
        <v>109</v>
      </c>
      <c r="D300" t="s">
        <v>493</v>
      </c>
      <c r="E300">
        <f>VLOOKUP(A300,home!$A$2:$E$405,3,FALSE)</f>
        <v>1.3320158102766799</v>
      </c>
      <c r="F300">
        <f>VLOOKUP(B300,home!$B$2:$E$405,3,FALSE)</f>
        <v>1</v>
      </c>
      <c r="G300">
        <f>VLOOKUP(C300,away!$B$2:$E$405,4,FALSE)</f>
        <v>0.82</v>
      </c>
      <c r="H300">
        <f>VLOOKUP(A300,away!$A$2:$E$405,3,FALSE)</f>
        <v>1.25494071146245</v>
      </c>
      <c r="I300">
        <f>VLOOKUP(C300,away!$B$2:$E$405,3,FALSE)</f>
        <v>1.07</v>
      </c>
      <c r="J300">
        <f>VLOOKUP(B300,home!$B$2:$E$405,4,FALSE)</f>
        <v>1.02</v>
      </c>
      <c r="K300" s="3">
        <f t="shared" si="448"/>
        <v>1.0922529644268775</v>
      </c>
      <c r="L300" s="3">
        <f t="shared" si="449"/>
        <v>1.3696422924901179</v>
      </c>
      <c r="M300" s="5">
        <f t="shared" si="450"/>
        <v>8.5273183129776262E-2</v>
      </c>
      <c r="N300" s="5">
        <f t="shared" si="451"/>
        <v>9.313988705961411E-2</v>
      </c>
      <c r="O300" s="5">
        <f t="shared" si="452"/>
        <v>0.1167937580297964</v>
      </c>
      <c r="P300" s="5">
        <f t="shared" si="453"/>
        <v>0.12756832843460053</v>
      </c>
      <c r="Q300" s="5">
        <f t="shared" si="454"/>
        <v>5.0866158873624036E-2</v>
      </c>
      <c r="R300" s="5">
        <f t="shared" si="455"/>
        <v>7.9982835248233242E-2</v>
      </c>
      <c r="S300" s="5">
        <f t="shared" si="456"/>
        <v>4.7710422615605298E-2</v>
      </c>
      <c r="T300" s="5">
        <f t="shared" si="457"/>
        <v>6.9668442449836984E-2</v>
      </c>
      <c r="U300" s="5">
        <f t="shared" si="458"/>
        <v>8.7361488903149306E-2</v>
      </c>
      <c r="V300" s="5">
        <f t="shared" si="459"/>
        <v>7.9305104926629434E-3</v>
      </c>
      <c r="W300" s="5">
        <f t="shared" si="460"/>
        <v>1.8519570939574796E-2</v>
      </c>
      <c r="X300" s="5">
        <f t="shared" si="461"/>
        <v>2.5365187597612589E-2</v>
      </c>
      <c r="Y300" s="5">
        <f t="shared" si="462"/>
        <v>1.7370616845318012E-2</v>
      </c>
      <c r="Z300" s="5">
        <f t="shared" si="463"/>
        <v>3.651595794308321E-2</v>
      </c>
      <c r="AA300" s="5">
        <f t="shared" si="464"/>
        <v>3.988466331221982E-2</v>
      </c>
      <c r="AB300" s="5">
        <f t="shared" si="465"/>
        <v>2.1782070868970011E-2</v>
      </c>
      <c r="AC300" s="5">
        <f t="shared" si="466"/>
        <v>7.4150067615806343E-4</v>
      </c>
      <c r="AD300" s="5">
        <f t="shared" si="467"/>
        <v>5.0570140646661035E-3</v>
      </c>
      <c r="AE300" s="5">
        <f t="shared" si="468"/>
        <v>6.926300336684052E-3</v>
      </c>
      <c r="AF300" s="5">
        <f t="shared" si="469"/>
        <v>4.7432769358055115E-3</v>
      </c>
      <c r="AG300" s="5">
        <f t="shared" si="470"/>
        <v>2.1655308987573881E-3</v>
      </c>
      <c r="AH300" s="5">
        <f t="shared" si="471"/>
        <v>1.2503450087409301E-2</v>
      </c>
      <c r="AI300" s="5">
        <f t="shared" si="472"/>
        <v>1.365693042353631E-2</v>
      </c>
      <c r="AJ300" s="5">
        <f t="shared" si="473"/>
        <v>7.4584113700395726E-3</v>
      </c>
      <c r="AK300" s="5">
        <f t="shared" si="474"/>
        <v>2.715490642946951E-3</v>
      </c>
      <c r="AL300" s="5">
        <f t="shared" si="475"/>
        <v>4.4371277496068942E-5</v>
      </c>
      <c r="AM300" s="5">
        <f t="shared" si="476"/>
        <v>1.1047077206559933E-3</v>
      </c>
      <c r="AN300" s="5">
        <f t="shared" si="477"/>
        <v>1.5130544150508075E-3</v>
      </c>
      <c r="AO300" s="5">
        <f t="shared" si="478"/>
        <v>1.0361716588462415E-3</v>
      </c>
      <c r="AP300" s="5">
        <f t="shared" si="479"/>
        <v>4.7306150874515168E-4</v>
      </c>
      <c r="AQ300" s="5">
        <f t="shared" si="480"/>
        <v>1.6198126233163583E-4</v>
      </c>
      <c r="AR300" s="5">
        <f t="shared" si="481"/>
        <v>3.4250508083510053E-3</v>
      </c>
      <c r="AS300" s="5">
        <f t="shared" si="482"/>
        <v>3.7410218987340583E-3</v>
      </c>
      <c r="AT300" s="5">
        <f t="shared" si="483"/>
        <v>2.0430711294390706E-3</v>
      </c>
      <c r="AU300" s="5">
        <f t="shared" si="484"/>
        <v>7.4385016588826472E-4</v>
      </c>
      <c r="AV300" s="5">
        <f t="shared" si="485"/>
        <v>2.0311813719522034E-4</v>
      </c>
      <c r="AW300" s="5">
        <f t="shared" si="486"/>
        <v>1.8438679771845975E-6</v>
      </c>
      <c r="AX300" s="5">
        <f t="shared" si="487"/>
        <v>2.011033804519612E-4</v>
      </c>
      <c r="AY300" s="5">
        <f t="shared" si="488"/>
        <v>2.754396950297365E-4</v>
      </c>
      <c r="AZ300" s="5">
        <f t="shared" si="489"/>
        <v>1.8862692767165367E-4</v>
      </c>
      <c r="BA300" s="5">
        <f t="shared" si="490"/>
        <v>8.611713921385716E-5</v>
      </c>
      <c r="BB300" s="5">
        <f t="shared" si="491"/>
        <v>2.9487418993889477E-5</v>
      </c>
      <c r="BC300" s="5">
        <f t="shared" si="492"/>
        <v>8.0774432300814798E-6</v>
      </c>
      <c r="BD300" s="5">
        <f t="shared" si="493"/>
        <v>7.8184907350750069E-4</v>
      </c>
      <c r="BE300" s="5">
        <f t="shared" si="494"/>
        <v>8.5397696827297525E-4</v>
      </c>
      <c r="BF300" s="5">
        <f t="shared" si="495"/>
        <v>4.6637943757421737E-4</v>
      </c>
      <c r="BG300" s="5">
        <f t="shared" si="496"/>
        <v>1.6980144107939295E-4</v>
      </c>
      <c r="BH300" s="5">
        <f t="shared" si="497"/>
        <v>4.636653184573066E-5</v>
      </c>
      <c r="BI300" s="5">
        <f t="shared" si="498"/>
        <v>1.0128796371738511E-5</v>
      </c>
      <c r="BJ300" s="8">
        <f t="shared" si="499"/>
        <v>0.29889981457171449</v>
      </c>
      <c r="BK300" s="8">
        <f t="shared" si="500"/>
        <v>0.26954375632132899</v>
      </c>
      <c r="BL300" s="8">
        <f t="shared" si="501"/>
        <v>0.39462371327456008</v>
      </c>
      <c r="BM300" s="8">
        <f t="shared" si="502"/>
        <v>0.44568549550798964</v>
      </c>
      <c r="BN300" s="8">
        <f t="shared" si="503"/>
        <v>0.55362415077564453</v>
      </c>
    </row>
    <row r="301" spans="1:66" x14ac:dyDescent="0.25">
      <c r="A301" t="s">
        <v>99</v>
      </c>
      <c r="B301" t="s">
        <v>119</v>
      </c>
      <c r="C301" t="s">
        <v>101</v>
      </c>
      <c r="D301" t="s">
        <v>493</v>
      </c>
      <c r="E301">
        <f>VLOOKUP(A301,home!$A$2:$E$405,3,FALSE)</f>
        <v>1.3320158102766799</v>
      </c>
      <c r="F301">
        <f>VLOOKUP(B301,home!$B$2:$E$405,3,FALSE)</f>
        <v>0.79</v>
      </c>
      <c r="G301">
        <f>VLOOKUP(C301,away!$B$2:$E$405,4,FALSE)</f>
        <v>0.55000000000000004</v>
      </c>
      <c r="H301">
        <f>VLOOKUP(A301,away!$A$2:$E$405,3,FALSE)</f>
        <v>1.25494071146245</v>
      </c>
      <c r="I301">
        <f>VLOOKUP(C301,away!$B$2:$E$405,3,FALSE)</f>
        <v>1.19</v>
      </c>
      <c r="J301">
        <f>VLOOKUP(B301,home!$B$2:$E$405,4,FALSE)</f>
        <v>1.4</v>
      </c>
      <c r="K301" s="3">
        <f t="shared" si="448"/>
        <v>0.57876086956521755</v>
      </c>
      <c r="L301" s="3">
        <f t="shared" si="449"/>
        <v>2.0907312252964414</v>
      </c>
      <c r="M301" s="5">
        <f t="shared" si="450"/>
        <v>6.9287407804350817E-2</v>
      </c>
      <c r="N301" s="5">
        <f t="shared" si="451"/>
        <v>4.0100840390765918E-2</v>
      </c>
      <c r="O301" s="5">
        <f t="shared" si="452"/>
        <v>0.14486134701640457</v>
      </c>
      <c r="P301" s="5">
        <f t="shared" si="453"/>
        <v>8.3840079165603043E-2</v>
      </c>
      <c r="Q301" s="5">
        <f t="shared" si="454"/>
        <v>1.1604398627427841E-2</v>
      </c>
      <c r="R301" s="5">
        <f t="shared" si="455"/>
        <v>0.15143307077285031</v>
      </c>
      <c r="S301" s="5">
        <f t="shared" si="456"/>
        <v>2.536232447295135E-2</v>
      </c>
      <c r="T301" s="5">
        <f t="shared" si="457"/>
        <v>2.4261678561150544E-2</v>
      </c>
      <c r="U301" s="5">
        <f t="shared" si="458"/>
        <v>8.7643535721425983E-2</v>
      </c>
      <c r="V301" s="5">
        <f t="shared" si="459"/>
        <v>3.4099178079294839E-3</v>
      </c>
      <c r="W301" s="5">
        <f t="shared" si="460"/>
        <v>2.2387239467971847E-3</v>
      </c>
      <c r="X301" s="5">
        <f t="shared" si="461"/>
        <v>4.6805700603877618E-3</v>
      </c>
      <c r="Y301" s="5">
        <f t="shared" si="462"/>
        <v>4.8929069887201741E-3</v>
      </c>
      <c r="Z301" s="5">
        <f t="shared" si="463"/>
        <v>0.10553528320244136</v>
      </c>
      <c r="AA301" s="5">
        <f t="shared" si="464"/>
        <v>6.107969227605646E-2</v>
      </c>
      <c r="AB301" s="5">
        <f t="shared" si="465"/>
        <v>1.7675267907233169E-2</v>
      </c>
      <c r="AC301" s="5">
        <f t="shared" si="466"/>
        <v>2.5788215711240644E-4</v>
      </c>
      <c r="AD301" s="5">
        <f t="shared" si="467"/>
        <v>3.2392145454120358E-4</v>
      </c>
      <c r="AE301" s="5">
        <f t="shared" si="468"/>
        <v>6.7723269955273589E-4</v>
      </c>
      <c r="AF301" s="5">
        <f t="shared" si="469"/>
        <v>7.0795577587335441E-4</v>
      </c>
      <c r="AG301" s="5">
        <f t="shared" si="470"/>
        <v>4.9338174891579709E-4</v>
      </c>
      <c r="AH301" s="5">
        <f t="shared" si="471"/>
        <v>5.5161477990461796E-2</v>
      </c>
      <c r="AI301" s="5">
        <f t="shared" si="472"/>
        <v>3.1925304968262277E-2</v>
      </c>
      <c r="AJ301" s="5">
        <f t="shared" si="473"/>
        <v>9.2385586322831174E-3</v>
      </c>
      <c r="AK301" s="5">
        <f t="shared" si="474"/>
        <v>1.7823054091831415E-3</v>
      </c>
      <c r="AL301" s="5">
        <f t="shared" si="475"/>
        <v>1.2481841161529486E-5</v>
      </c>
      <c r="AM301" s="5">
        <f t="shared" si="476"/>
        <v>3.7494612540219411E-5</v>
      </c>
      <c r="AN301" s="5">
        <f t="shared" si="477"/>
        <v>7.8391157218228239E-5</v>
      </c>
      <c r="AO301" s="5">
        <f t="shared" si="478"/>
        <v>8.1947420091636167E-5</v>
      </c>
      <c r="AP301" s="5">
        <f t="shared" si="479"/>
        <v>5.7110010006022907E-5</v>
      </c>
      <c r="AQ301" s="5">
        <f t="shared" si="480"/>
        <v>2.9850420299146076E-5</v>
      </c>
      <c r="AR301" s="5">
        <f t="shared" si="481"/>
        <v>2.3065564893632168E-2</v>
      </c>
      <c r="AS301" s="5">
        <f t="shared" si="482"/>
        <v>1.334944639485151E-2</v>
      </c>
      <c r="AT301" s="5">
        <f t="shared" si="483"/>
        <v>3.8630686018492587E-3</v>
      </c>
      <c r="AU301" s="5">
        <f t="shared" si="484"/>
        <v>7.4526431439878873E-4</v>
      </c>
      <c r="AV301" s="5">
        <f t="shared" si="485"/>
        <v>1.0783245566434215E-4</v>
      </c>
      <c r="AW301" s="5">
        <f t="shared" si="486"/>
        <v>4.1954013814702431E-7</v>
      </c>
      <c r="AX301" s="5">
        <f t="shared" si="487"/>
        <v>3.616735759631382E-6</v>
      </c>
      <c r="AY301" s="5">
        <f t="shared" si="488"/>
        <v>7.561622386307574E-6</v>
      </c>
      <c r="AZ301" s="5">
        <f t="shared" si="489"/>
        <v>7.9046600184769205E-6</v>
      </c>
      <c r="BA301" s="5">
        <f t="shared" si="490"/>
        <v>5.508839841994014E-6</v>
      </c>
      <c r="BB301" s="5">
        <f t="shared" si="491"/>
        <v>2.8793758682035001E-6</v>
      </c>
      <c r="BC301" s="5">
        <f t="shared" si="492"/>
        <v>1.2040002074036214E-6</v>
      </c>
      <c r="BD301" s="5">
        <f t="shared" si="493"/>
        <v>8.0373161253697034E-3</v>
      </c>
      <c r="BE301" s="5">
        <f t="shared" si="494"/>
        <v>4.6516840696895151E-3</v>
      </c>
      <c r="BF301" s="5">
        <f t="shared" si="495"/>
        <v>1.3461063585580868E-3</v>
      </c>
      <c r="BG301" s="5">
        <f t="shared" si="496"/>
        <v>2.5969122886878226E-4</v>
      </c>
      <c r="BH301" s="5">
        <f t="shared" si="497"/>
        <v>3.7574780359639087E-5</v>
      </c>
      <c r="BI301" s="5">
        <f t="shared" si="498"/>
        <v>4.3493625109333549E-6</v>
      </c>
      <c r="BJ301" s="8">
        <f t="shared" si="499"/>
        <v>9.0295079108369772E-2</v>
      </c>
      <c r="BK301" s="8">
        <f t="shared" si="500"/>
        <v>0.18217765487149493</v>
      </c>
      <c r="BL301" s="8">
        <f t="shared" si="501"/>
        <v>0.61626845927991369</v>
      </c>
      <c r="BM301" s="8">
        <f t="shared" si="502"/>
        <v>0.49314219060256897</v>
      </c>
      <c r="BN301" s="8">
        <f t="shared" si="503"/>
        <v>0.50112714377740253</v>
      </c>
    </row>
    <row r="302" spans="1:66" x14ac:dyDescent="0.25">
      <c r="A302" t="s">
        <v>99</v>
      </c>
      <c r="B302" t="s">
        <v>100</v>
      </c>
      <c r="C302" t="s">
        <v>107</v>
      </c>
      <c r="D302" t="s">
        <v>493</v>
      </c>
      <c r="E302">
        <f>VLOOKUP(A302,home!$A$2:$E$405,3,FALSE)</f>
        <v>1.3320158102766799</v>
      </c>
      <c r="F302">
        <f>VLOOKUP(B302,home!$B$2:$E$405,3,FALSE)</f>
        <v>1</v>
      </c>
      <c r="G302">
        <f>VLOOKUP(C302,away!$B$2:$E$405,4,FALSE)</f>
        <v>0.97</v>
      </c>
      <c r="H302">
        <f>VLOOKUP(A302,away!$A$2:$E$405,3,FALSE)</f>
        <v>1.25494071146245</v>
      </c>
      <c r="I302">
        <f>VLOOKUP(C302,away!$B$2:$E$405,3,FALSE)</f>
        <v>0.68</v>
      </c>
      <c r="J302">
        <f>VLOOKUP(B302,home!$B$2:$E$405,4,FALSE)</f>
        <v>1.25</v>
      </c>
      <c r="K302" s="3">
        <f t="shared" si="448"/>
        <v>1.2920553359683795</v>
      </c>
      <c r="L302" s="3">
        <f t="shared" si="449"/>
        <v>1.0666996047430826</v>
      </c>
      <c r="M302" s="5">
        <f t="shared" si="450"/>
        <v>9.453785518642388E-2</v>
      </c>
      <c r="N302" s="5">
        <f t="shared" si="451"/>
        <v>0.12214814024462489</v>
      </c>
      <c r="O302" s="5">
        <f t="shared" si="452"/>
        <v>0.10084349276061712</v>
      </c>
      <c r="P302" s="5">
        <f t="shared" si="453"/>
        <v>0.13029537291904397</v>
      </c>
      <c r="Q302" s="5">
        <f t="shared" si="454"/>
        <v>7.8911078190840797E-2</v>
      </c>
      <c r="R302" s="5">
        <f t="shared" si="455"/>
        <v>5.3784856934331084E-2</v>
      </c>
      <c r="S302" s="5">
        <f t="shared" si="456"/>
        <v>4.4894408093549366E-2</v>
      </c>
      <c r="T302" s="5">
        <f t="shared" si="457"/>
        <v>8.4174415916020359E-2</v>
      </c>
      <c r="U302" s="5">
        <f t="shared" si="458"/>
        <v>6.9493011396298363E-2</v>
      </c>
      <c r="V302" s="5">
        <f t="shared" si="459"/>
        <v>6.8750045306586807E-3</v>
      </c>
      <c r="W302" s="5">
        <f t="shared" si="460"/>
        <v>3.3985826547831298E-2</v>
      </c>
      <c r="X302" s="5">
        <f t="shared" si="461"/>
        <v>3.6252667745438609E-2</v>
      </c>
      <c r="Y302" s="5">
        <f t="shared" si="462"/>
        <v>1.9335353177470826E-2</v>
      </c>
      <c r="Z302" s="5">
        <f t="shared" si="463"/>
        <v>1.9124095211004742E-2</v>
      </c>
      <c r="AA302" s="5">
        <f t="shared" si="464"/>
        <v>2.4709389262946007E-2</v>
      </c>
      <c r="AB302" s="5">
        <f t="shared" si="465"/>
        <v>1.5962949122854588E-2</v>
      </c>
      <c r="AC302" s="5">
        <f t="shared" si="466"/>
        <v>5.9221070581716559E-4</v>
      </c>
      <c r="AD302" s="5">
        <f t="shared" si="467"/>
        <v>1.0977892134605302E-2</v>
      </c>
      <c r="AE302" s="5">
        <f t="shared" si="468"/>
        <v>1.1710113200895671E-2</v>
      </c>
      <c r="AF302" s="5">
        <f t="shared" si="469"/>
        <v>6.2455865614460815E-3</v>
      </c>
      <c r="AG302" s="5">
        <f t="shared" si="470"/>
        <v>2.2207215721610817E-3</v>
      </c>
      <c r="AH302" s="5">
        <f t="shared" si="471"/>
        <v>5.0999162006619587E-3</v>
      </c>
      <c r="AI302" s="5">
        <f t="shared" si="472"/>
        <v>6.5893739400568674E-3</v>
      </c>
      <c r="AJ302" s="5">
        <f t="shared" si="473"/>
        <v>4.2569178799707315E-3</v>
      </c>
      <c r="AK302" s="5">
        <f t="shared" si="474"/>
        <v>1.8333911538651289E-3</v>
      </c>
      <c r="AL302" s="5">
        <f t="shared" si="475"/>
        <v>3.2648218899799528E-5</v>
      </c>
      <c r="AM302" s="5">
        <f t="shared" si="476"/>
        <v>2.8368088220404168E-3</v>
      </c>
      <c r="AN302" s="5">
        <f t="shared" si="477"/>
        <v>3.0260228492022022E-3</v>
      </c>
      <c r="AO302" s="5">
        <f t="shared" si="478"/>
        <v>1.6139286885937625E-3</v>
      </c>
      <c r="AP302" s="5">
        <f t="shared" si="479"/>
        <v>5.7385903140216279E-4</v>
      </c>
      <c r="AQ302" s="5">
        <f t="shared" si="480"/>
        <v>1.5303380049373381E-4</v>
      </c>
      <c r="AR302" s="5">
        <f t="shared" si="481"/>
        <v>1.0880157190937911E-3</v>
      </c>
      <c r="AS302" s="5">
        <f t="shared" si="482"/>
        <v>1.4057765154726063E-3</v>
      </c>
      <c r="AT302" s="5">
        <f t="shared" si="483"/>
        <v>9.0817052399770821E-4</v>
      </c>
      <c r="AU302" s="5">
        <f t="shared" si="484"/>
        <v>3.911355238334795E-4</v>
      </c>
      <c r="AV302" s="5">
        <f t="shared" si="485"/>
        <v>1.2634218516395854E-4</v>
      </c>
      <c r="AW302" s="5">
        <f t="shared" si="486"/>
        <v>1.2499143121919723E-6</v>
      </c>
      <c r="AX302" s="5">
        <f t="shared" si="487"/>
        <v>6.1088566260658226E-4</v>
      </c>
      <c r="AY302" s="5">
        <f t="shared" si="488"/>
        <v>6.5163149484565735E-4</v>
      </c>
      <c r="AZ302" s="5">
        <f t="shared" si="489"/>
        <v>3.4754752899500332E-4</v>
      </c>
      <c r="BA302" s="5">
        <f t="shared" si="490"/>
        <v>1.2357627060280172E-4</v>
      </c>
      <c r="BB302" s="5">
        <f t="shared" si="491"/>
        <v>3.2954689751908201E-5</v>
      </c>
      <c r="BC302" s="5">
        <f t="shared" si="492"/>
        <v>7.0305509065582791E-6</v>
      </c>
      <c r="BD302" s="5">
        <f t="shared" si="493"/>
        <v>1.9343098958526789E-4</v>
      </c>
      <c r="BE302" s="5">
        <f t="shared" si="494"/>
        <v>2.4992354223528937E-4</v>
      </c>
      <c r="BF302" s="5">
        <f t="shared" si="495"/>
        <v>1.6145752316461219E-4</v>
      </c>
      <c r="BG302" s="5">
        <f t="shared" si="496"/>
        <v>6.9537351445691825E-5</v>
      </c>
      <c r="BH302" s="5">
        <f t="shared" si="497"/>
        <v>2.2461526496128644E-5</v>
      </c>
      <c r="BI302" s="5">
        <f t="shared" si="498"/>
        <v>5.8043070326636297E-6</v>
      </c>
      <c r="BJ302" s="8">
        <f t="shared" si="499"/>
        <v>0.41593907468077573</v>
      </c>
      <c r="BK302" s="8">
        <f t="shared" si="500"/>
        <v>0.27787913114923857</v>
      </c>
      <c r="BL302" s="8">
        <f t="shared" si="501"/>
        <v>0.28719535435912302</v>
      </c>
      <c r="BM302" s="8">
        <f t="shared" si="502"/>
        <v>0.41896647758372679</v>
      </c>
      <c r="BN302" s="8">
        <f t="shared" si="503"/>
        <v>0.58052079623588171</v>
      </c>
    </row>
    <row r="303" spans="1:66" x14ac:dyDescent="0.25">
      <c r="A303" t="s">
        <v>99</v>
      </c>
      <c r="B303" t="s">
        <v>111</v>
      </c>
      <c r="C303" t="s">
        <v>102</v>
      </c>
      <c r="D303" t="s">
        <v>493</v>
      </c>
      <c r="E303">
        <f>VLOOKUP(A303,home!$A$2:$E$405,3,FALSE)</f>
        <v>1.3320158102766799</v>
      </c>
      <c r="F303">
        <f>VLOOKUP(B303,home!$B$2:$E$405,3,FALSE)</f>
        <v>1.01</v>
      </c>
      <c r="G303">
        <f>VLOOKUP(C303,away!$B$2:$E$405,4,FALSE)</f>
        <v>1.39</v>
      </c>
      <c r="H303">
        <f>VLOOKUP(A303,away!$A$2:$E$405,3,FALSE)</f>
        <v>1.25494071146245</v>
      </c>
      <c r="I303">
        <f>VLOOKUP(C303,away!$B$2:$E$405,3,FALSE)</f>
        <v>1</v>
      </c>
      <c r="J303">
        <f>VLOOKUP(B303,home!$B$2:$E$405,4,FALSE)</f>
        <v>0.68</v>
      </c>
      <c r="K303" s="3">
        <f t="shared" si="448"/>
        <v>1.8700169960474309</v>
      </c>
      <c r="L303" s="3">
        <f t="shared" si="449"/>
        <v>0.85335968379446603</v>
      </c>
      <c r="M303" s="5">
        <f t="shared" si="450"/>
        <v>6.565269159957296E-2</v>
      </c>
      <c r="N303" s="5">
        <f t="shared" si="451"/>
        <v>0.12277164912746182</v>
      </c>
      <c r="O303" s="5">
        <f t="shared" si="452"/>
        <v>5.6025360143667172E-2</v>
      </c>
      <c r="P303" s="5">
        <f t="shared" si="453"/>
        <v>0.10476837567833594</v>
      </c>
      <c r="Q303" s="5">
        <f t="shared" si="454"/>
        <v>0.11479253525056268</v>
      </c>
      <c r="R303" s="5">
        <f t="shared" si="455"/>
        <v>2.3904891808335448E-2</v>
      </c>
      <c r="S303" s="5">
        <f t="shared" si="456"/>
        <v>4.1797267845559025E-2</v>
      </c>
      <c r="T303" s="5">
        <f t="shared" si="457"/>
        <v>9.7959321583385273E-2</v>
      </c>
      <c r="U303" s="5">
        <f t="shared" si="458"/>
        <v>4.4702553970262286E-2</v>
      </c>
      <c r="V303" s="5">
        <f t="shared" si="459"/>
        <v>7.4111065928568936E-3</v>
      </c>
      <c r="W303" s="5">
        <f t="shared" si="460"/>
        <v>7.155466397930868E-2</v>
      </c>
      <c r="X303" s="5">
        <f t="shared" si="461"/>
        <v>6.1061865427402121E-2</v>
      </c>
      <c r="Y303" s="5">
        <f t="shared" si="462"/>
        <v>2.6053867086514051E-2</v>
      </c>
      <c r="Z303" s="5">
        <f t="shared" si="463"/>
        <v>6.7998236382340203E-3</v>
      </c>
      <c r="AA303" s="5">
        <f t="shared" si="464"/>
        <v>1.2715785773622694E-2</v>
      </c>
      <c r="AB303" s="5">
        <f t="shared" si="465"/>
        <v>1.1889367757386287E-2</v>
      </c>
      <c r="AC303" s="5">
        <f t="shared" si="466"/>
        <v>7.3916390630288499E-4</v>
      </c>
      <c r="AD303" s="5">
        <f t="shared" si="467"/>
        <v>3.3452109446942532E-2</v>
      </c>
      <c r="AE303" s="5">
        <f t="shared" si="468"/>
        <v>2.854668153990075E-2</v>
      </c>
      <c r="AF303" s="5">
        <f t="shared" si="469"/>
        <v>1.218029356613551E-2</v>
      </c>
      <c r="AG303" s="5">
        <f t="shared" si="470"/>
        <v>3.46472382204039E-3</v>
      </c>
      <c r="AH303" s="5">
        <f t="shared" si="471"/>
        <v>1.4506738374453795E-3</v>
      </c>
      <c r="AI303" s="5">
        <f t="shared" si="472"/>
        <v>2.7127847317442071E-3</v>
      </c>
      <c r="AJ303" s="5">
        <f t="shared" si="473"/>
        <v>2.5364767774898197E-3</v>
      </c>
      <c r="AK303" s="5">
        <f t="shared" si="474"/>
        <v>1.58108489466186E-3</v>
      </c>
      <c r="AL303" s="5">
        <f t="shared" si="475"/>
        <v>4.7182225091841172E-5</v>
      </c>
      <c r="AM303" s="5">
        <f t="shared" si="476"/>
        <v>1.2511202643884277E-2</v>
      </c>
      <c r="AN303" s="5">
        <f t="shared" si="477"/>
        <v>1.0676555932073574E-2</v>
      </c>
      <c r="AO303" s="5">
        <f t="shared" si="478"/>
        <v>4.5554711971041171E-3</v>
      </c>
      <c r="AP303" s="5">
        <f t="shared" si="479"/>
        <v>1.2958184867651892E-3</v>
      </c>
      <c r="AQ303" s="5">
        <f t="shared" si="480"/>
        <v>2.7644981353024128E-4</v>
      </c>
      <c r="AR303" s="5">
        <f t="shared" si="481"/>
        <v>2.4758931344225885E-4</v>
      </c>
      <c r="AS303" s="5">
        <f t="shared" si="482"/>
        <v>4.6299622417673861E-4</v>
      </c>
      <c r="AT303" s="5">
        <f t="shared" si="483"/>
        <v>4.3290540415814389E-4</v>
      </c>
      <c r="AU303" s="5">
        <f t="shared" si="484"/>
        <v>2.6984682115217037E-4</v>
      </c>
      <c r="AV303" s="5">
        <f t="shared" si="485"/>
        <v>1.2615453547098251E-4</v>
      </c>
      <c r="AW303" s="5">
        <f t="shared" si="486"/>
        <v>2.091479404442427E-6</v>
      </c>
      <c r="AX303" s="5">
        <f t="shared" si="487"/>
        <v>3.8993602641761876E-3</v>
      </c>
      <c r="AY303" s="5">
        <f t="shared" si="488"/>
        <v>3.327556842038097E-3</v>
      </c>
      <c r="AZ303" s="5">
        <f t="shared" si="489"/>
        <v>1.4198014272648709E-3</v>
      </c>
      <c r="BA303" s="5">
        <f t="shared" si="490"/>
        <v>4.0386709900722736E-4</v>
      </c>
      <c r="BB303" s="5">
        <f t="shared" si="491"/>
        <v>8.6160974975948935E-5</v>
      </c>
      <c r="BC303" s="5">
        <f t="shared" si="492"/>
        <v>1.4705260472179743E-5</v>
      </c>
      <c r="BD303" s="5">
        <f t="shared" si="493"/>
        <v>3.521378970499581E-5</v>
      </c>
      <c r="BE303" s="5">
        <f t="shared" si="494"/>
        <v>6.5850385243582208E-5</v>
      </c>
      <c r="BF303" s="5">
        <f t="shared" si="495"/>
        <v>6.1570669800884836E-5</v>
      </c>
      <c r="BG303" s="5">
        <f t="shared" si="496"/>
        <v>3.8379399661892976E-5</v>
      </c>
      <c r="BH303" s="5">
        <f t="shared" si="497"/>
        <v>1.7942532416459223E-5</v>
      </c>
      <c r="BI303" s="5">
        <f t="shared" si="498"/>
        <v>6.7105681141821484E-6</v>
      </c>
      <c r="BJ303" s="8">
        <f t="shared" si="499"/>
        <v>0.61030466077094558</v>
      </c>
      <c r="BK303" s="8">
        <f t="shared" si="500"/>
        <v>0.22374334468975765</v>
      </c>
      <c r="BL303" s="8">
        <f t="shared" si="501"/>
        <v>0.15928413933795749</v>
      </c>
      <c r="BM303" s="8">
        <f t="shared" si="502"/>
        <v>0.5088909994663251</v>
      </c>
      <c r="BN303" s="8">
        <f t="shared" si="503"/>
        <v>0.48791550360793601</v>
      </c>
    </row>
    <row r="304" spans="1:66" x14ac:dyDescent="0.25">
      <c r="A304" t="s">
        <v>99</v>
      </c>
      <c r="B304" t="s">
        <v>121</v>
      </c>
      <c r="C304" t="s">
        <v>106</v>
      </c>
      <c r="D304" t="s">
        <v>493</v>
      </c>
      <c r="E304">
        <f>VLOOKUP(A304,home!$A$2:$E$405,3,FALSE)</f>
        <v>1.3320158102766799</v>
      </c>
      <c r="F304">
        <f>VLOOKUP(B304,home!$B$2:$E$405,3,FALSE)</f>
        <v>1.18</v>
      </c>
      <c r="G304">
        <f>VLOOKUP(C304,away!$B$2:$E$405,4,FALSE)</f>
        <v>0.93</v>
      </c>
      <c r="H304">
        <f>VLOOKUP(A304,away!$A$2:$E$405,3,FALSE)</f>
        <v>1.25494071146245</v>
      </c>
      <c r="I304">
        <f>VLOOKUP(C304,away!$B$2:$E$405,3,FALSE)</f>
        <v>1</v>
      </c>
      <c r="J304">
        <f>VLOOKUP(B304,home!$B$2:$E$405,4,FALSE)</f>
        <v>1.02</v>
      </c>
      <c r="K304" s="3">
        <f t="shared" si="448"/>
        <v>1.4617541501976286</v>
      </c>
      <c r="L304" s="3">
        <f t="shared" si="449"/>
        <v>1.280039525691699</v>
      </c>
      <c r="M304" s="5">
        <f t="shared" si="450"/>
        <v>6.4454632426928518E-2</v>
      </c>
      <c r="N304" s="5">
        <f t="shared" si="451"/>
        <v>9.421682644952542E-2</v>
      </c>
      <c r="O304" s="5">
        <f t="shared" si="452"/>
        <v>8.2504477120398378E-2</v>
      </c>
      <c r="P304" s="5">
        <f t="shared" si="453"/>
        <v>0.12060126184062762</v>
      </c>
      <c r="Q304" s="5">
        <f t="shared" si="454"/>
        <v>6.8860918540521759E-2</v>
      </c>
      <c r="R304" s="5">
        <f t="shared" si="455"/>
        <v>5.28044958803182E-2</v>
      </c>
      <c r="S304" s="5">
        <f t="shared" si="456"/>
        <v>5.6414348394743977E-2</v>
      </c>
      <c r="T304" s="5">
        <f t="shared" si="457"/>
        <v>8.8144697507304179E-2</v>
      </c>
      <c r="U304" s="5">
        <f t="shared" si="458"/>
        <v>7.7187191002148714E-2</v>
      </c>
      <c r="V304" s="5">
        <f t="shared" si="459"/>
        <v>1.1728562394532337E-2</v>
      </c>
      <c r="W304" s="5">
        <f t="shared" si="460"/>
        <v>3.3552577821009497E-2</v>
      </c>
      <c r="X304" s="5">
        <f t="shared" si="461"/>
        <v>4.2948625799738807E-2</v>
      </c>
      <c r="Y304" s="5">
        <f t="shared" si="462"/>
        <v>2.7487969298903972E-2</v>
      </c>
      <c r="Z304" s="5">
        <f t="shared" si="463"/>
        <v>2.2530613953677253E-2</v>
      </c>
      <c r="AA304" s="5">
        <f t="shared" si="464"/>
        <v>3.2934218453288325E-2</v>
      </c>
      <c r="AB304" s="5">
        <f t="shared" si="465"/>
        <v>2.4070865253804773E-2</v>
      </c>
      <c r="AC304" s="5">
        <f t="shared" si="466"/>
        <v>1.3715843329421596E-3</v>
      </c>
      <c r="AD304" s="5">
        <f t="shared" si="467"/>
        <v>1.2261404969922384E-2</v>
      </c>
      <c r="AE304" s="5">
        <f t="shared" si="468"/>
        <v>1.5695083002013287E-2</v>
      </c>
      <c r="AF304" s="5">
        <f t="shared" si="469"/>
        <v>1.004516330079447E-2</v>
      </c>
      <c r="AG304" s="5">
        <f t="shared" si="470"/>
        <v>4.2860686890148708E-3</v>
      </c>
      <c r="AH304" s="5">
        <f t="shared" si="471"/>
        <v>7.210019099701954E-3</v>
      </c>
      <c r="AI304" s="5">
        <f t="shared" si="472"/>
        <v>1.05392753419935E-2</v>
      </c>
      <c r="AJ304" s="5">
        <f t="shared" si="473"/>
        <v>7.7029147356172667E-3</v>
      </c>
      <c r="AK304" s="5">
        <f t="shared" si="474"/>
        <v>3.7532558611356689E-3</v>
      </c>
      <c r="AL304" s="5">
        <f t="shared" si="475"/>
        <v>1.0265502729299643E-4</v>
      </c>
      <c r="AM304" s="5">
        <f t="shared" si="476"/>
        <v>3.5846319204075753E-3</v>
      </c>
      <c r="AN304" s="5">
        <f t="shared" si="477"/>
        <v>4.5884705431778368E-3</v>
      </c>
      <c r="AO304" s="5">
        <f t="shared" si="478"/>
        <v>2.9367118288698459E-3</v>
      </c>
      <c r="AP304" s="5">
        <f t="shared" si="479"/>
        <v>1.2530357388399194E-3</v>
      </c>
      <c r="AQ304" s="5">
        <f t="shared" si="480"/>
        <v>4.0098381820484962E-4</v>
      </c>
      <c r="AR304" s="5">
        <f t="shared" si="481"/>
        <v>1.845821885722116E-3</v>
      </c>
      <c r="AS304" s="5">
        <f t="shared" si="482"/>
        <v>2.6981378019799158E-3</v>
      </c>
      <c r="AT304" s="5">
        <f t="shared" si="483"/>
        <v>1.9720070649246252E-3</v>
      </c>
      <c r="AU304" s="5">
        <f t="shared" si="484"/>
        <v>9.6086317045753812E-4</v>
      </c>
      <c r="AV304" s="5">
        <f t="shared" si="485"/>
        <v>3.5113643179708951E-4</v>
      </c>
      <c r="AW304" s="5">
        <f t="shared" si="486"/>
        <v>5.3355038522012906E-6</v>
      </c>
      <c r="AX304" s="5">
        <f t="shared" si="487"/>
        <v>8.7330843109777786E-4</v>
      </c>
      <c r="AY304" s="5">
        <f t="shared" si="488"/>
        <v>1.1178693099249612E-3</v>
      </c>
      <c r="AZ304" s="5">
        <f t="shared" si="489"/>
        <v>7.1545845063082734E-4</v>
      </c>
      <c r="BA304" s="5">
        <f t="shared" si="490"/>
        <v>3.0527169859920054E-4</v>
      </c>
      <c r="BB304" s="5">
        <f t="shared" si="491"/>
        <v>9.7689960070505022E-5</v>
      </c>
      <c r="BC304" s="5">
        <f t="shared" si="492"/>
        <v>2.5009402030698053E-5</v>
      </c>
      <c r="BD304" s="5">
        <f t="shared" si="493"/>
        <v>3.937874951851824E-4</v>
      </c>
      <c r="BE304" s="5">
        <f t="shared" si="494"/>
        <v>5.7562050538286901E-4</v>
      </c>
      <c r="BF304" s="5">
        <f t="shared" si="495"/>
        <v>4.2070783134113269E-4</v>
      </c>
      <c r="BG304" s="5">
        <f t="shared" si="496"/>
        <v>2.0499047282784816E-4</v>
      </c>
      <c r="BH304" s="5">
        <f t="shared" si="497"/>
        <v>7.4911418601770327E-5</v>
      </c>
      <c r="BI304" s="5">
        <f t="shared" si="498"/>
        <v>2.1900415407665925E-5</v>
      </c>
      <c r="BJ304" s="8">
        <f t="shared" si="499"/>
        <v>0.41339777648060261</v>
      </c>
      <c r="BK304" s="8">
        <f t="shared" si="500"/>
        <v>0.25579091372699259</v>
      </c>
      <c r="BL304" s="8">
        <f t="shared" si="501"/>
        <v>0.30822659724203455</v>
      </c>
      <c r="BM304" s="8">
        <f t="shared" si="502"/>
        <v>0.51539075533891421</v>
      </c>
      <c r="BN304" s="8">
        <f t="shared" si="503"/>
        <v>0.48344261225831997</v>
      </c>
    </row>
    <row r="305" spans="1:66" x14ac:dyDescent="0.25">
      <c r="A305" t="s">
        <v>99</v>
      </c>
      <c r="B305" t="s">
        <v>395</v>
      </c>
      <c r="C305" t="s">
        <v>115</v>
      </c>
      <c r="D305" t="s">
        <v>493</v>
      </c>
      <c r="E305">
        <f>VLOOKUP(A305,home!$A$2:$E$405,3,FALSE)</f>
        <v>1.3320158102766799</v>
      </c>
      <c r="F305">
        <f>VLOOKUP(B305,home!$B$2:$E$405,3,FALSE)</f>
        <v>1.22</v>
      </c>
      <c r="G305">
        <f>VLOOKUP(C305,away!$B$2:$E$405,4,FALSE)</f>
        <v>1.1299999999999999</v>
      </c>
      <c r="H305">
        <f>VLOOKUP(A305,away!$A$2:$E$405,3,FALSE)</f>
        <v>1.25494071146245</v>
      </c>
      <c r="I305">
        <f>VLOOKUP(C305,away!$B$2:$E$405,3,FALSE)</f>
        <v>0.92</v>
      </c>
      <c r="J305">
        <f>VLOOKUP(B305,home!$B$2:$E$405,4,FALSE)</f>
        <v>1.06</v>
      </c>
      <c r="K305" s="3">
        <f t="shared" si="448"/>
        <v>1.8363169960474306</v>
      </c>
      <c r="L305" s="3">
        <f t="shared" si="449"/>
        <v>1.2238181818181815</v>
      </c>
      <c r="M305" s="5">
        <f t="shared" si="450"/>
        <v>4.688135746979661E-2</v>
      </c>
      <c r="N305" s="5">
        <f t="shared" si="451"/>
        <v>8.6089033519562666E-2</v>
      </c>
      <c r="O305" s="5">
        <f t="shared" si="452"/>
        <v>5.7374257659854697E-2</v>
      </c>
      <c r="P305" s="5">
        <f t="shared" si="453"/>
        <v>0.10535732447639565</v>
      </c>
      <c r="Q305" s="5">
        <f t="shared" si="454"/>
        <v>7.9043377712634963E-2</v>
      </c>
      <c r="R305" s="5">
        <f t="shared" si="455"/>
        <v>3.5107829846225631E-2</v>
      </c>
      <c r="S305" s="5">
        <f t="shared" si="456"/>
        <v>5.9192856286082521E-2</v>
      </c>
      <c r="T305" s="5">
        <f t="shared" si="457"/>
        <v>9.6734722797044662E-2</v>
      </c>
      <c r="U305" s="5">
        <f t="shared" si="458"/>
        <v>6.4469104640965377E-2</v>
      </c>
      <c r="V305" s="5">
        <f t="shared" si="459"/>
        <v>1.4780575437890723E-2</v>
      </c>
      <c r="W305" s="5">
        <f t="shared" si="460"/>
        <v>4.8382899306236078E-2</v>
      </c>
      <c r="X305" s="5">
        <f t="shared" si="461"/>
        <v>5.9211871860049982E-2</v>
      </c>
      <c r="Y305" s="5">
        <f t="shared" si="462"/>
        <v>3.6232282680908771E-2</v>
      </c>
      <c r="Z305" s="5">
        <f t="shared" si="463"/>
        <v>1.432186682999665E-2</v>
      </c>
      <c r="AA305" s="5">
        <f t="shared" si="464"/>
        <v>2.6299487475050787E-2</v>
      </c>
      <c r="AB305" s="5">
        <f t="shared" si="465"/>
        <v>2.4147097918886147E-2</v>
      </c>
      <c r="AC305" s="5">
        <f t="shared" si="466"/>
        <v>2.0760409446347536E-3</v>
      </c>
      <c r="AD305" s="5">
        <f t="shared" si="467"/>
        <v>2.221158507852319E-2</v>
      </c>
      <c r="AE305" s="5">
        <f t="shared" si="468"/>
        <v>2.7182941666098099E-2</v>
      </c>
      <c r="AF305" s="5">
        <f t="shared" si="469"/>
        <v>1.6633489123136936E-2</v>
      </c>
      <c r="AG305" s="5">
        <f t="shared" si="470"/>
        <v>6.7854554719899828E-3</v>
      </c>
      <c r="AH305" s="5">
        <f t="shared" si="471"/>
        <v>4.381840256032157E-3</v>
      </c>
      <c r="AI305" s="5">
        <f t="shared" si="472"/>
        <v>8.0464477361166745E-3</v>
      </c>
      <c r="AJ305" s="5">
        <f t="shared" si="473"/>
        <v>7.3879143678192115E-3</v>
      </c>
      <c r="AK305" s="5">
        <f t="shared" si="474"/>
        <v>4.5221842396564755E-3</v>
      </c>
      <c r="AL305" s="5">
        <f t="shared" si="475"/>
        <v>1.8662097791949066E-4</v>
      </c>
      <c r="AM305" s="5">
        <f t="shared" si="476"/>
        <v>8.1575022377691313E-3</v>
      </c>
      <c r="AN305" s="5">
        <f t="shared" si="477"/>
        <v>9.9832995568043623E-3</v>
      </c>
      <c r="AO305" s="5">
        <f t="shared" si="478"/>
        <v>6.1088717560772877E-3</v>
      </c>
      <c r="AP305" s="5">
        <f t="shared" si="479"/>
        <v>2.4920494418276501E-3</v>
      </c>
      <c r="AQ305" s="5">
        <f t="shared" si="480"/>
        <v>7.6245385422463239E-4</v>
      </c>
      <c r="AR305" s="5">
        <f t="shared" si="481"/>
        <v>1.0725151550309967E-3</v>
      </c>
      <c r="AS305" s="5">
        <f t="shared" si="482"/>
        <v>1.969477807701864E-3</v>
      </c>
      <c r="AT305" s="5">
        <f t="shared" si="483"/>
        <v>1.8082927858105835E-3</v>
      </c>
      <c r="AU305" s="5">
        <f t="shared" si="484"/>
        <v>1.1068662588046433E-3</v>
      </c>
      <c r="AV305" s="5">
        <f t="shared" si="485"/>
        <v>5.0813933084860026E-4</v>
      </c>
      <c r="AW305" s="5">
        <f t="shared" si="486"/>
        <v>1.1649908517256848E-5</v>
      </c>
      <c r="AX305" s="5">
        <f t="shared" si="487"/>
        <v>2.4966266674183992E-3</v>
      </c>
      <c r="AY305" s="5">
        <f t="shared" si="488"/>
        <v>3.0554171087987703E-3</v>
      </c>
      <c r="AZ305" s="5">
        <f t="shared" si="489"/>
        <v>1.8696375053931385E-3</v>
      </c>
      <c r="BA305" s="5">
        <f t="shared" si="490"/>
        <v>7.6269879083643727E-4</v>
      </c>
      <c r="BB305" s="5">
        <f t="shared" si="491"/>
        <v>2.3335116186909362E-4</v>
      </c>
      <c r="BC305" s="5">
        <f t="shared" si="492"/>
        <v>5.7115878928758799E-5</v>
      </c>
      <c r="BD305" s="5">
        <f t="shared" si="493"/>
        <v>2.1876059116708024E-4</v>
      </c>
      <c r="BE305" s="5">
        <f t="shared" si="494"/>
        <v>4.0171379162549285E-4</v>
      </c>
      <c r="BF305" s="5">
        <f t="shared" si="495"/>
        <v>3.6883693155427436E-4</v>
      </c>
      <c r="BG305" s="5">
        <f t="shared" si="496"/>
        <v>2.257671753943656E-4</v>
      </c>
      <c r="BH305" s="5">
        <f t="shared" si="497"/>
        <v>1.0364502533157371E-4</v>
      </c>
      <c r="BI305" s="5">
        <f t="shared" si="498"/>
        <v>3.8065024314427075E-5</v>
      </c>
      <c r="BJ305" s="8">
        <f t="shared" si="499"/>
        <v>0.514486683176133</v>
      </c>
      <c r="BK305" s="8">
        <f t="shared" si="500"/>
        <v>0.23153019270151853</v>
      </c>
      <c r="BL305" s="8">
        <f t="shared" si="501"/>
        <v>0.23955824401819104</v>
      </c>
      <c r="BM305" s="8">
        <f t="shared" si="502"/>
        <v>0.58700003884108731</v>
      </c>
      <c r="BN305" s="8">
        <f t="shared" si="503"/>
        <v>0.40985318068447024</v>
      </c>
    </row>
    <row r="306" spans="1:66" x14ac:dyDescent="0.25">
      <c r="A306" t="s">
        <v>99</v>
      </c>
      <c r="B306" t="s">
        <v>113</v>
      </c>
      <c r="C306" t="s">
        <v>417</v>
      </c>
      <c r="D306" t="s">
        <v>493</v>
      </c>
      <c r="E306">
        <f>VLOOKUP(A306,home!$A$2:$E$405,3,FALSE)</f>
        <v>1.3320158102766799</v>
      </c>
      <c r="F306">
        <f>VLOOKUP(B306,home!$B$2:$E$405,3,FALSE)</f>
        <v>1.1399999999999999</v>
      </c>
      <c r="G306">
        <f>VLOOKUP(C306,away!$B$2:$E$405,4,FALSE)</f>
        <v>0.82</v>
      </c>
      <c r="H306">
        <f>VLOOKUP(A306,away!$A$2:$E$405,3,FALSE)</f>
        <v>1.25494071146245</v>
      </c>
      <c r="I306">
        <f>VLOOKUP(C306,away!$B$2:$E$405,3,FALSE)</f>
        <v>0.68</v>
      </c>
      <c r="J306">
        <f>VLOOKUP(B306,home!$B$2:$E$405,4,FALSE)</f>
        <v>0.76</v>
      </c>
      <c r="K306" s="3">
        <f t="shared" si="448"/>
        <v>1.2451683794466404</v>
      </c>
      <c r="L306" s="3">
        <f t="shared" si="449"/>
        <v>0.64855335968379424</v>
      </c>
      <c r="M306" s="5">
        <f t="shared" si="450"/>
        <v>0.15051060395079699</v>
      </c>
      <c r="N306" s="5">
        <f t="shared" si="451"/>
        <v>0.18741104481094897</v>
      </c>
      <c r="O306" s="5">
        <f t="shared" si="452"/>
        <v>9.7614157860326345E-2</v>
      </c>
      <c r="P306" s="5">
        <f t="shared" si="453"/>
        <v>0.12154606275399107</v>
      </c>
      <c r="Q306" s="5">
        <f t="shared" si="454"/>
        <v>0.11667915347882557</v>
      </c>
      <c r="R306" s="5">
        <f t="shared" si="455"/>
        <v>3.1653995016509451E-2</v>
      </c>
      <c r="S306" s="5">
        <f t="shared" si="456"/>
        <v>2.4538877964749066E-2</v>
      </c>
      <c r="T306" s="5">
        <f t="shared" si="457"/>
        <v>7.5672656993753404E-2</v>
      </c>
      <c r="U306" s="5">
        <f t="shared" si="458"/>
        <v>3.9414553677719101E-2</v>
      </c>
      <c r="V306" s="5">
        <f t="shared" si="459"/>
        <v>2.2018411717068223E-3</v>
      </c>
      <c r="W306" s="5">
        <f t="shared" si="460"/>
        <v>4.8428397484145014E-2</v>
      </c>
      <c r="X306" s="5">
        <f t="shared" si="461"/>
        <v>3.1408399892444455E-2</v>
      </c>
      <c r="Y306" s="5">
        <f t="shared" si="462"/>
        <v>1.0185011636268487E-2</v>
      </c>
      <c r="Z306" s="5">
        <f t="shared" si="463"/>
        <v>6.8431016051237626E-3</v>
      </c>
      <c r="AA306" s="5">
        <f t="shared" si="464"/>
        <v>8.5208137360406576E-3</v>
      </c>
      <c r="AB306" s="5">
        <f t="shared" si="465"/>
        <v>5.3049239156362123E-3</v>
      </c>
      <c r="AC306" s="5">
        <f t="shared" si="466"/>
        <v>1.1113217200550502E-4</v>
      </c>
      <c r="AD306" s="5">
        <f t="shared" si="467"/>
        <v>1.5075377303632651E-2</v>
      </c>
      <c r="AE306" s="5">
        <f t="shared" si="468"/>
        <v>9.7771865987717754E-3</v>
      </c>
      <c r="AF306" s="5">
        <f t="shared" si="469"/>
        <v>3.1705136084444019E-3</v>
      </c>
      <c r="AG306" s="5">
        <f t="shared" si="470"/>
        <v>6.8541575089326888E-4</v>
      </c>
      <c r="AH306" s="5">
        <f t="shared" si="471"/>
        <v>1.1095291341651451E-3</v>
      </c>
      <c r="AI306" s="5">
        <f t="shared" si="472"/>
        <v>1.3815505939372475E-3</v>
      </c>
      <c r="AJ306" s="5">
        <f t="shared" si="473"/>
        <v>8.6013155708819337E-4</v>
      </c>
      <c r="AK306" s="5">
        <f t="shared" si="474"/>
        <v>3.5700287235014035E-4</v>
      </c>
      <c r="AL306" s="5">
        <f t="shared" si="475"/>
        <v>3.589827586363072E-6</v>
      </c>
      <c r="AM306" s="5">
        <f t="shared" si="476"/>
        <v>3.7542766253421851E-3</v>
      </c>
      <c r="AN306" s="5">
        <f t="shared" si="477"/>
        <v>2.4348487185480118E-3</v>
      </c>
      <c r="AO306" s="5">
        <f t="shared" si="478"/>
        <v>7.8956465836804701E-4</v>
      </c>
      <c r="AP306" s="5">
        <f t="shared" si="479"/>
        <v>1.7069160395739473E-4</v>
      </c>
      <c r="AQ306" s="5">
        <f t="shared" si="480"/>
        <v>2.767565330409599E-5</v>
      </c>
      <c r="AR306" s="5">
        <f t="shared" si="481"/>
        <v>1.4391776952597126E-4</v>
      </c>
      <c r="AS306" s="5">
        <f t="shared" si="482"/>
        <v>1.792018558542287E-4</v>
      </c>
      <c r="AT306" s="5">
        <f t="shared" si="483"/>
        <v>1.1156824222392026E-4</v>
      </c>
      <c r="AU306" s="5">
        <f t="shared" si="484"/>
        <v>4.6307082455889666E-5</v>
      </c>
      <c r="AV306" s="5">
        <f t="shared" si="485"/>
        <v>1.4415028704625521E-5</v>
      </c>
      <c r="AW306" s="5">
        <f t="shared" si="486"/>
        <v>8.052762426971835E-8</v>
      </c>
      <c r="AX306" s="5">
        <f t="shared" si="487"/>
        <v>7.7911775692862152E-4</v>
      </c>
      <c r="AY306" s="5">
        <f t="shared" si="488"/>
        <v>5.0529943884535932E-4</v>
      </c>
      <c r="AZ306" s="5">
        <f t="shared" si="489"/>
        <v>1.6385682435474683E-4</v>
      </c>
      <c r="BA306" s="5">
        <f t="shared" si="490"/>
        <v>3.5423297980796142E-5</v>
      </c>
      <c r="BB306" s="5">
        <f t="shared" si="491"/>
        <v>5.7434747291313742E-6</v>
      </c>
      <c r="BC306" s="5">
        <f t="shared" si="492"/>
        <v>7.4498996636742488E-7</v>
      </c>
      <c r="BD306" s="5">
        <f t="shared" si="493"/>
        <v>1.555639215737777E-5</v>
      </c>
      <c r="BE306" s="5">
        <f t="shared" si="494"/>
        <v>1.9370327612638501E-5</v>
      </c>
      <c r="BF306" s="5">
        <f t="shared" si="495"/>
        <v>1.2059659721389801E-5</v>
      </c>
      <c r="BG306" s="5">
        <f t="shared" si="496"/>
        <v>5.0054356506536197E-6</v>
      </c>
      <c r="BH306" s="5">
        <f t="shared" si="497"/>
        <v>1.5581525493872019E-6</v>
      </c>
      <c r="BI306" s="5">
        <f t="shared" si="498"/>
        <v>3.8803245697022259E-7</v>
      </c>
      <c r="BJ306" s="8">
        <f t="shared" si="499"/>
        <v>0.50716040060045287</v>
      </c>
      <c r="BK306" s="8">
        <f t="shared" si="500"/>
        <v>0.29941740727968114</v>
      </c>
      <c r="BL306" s="8">
        <f t="shared" si="501"/>
        <v>0.18676600634268556</v>
      </c>
      <c r="BM306" s="8">
        <f t="shared" si="502"/>
        <v>0.29426667904532366</v>
      </c>
      <c r="BN306" s="8">
        <f t="shared" si="503"/>
        <v>0.70541501787139838</v>
      </c>
    </row>
    <row r="307" spans="1:66" x14ac:dyDescent="0.25">
      <c r="A307" t="s">
        <v>99</v>
      </c>
      <c r="B307" t="s">
        <v>118</v>
      </c>
      <c r="C307" t="s">
        <v>120</v>
      </c>
      <c r="D307" t="s">
        <v>493</v>
      </c>
      <c r="E307">
        <f>VLOOKUP(A307,home!$A$2:$E$405,3,FALSE)</f>
        <v>1.3320158102766799</v>
      </c>
      <c r="F307">
        <f>VLOOKUP(B307,home!$B$2:$E$405,3,FALSE)</f>
        <v>0.89</v>
      </c>
      <c r="G307">
        <f>VLOOKUP(C307,away!$B$2:$E$405,4,FALSE)</f>
        <v>1.54</v>
      </c>
      <c r="H307">
        <f>VLOOKUP(A307,away!$A$2:$E$405,3,FALSE)</f>
        <v>1.25494071146245</v>
      </c>
      <c r="I307">
        <f>VLOOKUP(C307,away!$B$2:$E$405,3,FALSE)</f>
        <v>0.93</v>
      </c>
      <c r="J307">
        <f>VLOOKUP(B307,home!$B$2:$E$405,4,FALSE)</f>
        <v>1.45</v>
      </c>
      <c r="K307" s="3">
        <f t="shared" si="448"/>
        <v>1.8256608695652177</v>
      </c>
      <c r="L307" s="3">
        <f t="shared" si="449"/>
        <v>1.6922875494071137</v>
      </c>
      <c r="M307" s="5">
        <f t="shared" si="450"/>
        <v>2.9660223141917963E-2</v>
      </c>
      <c r="N307" s="5">
        <f t="shared" si="451"/>
        <v>5.4149508772772345E-2</v>
      </c>
      <c r="O307" s="5">
        <f t="shared" si="452"/>
        <v>5.0193626335704511E-2</v>
      </c>
      <c r="P307" s="5">
        <f t="shared" si="453"/>
        <v>9.1636539502673905E-2</v>
      </c>
      <c r="Q307" s="5">
        <f t="shared" si="454"/>
        <v>4.9429319636314487E-2</v>
      </c>
      <c r="R307" s="5">
        <f t="shared" si="455"/>
        <v>4.2471024453752886E-2</v>
      </c>
      <c r="S307" s="5">
        <f t="shared" si="456"/>
        <v>7.077876093384404E-2</v>
      </c>
      <c r="T307" s="5">
        <f t="shared" si="457"/>
        <v>8.3648622196199549E-2</v>
      </c>
      <c r="U307" s="5">
        <f t="shared" si="458"/>
        <v>7.753768743556412E-2</v>
      </c>
      <c r="V307" s="5">
        <f t="shared" si="459"/>
        <v>2.4297115182889659E-2</v>
      </c>
      <c r="W307" s="5">
        <f t="shared" si="460"/>
        <v>3.0080391556416997E-2</v>
      </c>
      <c r="X307" s="5">
        <f t="shared" si="461"/>
        <v>5.0904672112215353E-2</v>
      </c>
      <c r="Y307" s="5">
        <f t="shared" si="462"/>
        <v>4.3072671411076791E-2</v>
      </c>
      <c r="Z307" s="5">
        <f t="shared" si="463"/>
        <v>2.3957728631217021E-2</v>
      </c>
      <c r="AA307" s="5">
        <f t="shared" si="464"/>
        <v>4.3738687685675182E-2</v>
      </c>
      <c r="AB307" s="5">
        <f t="shared" si="465"/>
        <v>3.9926005296935622E-2</v>
      </c>
      <c r="AC307" s="5">
        <f t="shared" si="466"/>
        <v>4.6916866248033007E-3</v>
      </c>
      <c r="AD307" s="5">
        <f t="shared" si="467"/>
        <v>1.3729148451437618E-2</v>
      </c>
      <c r="AE307" s="5">
        <f t="shared" si="468"/>
        <v>2.3233666988329835E-2</v>
      </c>
      <c r="AF307" s="5">
        <f t="shared" si="469"/>
        <v>1.965902268571083E-2</v>
      </c>
      <c r="AG307" s="5">
        <f t="shared" si="470"/>
        <v>1.1089573108180146E-2</v>
      </c>
      <c r="AH307" s="5">
        <f t="shared" si="471"/>
        <v>1.0135841468670722E-2</v>
      </c>
      <c r="AI307" s="5">
        <f t="shared" si="472"/>
        <v>1.8504609149468585E-2</v>
      </c>
      <c r="AJ307" s="5">
        <f t="shared" si="473"/>
        <v>1.6891570415391653E-2</v>
      </c>
      <c r="AK307" s="5">
        <f t="shared" si="474"/>
        <v>1.0279426377628678E-2</v>
      </c>
      <c r="AL307" s="5">
        <f t="shared" si="475"/>
        <v>5.7980673263424763E-4</v>
      </c>
      <c r="AM307" s="5">
        <f t="shared" si="476"/>
        <v>5.0129538200483085E-3</v>
      </c>
      <c r="AN307" s="5">
        <f t="shared" si="477"/>
        <v>8.4833593354205813E-3</v>
      </c>
      <c r="AO307" s="5">
        <f t="shared" si="478"/>
        <v>7.1781416902394297E-3</v>
      </c>
      <c r="AP307" s="5">
        <f t="shared" si="479"/>
        <v>4.0491599367574399E-3</v>
      </c>
      <c r="AQ307" s="5">
        <f t="shared" si="480"/>
        <v>1.7130857366331775E-3</v>
      </c>
      <c r="AR307" s="5">
        <f t="shared" si="481"/>
        <v>3.4305516640391527E-3</v>
      </c>
      <c r="AS307" s="5">
        <f t="shared" si="482"/>
        <v>6.2630239340581238E-3</v>
      </c>
      <c r="AT307" s="5">
        <f t="shared" si="483"/>
        <v>5.7170788607801646E-3</v>
      </c>
      <c r="AU307" s="5">
        <f t="shared" si="484"/>
        <v>3.4791490547816128E-3</v>
      </c>
      <c r="AV307" s="5">
        <f t="shared" si="485"/>
        <v>1.5879365721749009E-3</v>
      </c>
      <c r="AW307" s="5">
        <f t="shared" si="486"/>
        <v>4.9759386787643671E-5</v>
      </c>
      <c r="AX307" s="5">
        <f t="shared" si="487"/>
        <v>1.5253256050332805E-3</v>
      </c>
      <c r="AY307" s="5">
        <f t="shared" si="488"/>
        <v>2.581289530189693E-3</v>
      </c>
      <c r="AZ307" s="5">
        <f t="shared" si="489"/>
        <v>2.1841420666774787E-3</v>
      </c>
      <c r="BA307" s="5">
        <f t="shared" si="490"/>
        <v>1.2320654751915394E-3</v>
      </c>
      <c r="BB307" s="5">
        <f t="shared" si="491"/>
        <v>5.2125226593025019E-4</v>
      </c>
      <c r="BC307" s="5">
        <f t="shared" si="492"/>
        <v>1.7642174394680153E-4</v>
      </c>
      <c r="BD307" s="5">
        <f t="shared" si="493"/>
        <v>9.6757997810855226E-4</v>
      </c>
      <c r="BE307" s="5">
        <f t="shared" si="494"/>
        <v>1.7664729042075537E-3</v>
      </c>
      <c r="BF307" s="5">
        <f t="shared" si="495"/>
        <v>1.6124902291794795E-3</v>
      </c>
      <c r="BG307" s="5">
        <f t="shared" si="496"/>
        <v>9.8128677132307534E-4</v>
      </c>
      <c r="BH307" s="5">
        <f t="shared" si="497"/>
        <v>4.4787421505663251E-4</v>
      </c>
      <c r="BI307" s="5">
        <f t="shared" si="498"/>
        <v>1.6353328578322607E-4</v>
      </c>
      <c r="BJ307" s="8">
        <f t="shared" si="499"/>
        <v>0.41365379412472203</v>
      </c>
      <c r="BK307" s="8">
        <f t="shared" si="500"/>
        <v>0.22422542164895279</v>
      </c>
      <c r="BL307" s="8">
        <f t="shared" si="501"/>
        <v>0.33609545608828451</v>
      </c>
      <c r="BM307" s="8">
        <f t="shared" si="502"/>
        <v>0.67786062850663831</v>
      </c>
      <c r="BN307" s="8">
        <f t="shared" si="503"/>
        <v>0.31754024184313612</v>
      </c>
    </row>
    <row r="308" spans="1:66" x14ac:dyDescent="0.25">
      <c r="A308" t="s">
        <v>122</v>
      </c>
      <c r="B308" t="s">
        <v>138</v>
      </c>
      <c r="C308" t="s">
        <v>124</v>
      </c>
      <c r="D308" t="s">
        <v>493</v>
      </c>
      <c r="E308">
        <f>VLOOKUP(A308,home!$A$2:$E$405,3,FALSE)</f>
        <v>1.2563600782778901</v>
      </c>
      <c r="F308">
        <f>VLOOKUP(B308,home!$B$2:$E$405,3,FALSE)</f>
        <v>1.36</v>
      </c>
      <c r="G308">
        <f>VLOOKUP(C308,away!$B$2:$E$405,4,FALSE)</f>
        <v>1.21</v>
      </c>
      <c r="H308">
        <f>VLOOKUP(A308,away!$A$2:$E$405,3,FALSE)</f>
        <v>1.0958904109589001</v>
      </c>
      <c r="I308">
        <f>VLOOKUP(C308,away!$B$2:$E$405,3,FALSE)</f>
        <v>0.72</v>
      </c>
      <c r="J308">
        <f>VLOOKUP(B308,home!$B$2:$E$405,4,FALSE)</f>
        <v>1.1299999999999999</v>
      </c>
      <c r="K308" s="3">
        <f t="shared" si="448"/>
        <v>2.0674661448140959</v>
      </c>
      <c r="L308" s="3">
        <f t="shared" si="449"/>
        <v>0.891616438356161</v>
      </c>
      <c r="M308" s="5">
        <f t="shared" si="450"/>
        <v>5.186647853289944E-2</v>
      </c>
      <c r="N308" s="5">
        <f t="shared" si="451"/>
        <v>0.10723218841749668</v>
      </c>
      <c r="O308" s="5">
        <f t="shared" si="452"/>
        <v>4.624500485958008E-2</v>
      </c>
      <c r="P308" s="5">
        <f t="shared" si="453"/>
        <v>9.5609981913945166E-2</v>
      </c>
      <c r="Q308" s="5">
        <f t="shared" si="454"/>
        <v>0.11084945959375031</v>
      </c>
      <c r="R308" s="5">
        <f t="shared" si="455"/>
        <v>2.0616403262331072E-2</v>
      </c>
      <c r="S308" s="5">
        <f t="shared" si="456"/>
        <v>4.4061544663122447E-2</v>
      </c>
      <c r="T308" s="5">
        <f t="shared" si="457"/>
        <v>9.8835200356684833E-2</v>
      </c>
      <c r="U308" s="5">
        <f t="shared" si="458"/>
        <v>4.2623715772704379E-2</v>
      </c>
      <c r="V308" s="5">
        <f t="shared" si="459"/>
        <v>9.0247188711029547E-3</v>
      </c>
      <c r="W308" s="5">
        <f t="shared" si="460"/>
        <v>7.6392501627005616E-2</v>
      </c>
      <c r="X308" s="5">
        <f t="shared" si="461"/>
        <v>6.8112810217787978E-2</v>
      </c>
      <c r="Y308" s="5">
        <f t="shared" si="462"/>
        <v>3.0365250626406621E-2</v>
      </c>
      <c r="Z308" s="5">
        <f t="shared" si="463"/>
        <v>6.1273080161579913E-3</v>
      </c>
      <c r="AA308" s="5">
        <f t="shared" si="464"/>
        <v>1.266800188225467E-2</v>
      </c>
      <c r="AB308" s="5">
        <f t="shared" si="465"/>
        <v>1.3095332507001387E-2</v>
      </c>
      <c r="AC308" s="5">
        <f t="shared" si="466"/>
        <v>1.0397529778039547E-3</v>
      </c>
      <c r="AD308" s="5">
        <f t="shared" si="467"/>
        <v>3.948472770787248E-2</v>
      </c>
      <c r="AE308" s="5">
        <f t="shared" si="468"/>
        <v>3.5205232288356085E-2</v>
      </c>
      <c r="AF308" s="5">
        <f t="shared" si="469"/>
        <v>1.5694781912222684E-2</v>
      </c>
      <c r="AG308" s="5">
        <f t="shared" si="470"/>
        <v>4.6645751831175634E-3</v>
      </c>
      <c r="AH308" s="5">
        <f t="shared" si="471"/>
        <v>1.3658021375194853E-3</v>
      </c>
      <c r="AI308" s="5">
        <f t="shared" si="472"/>
        <v>2.8237496798362628E-3</v>
      </c>
      <c r="AJ308" s="5">
        <f t="shared" si="473"/>
        <v>2.9190034322455578E-3</v>
      </c>
      <c r="AK308" s="5">
        <f t="shared" si="474"/>
        <v>2.0116469242546123E-3</v>
      </c>
      <c r="AL308" s="5">
        <f t="shared" si="475"/>
        <v>7.6666676600956767E-5</v>
      </c>
      <c r="AM308" s="5">
        <f t="shared" si="476"/>
        <v>1.6326667554645877E-2</v>
      </c>
      <c r="AN308" s="5">
        <f t="shared" si="477"/>
        <v>1.455712517529845E-2</v>
      </c>
      <c r="AO308" s="5">
        <f t="shared" si="478"/>
        <v>6.4896860507522042E-3</v>
      </c>
      <c r="AP308" s="5">
        <f t="shared" si="479"/>
        <v>1.9287702542071139E-3</v>
      </c>
      <c r="AQ308" s="5">
        <f t="shared" si="480"/>
        <v>4.299308161158635E-4</v>
      </c>
      <c r="AR308" s="5">
        <f t="shared" si="481"/>
        <v>2.4355432747087108E-4</v>
      </c>
      <c r="AS308" s="5">
        <f t="shared" si="482"/>
        <v>5.0354032646899173E-4</v>
      </c>
      <c r="AT308" s="5">
        <f t="shared" si="483"/>
        <v>5.2052628876163884E-4</v>
      </c>
      <c r="AU308" s="5">
        <f t="shared" si="484"/>
        <v>3.5872349316680478E-4</v>
      </c>
      <c r="AV308" s="5">
        <f t="shared" si="485"/>
        <v>1.8541216936795497E-4</v>
      </c>
      <c r="AW308" s="5">
        <f t="shared" si="486"/>
        <v>3.925731657817288E-6</v>
      </c>
      <c r="AX308" s="5">
        <f t="shared" si="487"/>
        <v>5.6258054044775081E-3</v>
      </c>
      <c r="AY308" s="5">
        <f t="shared" si="488"/>
        <v>5.0160605776250772E-3</v>
      </c>
      <c r="AZ308" s="5">
        <f t="shared" si="489"/>
        <v>2.2362010334004093E-3</v>
      </c>
      <c r="BA308" s="5">
        <f t="shared" si="490"/>
        <v>6.6461120028294676E-4</v>
      </c>
      <c r="BB308" s="5">
        <f t="shared" si="491"/>
        <v>1.4814456782197351E-4</v>
      </c>
      <c r="BC308" s="5">
        <f t="shared" si="492"/>
        <v>2.6417626384648155E-5</v>
      </c>
      <c r="BD308" s="5">
        <f t="shared" si="493"/>
        <v>3.6192840334301352E-5</v>
      </c>
      <c r="BE308" s="5">
        <f t="shared" si="494"/>
        <v>7.4827472075830135E-5</v>
      </c>
      <c r="BF308" s="5">
        <f t="shared" si="495"/>
        <v>7.7351632609400477E-5</v>
      </c>
      <c r="BG308" s="5">
        <f t="shared" si="496"/>
        <v>5.3307293888677835E-5</v>
      </c>
      <c r="BH308" s="5">
        <f t="shared" si="497"/>
        <v>2.7552756346624206E-5</v>
      </c>
      <c r="BI308" s="5">
        <f t="shared" si="498"/>
        <v>1.1392878188591447E-5</v>
      </c>
      <c r="BJ308" s="8">
        <f t="shared" si="499"/>
        <v>0.64028614819171292</v>
      </c>
      <c r="BK308" s="8">
        <f t="shared" si="500"/>
        <v>0.20669520421309998</v>
      </c>
      <c r="BL308" s="8">
        <f t="shared" si="501"/>
        <v>0.14646104193640722</v>
      </c>
      <c r="BM308" s="8">
        <f t="shared" si="502"/>
        <v>0.56213805093140823</v>
      </c>
      <c r="BN308" s="8">
        <f t="shared" si="503"/>
        <v>0.43241951658000272</v>
      </c>
    </row>
    <row r="309" spans="1:66" x14ac:dyDescent="0.25">
      <c r="A309" t="s">
        <v>122</v>
      </c>
      <c r="B309" t="s">
        <v>123</v>
      </c>
      <c r="C309" t="s">
        <v>136</v>
      </c>
      <c r="D309" t="s">
        <v>493</v>
      </c>
      <c r="E309">
        <f>VLOOKUP(A309,home!$A$2:$E$405,3,FALSE)</f>
        <v>1.2563600782778901</v>
      </c>
      <c r="F309">
        <f>VLOOKUP(B309,home!$B$2:$E$405,3,FALSE)</f>
        <v>1.1200000000000001</v>
      </c>
      <c r="G309">
        <f>VLOOKUP(C309,away!$B$2:$E$405,4,FALSE)</f>
        <v>1.05</v>
      </c>
      <c r="H309">
        <f>VLOOKUP(A309,away!$A$2:$E$405,3,FALSE)</f>
        <v>1.0958904109589001</v>
      </c>
      <c r="I309">
        <f>VLOOKUP(C309,away!$B$2:$E$405,3,FALSE)</f>
        <v>1.1200000000000001</v>
      </c>
      <c r="J309">
        <f>VLOOKUP(B309,home!$B$2:$E$405,4,FALSE)</f>
        <v>1.24</v>
      </c>
      <c r="K309" s="3">
        <f t="shared" si="448"/>
        <v>1.4774794520547989</v>
      </c>
      <c r="L309" s="3">
        <f t="shared" si="449"/>
        <v>1.5219726027397207</v>
      </c>
      <c r="M309" s="5">
        <f t="shared" si="450"/>
        <v>4.981435642876935E-2</v>
      </c>
      <c r="N309" s="5">
        <f t="shared" si="451"/>
        <v>7.3599688040840591E-2</v>
      </c>
      <c r="O309" s="5">
        <f t="shared" si="452"/>
        <v>7.5816085707698225E-2</v>
      </c>
      <c r="P309" s="5">
        <f t="shared" si="453"/>
        <v>0.11201670876834963</v>
      </c>
      <c r="Q309" s="5">
        <f t="shared" si="454"/>
        <v>5.4371013378992659E-2</v>
      </c>
      <c r="R309" s="5">
        <f t="shared" si="455"/>
        <v>5.7695002647041617E-2</v>
      </c>
      <c r="S309" s="5">
        <f t="shared" si="456"/>
        <v>6.2972524101739438E-2</v>
      </c>
      <c r="T309" s="5">
        <f t="shared" si="457"/>
        <v>8.2751192746021621E-2</v>
      </c>
      <c r="U309" s="5">
        <f t="shared" si="458"/>
        <v>8.5243180897251219E-2</v>
      </c>
      <c r="V309" s="5">
        <f t="shared" si="459"/>
        <v>1.5733917775288247E-2</v>
      </c>
      <c r="W309" s="5">
        <f t="shared" si="460"/>
        <v>2.6777351684952742E-2</v>
      </c>
      <c r="X309" s="5">
        <f t="shared" si="461"/>
        <v>4.0754395638424368E-2</v>
      </c>
      <c r="Y309" s="5">
        <f t="shared" si="462"/>
        <v>3.1013536801448537E-2</v>
      </c>
      <c r="Z309" s="5">
        <f t="shared" si="463"/>
        <v>2.9270071114597666E-2</v>
      </c>
      <c r="AA309" s="5">
        <f t="shared" si="464"/>
        <v>4.3245928632000753E-2</v>
      </c>
      <c r="AB309" s="5">
        <f t="shared" si="465"/>
        <v>3.1947485469404714E-2</v>
      </c>
      <c r="AC309" s="5">
        <f t="shared" si="466"/>
        <v>2.2112873320713853E-3</v>
      </c>
      <c r="AD309" s="5">
        <f t="shared" si="467"/>
        <v>9.8907467237406566E-3</v>
      </c>
      <c r="AE309" s="5">
        <f t="shared" si="468"/>
        <v>1.5053445534170932E-2</v>
      </c>
      <c r="AF309" s="5">
        <f t="shared" si="469"/>
        <v>1.1455465839921382E-2</v>
      </c>
      <c r="AG309" s="5">
        <f t="shared" si="470"/>
        <v>5.8116350533270354E-3</v>
      </c>
      <c r="AH309" s="5">
        <f t="shared" si="471"/>
        <v>1.113706157916523E-2</v>
      </c>
      <c r="AI309" s="5">
        <f t="shared" si="472"/>
        <v>1.6454779639485596E-2</v>
      </c>
      <c r="AJ309" s="5">
        <f t="shared" si="473"/>
        <v>1.2155799402714823E-2</v>
      </c>
      <c r="AK309" s="5">
        <f t="shared" si="474"/>
        <v>5.9866479469370508E-3</v>
      </c>
      <c r="AL309" s="5">
        <f t="shared" si="475"/>
        <v>1.9889939112952281E-4</v>
      </c>
      <c r="AM309" s="5">
        <f t="shared" si="476"/>
        <v>2.9226750099610277E-3</v>
      </c>
      <c r="AN309" s="5">
        <f t="shared" si="477"/>
        <v>4.4482312918727234E-3</v>
      </c>
      <c r="AO309" s="5">
        <f t="shared" si="478"/>
        <v>3.3850430784399007E-3</v>
      </c>
      <c r="AP309" s="5">
        <f t="shared" si="479"/>
        <v>1.7173142748264174E-3</v>
      </c>
      <c r="AQ309" s="5">
        <f t="shared" si="480"/>
        <v>6.5342631914490953E-4</v>
      </c>
      <c r="AR309" s="5">
        <f t="shared" si="481"/>
        <v>3.390060519702932E-3</v>
      </c>
      <c r="AS309" s="5">
        <f t="shared" si="482"/>
        <v>5.0087447590832944E-3</v>
      </c>
      <c r="AT309" s="5">
        <f t="shared" si="483"/>
        <v>3.700158731066367E-3</v>
      </c>
      <c r="AU309" s="5">
        <f t="shared" si="484"/>
        <v>1.8223028314972389E-3</v>
      </c>
      <c r="AV309" s="5">
        <f t="shared" si="485"/>
        <v>6.731037472396124E-4</v>
      </c>
      <c r="AW309" s="5">
        <f t="shared" si="486"/>
        <v>1.242393690830461E-5</v>
      </c>
      <c r="AX309" s="5">
        <f t="shared" si="487"/>
        <v>7.1969871204191291E-4</v>
      </c>
      <c r="AY309" s="5">
        <f t="shared" si="488"/>
        <v>1.0953617219548548E-3</v>
      </c>
      <c r="AZ309" s="5">
        <f t="shared" si="489"/>
        <v>8.3355526545254659E-4</v>
      </c>
      <c r="BA309" s="5">
        <f t="shared" si="490"/>
        <v>4.2288275896273703E-4</v>
      </c>
      <c r="BB309" s="5">
        <f t="shared" si="491"/>
        <v>1.6090399332806767E-4</v>
      </c>
      <c r="BC309" s="5">
        <f t="shared" si="492"/>
        <v>4.8978293903346793E-5</v>
      </c>
      <c r="BD309" s="5">
        <f t="shared" si="493"/>
        <v>8.5992987210290633E-4</v>
      </c>
      <c r="BE309" s="5">
        <f t="shared" si="494"/>
        <v>1.2705287162401552E-3</v>
      </c>
      <c r="BF309" s="5">
        <f t="shared" si="495"/>
        <v>9.3859003574519619E-4</v>
      </c>
      <c r="BG309" s="5">
        <f t="shared" si="496"/>
        <v>4.6224916390563556E-4</v>
      </c>
      <c r="BH309" s="5">
        <f t="shared" si="497"/>
        <v>1.7074091035002186E-4</v>
      </c>
      <c r="BI309" s="5">
        <f t="shared" si="498"/>
        <v>5.0453237333457553E-5</v>
      </c>
      <c r="BJ309" s="8">
        <f t="shared" si="499"/>
        <v>0.36788654216172884</v>
      </c>
      <c r="BK309" s="8">
        <f t="shared" si="500"/>
        <v>0.24404305551930239</v>
      </c>
      <c r="BL309" s="8">
        <f t="shared" si="501"/>
        <v>0.35802883444596612</v>
      </c>
      <c r="BM309" s="8">
        <f t="shared" si="502"/>
        <v>0.5748327104848564</v>
      </c>
      <c r="BN309" s="8">
        <f t="shared" si="503"/>
        <v>0.42331285497169208</v>
      </c>
    </row>
    <row r="310" spans="1:66" x14ac:dyDescent="0.25">
      <c r="A310" t="s">
        <v>122</v>
      </c>
      <c r="B310" t="s">
        <v>127</v>
      </c>
      <c r="C310" t="s">
        <v>128</v>
      </c>
      <c r="D310" t="s">
        <v>493</v>
      </c>
      <c r="E310">
        <f>VLOOKUP(A310,home!$A$2:$E$405,3,FALSE)</f>
        <v>1.2563600782778901</v>
      </c>
      <c r="F310">
        <f>VLOOKUP(B310,home!$B$2:$E$405,3,FALSE)</f>
        <v>0.83</v>
      </c>
      <c r="G310">
        <f>VLOOKUP(C310,away!$B$2:$E$405,4,FALSE)</f>
        <v>1.1599999999999999</v>
      </c>
      <c r="H310">
        <f>VLOOKUP(A310,away!$A$2:$E$405,3,FALSE)</f>
        <v>1.0958904109589001</v>
      </c>
      <c r="I310">
        <f>VLOOKUP(C310,away!$B$2:$E$405,3,FALSE)</f>
        <v>0.83</v>
      </c>
      <c r="J310">
        <f>VLOOKUP(B310,home!$B$2:$E$405,4,FALSE)</f>
        <v>0.78</v>
      </c>
      <c r="K310" s="3">
        <f t="shared" si="448"/>
        <v>1.2096234833659523</v>
      </c>
      <c r="L310" s="3">
        <f t="shared" si="449"/>
        <v>0.7094794520547919</v>
      </c>
      <c r="M310" s="5">
        <f t="shared" si="450"/>
        <v>0.14673853704992604</v>
      </c>
      <c r="N310" s="5">
        <f t="shared" si="451"/>
        <v>0.17749838033035537</v>
      </c>
      <c r="O310" s="5">
        <f t="shared" si="452"/>
        <v>0.10410797686150329</v>
      </c>
      <c r="P310" s="5">
        <f t="shared" si="453"/>
        <v>0.12593145361739358</v>
      </c>
      <c r="Q310" s="5">
        <f t="shared" si="454"/>
        <v>0.10735310455350956</v>
      </c>
      <c r="R310" s="5">
        <f t="shared" si="455"/>
        <v>3.6931235189116153E-2</v>
      </c>
      <c r="S310" s="5">
        <f t="shared" si="456"/>
        <v>2.701868801648542E-2</v>
      </c>
      <c r="T310" s="5">
        <f t="shared" si="457"/>
        <v>7.616482179500475E-2</v>
      </c>
      <c r="U310" s="5">
        <f t="shared" si="458"/>
        <v>4.4672889354465915E-2</v>
      </c>
      <c r="V310" s="5">
        <f t="shared" si="459"/>
        <v>2.5763910309496052E-3</v>
      </c>
      <c r="W310" s="5">
        <f t="shared" si="460"/>
        <v>4.3285612093388506E-2</v>
      </c>
      <c r="X310" s="5">
        <f t="shared" si="461"/>
        <v>3.0710252349873551E-2</v>
      </c>
      <c r="Y310" s="5">
        <f t="shared" si="462"/>
        <v>1.0894146504826336E-2</v>
      </c>
      <c r="Z310" s="5">
        <f t="shared" si="463"/>
        <v>8.7339841685602597E-3</v>
      </c>
      <c r="AA310" s="5">
        <f t="shared" si="464"/>
        <v>1.0564832353636941E-2</v>
      </c>
      <c r="AB310" s="5">
        <f t="shared" si="465"/>
        <v>6.3897346563918161E-3</v>
      </c>
      <c r="AC310" s="5">
        <f t="shared" si="466"/>
        <v>1.3819165798957325E-4</v>
      </c>
      <c r="AD310" s="5">
        <f t="shared" si="467"/>
        <v>1.3089823220008007E-2</v>
      </c>
      <c r="AE310" s="5">
        <f t="shared" si="468"/>
        <v>9.2869606056253714E-3</v>
      </c>
      <c r="AF310" s="5">
        <f t="shared" si="469"/>
        <v>3.2944538608667634E-3</v>
      </c>
      <c r="AG310" s="5">
        <f t="shared" si="470"/>
        <v>7.7911577334251506E-4</v>
      </c>
      <c r="AH310" s="5">
        <f t="shared" si="471"/>
        <v>1.5491455755413401E-3</v>
      </c>
      <c r="AI310" s="5">
        <f t="shared" si="472"/>
        <v>1.8738828673272685E-3</v>
      </c>
      <c r="AJ310" s="5">
        <f t="shared" si="473"/>
        <v>1.1333463606980948E-3</v>
      </c>
      <c r="AK310" s="5">
        <f t="shared" si="474"/>
        <v>4.5697412422925153E-4</v>
      </c>
      <c r="AL310" s="5">
        <f t="shared" si="475"/>
        <v>4.7438598525767253E-6</v>
      </c>
      <c r="AM310" s="5">
        <f t="shared" si="476"/>
        <v>3.1667515120061222E-3</v>
      </c>
      <c r="AN310" s="5">
        <f t="shared" si="477"/>
        <v>2.2467451275317873E-3</v>
      </c>
      <c r="AO310" s="5">
        <f t="shared" si="478"/>
        <v>7.9700975099401296E-4</v>
      </c>
      <c r="AP310" s="5">
        <f t="shared" si="479"/>
        <v>1.8848734713918614E-4</v>
      </c>
      <c r="AQ310" s="5">
        <f t="shared" si="480"/>
        <v>3.3431974941892787E-5</v>
      </c>
      <c r="AR310" s="5">
        <f t="shared" si="481"/>
        <v>2.1981739081763506E-4</v>
      </c>
      <c r="AS310" s="5">
        <f t="shared" si="482"/>
        <v>2.6589627798524258E-4</v>
      </c>
      <c r="AT310" s="5">
        <f t="shared" si="483"/>
        <v>1.608171909952754E-4</v>
      </c>
      <c r="AU310" s="5">
        <f t="shared" si="484"/>
        <v>6.4842750252277567E-5</v>
      </c>
      <c r="AV310" s="5">
        <f t="shared" si="485"/>
        <v>1.960882835779713E-5</v>
      </c>
      <c r="AW310" s="5">
        <f t="shared" si="486"/>
        <v>1.1308874406487931E-7</v>
      </c>
      <c r="AX310" s="5">
        <f t="shared" si="487"/>
        <v>6.3842949915120576E-4</v>
      </c>
      <c r="AY310" s="5">
        <f t="shared" si="488"/>
        <v>4.5295261123341269E-4</v>
      </c>
      <c r="AZ310" s="5">
        <f t="shared" si="489"/>
        <v>1.6068028521233439E-4</v>
      </c>
      <c r="BA310" s="5">
        <f t="shared" si="490"/>
        <v>3.7999786902818236E-5</v>
      </c>
      <c r="BB310" s="5">
        <f t="shared" si="491"/>
        <v>6.740016997502584E-6</v>
      </c>
      <c r="BC310" s="5">
        <f t="shared" si="492"/>
        <v>9.5638071324562355E-7</v>
      </c>
      <c r="BD310" s="5">
        <f t="shared" si="493"/>
        <v>2.599265366490162E-5</v>
      </c>
      <c r="BE310" s="5">
        <f t="shared" si="494"/>
        <v>3.1441324268063084E-5</v>
      </c>
      <c r="BF310" s="5">
        <f t="shared" si="495"/>
        <v>1.9016082091386462E-5</v>
      </c>
      <c r="BG310" s="5">
        <f t="shared" si="496"/>
        <v>7.667433153118599E-6</v>
      </c>
      <c r="BH310" s="5">
        <f t="shared" si="497"/>
        <v>2.3186767997877281E-6</v>
      </c>
      <c r="BI310" s="5">
        <f t="shared" si="498"/>
        <v>5.6094518147181005E-7</v>
      </c>
      <c r="BJ310" s="8">
        <f t="shared" si="499"/>
        <v>0.4800868553796242</v>
      </c>
      <c r="BK310" s="8">
        <f t="shared" si="500"/>
        <v>0.30286095784383016</v>
      </c>
      <c r="BL310" s="8">
        <f t="shared" si="501"/>
        <v>0.20849799689647705</v>
      </c>
      <c r="BM310" s="8">
        <f t="shared" si="502"/>
        <v>0.30116626716419825</v>
      </c>
      <c r="BN310" s="8">
        <f t="shared" si="503"/>
        <v>0.6985606876018039</v>
      </c>
    </row>
    <row r="311" spans="1:66" x14ac:dyDescent="0.25">
      <c r="A311" t="s">
        <v>122</v>
      </c>
      <c r="B311" t="s">
        <v>135</v>
      </c>
      <c r="C311" t="s">
        <v>137</v>
      </c>
      <c r="D311" t="s">
        <v>493</v>
      </c>
      <c r="E311">
        <f>VLOOKUP(A311,home!$A$2:$E$405,3,FALSE)</f>
        <v>1.2563600782778901</v>
      </c>
      <c r="F311">
        <f>VLOOKUP(B311,home!$B$2:$E$405,3,FALSE)</f>
        <v>0.69</v>
      </c>
      <c r="G311">
        <f>VLOOKUP(C311,away!$B$2:$E$405,4,FALSE)</f>
        <v>0.95</v>
      </c>
      <c r="H311">
        <f>VLOOKUP(A311,away!$A$2:$E$405,3,FALSE)</f>
        <v>1.0958904109589001</v>
      </c>
      <c r="I311">
        <f>VLOOKUP(C311,away!$B$2:$E$405,3,FALSE)</f>
        <v>0.76</v>
      </c>
      <c r="J311">
        <f>VLOOKUP(B311,home!$B$2:$E$405,4,FALSE)</f>
        <v>1.04</v>
      </c>
      <c r="K311" s="3">
        <f t="shared" si="448"/>
        <v>0.82354403131115683</v>
      </c>
      <c r="L311" s="3">
        <f t="shared" si="449"/>
        <v>0.86619178082191461</v>
      </c>
      <c r="M311" s="5">
        <f t="shared" si="450"/>
        <v>0.18456827825229796</v>
      </c>
      <c r="N311" s="5">
        <f t="shared" si="451"/>
        <v>0.15200010392405677</v>
      </c>
      <c r="O311" s="5">
        <f t="shared" si="452"/>
        <v>0.15987152562259263</v>
      </c>
      <c r="P311" s="5">
        <f t="shared" si="453"/>
        <v>0.13166124070309482</v>
      </c>
      <c r="Q311" s="5">
        <f t="shared" si="454"/>
        <v>6.2589389172666252E-2</v>
      </c>
      <c r="R311" s="5">
        <f t="shared" si="455"/>
        <v>6.9239700740874918E-2</v>
      </c>
      <c r="S311" s="5">
        <f t="shared" si="456"/>
        <v>2.3480040107139118E-2</v>
      </c>
      <c r="T311" s="5">
        <f t="shared" si="457"/>
        <v>5.421441446802764E-2</v>
      </c>
      <c r="U311" s="5">
        <f t="shared" si="458"/>
        <v>5.7021942274918226E-2</v>
      </c>
      <c r="V311" s="5">
        <f t="shared" si="459"/>
        <v>1.8610464265506248E-3</v>
      </c>
      <c r="W311" s="5">
        <f t="shared" si="460"/>
        <v>1.7181705958853481E-2</v>
      </c>
      <c r="X311" s="5">
        <f t="shared" si="461"/>
        <v>1.4882652482057798E-2</v>
      </c>
      <c r="Y311" s="5">
        <f t="shared" si="462"/>
        <v>6.4456156283936653E-3</v>
      </c>
      <c r="Z311" s="5">
        <f t="shared" si="463"/>
        <v>1.9991619896104967E-2</v>
      </c>
      <c r="AA311" s="5">
        <f t="shared" si="464"/>
        <v>1.6463979241678615E-2</v>
      </c>
      <c r="AB311" s="5">
        <f t="shared" si="465"/>
        <v>6.7794059180576044E-3</v>
      </c>
      <c r="AC311" s="5">
        <f t="shared" si="466"/>
        <v>8.2973251093686228E-5</v>
      </c>
      <c r="AD311" s="5">
        <f t="shared" si="467"/>
        <v>3.5374728475392795E-3</v>
      </c>
      <c r="AE311" s="5">
        <f t="shared" si="468"/>
        <v>3.0641299054192175E-3</v>
      </c>
      <c r="AF311" s="5">
        <f t="shared" si="469"/>
        <v>1.3270620697223784E-3</v>
      </c>
      <c r="AG311" s="5">
        <f t="shared" si="470"/>
        <v>3.8316341914468099E-4</v>
      </c>
      <c r="AH311" s="5">
        <f t="shared" si="471"/>
        <v>4.329144209830495E-3</v>
      </c>
      <c r="AI311" s="5">
        <f t="shared" si="472"/>
        <v>3.5652408746911584E-3</v>
      </c>
      <c r="AJ311" s="5">
        <f t="shared" si="473"/>
        <v>1.4680664212692357E-3</v>
      </c>
      <c r="AK311" s="5">
        <f t="shared" si="474"/>
        <v>4.0300577960153655E-4</v>
      </c>
      <c r="AL311" s="5">
        <f t="shared" si="475"/>
        <v>2.3675490257824171E-6</v>
      </c>
      <c r="AM311" s="5">
        <f t="shared" si="476"/>
        <v>5.8265292990325132E-4</v>
      </c>
      <c r="AN311" s="5">
        <f t="shared" si="477"/>
        <v>5.0468917895400342E-4</v>
      </c>
      <c r="AO311" s="5">
        <f t="shared" si="478"/>
        <v>2.1857880933985905E-4</v>
      </c>
      <c r="AP311" s="5">
        <f t="shared" si="479"/>
        <v>6.3110389370675429E-5</v>
      </c>
      <c r="AQ311" s="5">
        <f t="shared" si="480"/>
        <v>1.3666425139337445E-5</v>
      </c>
      <c r="AR311" s="5">
        <f t="shared" si="481"/>
        <v>7.4997382650959148E-4</v>
      </c>
      <c r="AS311" s="5">
        <f t="shared" si="482"/>
        <v>6.1763646846156313E-4</v>
      </c>
      <c r="AT311" s="5">
        <f t="shared" si="483"/>
        <v>2.5432541356081094E-4</v>
      </c>
      <c r="AU311" s="5">
        <f t="shared" si="484"/>
        <v>6.9816058782915801E-5</v>
      </c>
      <c r="AV311" s="5">
        <f t="shared" si="485"/>
        <v>1.4374149625084791E-5</v>
      </c>
      <c r="AW311" s="5">
        <f t="shared" si="486"/>
        <v>4.6913448976350912E-8</v>
      </c>
      <c r="AX311" s="5">
        <f t="shared" si="487"/>
        <v>7.9973390457963381E-5</v>
      </c>
      <c r="AY311" s="5">
        <f t="shared" si="488"/>
        <v>6.9272293499149609E-5</v>
      </c>
      <c r="AZ311" s="5">
        <f t="shared" si="489"/>
        <v>3.0001545633823367E-5</v>
      </c>
      <c r="BA311" s="5">
        <f t="shared" si="490"/>
        <v>8.6623640799904679E-6</v>
      </c>
      <c r="BB311" s="5">
        <f t="shared" si="491"/>
        <v>1.8758171421436824E-6</v>
      </c>
      <c r="BC311" s="5">
        <f t="shared" si="492"/>
        <v>3.2496347816994222E-7</v>
      </c>
      <c r="BD311" s="5">
        <f t="shared" si="493"/>
        <v>1.0827019405902805E-4</v>
      </c>
      <c r="BE311" s="5">
        <f t="shared" si="494"/>
        <v>8.9165272086213224E-5</v>
      </c>
      <c r="BF311" s="5">
        <f t="shared" si="495"/>
        <v>3.6715763813418103E-5</v>
      </c>
      <c r="BG311" s="5">
        <f t="shared" si="496"/>
        <v>1.0079016047856879E-5</v>
      </c>
      <c r="BH311" s="5">
        <f t="shared" si="497"/>
        <v>2.075128376925474E-6</v>
      </c>
      <c r="BI311" s="5">
        <f t="shared" si="498"/>
        <v>3.4179191780427664E-7</v>
      </c>
      <c r="BJ311" s="8">
        <f t="shared" si="499"/>
        <v>0.31719851798287951</v>
      </c>
      <c r="BK311" s="8">
        <f t="shared" si="500"/>
        <v>0.34172521858270105</v>
      </c>
      <c r="BL311" s="8">
        <f t="shared" si="501"/>
        <v>0.32109478416675569</v>
      </c>
      <c r="BM311" s="8">
        <f t="shared" si="502"/>
        <v>0.24001067683280775</v>
      </c>
      <c r="BN311" s="8">
        <f t="shared" si="503"/>
        <v>0.75993023841558338</v>
      </c>
    </row>
    <row r="312" spans="1:66" x14ac:dyDescent="0.25">
      <c r="A312" t="s">
        <v>122</v>
      </c>
      <c r="B312" t="s">
        <v>139</v>
      </c>
      <c r="C312" t="s">
        <v>362</v>
      </c>
      <c r="D312" t="s">
        <v>493</v>
      </c>
      <c r="E312">
        <f>VLOOKUP(A312,home!$A$2:$E$405,3,FALSE)</f>
        <v>1.2563600782778901</v>
      </c>
      <c r="F312">
        <f>VLOOKUP(B312,home!$B$2:$E$405,3,FALSE)</f>
        <v>0.83</v>
      </c>
      <c r="G312">
        <f>VLOOKUP(C312,away!$B$2:$E$405,4,FALSE)</f>
        <v>0.87</v>
      </c>
      <c r="H312">
        <f>VLOOKUP(A312,away!$A$2:$E$405,3,FALSE)</f>
        <v>1.0958904109589001</v>
      </c>
      <c r="I312">
        <f>VLOOKUP(C312,away!$B$2:$E$405,3,FALSE)</f>
        <v>0.68</v>
      </c>
      <c r="J312">
        <f>VLOOKUP(B312,home!$B$2:$E$405,4,FALSE)</f>
        <v>0.74</v>
      </c>
      <c r="K312" s="3">
        <f t="shared" si="448"/>
        <v>0.90721761252446431</v>
      </c>
      <c r="L312" s="3">
        <f t="shared" si="449"/>
        <v>0.55145205479451853</v>
      </c>
      <c r="M312" s="5">
        <f t="shared" si="450"/>
        <v>0.23254543183105209</v>
      </c>
      <c r="N312" s="5">
        <f t="shared" si="451"/>
        <v>0.21096931146923764</v>
      </c>
      <c r="O312" s="5">
        <f t="shared" si="452"/>
        <v>0.12823765621631231</v>
      </c>
      <c r="P312" s="5">
        <f t="shared" si="453"/>
        <v>0.11633946030829588</v>
      </c>
      <c r="Q312" s="5">
        <f t="shared" si="454"/>
        <v>9.5697537533525917E-2</v>
      </c>
      <c r="R312" s="5">
        <f t="shared" si="455"/>
        <v>3.5358459511259245E-2</v>
      </c>
      <c r="S312" s="5">
        <f t="shared" si="456"/>
        <v>1.4550780376819923E-2</v>
      </c>
      <c r="T312" s="5">
        <f t="shared" si="457"/>
        <v>5.2772603711638423E-2</v>
      </c>
      <c r="U312" s="5">
        <f t="shared" si="458"/>
        <v>3.2077817220347547E-2</v>
      </c>
      <c r="V312" s="5">
        <f t="shared" si="459"/>
        <v>8.0884072261326264E-4</v>
      </c>
      <c r="W312" s="5">
        <f t="shared" si="460"/>
        <v>2.8939497175211902E-2</v>
      </c>
      <c r="X312" s="5">
        <f t="shared" si="461"/>
        <v>1.5958745181990766E-2</v>
      </c>
      <c r="Y312" s="5">
        <f t="shared" si="462"/>
        <v>4.400241411275466E-3</v>
      </c>
      <c r="Z312" s="5">
        <f t="shared" si="463"/>
        <v>6.4994983839508991E-3</v>
      </c>
      <c r="AA312" s="5">
        <f t="shared" si="464"/>
        <v>5.8964594064945487E-3</v>
      </c>
      <c r="AB312" s="5">
        <f t="shared" si="465"/>
        <v>2.6746859125537019E-3</v>
      </c>
      <c r="AC312" s="5">
        <f t="shared" si="466"/>
        <v>2.5290781999902983E-5</v>
      </c>
      <c r="AD312" s="5">
        <f t="shared" si="467"/>
        <v>6.563605383738555E-3</v>
      </c>
      <c r="AE312" s="5">
        <f t="shared" si="468"/>
        <v>3.6195136757229901E-3</v>
      </c>
      <c r="AF312" s="5">
        <f t="shared" si="469"/>
        <v>9.979941269171518E-4</v>
      </c>
      <c r="AG312" s="5">
        <f t="shared" si="470"/>
        <v>1.8344863732044163E-4</v>
      </c>
      <c r="AH312" s="5">
        <f t="shared" si="471"/>
        <v>8.9604043474084398E-4</v>
      </c>
      <c r="AI312" s="5">
        <f t="shared" si="472"/>
        <v>8.1290366393097153E-4</v>
      </c>
      <c r="AJ312" s="5">
        <f t="shared" si="473"/>
        <v>3.6874026060192269E-4</v>
      </c>
      <c r="AK312" s="5">
        <f t="shared" si="474"/>
        <v>1.1150921962164172E-4</v>
      </c>
      <c r="AL312" s="5">
        <f t="shared" si="475"/>
        <v>5.0610599494057021E-7</v>
      </c>
      <c r="AM312" s="5">
        <f t="shared" si="476"/>
        <v>1.1909236811576025E-3</v>
      </c>
      <c r="AN312" s="5">
        <f t="shared" si="477"/>
        <v>6.5673731107781196E-4</v>
      </c>
      <c r="AO312" s="5">
        <f t="shared" si="478"/>
        <v>1.8107956982704317E-4</v>
      </c>
      <c r="AP312" s="5">
        <f t="shared" si="479"/>
        <v>3.3285566954143488E-5</v>
      </c>
      <c r="AQ312" s="5">
        <f t="shared" si="480"/>
        <v>4.5888485729657374E-6</v>
      </c>
      <c r="AR312" s="5">
        <f t="shared" si="481"/>
        <v>9.8824667783362462E-5</v>
      </c>
      <c r="AS312" s="5">
        <f t="shared" si="482"/>
        <v>8.9655479164945441E-5</v>
      </c>
      <c r="AT312" s="5">
        <f t="shared" si="483"/>
        <v>4.0668514878879323E-5</v>
      </c>
      <c r="AU312" s="5">
        <f t="shared" si="484"/>
        <v>1.2298397657777519E-5</v>
      </c>
      <c r="AV312" s="5">
        <f t="shared" si="485"/>
        <v>2.7893307402413462E-6</v>
      </c>
      <c r="AW312" s="5">
        <f t="shared" si="486"/>
        <v>7.0332849521727866E-9</v>
      </c>
      <c r="AX312" s="5">
        <f t="shared" si="487"/>
        <v>1.800711564531077E-4</v>
      </c>
      <c r="AY312" s="5">
        <f t="shared" si="488"/>
        <v>9.9300609235291462E-5</v>
      </c>
      <c r="AZ312" s="5">
        <f t="shared" si="489"/>
        <v>2.7379762502574512E-5</v>
      </c>
      <c r="BA312" s="5">
        <f t="shared" si="490"/>
        <v>5.0328754306102082E-6</v>
      </c>
      <c r="BB312" s="5">
        <f t="shared" si="491"/>
        <v>6.9384737443371161E-7</v>
      </c>
      <c r="BC312" s="5">
        <f t="shared" si="492"/>
        <v>7.6524712069050423E-8</v>
      </c>
      <c r="BD312" s="5">
        <f t="shared" si="493"/>
        <v>9.0828443522534751E-6</v>
      </c>
      <c r="BE312" s="5">
        <f t="shared" si="494"/>
        <v>8.2401163681827128E-6</v>
      </c>
      <c r="BF312" s="5">
        <f t="shared" si="495"/>
        <v>3.7377893492332392E-6</v>
      </c>
      <c r="BG312" s="5">
        <f t="shared" si="496"/>
        <v>1.130329443176917E-6</v>
      </c>
      <c r="BH312" s="5">
        <f t="shared" si="497"/>
        <v>2.5636369470126742E-7</v>
      </c>
      <c r="BI312" s="5">
        <f t="shared" si="498"/>
        <v>4.6515531808966907E-8</v>
      </c>
      <c r="BJ312" s="8">
        <f t="shared" si="499"/>
        <v>0.42248166805987691</v>
      </c>
      <c r="BK312" s="8">
        <f t="shared" si="500"/>
        <v>0.36436961073601137</v>
      </c>
      <c r="BL312" s="8">
        <f t="shared" si="501"/>
        <v>0.20670100219482732</v>
      </c>
      <c r="BM312" s="8">
        <f t="shared" si="502"/>
        <v>0.18080462892903304</v>
      </c>
      <c r="BN312" s="8">
        <f t="shared" si="503"/>
        <v>0.81914785686968317</v>
      </c>
    </row>
    <row r="313" spans="1:66" s="10" customFormat="1" x14ac:dyDescent="0.25">
      <c r="A313" t="s">
        <v>122</v>
      </c>
      <c r="B313" t="s">
        <v>140</v>
      </c>
      <c r="C313" t="s">
        <v>125</v>
      </c>
      <c r="D313" t="s">
        <v>493</v>
      </c>
      <c r="E313">
        <f>VLOOKUP(A313,home!$A$2:$E$405,3,FALSE)</f>
        <v>1.2563600782778901</v>
      </c>
      <c r="F313">
        <f>VLOOKUP(B313,home!$B$2:$E$405,3,FALSE)</f>
        <v>1.17</v>
      </c>
      <c r="G313">
        <f>VLOOKUP(C313,away!$B$2:$E$405,4,FALSE)</f>
        <v>0.99</v>
      </c>
      <c r="H313">
        <f>VLOOKUP(A313,away!$A$2:$E$405,3,FALSE)</f>
        <v>1.0958904109589001</v>
      </c>
      <c r="I313">
        <f>VLOOKUP(C313,away!$B$2:$E$405,3,FALSE)</f>
        <v>1.02</v>
      </c>
      <c r="J313">
        <f>VLOOKUP(B313,home!$B$2:$E$405,4,FALSE)</f>
        <v>0.65</v>
      </c>
      <c r="K313" s="3">
        <f t="shared" si="448"/>
        <v>1.45524187866928</v>
      </c>
      <c r="L313" s="3">
        <f t="shared" si="449"/>
        <v>0.72657534246575073</v>
      </c>
      <c r="M313" s="5">
        <f t="shared" si="450"/>
        <v>0.11283629571693296</v>
      </c>
      <c r="N313" s="5">
        <f t="shared" si="451"/>
        <v>0.16420410296119195</v>
      </c>
      <c r="O313" s="5">
        <f t="shared" si="452"/>
        <v>8.1984070203097281E-2</v>
      </c>
      <c r="P313" s="5">
        <f t="shared" si="453"/>
        <v>0.11930665234330942</v>
      </c>
      <c r="Q313" s="5">
        <f t="shared" si="454"/>
        <v>0.11947834363922445</v>
      </c>
      <c r="R313" s="5">
        <f t="shared" si="455"/>
        <v>2.9783801942275773E-2</v>
      </c>
      <c r="S313" s="5">
        <f t="shared" si="456"/>
        <v>3.1537009441260935E-2</v>
      </c>
      <c r="T313" s="5">
        <f t="shared" si="457"/>
        <v>8.681001844691015E-2</v>
      </c>
      <c r="U313" s="5">
        <f t="shared" si="458"/>
        <v>4.3342635892391145E-2</v>
      </c>
      <c r="V313" s="5">
        <f t="shared" si="459"/>
        <v>3.7050479954657107E-3</v>
      </c>
      <c r="W313" s="5">
        <f t="shared" si="460"/>
        <v>5.7956629752612954E-2</v>
      </c>
      <c r="X313" s="5">
        <f t="shared" si="461"/>
        <v>4.210985811066547E-2</v>
      </c>
      <c r="Y313" s="5">
        <f t="shared" si="462"/>
        <v>1.5297992288970465E-2</v>
      </c>
      <c r="Z313" s="5">
        <f t="shared" si="463"/>
        <v>7.2133920320470394E-3</v>
      </c>
      <c r="AA313" s="5">
        <f t="shared" si="464"/>
        <v>1.0497230172294147E-2</v>
      </c>
      <c r="AB313" s="5">
        <f t="shared" si="465"/>
        <v>7.6380044783765939E-3</v>
      </c>
      <c r="AC313" s="5">
        <f t="shared" si="466"/>
        <v>2.4484412922151606E-4</v>
      </c>
      <c r="AD313" s="5">
        <f t="shared" si="467"/>
        <v>2.1085228690633086E-2</v>
      </c>
      <c r="AE313" s="5">
        <f t="shared" si="468"/>
        <v>1.5320007256865407E-2</v>
      </c>
      <c r="AF313" s="5">
        <f t="shared" si="469"/>
        <v>5.565569759617384E-3</v>
      </c>
      <c r="AG313" s="5">
        <f t="shared" si="470"/>
        <v>1.3479352513703425E-3</v>
      </c>
      <c r="AH313" s="5">
        <f t="shared" si="471"/>
        <v>1.3102681965060734E-3</v>
      </c>
      <c r="AI313" s="5">
        <f t="shared" si="472"/>
        <v>1.9067571518441076E-3</v>
      </c>
      <c r="AJ313" s="5">
        <f t="shared" si="473"/>
        <v>1.3873964299078525E-3</v>
      </c>
      <c r="AK313" s="5">
        <f t="shared" si="474"/>
        <v>6.7299912903938538E-4</v>
      </c>
      <c r="AL313" s="5">
        <f t="shared" si="475"/>
        <v>1.035536773614523E-5</v>
      </c>
      <c r="AM313" s="5">
        <f t="shared" si="476"/>
        <v>6.136821562385656E-3</v>
      </c>
      <c r="AN313" s="5">
        <f t="shared" si="477"/>
        <v>4.4588632283415613E-3</v>
      </c>
      <c r="AO313" s="5">
        <f t="shared" si="478"/>
        <v>1.6198500385701062E-3</v>
      </c>
      <c r="AP313" s="5">
        <f t="shared" si="479"/>
        <v>3.9231436550574492E-4</v>
      </c>
      <c r="AQ313" s="5">
        <f t="shared" si="480"/>
        <v>7.1261486117892557E-5</v>
      </c>
      <c r="AR313" s="5">
        <f t="shared" si="481"/>
        <v>1.9040171271967647E-4</v>
      </c>
      <c r="AS313" s="5">
        <f t="shared" si="482"/>
        <v>2.7708054612003052E-4</v>
      </c>
      <c r="AT313" s="5">
        <f t="shared" si="483"/>
        <v>2.0160960723921166E-4</v>
      </c>
      <c r="AU313" s="5">
        <f t="shared" si="484"/>
        <v>9.7796914532188717E-5</v>
      </c>
      <c r="AV313" s="5">
        <f t="shared" si="485"/>
        <v>3.5579541407970322E-5</v>
      </c>
      <c r="AW313" s="5">
        <f t="shared" si="486"/>
        <v>3.0414372789987938E-7</v>
      </c>
      <c r="AX313" s="5">
        <f t="shared" si="487"/>
        <v>1.4884266232507092E-3</v>
      </c>
      <c r="AY313" s="5">
        <f t="shared" si="488"/>
        <v>1.0814540835235248E-3</v>
      </c>
      <c r="AZ313" s="5">
        <f t="shared" si="489"/>
        <v>3.9287893554854476E-4</v>
      </c>
      <c r="BA313" s="5">
        <f t="shared" si="490"/>
        <v>9.5152049047921201E-5</v>
      </c>
      <c r="BB313" s="5">
        <f t="shared" si="491"/>
        <v>1.728378315582781E-5</v>
      </c>
      <c r="BC313" s="5">
        <f t="shared" si="492"/>
        <v>2.5115941331098742E-6</v>
      </c>
      <c r="BD313" s="5">
        <f t="shared" si="493"/>
        <v>2.3056864937560726E-5</v>
      </c>
      <c r="BE313" s="5">
        <f t="shared" si="494"/>
        <v>3.3553315447959721E-5</v>
      </c>
      <c r="BF313" s="5">
        <f t="shared" si="495"/>
        <v>2.4414094904035945E-5</v>
      </c>
      <c r="BG313" s="5">
        <f t="shared" si="496"/>
        <v>1.1842804444719791E-5</v>
      </c>
      <c r="BH313" s="5">
        <f t="shared" si="497"/>
        <v>4.3085362472117313E-6</v>
      </c>
      <c r="BI313" s="5">
        <f t="shared" si="498"/>
        <v>1.2539924765414171E-6</v>
      </c>
      <c r="BJ313" s="8">
        <f t="shared" si="499"/>
        <v>0.54493250390764247</v>
      </c>
      <c r="BK313" s="8">
        <f t="shared" si="500"/>
        <v>0.26872165907745016</v>
      </c>
      <c r="BL313" s="8">
        <f t="shared" si="501"/>
        <v>0.17942406152620946</v>
      </c>
      <c r="BM313" s="8">
        <f t="shared" si="502"/>
        <v>0.37161719979752156</v>
      </c>
      <c r="BN313" s="8">
        <f t="shared" si="503"/>
        <v>0.62759326680603189</v>
      </c>
    </row>
    <row r="314" spans="1:66" x14ac:dyDescent="0.25">
      <c r="A314" t="s">
        <v>122</v>
      </c>
      <c r="B314" t="s">
        <v>143</v>
      </c>
      <c r="C314" t="s">
        <v>142</v>
      </c>
      <c r="D314" t="s">
        <v>493</v>
      </c>
      <c r="E314">
        <f>VLOOKUP(A314,home!$A$2:$E$405,3,FALSE)</f>
        <v>1.2563600782778901</v>
      </c>
      <c r="F314">
        <f>VLOOKUP(B314,home!$B$2:$E$405,3,FALSE)</f>
        <v>0.72</v>
      </c>
      <c r="G314">
        <f>VLOOKUP(C314,away!$B$2:$E$405,4,FALSE)</f>
        <v>0.94</v>
      </c>
      <c r="H314">
        <f>VLOOKUP(A314,away!$A$2:$E$405,3,FALSE)</f>
        <v>1.0958904109589001</v>
      </c>
      <c r="I314">
        <f>VLOOKUP(C314,away!$B$2:$E$405,3,FALSE)</f>
        <v>0.87</v>
      </c>
      <c r="J314">
        <f>VLOOKUP(B314,home!$B$2:$E$405,4,FALSE)</f>
        <v>1.04</v>
      </c>
      <c r="K314" s="3">
        <f t="shared" si="448"/>
        <v>0.85030450097847599</v>
      </c>
      <c r="L314" s="3">
        <f t="shared" si="449"/>
        <v>0.99156164383561274</v>
      </c>
      <c r="M314" s="5">
        <f t="shared" si="450"/>
        <v>0.15852132615942566</v>
      </c>
      <c r="N314" s="5">
        <f t="shared" si="451"/>
        <v>0.13479139713443666</v>
      </c>
      <c r="O314" s="5">
        <f t="shared" si="452"/>
        <v>0.15718366674964143</v>
      </c>
      <c r="P314" s="5">
        <f t="shared" si="453"/>
        <v>0.1336539793175209</v>
      </c>
      <c r="Q314" s="5">
        <f t="shared" si="454"/>
        <v>5.7306865838294356E-2</v>
      </c>
      <c r="R314" s="5">
        <f t="shared" si="455"/>
        <v>7.7928647493191797E-2</v>
      </c>
      <c r="S314" s="5">
        <f t="shared" si="456"/>
        <v>2.8171897466721624E-2</v>
      </c>
      <c r="T314" s="5">
        <f t="shared" si="457"/>
        <v>5.6823290093686078E-2</v>
      </c>
      <c r="U314" s="5">
        <f t="shared" si="458"/>
        <v>6.6263079718626008E-2</v>
      </c>
      <c r="V314" s="5">
        <f t="shared" si="459"/>
        <v>2.6391725556400088E-3</v>
      </c>
      <c r="W314" s="5">
        <f t="shared" si="460"/>
        <v>1.6242761986423788E-2</v>
      </c>
      <c r="X314" s="5">
        <f t="shared" si="461"/>
        <v>1.6105699775688976E-2</v>
      </c>
      <c r="Y314" s="5">
        <f t="shared" si="462"/>
        <v>7.9848970723525089E-3</v>
      </c>
      <c r="Z314" s="5">
        <f t="shared" si="463"/>
        <v>2.5757019270078424E-2</v>
      </c>
      <c r="AA314" s="5">
        <f t="shared" si="464"/>
        <v>2.1901309417137024E-2</v>
      </c>
      <c r="AB314" s="5">
        <f t="shared" si="465"/>
        <v>9.3113909873569437E-3</v>
      </c>
      <c r="AC314" s="5">
        <f t="shared" si="466"/>
        <v>1.390727365809326E-4</v>
      </c>
      <c r="AD314" s="5">
        <f t="shared" si="467"/>
        <v>3.4528234063445594E-3</v>
      </c>
      <c r="AE314" s="5">
        <f t="shared" si="468"/>
        <v>3.4236872526690913E-3</v>
      </c>
      <c r="AF314" s="5">
        <f t="shared" si="469"/>
        <v>1.6973984801177981E-3</v>
      </c>
      <c r="AG314" s="5">
        <f t="shared" si="470"/>
        <v>5.6102507572989169E-4</v>
      </c>
      <c r="AH314" s="5">
        <f t="shared" si="471"/>
        <v>6.3849180919361278E-3</v>
      </c>
      <c r="AI314" s="5">
        <f t="shared" si="472"/>
        <v>5.4291245919521917E-3</v>
      </c>
      <c r="AJ314" s="5">
        <f t="shared" si="473"/>
        <v>2.3082045384549398E-3</v>
      </c>
      <c r="AK314" s="5">
        <f t="shared" si="474"/>
        <v>6.5422556940906052E-4</v>
      </c>
      <c r="AL314" s="5">
        <f t="shared" si="475"/>
        <v>4.690252121642068E-6</v>
      </c>
      <c r="AM314" s="5">
        <f t="shared" si="476"/>
        <v>5.8719025669972259E-4</v>
      </c>
      <c r="AN314" s="5">
        <f t="shared" si="477"/>
        <v>5.8223533617743242E-4</v>
      </c>
      <c r="AO314" s="5">
        <f t="shared" si="478"/>
        <v>2.8866111351963771E-4</v>
      </c>
      <c r="AP314" s="5">
        <f t="shared" si="479"/>
        <v>9.5408429410983488E-5</v>
      </c>
      <c r="AQ314" s="5">
        <f t="shared" si="480"/>
        <v>2.3650834775632197E-5</v>
      </c>
      <c r="AR314" s="5">
        <f t="shared" si="481"/>
        <v>1.2662079757991863E-3</v>
      </c>
      <c r="AS314" s="5">
        <f t="shared" si="482"/>
        <v>1.0766623409968932E-3</v>
      </c>
      <c r="AT314" s="5">
        <f t="shared" si="483"/>
        <v>4.5774541729184048E-4</v>
      </c>
      <c r="AU314" s="5">
        <f t="shared" si="484"/>
        <v>1.2974099620850757E-4</v>
      </c>
      <c r="AV314" s="5">
        <f t="shared" si="485"/>
        <v>2.757983825938134E-5</v>
      </c>
      <c r="AW314" s="5">
        <f t="shared" si="486"/>
        <v>1.0984692008314457E-7</v>
      </c>
      <c r="AX314" s="5">
        <f t="shared" si="487"/>
        <v>8.3215086367080095E-5</v>
      </c>
      <c r="AY314" s="5">
        <f t="shared" si="488"/>
        <v>8.251288783006443E-5</v>
      </c>
      <c r="AZ314" s="5">
        <f t="shared" si="489"/>
        <v>4.0908307347201097E-5</v>
      </c>
      <c r="BA314" s="5">
        <f t="shared" si="490"/>
        <v>1.3521036159907735E-5</v>
      </c>
      <c r="BB314" s="5">
        <f t="shared" si="491"/>
        <v>3.3517352102697182E-6</v>
      </c>
      <c r="BC314" s="5">
        <f t="shared" si="492"/>
        <v>6.6469041495934901E-7</v>
      </c>
      <c r="BD314" s="5">
        <f t="shared" si="493"/>
        <v>2.0925387698686741E-4</v>
      </c>
      <c r="BE314" s="5">
        <f t="shared" si="494"/>
        <v>1.7792951344912969E-4</v>
      </c>
      <c r="BF314" s="5">
        <f t="shared" si="495"/>
        <v>7.5647133071352619E-5</v>
      </c>
      <c r="BG314" s="5">
        <f t="shared" si="496"/>
        <v>2.1441032578896287E-5</v>
      </c>
      <c r="BH314" s="5">
        <f t="shared" si="497"/>
        <v>4.5578516268654124E-6</v>
      </c>
      <c r="BI314" s="5">
        <f t="shared" si="498"/>
        <v>7.7511235062314627E-7</v>
      </c>
      <c r="BJ314" s="8">
        <f t="shared" si="499"/>
        <v>0.30019116582965671</v>
      </c>
      <c r="BK314" s="8">
        <f t="shared" si="500"/>
        <v>0.32321265137584082</v>
      </c>
      <c r="BL314" s="8">
        <f t="shared" si="501"/>
        <v>0.35081210824632514</v>
      </c>
      <c r="BM314" s="8">
        <f t="shared" si="502"/>
        <v>0.28050465898848026</v>
      </c>
      <c r="BN314" s="8">
        <f t="shared" si="503"/>
        <v>0.7193858826925108</v>
      </c>
    </row>
    <row r="315" spans="1:66" x14ac:dyDescent="0.25">
      <c r="A315" t="s">
        <v>145</v>
      </c>
      <c r="B315" t="s">
        <v>371</v>
      </c>
      <c r="C315" t="s">
        <v>375</v>
      </c>
      <c r="D315" t="s">
        <v>493</v>
      </c>
      <c r="E315">
        <f>VLOOKUP(A315,home!$A$2:$E$405,3,FALSE)</f>
        <v>1.4020887728459499</v>
      </c>
      <c r="F315">
        <f>VLOOKUP(B315,home!$B$2:$E$405,3,FALSE)</f>
        <v>0.79</v>
      </c>
      <c r="G315">
        <f>VLOOKUP(C315,away!$B$2:$E$405,4,FALSE)</f>
        <v>0.95</v>
      </c>
      <c r="H315">
        <f>VLOOKUP(A315,away!$A$2:$E$405,3,FALSE)</f>
        <v>1.2193211488250699</v>
      </c>
      <c r="I315">
        <f>VLOOKUP(C315,away!$B$2:$E$405,3,FALSE)</f>
        <v>0.83</v>
      </c>
      <c r="J315">
        <f>VLOOKUP(B315,home!$B$2:$E$405,4,FALSE)</f>
        <v>0.91</v>
      </c>
      <c r="K315" s="3">
        <f t="shared" si="448"/>
        <v>1.0522676240208853</v>
      </c>
      <c r="L315" s="3">
        <f t="shared" si="449"/>
        <v>0.92095326370757524</v>
      </c>
      <c r="M315" s="5">
        <f t="shared" si="450"/>
        <v>0.13900840393313532</v>
      </c>
      <c r="N315" s="5">
        <f t="shared" si="451"/>
        <v>0.1462740429256558</v>
      </c>
      <c r="O315" s="5">
        <f t="shared" si="452"/>
        <v>0.12802024328500192</v>
      </c>
      <c r="P315" s="5">
        <f t="shared" si="453"/>
        <v>0.13471155722808464</v>
      </c>
      <c r="Q315" s="5">
        <f t="shared" si="454"/>
        <v>7.6959719802654411E-2</v>
      </c>
      <c r="R315" s="5">
        <f t="shared" si="455"/>
        <v>5.8950330436980142E-2</v>
      </c>
      <c r="S315" s="5">
        <f t="shared" si="456"/>
        <v>3.2636882262788484E-2</v>
      </c>
      <c r="T315" s="5">
        <f t="shared" si="457"/>
        <v>7.0876305126275074E-2</v>
      </c>
      <c r="U315" s="5">
        <f t="shared" si="458"/>
        <v>6.2031524144167169E-2</v>
      </c>
      <c r="V315" s="5">
        <f t="shared" si="459"/>
        <v>3.5142281635837831E-3</v>
      </c>
      <c r="W315" s="5">
        <f t="shared" si="460"/>
        <v>2.6994073834017411E-2</v>
      </c>
      <c r="X315" s="5">
        <f t="shared" si="461"/>
        <v>2.4860280398201592E-2</v>
      </c>
      <c r="Y315" s="5">
        <f t="shared" si="462"/>
        <v>1.1447578184704604E-2</v>
      </c>
      <c r="Z315" s="5">
        <f t="shared" si="463"/>
        <v>1.8096833070858964E-2</v>
      </c>
      <c r="AA315" s="5">
        <f t="shared" si="464"/>
        <v>1.9042711537775342E-2</v>
      </c>
      <c r="AB315" s="5">
        <f t="shared" si="465"/>
        <v>1.0019014412384978E-2</v>
      </c>
      <c r="AC315" s="5">
        <f t="shared" si="466"/>
        <v>2.1285005752191691E-4</v>
      </c>
      <c r="AD315" s="5">
        <f t="shared" si="467"/>
        <v>7.1012474839914604E-3</v>
      </c>
      <c r="AE315" s="5">
        <f t="shared" si="468"/>
        <v>6.5399170467771422E-3</v>
      </c>
      <c r="AF315" s="5">
        <f t="shared" si="469"/>
        <v>3.0114789743031075E-3</v>
      </c>
      <c r="AG315" s="5">
        <f t="shared" si="470"/>
        <v>9.2447712999039631E-4</v>
      </c>
      <c r="AH315" s="5">
        <f t="shared" si="471"/>
        <v>4.1665843698446853E-3</v>
      </c>
      <c r="AI315" s="5">
        <f t="shared" si="472"/>
        <v>4.3843618351390246E-3</v>
      </c>
      <c r="AJ315" s="5">
        <f t="shared" si="473"/>
        <v>2.3067610055547945E-3</v>
      </c>
      <c r="AK315" s="5">
        <f t="shared" si="474"/>
        <v>8.091099741663907E-4</v>
      </c>
      <c r="AL315" s="5">
        <f t="shared" si="475"/>
        <v>8.2508285523966046E-6</v>
      </c>
      <c r="AM315" s="5">
        <f t="shared" si="476"/>
        <v>1.4944825635127971E-3</v>
      </c>
      <c r="AN315" s="5">
        <f t="shared" si="477"/>
        <v>1.3763485944211739E-3</v>
      </c>
      <c r="AO315" s="5">
        <f t="shared" si="478"/>
        <v>6.3377636501575684E-4</v>
      </c>
      <c r="AP315" s="5">
        <f t="shared" si="479"/>
        <v>1.9455947060732833E-4</v>
      </c>
      <c r="AQ315" s="5">
        <f t="shared" si="480"/>
        <v>4.4795044860259259E-5</v>
      </c>
      <c r="AR315" s="5">
        <f t="shared" si="481"/>
        <v>7.6744589478428698E-4</v>
      </c>
      <c r="AS315" s="5">
        <f t="shared" si="482"/>
        <v>8.0755846826924391E-4</v>
      </c>
      <c r="AT315" s="5">
        <f t="shared" si="483"/>
        <v>4.2488381533181137E-4</v>
      </c>
      <c r="AU315" s="5">
        <f t="shared" si="484"/>
        <v>1.4903049428137793E-4</v>
      </c>
      <c r="AV315" s="5">
        <f t="shared" si="485"/>
        <v>3.9204991031030913E-5</v>
      </c>
      <c r="AW315" s="5">
        <f t="shared" si="486"/>
        <v>2.2210526911138829E-7</v>
      </c>
      <c r="AX315" s="5">
        <f t="shared" si="487"/>
        <v>2.620992693747087E-4</v>
      </c>
      <c r="AY315" s="5">
        <f t="shared" si="488"/>
        <v>2.4138117754600889E-4</v>
      </c>
      <c r="AZ315" s="5">
        <f t="shared" si="489"/>
        <v>1.1115039162928726E-4</v>
      </c>
      <c r="BA315" s="5">
        <f t="shared" si="490"/>
        <v>3.412143864445576E-5</v>
      </c>
      <c r="BB315" s="5">
        <f t="shared" si="491"/>
        <v>7.8560625705023282E-6</v>
      </c>
      <c r="BC315" s="5">
        <f t="shared" si="492"/>
        <v>1.4470132928390088E-6</v>
      </c>
      <c r="BD315" s="5">
        <f t="shared" si="493"/>
        <v>1.1779696692009485E-4</v>
      </c>
      <c r="BE315" s="5">
        <f t="shared" si="494"/>
        <v>1.2395393449787502E-4</v>
      </c>
      <c r="BF315" s="5">
        <f t="shared" si="495"/>
        <v>6.5216356071059702E-5</v>
      </c>
      <c r="BG315" s="5">
        <f t="shared" si="496"/>
        <v>2.2875020016731342E-5</v>
      </c>
      <c r="BH315" s="5">
        <f t="shared" si="497"/>
        <v>6.0176607406090187E-6</v>
      </c>
      <c r="BI315" s="5">
        <f t="shared" si="498"/>
        <v>1.2664379139368829E-6</v>
      </c>
      <c r="BJ315" s="8">
        <f t="shared" si="499"/>
        <v>0.37939113829804605</v>
      </c>
      <c r="BK315" s="8">
        <f t="shared" si="500"/>
        <v>0.31033355365121257</v>
      </c>
      <c r="BL315" s="8">
        <f t="shared" si="501"/>
        <v>0.29225589104087246</v>
      </c>
      <c r="BM315" s="8">
        <f t="shared" si="502"/>
        <v>0.3159119593772009</v>
      </c>
      <c r="BN315" s="8">
        <f t="shared" si="503"/>
        <v>0.68392429761151219</v>
      </c>
    </row>
    <row r="316" spans="1:66" x14ac:dyDescent="0.25">
      <c r="A316" t="s">
        <v>145</v>
      </c>
      <c r="B316" t="s">
        <v>388</v>
      </c>
      <c r="C316" t="s">
        <v>148</v>
      </c>
      <c r="D316" t="s">
        <v>493</v>
      </c>
      <c r="E316">
        <f>VLOOKUP(A316,home!$A$2:$E$405,3,FALSE)</f>
        <v>1.4020887728459499</v>
      </c>
      <c r="F316">
        <f>VLOOKUP(B316,home!$B$2:$E$405,3,FALSE)</f>
        <v>1.34</v>
      </c>
      <c r="G316">
        <f>VLOOKUP(C316,away!$B$2:$E$405,4,FALSE)</f>
        <v>0.83</v>
      </c>
      <c r="H316">
        <f>VLOOKUP(A316,away!$A$2:$E$405,3,FALSE)</f>
        <v>1.2193211488250699</v>
      </c>
      <c r="I316">
        <f>VLOOKUP(C316,away!$B$2:$E$405,3,FALSE)</f>
        <v>1.03</v>
      </c>
      <c r="J316">
        <f>VLOOKUP(B316,home!$B$2:$E$405,4,FALSE)</f>
        <v>1.23</v>
      </c>
      <c r="K316" s="3">
        <f t="shared" si="448"/>
        <v>1.5594031331592655</v>
      </c>
      <c r="L316" s="3">
        <f t="shared" si="449"/>
        <v>1.5447579634464812</v>
      </c>
      <c r="M316" s="5">
        <f t="shared" si="450"/>
        <v>4.4862137777270605E-2</v>
      </c>
      <c r="N316" s="5">
        <f t="shared" si="451"/>
        <v>6.9958158210098445E-2</v>
      </c>
      <c r="O316" s="5">
        <f t="shared" si="452"/>
        <v>6.9301144588671995E-2</v>
      </c>
      <c r="P316" s="5">
        <f t="shared" si="453"/>
        <v>0.10806842200309841</v>
      </c>
      <c r="Q316" s="5">
        <f t="shared" si="454"/>
        <v>5.4546485551439552E-2</v>
      </c>
      <c r="R316" s="5">
        <f t="shared" si="455"/>
        <v>5.3526747489653553E-2</v>
      </c>
      <c r="S316" s="5">
        <f t="shared" si="456"/>
        <v>6.5081516468419476E-2</v>
      </c>
      <c r="T316" s="5">
        <f t="shared" si="457"/>
        <v>8.426111793360469E-2</v>
      </c>
      <c r="U316" s="5">
        <f t="shared" si="458"/>
        <v>8.3469777743190601E-2</v>
      </c>
      <c r="V316" s="5">
        <f t="shared" si="459"/>
        <v>1.7419432398352707E-2</v>
      </c>
      <c r="W316" s="5">
        <f t="shared" si="460"/>
        <v>2.8353320157247158E-2</v>
      </c>
      <c r="X316" s="5">
        <f t="shared" si="461"/>
        <v>4.3799017103055185E-2</v>
      </c>
      <c r="Y316" s="5">
        <f t="shared" si="462"/>
        <v>3.3829440230536564E-2</v>
      </c>
      <c r="Z316" s="5">
        <f t="shared" si="463"/>
        <v>2.7561956480677087E-2</v>
      </c>
      <c r="AA316" s="5">
        <f t="shared" si="464"/>
        <v>4.2980201291967175E-2</v>
      </c>
      <c r="AB316" s="5">
        <f t="shared" si="465"/>
        <v>3.3511730279254769E-2</v>
      </c>
      <c r="AC316" s="5">
        <f t="shared" si="466"/>
        <v>2.6226048634063691E-3</v>
      </c>
      <c r="AD316" s="5">
        <f t="shared" si="467"/>
        <v>1.1053564072169741E-2</v>
      </c>
      <c r="AE316" s="5">
        <f t="shared" si="468"/>
        <v>1.7075081124950122E-2</v>
      </c>
      <c r="AF316" s="5">
        <f t="shared" si="469"/>
        <v>1.3188433772130704E-2</v>
      </c>
      <c r="AG316" s="5">
        <f t="shared" si="470"/>
        <v>6.7909793649618055E-3</v>
      </c>
      <c r="AH316" s="5">
        <f t="shared" si="471"/>
        <v>1.0644137940422819E-2</v>
      </c>
      <c r="AI316" s="5">
        <f t="shared" si="472"/>
        <v>1.6598502054074756E-2</v>
      </c>
      <c r="AJ316" s="5">
        <f t="shared" si="473"/>
        <v>1.294187805443734E-2</v>
      </c>
      <c r="AK316" s="5">
        <f t="shared" si="474"/>
        <v>6.7272017290182446E-3</v>
      </c>
      <c r="AL316" s="5">
        <f t="shared" si="475"/>
        <v>2.5270375703725164E-4</v>
      </c>
      <c r="AM316" s="5">
        <f t="shared" si="476"/>
        <v>3.4473924893436373E-3</v>
      </c>
      <c r="AN316" s="5">
        <f t="shared" si="477"/>
        <v>5.3253870010391731E-3</v>
      </c>
      <c r="AO316" s="5">
        <f t="shared" si="478"/>
        <v>4.1132169891448184E-3</v>
      </c>
      <c r="AP316" s="5">
        <f t="shared" si="479"/>
        <v>2.1179748997882724E-3</v>
      </c>
      <c r="AQ316" s="5">
        <f t="shared" si="480"/>
        <v>8.1793964820692407E-4</v>
      </c>
      <c r="AR316" s="5">
        <f t="shared" si="481"/>
        <v>3.2885233694981923E-3</v>
      </c>
      <c r="AS316" s="5">
        <f t="shared" si="482"/>
        <v>5.1281336458629465E-3</v>
      </c>
      <c r="AT316" s="5">
        <f t="shared" si="483"/>
        <v>3.9984138373090634E-3</v>
      </c>
      <c r="AU316" s="5">
        <f t="shared" si="484"/>
        <v>2.0783796885223724E-3</v>
      </c>
      <c r="AV316" s="5">
        <f t="shared" si="485"/>
        <v>8.1025794954409113E-4</v>
      </c>
      <c r="AW316" s="5">
        <f t="shared" si="486"/>
        <v>1.6909393985372898E-5</v>
      </c>
      <c r="AX316" s="5">
        <f t="shared" si="487"/>
        <v>8.9597910818536516E-4</v>
      </c>
      <c r="AY316" s="5">
        <f t="shared" si="488"/>
        <v>1.3840708624510193E-3</v>
      </c>
      <c r="AZ316" s="5">
        <f t="shared" si="489"/>
        <v>1.0690272433727258E-3</v>
      </c>
      <c r="BA316" s="5">
        <f t="shared" si="490"/>
        <v>5.504627824470859E-4</v>
      </c>
      <c r="BB316" s="5">
        <f t="shared" si="491"/>
        <v>2.1258294169151093E-4</v>
      </c>
      <c r="BC316" s="5">
        <f t="shared" si="492"/>
        <v>6.5677838414168036E-5</v>
      </c>
      <c r="BD316" s="5">
        <f t="shared" si="493"/>
        <v>8.466621105020322E-4</v>
      </c>
      <c r="BE316" s="5">
        <f t="shared" si="494"/>
        <v>1.3202875478441054E-3</v>
      </c>
      <c r="BF316" s="5">
        <f t="shared" si="495"/>
        <v>1.0294302693896308E-3</v>
      </c>
      <c r="BG316" s="5">
        <f t="shared" si="496"/>
        <v>5.3509892915172585E-4</v>
      </c>
      <c r="BH316" s="5">
        <f t="shared" si="497"/>
        <v>2.0860873666734222E-4</v>
      </c>
      <c r="BI316" s="5">
        <f t="shared" si="498"/>
        <v>6.5061023512689929E-5</v>
      </c>
      <c r="BJ316" s="8">
        <f t="shared" si="499"/>
        <v>0.38285530932427853</v>
      </c>
      <c r="BK316" s="8">
        <f t="shared" si="500"/>
        <v>0.23969088813003583</v>
      </c>
      <c r="BL316" s="8">
        <f t="shared" si="501"/>
        <v>0.3490101782784954</v>
      </c>
      <c r="BM316" s="8">
        <f t="shared" si="502"/>
        <v>0.59748807512478874</v>
      </c>
      <c r="BN316" s="8">
        <f t="shared" si="503"/>
        <v>0.40026309562023255</v>
      </c>
    </row>
    <row r="317" spans="1:66" x14ac:dyDescent="0.25">
      <c r="A317" t="s">
        <v>145</v>
      </c>
      <c r="B317" t="s">
        <v>419</v>
      </c>
      <c r="C317" t="s">
        <v>404</v>
      </c>
      <c r="D317" t="s">
        <v>493</v>
      </c>
      <c r="E317">
        <f>VLOOKUP(A317,home!$A$2:$E$405,3,FALSE)</f>
        <v>1.4020887728459499</v>
      </c>
      <c r="F317">
        <f>VLOOKUP(B317,home!$B$2:$E$405,3,FALSE)</f>
        <v>1</v>
      </c>
      <c r="G317">
        <f>VLOOKUP(C317,away!$B$2:$E$405,4,FALSE)</f>
        <v>0.71</v>
      </c>
      <c r="H317">
        <f>VLOOKUP(A317,away!$A$2:$E$405,3,FALSE)</f>
        <v>1.2193211488250699</v>
      </c>
      <c r="I317">
        <f>VLOOKUP(C317,away!$B$2:$E$405,3,FALSE)</f>
        <v>0.81</v>
      </c>
      <c r="J317">
        <f>VLOOKUP(B317,home!$B$2:$E$405,4,FALSE)</f>
        <v>0.71</v>
      </c>
      <c r="K317" s="3">
        <f t="shared" si="448"/>
        <v>0.99548302872062433</v>
      </c>
      <c r="L317" s="3">
        <f t="shared" si="449"/>
        <v>0.7012315926892978</v>
      </c>
      <c r="M317" s="5">
        <f t="shared" si="450"/>
        <v>0.18328469558872482</v>
      </c>
      <c r="N317" s="5">
        <f t="shared" si="451"/>
        <v>0.18245680388280144</v>
      </c>
      <c r="O317" s="5">
        <f t="shared" si="452"/>
        <v>0.12852501900325461</v>
      </c>
      <c r="P317" s="5">
        <f t="shared" si="453"/>
        <v>0.1279444751837357</v>
      </c>
      <c r="Q317" s="5">
        <f t="shared" si="454"/>
        <v>9.0816325869968073E-2</v>
      </c>
      <c r="R317" s="5">
        <f t="shared" si="455"/>
        <v>4.506290188803725E-2</v>
      </c>
      <c r="S317" s="5">
        <f t="shared" si="456"/>
        <v>2.2328362820284196E-2</v>
      </c>
      <c r="T317" s="5">
        <f t="shared" si="457"/>
        <v>6.3683276831987989E-2</v>
      </c>
      <c r="U317" s="5">
        <f t="shared" si="458"/>
        <v>4.4859354054443662E-2</v>
      </c>
      <c r="V317" s="5">
        <f t="shared" si="459"/>
        <v>1.7318477340990462E-3</v>
      </c>
      <c r="W317" s="5">
        <f t="shared" si="460"/>
        <v>3.0135370378105004E-2</v>
      </c>
      <c r="X317" s="5">
        <f t="shared" si="461"/>
        <v>2.1131873766520457E-2</v>
      </c>
      <c r="Y317" s="5">
        <f t="shared" si="462"/>
        <v>7.409168748903165E-3</v>
      </c>
      <c r="Z317" s="5">
        <f t="shared" si="463"/>
        <v>1.0533176820716642E-2</v>
      </c>
      <c r="AA317" s="5">
        <f t="shared" si="464"/>
        <v>1.0485598763536878E-2</v>
      </c>
      <c r="AB317" s="5">
        <f t="shared" si="465"/>
        <v>5.2191178075374628E-3</v>
      </c>
      <c r="AC317" s="5">
        <f t="shared" si="466"/>
        <v>7.5558800997305983E-5</v>
      </c>
      <c r="AD317" s="5">
        <f t="shared" si="467"/>
        <v>7.4998124439034381E-3</v>
      </c>
      <c r="AE317" s="5">
        <f t="shared" si="468"/>
        <v>5.2591054249094219E-3</v>
      </c>
      <c r="AF317" s="5">
        <f t="shared" si="469"/>
        <v>1.8439254366150802E-3</v>
      </c>
      <c r="AG317" s="5">
        <f t="shared" si="470"/>
        <v>4.3100625690596715E-4</v>
      </c>
      <c r="AH317" s="5">
        <f t="shared" si="471"/>
        <v>1.8465490895172808E-3</v>
      </c>
      <c r="AI317" s="5">
        <f t="shared" si="472"/>
        <v>1.8382082803139739E-3</v>
      </c>
      <c r="AJ317" s="5">
        <f t="shared" si="473"/>
        <v>9.1495257315314259E-4</v>
      </c>
      <c r="AK317" s="5">
        <f t="shared" si="474"/>
        <v>3.0360658621940634E-4</v>
      </c>
      <c r="AL317" s="5">
        <f t="shared" si="475"/>
        <v>2.1097956068967835E-6</v>
      </c>
      <c r="AM317" s="5">
        <f t="shared" si="476"/>
        <v>1.4931872012987246E-3</v>
      </c>
      <c r="AN317" s="5">
        <f t="shared" si="477"/>
        <v>1.0470700393499796E-3</v>
      </c>
      <c r="AO317" s="5">
        <f t="shared" si="478"/>
        <v>3.67119295675316E-4</v>
      </c>
      <c r="AP317" s="5">
        <f t="shared" si="479"/>
        <v>8.5811882804458356E-5</v>
      </c>
      <c r="AQ317" s="5">
        <f t="shared" si="480"/>
        <v>1.5043500812659421E-5</v>
      </c>
      <c r="AR317" s="5">
        <f t="shared" si="481"/>
        <v>2.5897171180423528E-4</v>
      </c>
      <c r="AS317" s="5">
        <f t="shared" si="482"/>
        <v>2.5780194401984477E-4</v>
      </c>
      <c r="AT317" s="5">
        <f t="shared" si="483"/>
        <v>1.2831873002146996E-4</v>
      </c>
      <c r="AU317" s="5">
        <f t="shared" si="484"/>
        <v>4.257970600111901E-5</v>
      </c>
      <c r="AV317" s="5">
        <f t="shared" si="485"/>
        <v>1.0596843673006922E-5</v>
      </c>
      <c r="AW317" s="5">
        <f t="shared" si="486"/>
        <v>4.0910352122827586E-8</v>
      </c>
      <c r="AX317" s="5">
        <f t="shared" si="487"/>
        <v>2.4774041959928775E-4</v>
      </c>
      <c r="AY317" s="5">
        <f t="shared" si="488"/>
        <v>1.7372340900912348E-4</v>
      </c>
      <c r="AZ317" s="5">
        <f t="shared" si="489"/>
        <v>6.0910171393440982E-5</v>
      </c>
      <c r="BA317" s="5">
        <f t="shared" si="490"/>
        <v>1.4237378832400241E-5</v>
      </c>
      <c r="BB317" s="5">
        <f t="shared" si="491"/>
        <v>2.4959249585912284E-6</v>
      </c>
      <c r="BC317" s="5">
        <f t="shared" si="492"/>
        <v>3.5004428678917955E-7</v>
      </c>
      <c r="BD317" s="5">
        <f t="shared" si="493"/>
        <v>3.0266524321659594E-5</v>
      </c>
      <c r="BE317" s="5">
        <f t="shared" si="494"/>
        <v>3.0129811300572132E-5</v>
      </c>
      <c r="BF317" s="5">
        <f t="shared" si="495"/>
        <v>1.4996857904137219E-5</v>
      </c>
      <c r="BG317" s="5">
        <f t="shared" si="496"/>
        <v>4.9763725092344515E-6</v>
      </c>
      <c r="BH317" s="5">
        <f t="shared" si="497"/>
        <v>1.2384735943836911E-6</v>
      </c>
      <c r="BI317" s="5">
        <f t="shared" si="498"/>
        <v>2.4657588894551899E-7</v>
      </c>
      <c r="BJ317" s="8">
        <f t="shared" si="499"/>
        <v>0.4141743583086408</v>
      </c>
      <c r="BK317" s="8">
        <f t="shared" si="500"/>
        <v>0.33554077333245708</v>
      </c>
      <c r="BL317" s="8">
        <f t="shared" si="501"/>
        <v>0.23983543159705226</v>
      </c>
      <c r="BM317" s="8">
        <f t="shared" si="502"/>
        <v>0.24181983614368793</v>
      </c>
      <c r="BN317" s="8">
        <f t="shared" si="503"/>
        <v>0.75809022141652194</v>
      </c>
    </row>
    <row r="318" spans="1:66" x14ac:dyDescent="0.25">
      <c r="A318" t="s">
        <v>145</v>
      </c>
      <c r="B318" t="s">
        <v>423</v>
      </c>
      <c r="C318" t="s">
        <v>391</v>
      </c>
      <c r="D318" t="s">
        <v>493</v>
      </c>
      <c r="E318">
        <f>VLOOKUP(A318,home!$A$2:$E$405,3,FALSE)</f>
        <v>1.4020887728459499</v>
      </c>
      <c r="F318">
        <f>VLOOKUP(B318,home!$B$2:$E$405,3,FALSE)</f>
        <v>1.03</v>
      </c>
      <c r="G318">
        <f>VLOOKUP(C318,away!$B$2:$E$405,4,FALSE)</f>
        <v>1.76</v>
      </c>
      <c r="H318">
        <f>VLOOKUP(A318,away!$A$2:$E$405,3,FALSE)</f>
        <v>1.2193211488250699</v>
      </c>
      <c r="I318">
        <f>VLOOKUP(C318,away!$B$2:$E$405,3,FALSE)</f>
        <v>0.67</v>
      </c>
      <c r="J318">
        <f>VLOOKUP(B318,home!$B$2:$E$405,4,FALSE)</f>
        <v>0.55000000000000004</v>
      </c>
      <c r="K318" s="3">
        <f t="shared" si="448"/>
        <v>2.5417065274151378</v>
      </c>
      <c r="L318" s="3">
        <f t="shared" si="449"/>
        <v>0.44931984334203828</v>
      </c>
      <c r="M318" s="5">
        <f t="shared" si="450"/>
        <v>5.0235849647347328E-2</v>
      </c>
      <c r="N318" s="5">
        <f t="shared" si="451"/>
        <v>0.12768478695890814</v>
      </c>
      <c r="O318" s="5">
        <f t="shared" si="452"/>
        <v>2.257196409370029E-2</v>
      </c>
      <c r="P318" s="5">
        <f t="shared" si="453"/>
        <v>5.7371308473538142E-2</v>
      </c>
      <c r="Q318" s="5">
        <f t="shared" si="454"/>
        <v>0.1622686282325341</v>
      </c>
      <c r="R318" s="5">
        <f t="shared" si="455"/>
        <v>5.071015685251765E-3</v>
      </c>
      <c r="S318" s="5">
        <f t="shared" si="456"/>
        <v>1.6380070502797172E-2</v>
      </c>
      <c r="T318" s="5">
        <f t="shared" si="457"/>
        <v>7.2910514616769673E-2</v>
      </c>
      <c r="U318" s="5">
        <f t="shared" si="458"/>
        <v>1.2889033667828956E-2</v>
      </c>
      <c r="V318" s="5">
        <f t="shared" si="459"/>
        <v>2.0785202515981914E-3</v>
      </c>
      <c r="W318" s="5">
        <f t="shared" si="460"/>
        <v>0.13747974385777739</v>
      </c>
      <c r="X318" s="5">
        <f t="shared" si="461"/>
        <v>6.1772376972880086E-2</v>
      </c>
      <c r="Y318" s="5">
        <f t="shared" si="462"/>
        <v>1.387777737215991E-2</v>
      </c>
      <c r="Z318" s="5">
        <f t="shared" si="463"/>
        <v>7.5950265776078075E-4</v>
      </c>
      <c r="AA318" s="5">
        <f t="shared" si="464"/>
        <v>1.9304328628197214E-3</v>
      </c>
      <c r="AB318" s="5">
        <f t="shared" si="465"/>
        <v>2.4532969040827893E-3</v>
      </c>
      <c r="AC318" s="5">
        <f t="shared" si="466"/>
        <v>1.4835947256795418E-4</v>
      </c>
      <c r="AD318" s="5">
        <f t="shared" si="467"/>
        <v>8.7358290587668502E-2</v>
      </c>
      <c r="AE318" s="5">
        <f t="shared" si="468"/>
        <v>3.9251813441479468E-2</v>
      </c>
      <c r="AF318" s="5">
        <f t="shared" si="469"/>
        <v>8.8183093332082352E-3</v>
      </c>
      <c r="AG318" s="5">
        <f t="shared" si="470"/>
        <v>1.3207471227129194E-3</v>
      </c>
      <c r="AH318" s="5">
        <f t="shared" si="471"/>
        <v>8.5314903800733923E-5</v>
      </c>
      <c r="AI318" s="5">
        <f t="shared" si="472"/>
        <v>2.1684544787611991E-4</v>
      </c>
      <c r="AJ318" s="5">
        <f t="shared" si="473"/>
        <v>2.7557874515349659E-4</v>
      </c>
      <c r="AK318" s="5">
        <f t="shared" si="474"/>
        <v>2.3348009845783834E-4</v>
      </c>
      <c r="AL318" s="5">
        <f t="shared" si="475"/>
        <v>6.7772932082712092E-6</v>
      </c>
      <c r="AM318" s="5">
        <f t="shared" si="476"/>
        <v>4.4407827482101071E-2</v>
      </c>
      <c r="AN318" s="5">
        <f t="shared" si="477"/>
        <v>1.9953318087417918E-2</v>
      </c>
      <c r="AO318" s="5">
        <f t="shared" si="478"/>
        <v>4.4827108785962392E-3</v>
      </c>
      <c r="AP318" s="5">
        <f t="shared" si="479"/>
        <v>6.7139031657283772E-4</v>
      </c>
      <c r="AQ318" s="5">
        <f t="shared" si="480"/>
        <v>7.5417247965967231E-5</v>
      </c>
      <c r="AR318" s="5">
        <f t="shared" si="481"/>
        <v>7.6667358420973656E-6</v>
      </c>
      <c r="AS318" s="5">
        <f t="shared" si="482"/>
        <v>1.9486592533826464E-5</v>
      </c>
      <c r="AT318" s="5">
        <f t="shared" si="483"/>
        <v>2.4764599720152915E-5</v>
      </c>
      <c r="AU318" s="5">
        <f t="shared" si="484"/>
        <v>2.0981448252511916E-5</v>
      </c>
      <c r="AV318" s="5">
        <f t="shared" si="485"/>
        <v>1.3332170994508118E-5</v>
      </c>
      <c r="AW318" s="5">
        <f t="shared" si="486"/>
        <v>2.1499817693100034E-7</v>
      </c>
      <c r="AX318" s="5">
        <f t="shared" si="487"/>
        <v>1.8811944163263605E-2</v>
      </c>
      <c r="AY318" s="5">
        <f t="shared" si="488"/>
        <v>8.4525798043967749E-3</v>
      </c>
      <c r="AZ318" s="5">
        <f t="shared" si="489"/>
        <v>1.898955916773818E-3</v>
      </c>
      <c r="BA318" s="5">
        <f t="shared" si="490"/>
        <v>2.844128583460829E-4</v>
      </c>
      <c r="BB318" s="5">
        <f t="shared" si="491"/>
        <v>3.1948085239130824E-5</v>
      </c>
      <c r="BC318" s="5">
        <f t="shared" si="492"/>
        <v>2.8709817309448688E-6</v>
      </c>
      <c r="BD318" s="5">
        <f t="shared" si="493"/>
        <v>5.7413609125266293E-7</v>
      </c>
      <c r="BE318" s="5">
        <f t="shared" si="494"/>
        <v>1.4592854507615062E-6</v>
      </c>
      <c r="BF318" s="5">
        <f t="shared" si="495"/>
        <v>1.8545376777812316E-6</v>
      </c>
      <c r="BG318" s="5">
        <f t="shared" si="496"/>
        <v>1.5712301736512893E-6</v>
      </c>
      <c r="BH318" s="5">
        <f t="shared" si="497"/>
        <v>9.9840149711027551E-7</v>
      </c>
      <c r="BI318" s="5">
        <f t="shared" si="498"/>
        <v>5.0752872043724657E-7</v>
      </c>
      <c r="BJ318" s="8">
        <f t="shared" si="499"/>
        <v>0.81181636431850268</v>
      </c>
      <c r="BK318" s="8">
        <f t="shared" si="500"/>
        <v>0.13467346544545386</v>
      </c>
      <c r="BL318" s="8">
        <f t="shared" si="501"/>
        <v>4.58201590759258E-2</v>
      </c>
      <c r="BM318" s="8">
        <f t="shared" si="502"/>
        <v>0.55941357360014343</v>
      </c>
      <c r="BN318" s="8">
        <f t="shared" si="503"/>
        <v>0.42520355309127972</v>
      </c>
    </row>
    <row r="319" spans="1:66" x14ac:dyDescent="0.25">
      <c r="A319" t="s">
        <v>145</v>
      </c>
      <c r="B319" t="s">
        <v>425</v>
      </c>
      <c r="C319" t="s">
        <v>427</v>
      </c>
      <c r="D319" t="s">
        <v>493</v>
      </c>
      <c r="E319">
        <f>VLOOKUP(A319,home!$A$2:$E$405,3,FALSE)</f>
        <v>1.4020887728459499</v>
      </c>
      <c r="F319">
        <f>VLOOKUP(B319,home!$B$2:$E$405,3,FALSE)</f>
        <v>1.38</v>
      </c>
      <c r="G319">
        <f>VLOOKUP(C319,away!$B$2:$E$405,4,FALSE)</f>
        <v>0.67</v>
      </c>
      <c r="H319">
        <f>VLOOKUP(A319,away!$A$2:$E$405,3,FALSE)</f>
        <v>1.2193211488250699</v>
      </c>
      <c r="I319">
        <f>VLOOKUP(C319,away!$B$2:$E$405,3,FALSE)</f>
        <v>1.19</v>
      </c>
      <c r="J319">
        <f>VLOOKUP(B319,home!$B$2:$E$405,4,FALSE)</f>
        <v>0.67</v>
      </c>
      <c r="K319" s="3">
        <f t="shared" si="448"/>
        <v>1.2963712793733653</v>
      </c>
      <c r="L319" s="3">
        <f t="shared" si="449"/>
        <v>0.97216475195822827</v>
      </c>
      <c r="M319" s="5">
        <f t="shared" si="450"/>
        <v>0.10346353664140384</v>
      </c>
      <c r="N319" s="5">
        <f t="shared" si="451"/>
        <v>0.13412715736430977</v>
      </c>
      <c r="O319" s="5">
        <f t="shared" si="452"/>
        <v>0.10058360343571143</v>
      </c>
      <c r="P319" s="5">
        <f t="shared" si="453"/>
        <v>0.13039369466993647</v>
      </c>
      <c r="Q319" s="5">
        <f t="shared" si="454"/>
        <v>8.6939297295541479E-2</v>
      </c>
      <c r="R319" s="5">
        <f t="shared" si="455"/>
        <v>4.8891916942571591E-2</v>
      </c>
      <c r="S319" s="5">
        <f t="shared" si="456"/>
        <v>4.108335207167222E-2</v>
      </c>
      <c r="T319" s="5">
        <f t="shared" si="457"/>
        <v>8.4519320390742753E-2</v>
      </c>
      <c r="U319" s="5">
        <f t="shared" si="458"/>
        <v>6.3382076917857855E-2</v>
      </c>
      <c r="V319" s="5">
        <f t="shared" si="459"/>
        <v>5.7529769423535475E-3</v>
      </c>
      <c r="W319" s="5">
        <f t="shared" si="460"/>
        <v>3.7568536020947493E-2</v>
      </c>
      <c r="X319" s="5">
        <f t="shared" si="461"/>
        <v>3.6522806502238186E-2</v>
      </c>
      <c r="Y319" s="5">
        <f t="shared" si="462"/>
        <v>1.7753092562033373E-2</v>
      </c>
      <c r="Z319" s="5">
        <f t="shared" si="463"/>
        <v>1.584366610241247E-2</v>
      </c>
      <c r="AA319" s="5">
        <f t="shared" si="464"/>
        <v>2.0539273695148876E-2</v>
      </c>
      <c r="AB319" s="5">
        <f t="shared" si="465"/>
        <v>1.331326225878993E-2</v>
      </c>
      <c r="AC319" s="5">
        <f t="shared" si="466"/>
        <v>4.5314993524264404E-4</v>
      </c>
      <c r="AD319" s="5">
        <f t="shared" si="467"/>
        <v>1.2175692776415019E-2</v>
      </c>
      <c r="AE319" s="5">
        <f t="shared" si="468"/>
        <v>1.1836779347903099E-2</v>
      </c>
      <c r="AF319" s="5">
        <f t="shared" si="469"/>
        <v>5.7536498293692465E-3</v>
      </c>
      <c r="AG319" s="5">
        <f t="shared" si="470"/>
        <v>1.8644985197410855E-3</v>
      </c>
      <c r="AH319" s="5">
        <f t="shared" si="471"/>
        <v>3.8506634316402021E-3</v>
      </c>
      <c r="AI319" s="5">
        <f t="shared" si="472"/>
        <v>4.9918894793116427E-3</v>
      </c>
      <c r="AJ319" s="5">
        <f t="shared" si="473"/>
        <v>3.2356710753928381E-3</v>
      </c>
      <c r="AK319" s="5">
        <f t="shared" si="474"/>
        <v>1.3982103505461357E-3</v>
      </c>
      <c r="AL319" s="5">
        <f t="shared" si="475"/>
        <v>2.2843949168497731E-5</v>
      </c>
      <c r="AM319" s="5">
        <f t="shared" si="476"/>
        <v>3.156843684363636E-3</v>
      </c>
      <c r="AN319" s="5">
        <f t="shared" si="477"/>
        <v>3.0689721573802734E-3</v>
      </c>
      <c r="AO319" s="5">
        <f t="shared" si="478"/>
        <v>1.4917732780731509E-3</v>
      </c>
      <c r="AP319" s="5">
        <f t="shared" si="479"/>
        <v>4.8341646628529929E-4</v>
      </c>
      <c r="AQ319" s="5">
        <f t="shared" si="480"/>
        <v>1.1749011225969279E-4</v>
      </c>
      <c r="AR319" s="5">
        <f t="shared" si="481"/>
        <v>7.4869585197902353E-4</v>
      </c>
      <c r="AS319" s="5">
        <f t="shared" si="482"/>
        <v>9.7058779949157859E-4</v>
      </c>
      <c r="AT319" s="5">
        <f t="shared" si="483"/>
        <v>6.2912107368553853E-4</v>
      </c>
      <c r="AU319" s="5">
        <f t="shared" si="484"/>
        <v>2.7185816372482231E-4</v>
      </c>
      <c r="AV319" s="5">
        <f t="shared" si="485"/>
        <v>8.8107278879010463E-5</v>
      </c>
      <c r="AW319" s="5">
        <f t="shared" si="486"/>
        <v>7.997199973446241E-7</v>
      </c>
      <c r="AX319" s="5">
        <f t="shared" si="487"/>
        <v>6.8207358098003573E-4</v>
      </c>
      <c r="AY319" s="5">
        <f t="shared" si="488"/>
        <v>6.6308789367071689E-4</v>
      </c>
      <c r="AZ319" s="5">
        <f t="shared" si="489"/>
        <v>3.2231533883844823E-4</v>
      </c>
      <c r="BA319" s="5">
        <f t="shared" si="490"/>
        <v>1.0444787047807078E-4</v>
      </c>
      <c r="BB319" s="5">
        <f t="shared" si="491"/>
        <v>2.5385134523969707E-5</v>
      </c>
      <c r="BC319" s="5">
        <f t="shared" si="492"/>
        <v>4.9357066015842543E-6</v>
      </c>
      <c r="BD319" s="5">
        <f t="shared" si="493"/>
        <v>1.2130928620522358E-4</v>
      </c>
      <c r="BE319" s="5">
        <f t="shared" si="494"/>
        <v>1.5726187455773546E-4</v>
      </c>
      <c r="BF319" s="5">
        <f t="shared" si="495"/>
        <v>1.0193488875853261E-4</v>
      </c>
      <c r="BG319" s="5">
        <f t="shared" si="496"/>
        <v>4.4048487384226872E-5</v>
      </c>
      <c r="BH319" s="5">
        <f t="shared" si="497"/>
        <v>1.4275798486187936E-5</v>
      </c>
      <c r="BI319" s="5">
        <f t="shared" si="498"/>
        <v>3.7013470295231609E-6</v>
      </c>
      <c r="BJ319" s="8">
        <f t="shared" si="499"/>
        <v>0.43918157183269657</v>
      </c>
      <c r="BK319" s="8">
        <f t="shared" si="500"/>
        <v>0.28183264210344794</v>
      </c>
      <c r="BL319" s="8">
        <f t="shared" si="501"/>
        <v>0.26333746943715186</v>
      </c>
      <c r="BM319" s="8">
        <f t="shared" si="502"/>
        <v>0.39513385495256076</v>
      </c>
      <c r="BN319" s="8">
        <f t="shared" si="503"/>
        <v>0.60439920634947453</v>
      </c>
    </row>
    <row r="320" spans="1:66" x14ac:dyDescent="0.25">
      <c r="A320" t="s">
        <v>145</v>
      </c>
      <c r="B320" t="s">
        <v>366</v>
      </c>
      <c r="C320" t="s">
        <v>357</v>
      </c>
      <c r="D320" t="s">
        <v>493</v>
      </c>
      <c r="E320">
        <f>VLOOKUP(A320,home!$A$2:$E$405,3,FALSE)</f>
        <v>1.4020887728459499</v>
      </c>
      <c r="F320">
        <f>VLOOKUP(B320,home!$B$2:$E$405,3,FALSE)</f>
        <v>1.0900000000000001</v>
      </c>
      <c r="G320">
        <f>VLOOKUP(C320,away!$B$2:$E$405,4,FALSE)</f>
        <v>0.71</v>
      </c>
      <c r="H320">
        <f>VLOOKUP(A320,away!$A$2:$E$405,3,FALSE)</f>
        <v>1.2193211488250699</v>
      </c>
      <c r="I320">
        <f>VLOOKUP(C320,away!$B$2:$E$405,3,FALSE)</f>
        <v>0.86</v>
      </c>
      <c r="J320">
        <f>VLOOKUP(B320,home!$B$2:$E$405,4,FALSE)</f>
        <v>0.72</v>
      </c>
      <c r="K320" s="3">
        <f t="shared" si="448"/>
        <v>1.0850765013054806</v>
      </c>
      <c r="L320" s="3">
        <f t="shared" si="449"/>
        <v>0.75500365535248326</v>
      </c>
      <c r="M320" s="5">
        <f t="shared" si="450"/>
        <v>0.15880469634301203</v>
      </c>
      <c r="N320" s="5">
        <f t="shared" si="451"/>
        <v>0.17231524429875475</v>
      </c>
      <c r="O320" s="5">
        <f t="shared" si="452"/>
        <v>0.11989812622611519</v>
      </c>
      <c r="P320" s="5">
        <f t="shared" si="453"/>
        <v>0.13009863931851595</v>
      </c>
      <c r="Q320" s="5">
        <f t="shared" si="454"/>
        <v>9.3487611202645968E-2</v>
      </c>
      <c r="R320" s="5">
        <f t="shared" si="455"/>
        <v>4.5261761785315213E-2</v>
      </c>
      <c r="S320" s="5">
        <f t="shared" si="456"/>
        <v>2.6645395794798386E-2</v>
      </c>
      <c r="T320" s="5">
        <f t="shared" si="457"/>
        <v>7.0583488188169452E-2</v>
      </c>
      <c r="U320" s="5">
        <f t="shared" si="458"/>
        <v>4.9112474120931934E-2</v>
      </c>
      <c r="V320" s="5">
        <f t="shared" si="459"/>
        <v>2.4254318647261943E-3</v>
      </c>
      <c r="W320" s="5">
        <f t="shared" si="460"/>
        <v>3.3813736693058059E-2</v>
      </c>
      <c r="X320" s="5">
        <f t="shared" si="461"/>
        <v>2.5529494804385218E-2</v>
      </c>
      <c r="Y320" s="5">
        <f t="shared" si="462"/>
        <v>9.6374309483065364E-3</v>
      </c>
      <c r="Z320" s="5">
        <f t="shared" si="463"/>
        <v>1.1390931865202108E-2</v>
      </c>
      <c r="AA320" s="5">
        <f t="shared" si="464"/>
        <v>1.2360032494902615E-2</v>
      </c>
      <c r="AB320" s="5">
        <f t="shared" si="465"/>
        <v>6.7057904077954889E-3</v>
      </c>
      <c r="AC320" s="5">
        <f t="shared" si="466"/>
        <v>1.2418767857118456E-4</v>
      </c>
      <c r="AD320" s="5">
        <f t="shared" si="467"/>
        <v>9.172622776742044E-3</v>
      </c>
      <c r="AE320" s="5">
        <f t="shared" si="468"/>
        <v>6.9253637256096873E-3</v>
      </c>
      <c r="AF320" s="5">
        <f t="shared" si="469"/>
        <v>2.6143374637404033E-3</v>
      </c>
      <c r="AG320" s="5">
        <f t="shared" si="470"/>
        <v>6.5794478048298156E-4</v>
      </c>
      <c r="AH320" s="5">
        <f t="shared" si="471"/>
        <v>2.1500487990246679E-3</v>
      </c>
      <c r="AI320" s="5">
        <f t="shared" si="472"/>
        <v>2.3329674284817367E-3</v>
      </c>
      <c r="AJ320" s="5">
        <f t="shared" si="473"/>
        <v>1.2657240674783033E-3</v>
      </c>
      <c r="AK320" s="5">
        <f t="shared" si="474"/>
        <v>4.5780248091916662E-4</v>
      </c>
      <c r="AL320" s="5">
        <f t="shared" si="475"/>
        <v>4.069564282239766E-6</v>
      </c>
      <c r="AM320" s="5">
        <f t="shared" si="476"/>
        <v>1.9905994860764443E-3</v>
      </c>
      <c r="AN320" s="5">
        <f t="shared" si="477"/>
        <v>1.5029098883304899E-3</v>
      </c>
      <c r="AO320" s="5">
        <f t="shared" si="478"/>
        <v>5.6735122967745632E-4</v>
      </c>
      <c r="AP320" s="5">
        <f t="shared" si="479"/>
        <v>1.4278408409173525E-4</v>
      </c>
      <c r="AQ320" s="5">
        <f t="shared" si="480"/>
        <v>2.6950626353854113E-5</v>
      </c>
      <c r="AR320" s="5">
        <f t="shared" si="481"/>
        <v>3.2465894048996826E-4</v>
      </c>
      <c r="AS320" s="5">
        <f t="shared" si="482"/>
        <v>3.5227978726439896E-4</v>
      </c>
      <c r="AT320" s="5">
        <f t="shared" si="483"/>
        <v>1.911252595227465E-4</v>
      </c>
      <c r="AU320" s="5">
        <f t="shared" si="484"/>
        <v>6.912850930468128E-5</v>
      </c>
      <c r="AV320" s="5">
        <f t="shared" si="485"/>
        <v>1.8752430254196724E-5</v>
      </c>
      <c r="AW320" s="5">
        <f t="shared" si="486"/>
        <v>9.2609347612156488E-8</v>
      </c>
      <c r="AX320" s="5">
        <f t="shared" si="487"/>
        <v>3.5999212097538596E-4</v>
      </c>
      <c r="AY320" s="5">
        <f t="shared" si="488"/>
        <v>2.717953672345097E-4</v>
      </c>
      <c r="AZ320" s="5">
        <f t="shared" si="489"/>
        <v>1.0260324788496271E-4</v>
      </c>
      <c r="BA320" s="5">
        <f t="shared" si="490"/>
        <v>2.5821942401394598E-5</v>
      </c>
      <c r="BB320" s="5">
        <f t="shared" si="491"/>
        <v>4.8739152253385494E-6</v>
      </c>
      <c r="BC320" s="5">
        <f t="shared" si="492"/>
        <v>7.3596476220174567E-7</v>
      </c>
      <c r="BD320" s="5">
        <f t="shared" si="493"/>
        <v>4.0853114468798383E-5</v>
      </c>
      <c r="BE320" s="5">
        <f t="shared" si="494"/>
        <v>4.4328754515236056E-5</v>
      </c>
      <c r="BF320" s="5">
        <f t="shared" si="495"/>
        <v>2.4050044928310928E-5</v>
      </c>
      <c r="BG320" s="5">
        <f t="shared" si="496"/>
        <v>8.698712869017084E-6</v>
      </c>
      <c r="BH320" s="5">
        <f t="shared" si="497"/>
        <v>2.3596922314435034E-6</v>
      </c>
      <c r="BI320" s="5">
        <f t="shared" si="498"/>
        <v>5.120893181304879E-7</v>
      </c>
      <c r="BJ320" s="8">
        <f t="shared" si="499"/>
        <v>0.4297336927549088</v>
      </c>
      <c r="BK320" s="8">
        <f t="shared" si="500"/>
        <v>0.31837421593114051</v>
      </c>
      <c r="BL320" s="8">
        <f t="shared" si="501"/>
        <v>0.24062147514613128</v>
      </c>
      <c r="BM320" s="8">
        <f t="shared" si="502"/>
        <v>0.2799825337651366</v>
      </c>
      <c r="BN320" s="8">
        <f t="shared" si="503"/>
        <v>0.71986607917435896</v>
      </c>
    </row>
    <row r="321" spans="1:66" x14ac:dyDescent="0.25">
      <c r="A321" t="s">
        <v>145</v>
      </c>
      <c r="B321" t="s">
        <v>433</v>
      </c>
      <c r="C321" t="s">
        <v>347</v>
      </c>
      <c r="D321" t="s">
        <v>493</v>
      </c>
      <c r="E321">
        <f>VLOOKUP(A321,home!$A$2:$E$405,3,FALSE)</f>
        <v>1.4020887728459499</v>
      </c>
      <c r="F321">
        <f>VLOOKUP(B321,home!$B$2:$E$405,3,FALSE)</f>
        <v>0.87</v>
      </c>
      <c r="G321">
        <f>VLOOKUP(C321,away!$B$2:$E$405,4,FALSE)</f>
        <v>0.9</v>
      </c>
      <c r="H321">
        <f>VLOOKUP(A321,away!$A$2:$E$405,3,FALSE)</f>
        <v>1.2193211488250699</v>
      </c>
      <c r="I321">
        <f>VLOOKUP(C321,away!$B$2:$E$405,3,FALSE)</f>
        <v>1.05</v>
      </c>
      <c r="J321">
        <f>VLOOKUP(B321,home!$B$2:$E$405,4,FALSE)</f>
        <v>1.37</v>
      </c>
      <c r="K321" s="3">
        <f t="shared" si="448"/>
        <v>1.0978355091383787</v>
      </c>
      <c r="L321" s="3">
        <f t="shared" si="449"/>
        <v>1.7539934725848634</v>
      </c>
      <c r="M321" s="5">
        <f t="shared" si="450"/>
        <v>5.7738621359870818E-2</v>
      </c>
      <c r="N321" s="5">
        <f t="shared" si="451"/>
        <v>6.3387508777561843E-2</v>
      </c>
      <c r="O321" s="5">
        <f t="shared" si="452"/>
        <v>0.10127316498126238</v>
      </c>
      <c r="P321" s="5">
        <f t="shared" si="453"/>
        <v>0.1111812766392592</v>
      </c>
      <c r="Q321" s="5">
        <f t="shared" si="454"/>
        <v>3.4794528985914022E-2</v>
      </c>
      <c r="R321" s="5">
        <f t="shared" si="455"/>
        <v>8.8816235162572116E-2</v>
      </c>
      <c r="S321" s="5">
        <f t="shared" si="456"/>
        <v>5.3522564203995503E-2</v>
      </c>
      <c r="T321" s="5">
        <f t="shared" si="457"/>
        <v>6.1029376722958023E-2</v>
      </c>
      <c r="U321" s="5">
        <f t="shared" si="458"/>
        <v>9.750561674945632E-2</v>
      </c>
      <c r="V321" s="5">
        <f t="shared" si="459"/>
        <v>1.1451428056404632E-2</v>
      </c>
      <c r="W321" s="5">
        <f t="shared" si="460"/>
        <v>1.2732889814827003E-2</v>
      </c>
      <c r="X321" s="5">
        <f t="shared" si="461"/>
        <v>2.233340562234885E-2</v>
      </c>
      <c r="Y321" s="5">
        <f t="shared" si="462"/>
        <v>1.9586323841094991E-2</v>
      </c>
      <c r="Z321" s="5">
        <f t="shared" si="463"/>
        <v>5.192769891157123E-2</v>
      </c>
      <c r="AA321" s="5">
        <f t="shared" si="464"/>
        <v>5.7008071772969224E-2</v>
      </c>
      <c r="AB321" s="5">
        <f t="shared" si="465"/>
        <v>3.1292742749937451E-2</v>
      </c>
      <c r="AC321" s="5">
        <f t="shared" si="466"/>
        <v>1.3781767306131289E-3</v>
      </c>
      <c r="AD321" s="5">
        <f t="shared" si="467"/>
        <v>3.4946546431658689E-3</v>
      </c>
      <c r="AE321" s="5">
        <f t="shared" si="468"/>
        <v>6.129601433051318E-3</v>
      </c>
      <c r="AF321" s="5">
        <f t="shared" si="469"/>
        <v>5.3756404515594202E-3</v>
      </c>
      <c r="AG321" s="5">
        <f t="shared" si="470"/>
        <v>3.1429460876661228E-3</v>
      </c>
      <c r="AH321" s="5">
        <f t="shared" si="471"/>
        <v>2.277021123431202E-2</v>
      </c>
      <c r="AI321" s="5">
        <f t="shared" si="472"/>
        <v>2.4997946443609365E-2</v>
      </c>
      <c r="AJ321" s="5">
        <f t="shared" si="473"/>
        <v>1.3721816630666904E-2</v>
      </c>
      <c r="AK321" s="5">
        <f t="shared" si="474"/>
        <v>5.0214325156772259E-3</v>
      </c>
      <c r="AL321" s="5">
        <f t="shared" si="475"/>
        <v>1.0615248146578256E-4</v>
      </c>
      <c r="AM321" s="5">
        <f t="shared" si="476"/>
        <v>7.6731119188856039E-4</v>
      </c>
      <c r="AN321" s="5">
        <f t="shared" si="477"/>
        <v>1.3458588220138464E-3</v>
      </c>
      <c r="AO321" s="5">
        <f t="shared" si="478"/>
        <v>1.1803137944165203E-3</v>
      </c>
      <c r="AP321" s="5">
        <f t="shared" si="479"/>
        <v>6.9008756366948287E-4</v>
      </c>
      <c r="AQ321" s="5">
        <f t="shared" si="480"/>
        <v>3.0260227054706616E-4</v>
      </c>
      <c r="AR321" s="5">
        <f t="shared" si="481"/>
        <v>7.9877603748723606E-3</v>
      </c>
      <c r="AS321" s="5">
        <f t="shared" si="482"/>
        <v>8.7692469780233633E-3</v>
      </c>
      <c r="AT321" s="5">
        <f t="shared" si="483"/>
        <v>4.8135953604392335E-3</v>
      </c>
      <c r="AU321" s="5">
        <f t="shared" si="484"/>
        <v>1.7615119711046484E-3</v>
      </c>
      <c r="AV321" s="5">
        <f t="shared" si="485"/>
        <v>4.8346259791275505E-4</v>
      </c>
      <c r="AW321" s="5">
        <f t="shared" si="486"/>
        <v>5.677967426416248E-6</v>
      </c>
      <c r="AX321" s="5">
        <f t="shared" si="487"/>
        <v>1.4039691216909226E-4</v>
      </c>
      <c r="AY321" s="5">
        <f t="shared" si="488"/>
        <v>2.4625526751565814E-4</v>
      </c>
      <c r="AZ321" s="5">
        <f t="shared" si="489"/>
        <v>2.1596506590605195E-4</v>
      </c>
      <c r="BA321" s="5">
        <f t="shared" si="490"/>
        <v>1.262671053018583E-4</v>
      </c>
      <c r="BB321" s="5">
        <f t="shared" si="491"/>
        <v>5.5367919625411277E-5</v>
      </c>
      <c r="BC321" s="5">
        <f t="shared" si="492"/>
        <v>1.9422993922714942E-5</v>
      </c>
      <c r="BD321" s="5">
        <f t="shared" si="493"/>
        <v>2.3350799263496909E-3</v>
      </c>
      <c r="BE321" s="5">
        <f t="shared" si="494"/>
        <v>2.56353365982292E-3</v>
      </c>
      <c r="BF321" s="5">
        <f t="shared" si="495"/>
        <v>1.4071691403125333E-3</v>
      </c>
      <c r="BG321" s="5">
        <f t="shared" si="496"/>
        <v>5.1494674986627504E-4</v>
      </c>
      <c r="BH321" s="5">
        <f t="shared" si="497"/>
        <v>1.4133170682964881E-4</v>
      </c>
      <c r="BI321" s="5">
        <f t="shared" si="498"/>
        <v>3.1031793264944727E-5</v>
      </c>
      <c r="BJ321" s="8">
        <f t="shared" si="499"/>
        <v>0.23709672528712372</v>
      </c>
      <c r="BK321" s="8">
        <f t="shared" si="500"/>
        <v>0.23562447473912473</v>
      </c>
      <c r="BL321" s="8">
        <f t="shared" si="501"/>
        <v>0.47321590849926137</v>
      </c>
      <c r="BM321" s="8">
        <f t="shared" si="502"/>
        <v>0.54043289423055163</v>
      </c>
      <c r="BN321" s="8">
        <f t="shared" si="503"/>
        <v>0.45719133590644034</v>
      </c>
    </row>
    <row r="322" spans="1:66" x14ac:dyDescent="0.25">
      <c r="A322" t="s">
        <v>145</v>
      </c>
      <c r="B322" t="s">
        <v>434</v>
      </c>
      <c r="C322" t="s">
        <v>360</v>
      </c>
      <c r="D322" t="s">
        <v>493</v>
      </c>
      <c r="E322">
        <f>VLOOKUP(A322,home!$A$2:$E$405,3,FALSE)</f>
        <v>1.4020887728459499</v>
      </c>
      <c r="F322">
        <f>VLOOKUP(B322,home!$B$2:$E$405,3,FALSE)</f>
        <v>0.87</v>
      </c>
      <c r="G322">
        <f>VLOOKUP(C322,away!$B$2:$E$405,4,FALSE)</f>
        <v>0.89</v>
      </c>
      <c r="H322">
        <f>VLOOKUP(A322,away!$A$2:$E$405,3,FALSE)</f>
        <v>1.2193211488250699</v>
      </c>
      <c r="I322">
        <f>VLOOKUP(C322,away!$B$2:$E$405,3,FALSE)</f>
        <v>1.1100000000000001</v>
      </c>
      <c r="J322">
        <f>VLOOKUP(B322,home!$B$2:$E$405,4,FALSE)</f>
        <v>1.0900000000000001</v>
      </c>
      <c r="K322" s="3">
        <f t="shared" si="448"/>
        <v>1.085637336814619</v>
      </c>
      <c r="L322" s="3">
        <f t="shared" si="449"/>
        <v>1.4752566579634523</v>
      </c>
      <c r="M322" s="5">
        <f t="shared" si="450"/>
        <v>7.7235661291824451E-2</v>
      </c>
      <c r="N322" s="5">
        <f t="shared" si="451"/>
        <v>8.3849917631972248E-2</v>
      </c>
      <c r="O322" s="5">
        <f t="shared" si="452"/>
        <v>0.11394242355297411</v>
      </c>
      <c r="P322" s="5">
        <f t="shared" si="453"/>
        <v>0.12370014925625411</v>
      </c>
      <c r="Q322" s="5">
        <f t="shared" si="454"/>
        <v>4.5515300635049757E-2</v>
      </c>
      <c r="R322" s="5">
        <f t="shared" si="455"/>
        <v>8.404715948550838E-2</v>
      </c>
      <c r="S322" s="5">
        <f t="shared" si="456"/>
        <v>4.9529345221128028E-2</v>
      </c>
      <c r="T322" s="5">
        <f t="shared" si="457"/>
        <v>6.7146750301065303E-2</v>
      </c>
      <c r="U322" s="5">
        <f t="shared" si="458"/>
        <v>9.1244734390680857E-2</v>
      </c>
      <c r="V322" s="5">
        <f t="shared" si="459"/>
        <v>8.8139875255994378E-3</v>
      </c>
      <c r="W322" s="5">
        <f t="shared" si="460"/>
        <v>1.6471036588584054E-2</v>
      </c>
      <c r="X322" s="5">
        <f t="shared" si="461"/>
        <v>2.4299006390868252E-2</v>
      </c>
      <c r="Y322" s="5">
        <f t="shared" si="462"/>
        <v>1.7923635480012436E-2</v>
      </c>
      <c r="Z322" s="5">
        <f t="shared" si="463"/>
        <v>4.1330377204637468E-2</v>
      </c>
      <c r="AA322" s="5">
        <f t="shared" si="464"/>
        <v>4.4869800637986255E-2</v>
      </c>
      <c r="AB322" s="5">
        <f t="shared" si="465"/>
        <v>2.4356165434013147E-2</v>
      </c>
      <c r="AC322" s="5">
        <f t="shared" si="466"/>
        <v>8.8227668591123155E-4</v>
      </c>
      <c r="AD322" s="5">
        <f t="shared" si="467"/>
        <v>4.4703930741516349E-3</v>
      </c>
      <c r="AE322" s="5">
        <f t="shared" si="468"/>
        <v>6.5949771463559041E-3</v>
      </c>
      <c r="AF322" s="5">
        <f t="shared" si="469"/>
        <v>4.8646419721391793E-3</v>
      </c>
      <c r="AG322" s="5">
        <f t="shared" si="470"/>
        <v>2.3921984860022618E-3</v>
      </c>
      <c r="AH322" s="5">
        <f t="shared" si="471"/>
        <v>1.5243228536820577E-2</v>
      </c>
      <c r="AI322" s="5">
        <f t="shared" si="472"/>
        <v>1.6548618033170492E-2</v>
      </c>
      <c r="AJ322" s="5">
        <f t="shared" si="473"/>
        <v>8.9828988047467948E-3</v>
      </c>
      <c r="AK322" s="5">
        <f t="shared" si="474"/>
        <v>3.2507234450868455E-3</v>
      </c>
      <c r="AL322" s="5">
        <f t="shared" si="475"/>
        <v>5.6521951599622007E-5</v>
      </c>
      <c r="AM322" s="5">
        <f t="shared" si="476"/>
        <v>9.7064512630729992E-4</v>
      </c>
      <c r="AN322" s="5">
        <f t="shared" si="477"/>
        <v>1.4319506851046204E-3</v>
      </c>
      <c r="AO322" s="5">
        <f t="shared" si="478"/>
        <v>1.0562473910379593E-3</v>
      </c>
      <c r="AP322" s="5">
        <f t="shared" si="479"/>
        <v>5.1941199869509202E-4</v>
      </c>
      <c r="AQ322" s="5">
        <f t="shared" si="480"/>
        <v>1.9156650232525957E-4</v>
      </c>
      <c r="AR322" s="5">
        <f t="shared" si="481"/>
        <v>4.497534877560605E-3</v>
      </c>
      <c r="AS322" s="5">
        <f t="shared" si="482"/>
        <v>4.8826917867057585E-3</v>
      </c>
      <c r="AT322" s="5">
        <f t="shared" si="483"/>
        <v>2.6504162539029265E-3</v>
      </c>
      <c r="AU322" s="5">
        <f t="shared" si="484"/>
        <v>9.591302811124508E-4</v>
      </c>
      <c r="AV322" s="5">
        <f t="shared" si="485"/>
        <v>2.6031691101129453E-4</v>
      </c>
      <c r="AW322" s="5">
        <f t="shared" si="486"/>
        <v>2.5145889477107943E-6</v>
      </c>
      <c r="AX322" s="5">
        <f t="shared" si="487"/>
        <v>1.7562809831939103E-4</v>
      </c>
      <c r="AY322" s="5">
        <f t="shared" si="488"/>
        <v>2.5909652137114141E-4</v>
      </c>
      <c r="AZ322" s="5">
        <f t="shared" si="489"/>
        <v>1.9111693410397317E-4</v>
      </c>
      <c r="BA322" s="5">
        <f t="shared" si="490"/>
        <v>9.3982176495482965E-5</v>
      </c>
      <c r="BB322" s="5">
        <f t="shared" si="491"/>
        <v>3.4661957901214369E-5</v>
      </c>
      <c r="BC322" s="5">
        <f t="shared" si="492"/>
        <v>1.0227056834363068E-5</v>
      </c>
      <c r="BD322" s="5">
        <f t="shared" si="493"/>
        <v>1.1058363787573556E-3</v>
      </c>
      <c r="BE322" s="5">
        <f t="shared" si="494"/>
        <v>1.2005372611868577E-3</v>
      </c>
      <c r="BF322" s="5">
        <f t="shared" si="495"/>
        <v>6.516740374908084E-4</v>
      </c>
      <c r="BG322" s="5">
        <f t="shared" si="496"/>
        <v>2.3582722217758384E-4</v>
      </c>
      <c r="BH322" s="5">
        <f t="shared" si="497"/>
        <v>6.4005709358315395E-5</v>
      </c>
      <c r="BI322" s="5">
        <f t="shared" si="498"/>
        <v>1.3897397569738416E-5</v>
      </c>
      <c r="BJ322" s="8">
        <f t="shared" si="499"/>
        <v>0.27846239215469676</v>
      </c>
      <c r="BK322" s="8">
        <f t="shared" si="500"/>
        <v>0.26047703845368797</v>
      </c>
      <c r="BL322" s="8">
        <f t="shared" si="501"/>
        <v>0.41900762043782114</v>
      </c>
      <c r="BM322" s="8">
        <f t="shared" si="502"/>
        <v>0.47073023446483692</v>
      </c>
      <c r="BN322" s="8">
        <f t="shared" si="503"/>
        <v>0.52829061185358306</v>
      </c>
    </row>
    <row r="323" spans="1:66" x14ac:dyDescent="0.25">
      <c r="A323" t="s">
        <v>27</v>
      </c>
      <c r="B323" t="s">
        <v>297</v>
      </c>
      <c r="C323" t="s">
        <v>298</v>
      </c>
      <c r="D323" t="s">
        <v>493</v>
      </c>
      <c r="E323">
        <f>VLOOKUP(A323,home!$A$2:$E$405,3,FALSE)</f>
        <v>1.2700296735904999</v>
      </c>
      <c r="F323">
        <f>VLOOKUP(B323,home!$B$2:$E$405,3,FALSE)</f>
        <v>1.07</v>
      </c>
      <c r="G323">
        <f>VLOOKUP(C323,away!$B$2:$E$405,4,FALSE)</f>
        <v>0.74</v>
      </c>
      <c r="H323">
        <f>VLOOKUP(A323,away!$A$2:$E$405,3,FALSE)</f>
        <v>1.07418397626113</v>
      </c>
      <c r="I323">
        <f>VLOOKUP(C323,away!$B$2:$E$405,3,FALSE)</f>
        <v>1.39</v>
      </c>
      <c r="J323">
        <f>VLOOKUP(B323,home!$B$2:$E$405,4,FALSE)</f>
        <v>1.1499999999999999</v>
      </c>
      <c r="K323" s="3">
        <f t="shared" si="448"/>
        <v>1.0056094955489578</v>
      </c>
      <c r="L323" s="3">
        <f t="shared" si="449"/>
        <v>1.7170830860534161</v>
      </c>
      <c r="M323" s="5">
        <f t="shared" si="450"/>
        <v>6.5697619856234638E-2</v>
      </c>
      <c r="N323" s="5">
        <f t="shared" si="451"/>
        <v>6.6066150362395312E-2</v>
      </c>
      <c r="O323" s="5">
        <f t="shared" si="452"/>
        <v>0.11280827184910756</v>
      </c>
      <c r="P323" s="5">
        <f t="shared" si="453"/>
        <v>0.11344106934793075</v>
      </c>
      <c r="Q323" s="5">
        <f t="shared" si="454"/>
        <v>3.3218374069394971E-2</v>
      </c>
      <c r="R323" s="5">
        <f t="shared" si="455"/>
        <v>9.6850587779509181E-2</v>
      </c>
      <c r="S323" s="5">
        <f t="shared" si="456"/>
        <v>4.8970100602437554E-2</v>
      </c>
      <c r="T323" s="5">
        <f t="shared" si="457"/>
        <v>5.7038708260753496E-2</v>
      </c>
      <c r="U323" s="5">
        <f t="shared" si="458"/>
        <v>9.7393870720572276E-2</v>
      </c>
      <c r="V323" s="5">
        <f t="shared" si="459"/>
        <v>9.3952677781303888E-3</v>
      </c>
      <c r="W323" s="5">
        <f t="shared" si="460"/>
        <v>1.1134904130293621E-2</v>
      </c>
      <c r="X323" s="5">
        <f t="shared" si="461"/>
        <v>1.91195555469535E-2</v>
      </c>
      <c r="Y323" s="5">
        <f t="shared" si="462"/>
        <v>1.6414932721266314E-2</v>
      </c>
      <c r="Z323" s="5">
        <f t="shared" si="463"/>
        <v>5.543350205017563E-2</v>
      </c>
      <c r="AA323" s="5">
        <f t="shared" si="464"/>
        <v>5.5744456033189234E-2</v>
      </c>
      <c r="AB323" s="5">
        <f t="shared" si="465"/>
        <v>2.8028577155593242E-2</v>
      </c>
      <c r="AC323" s="5">
        <f t="shared" si="466"/>
        <v>1.0139343954674149E-3</v>
      </c>
      <c r="AD323" s="5">
        <f t="shared" si="467"/>
        <v>2.7993413313626434E-3</v>
      </c>
      <c r="AE323" s="5">
        <f t="shared" si="468"/>
        <v>4.8067016521730465E-3</v>
      </c>
      <c r="AF323" s="5">
        <f t="shared" si="469"/>
        <v>4.126753053325675E-3</v>
      </c>
      <c r="AG323" s="5">
        <f t="shared" si="470"/>
        <v>2.3619926227282694E-3</v>
      </c>
      <c r="AH323" s="5">
        <f t="shared" si="471"/>
        <v>2.3795982192765987E-2</v>
      </c>
      <c r="AI323" s="5">
        <f t="shared" si="472"/>
        <v>2.3929465648959387E-2</v>
      </c>
      <c r="AJ323" s="5">
        <f t="shared" si="473"/>
        <v>1.2031848940003082E-2</v>
      </c>
      <c r="AK323" s="5">
        <f t="shared" si="474"/>
        <v>4.0331138476925876E-3</v>
      </c>
      <c r="AL323" s="5">
        <f t="shared" si="475"/>
        <v>7.0031031457256526E-5</v>
      </c>
      <c r="AM323" s="5">
        <f t="shared" si="476"/>
        <v>5.6300884482018737E-4</v>
      </c>
      <c r="AN323" s="5">
        <f t="shared" si="477"/>
        <v>9.6673296473921623E-4</v>
      </c>
      <c r="AO323" s="5">
        <f t="shared" si="478"/>
        <v>8.29980411241991E-4</v>
      </c>
      <c r="AP323" s="5">
        <f t="shared" si="479"/>
        <v>4.750484419664271E-4</v>
      </c>
      <c r="AQ323" s="5">
        <f t="shared" si="480"/>
        <v>2.0392441118914498E-4</v>
      </c>
      <c r="AR323" s="5">
        <f t="shared" si="481"/>
        <v>8.1719357078453465E-3</v>
      </c>
      <c r="AS323" s="5">
        <f t="shared" si="482"/>
        <v>8.2177761448248739E-3</v>
      </c>
      <c r="AT323" s="5">
        <f t="shared" si="483"/>
        <v>4.1319368617658012E-3</v>
      </c>
      <c r="AU323" s="5">
        <f t="shared" si="484"/>
        <v>1.3850383144001503E-3</v>
      </c>
      <c r="AV323" s="5">
        <f t="shared" si="485"/>
        <v>3.4820192016497847E-4</v>
      </c>
      <c r="AW323" s="5">
        <f t="shared" si="486"/>
        <v>3.358989900088377E-6</v>
      </c>
      <c r="AX323" s="5">
        <f t="shared" si="487"/>
        <v>9.4361173404871639E-5</v>
      </c>
      <c r="AY323" s="5">
        <f t="shared" si="488"/>
        <v>1.6202597483365851E-4</v>
      </c>
      <c r="AZ323" s="5">
        <f t="shared" si="489"/>
        <v>1.3910603044409579E-4</v>
      </c>
      <c r="BA323" s="5">
        <f t="shared" si="490"/>
        <v>7.961887068119615E-5</v>
      </c>
      <c r="BB323" s="5">
        <f t="shared" si="491"/>
        <v>3.4178054044339035E-5</v>
      </c>
      <c r="BC323" s="5">
        <f t="shared" si="492"/>
        <v>1.1737311702750816E-5</v>
      </c>
      <c r="BD323" s="5">
        <f t="shared" si="493"/>
        <v>2.3386487640428676E-3</v>
      </c>
      <c r="BE323" s="5">
        <f t="shared" si="494"/>
        <v>2.3517674038753419E-3</v>
      </c>
      <c r="BF323" s="5">
        <f t="shared" si="495"/>
        <v>1.1824798163297824E-3</v>
      </c>
      <c r="BG323" s="5">
        <f t="shared" si="496"/>
        <v>3.9637097719873892E-4</v>
      </c>
      <c r="BH323" s="5">
        <f t="shared" si="497"/>
        <v>9.9648604607767828E-5</v>
      </c>
      <c r="BI323" s="5">
        <f t="shared" si="498"/>
        <v>2.0041516602354997E-5</v>
      </c>
      <c r="BJ323" s="8">
        <f t="shared" si="499"/>
        <v>0.22064713623971469</v>
      </c>
      <c r="BK323" s="8">
        <f t="shared" si="500"/>
        <v>0.23875004898649163</v>
      </c>
      <c r="BL323" s="8">
        <f t="shared" si="501"/>
        <v>0.48326002019905062</v>
      </c>
      <c r="BM323" s="8">
        <f t="shared" si="502"/>
        <v>0.50984996722592668</v>
      </c>
      <c r="BN323" s="8">
        <f t="shared" si="503"/>
        <v>0.48808207326457242</v>
      </c>
    </row>
    <row r="324" spans="1:66" x14ac:dyDescent="0.25">
      <c r="A324" t="s">
        <v>37</v>
      </c>
      <c r="B324" t="s">
        <v>39</v>
      </c>
      <c r="C324" t="s">
        <v>226</v>
      </c>
      <c r="D324" t="s">
        <v>493</v>
      </c>
      <c r="E324">
        <f>VLOOKUP(A324,home!$A$2:$E$405,3,FALSE)</f>
        <v>1.5680000000000001</v>
      </c>
      <c r="F324">
        <f>VLOOKUP(B324,home!$B$2:$E$405,3,FALSE)</f>
        <v>0.98</v>
      </c>
      <c r="G324">
        <f>VLOOKUP(C324,away!$B$2:$E$405,4,FALSE)</f>
        <v>1.1299999999999999</v>
      </c>
      <c r="H324">
        <f>VLOOKUP(A324,away!$A$2:$E$405,3,FALSE)</f>
        <v>1.264</v>
      </c>
      <c r="I324">
        <f>VLOOKUP(C324,away!$B$2:$E$405,3,FALSE)</f>
        <v>1.08</v>
      </c>
      <c r="J324">
        <f>VLOOKUP(B324,home!$B$2:$E$405,4,FALSE)</f>
        <v>0.61</v>
      </c>
      <c r="K324" s="3">
        <f t="shared" si="448"/>
        <v>1.7364031999999998</v>
      </c>
      <c r="L324" s="3">
        <f t="shared" si="449"/>
        <v>0.8327232</v>
      </c>
      <c r="M324" s="5">
        <f t="shared" si="450"/>
        <v>7.6602436089982656E-2</v>
      </c>
      <c r="N324" s="5">
        <f t="shared" si="451"/>
        <v>0.13301271515444135</v>
      </c>
      <c r="O324" s="5">
        <f t="shared" si="452"/>
        <v>6.3788625708645852E-2</v>
      </c>
      <c r="P324" s="5">
        <f t="shared" si="453"/>
        <v>0.11076277380409492</v>
      </c>
      <c r="Q324" s="5">
        <f t="shared" si="454"/>
        <v>0.11548185211743024</v>
      </c>
      <c r="R324" s="5">
        <f t="shared" si="455"/>
        <v>2.6559134261852916E-2</v>
      </c>
      <c r="S324" s="5">
        <f t="shared" si="456"/>
        <v>4.003917070720104E-2</v>
      </c>
      <c r="T324" s="5">
        <f t="shared" si="457"/>
        <v>9.6164417437153302E-2</v>
      </c>
      <c r="U324" s="5">
        <f t="shared" si="458"/>
        <v>4.6117365721511039E-2</v>
      </c>
      <c r="V324" s="5">
        <f t="shared" si="459"/>
        <v>6.432707531847744E-3</v>
      </c>
      <c r="W324" s="5">
        <f t="shared" si="460"/>
        <v>6.6841019186210882E-2</v>
      </c>
      <c r="X324" s="5">
        <f t="shared" si="461"/>
        <v>5.5660067388002922E-2</v>
      </c>
      <c r="Y324" s="5">
        <f t="shared" si="462"/>
        <v>2.3174714713776714E-2</v>
      </c>
      <c r="Z324" s="5">
        <f t="shared" si="463"/>
        <v>7.372135757253268E-3</v>
      </c>
      <c r="AA324" s="5">
        <f t="shared" si="464"/>
        <v>1.2801000119728996E-2</v>
      </c>
      <c r="AB324" s="5">
        <f t="shared" si="465"/>
        <v>1.1113848785548906E-2</v>
      </c>
      <c r="AC324" s="5">
        <f t="shared" si="466"/>
        <v>5.8133311881637716E-4</v>
      </c>
      <c r="AD324" s="5">
        <f t="shared" si="467"/>
        <v>2.901573990154949E-2</v>
      </c>
      <c r="AE324" s="5">
        <f t="shared" si="468"/>
        <v>2.416207978118598E-2</v>
      </c>
      <c r="AF324" s="5">
        <f t="shared" si="469"/>
        <v>1.0060162197022242E-2</v>
      </c>
      <c r="AG324" s="5">
        <f t="shared" si="470"/>
        <v>2.7924434857411313E-3</v>
      </c>
      <c r="AH324" s="5">
        <f t="shared" si="471"/>
        <v>1.5347371196535908E-3</v>
      </c>
      <c r="AI324" s="5">
        <f t="shared" si="472"/>
        <v>2.6649224457252776E-3</v>
      </c>
      <c r="AJ324" s="5">
        <f t="shared" si="473"/>
        <v>2.3136899312545993E-3</v>
      </c>
      <c r="AK324" s="5">
        <f t="shared" si="474"/>
        <v>1.3391662001460886E-3</v>
      </c>
      <c r="AL324" s="5">
        <f t="shared" si="475"/>
        <v>3.3622987482356448E-5</v>
      </c>
      <c r="AM324" s="5">
        <f t="shared" si="476"/>
        <v>1.0076604723083639E-2</v>
      </c>
      <c r="AN324" s="5">
        <f t="shared" si="477"/>
        <v>8.3910225301413229E-3</v>
      </c>
      <c r="AO324" s="5">
        <f t="shared" si="478"/>
        <v>3.4936995662856888E-3</v>
      </c>
      <c r="AP324" s="5">
        <f t="shared" si="479"/>
        <v>9.6976156089201044E-4</v>
      </c>
      <c r="AQ324" s="5">
        <f t="shared" si="480"/>
        <v>2.0188573755574742E-4</v>
      </c>
      <c r="AR324" s="5">
        <f t="shared" si="481"/>
        <v>2.5560224108734427E-4</v>
      </c>
      <c r="AS324" s="5">
        <f t="shared" si="482"/>
        <v>4.4382854935123606E-4</v>
      </c>
      <c r="AT324" s="5">
        <f t="shared" si="483"/>
        <v>3.8533265667242212E-4</v>
      </c>
      <c r="AU324" s="5">
        <f t="shared" si="484"/>
        <v>2.2303095270349835E-4</v>
      </c>
      <c r="AV324" s="5">
        <f t="shared" si="485"/>
        <v>9.6817914993350799E-5</v>
      </c>
      <c r="AW324" s="5">
        <f t="shared" si="486"/>
        <v>1.3504703082054437E-6</v>
      </c>
      <c r="AX324" s="5">
        <f t="shared" si="487"/>
        <v>2.9161747810495914E-3</v>
      </c>
      <c r="AY324" s="5">
        <f t="shared" si="488"/>
        <v>2.4283663954349152E-3</v>
      </c>
      <c r="AZ324" s="5">
        <f t="shared" si="489"/>
        <v>1.0110785177895138E-3</v>
      </c>
      <c r="BA324" s="5">
        <f t="shared" si="490"/>
        <v>2.806495129283137E-4</v>
      </c>
      <c r="BB324" s="5">
        <f t="shared" si="491"/>
        <v>5.8425840121026678E-5</v>
      </c>
      <c r="BC324" s="5">
        <f t="shared" si="492"/>
        <v>9.7305105096539477E-6</v>
      </c>
      <c r="BD324" s="5">
        <f t="shared" si="493"/>
        <v>3.5474319354237451E-5</v>
      </c>
      <c r="BE324" s="5">
        <f t="shared" si="494"/>
        <v>6.159772164451983E-5</v>
      </c>
      <c r="BF324" s="5">
        <f t="shared" si="495"/>
        <v>5.3479240488126755E-5</v>
      </c>
      <c r="BG324" s="5">
        <f t="shared" si="496"/>
        <v>3.095384143905095E-5</v>
      </c>
      <c r="BH324" s="5">
        <f t="shared" si="497"/>
        <v>1.3437087331765168E-5</v>
      </c>
      <c r="BI324" s="5">
        <f t="shared" si="498"/>
        <v>4.6664402883112977E-6</v>
      </c>
      <c r="BJ324" s="8">
        <f t="shared" si="499"/>
        <v>0.58620261103830562</v>
      </c>
      <c r="BK324" s="8">
        <f t="shared" si="500"/>
        <v>0.23688041063486001</v>
      </c>
      <c r="BL324" s="8">
        <f t="shared" si="501"/>
        <v>0.16983671125942115</v>
      </c>
      <c r="BM324" s="8">
        <f t="shared" si="502"/>
        <v>0.47165731562826529</v>
      </c>
      <c r="BN324" s="8">
        <f t="shared" si="503"/>
        <v>0.52620753713644797</v>
      </c>
    </row>
    <row r="325" spans="1:66" x14ac:dyDescent="0.25">
      <c r="A325" t="s">
        <v>37</v>
      </c>
      <c r="B325" t="s">
        <v>228</v>
      </c>
      <c r="C325" t="s">
        <v>230</v>
      </c>
      <c r="D325" t="s">
        <v>493</v>
      </c>
      <c r="E325">
        <f>VLOOKUP(A325,home!$A$2:$E$405,3,FALSE)</f>
        <v>1.5680000000000001</v>
      </c>
      <c r="F325">
        <f>VLOOKUP(B325,home!$B$2:$E$405,3,FALSE)</f>
        <v>0.9</v>
      </c>
      <c r="G325">
        <f>VLOOKUP(C325,away!$B$2:$E$405,4,FALSE)</f>
        <v>0.78</v>
      </c>
      <c r="H325">
        <f>VLOOKUP(A325,away!$A$2:$E$405,3,FALSE)</f>
        <v>1.264</v>
      </c>
      <c r="I325">
        <f>VLOOKUP(C325,away!$B$2:$E$405,3,FALSE)</f>
        <v>0.98</v>
      </c>
      <c r="J325">
        <f>VLOOKUP(B325,home!$B$2:$E$405,4,FALSE)</f>
        <v>1.45</v>
      </c>
      <c r="K325" s="3">
        <f t="shared" si="448"/>
        <v>1.1007359999999999</v>
      </c>
      <c r="L325" s="3">
        <f t="shared" si="449"/>
        <v>1.796144</v>
      </c>
      <c r="M325" s="5">
        <f t="shared" si="450"/>
        <v>5.5195160590738646E-2</v>
      </c>
      <c r="N325" s="5">
        <f t="shared" si="451"/>
        <v>6.0755300288007283E-2</v>
      </c>
      <c r="O325" s="5">
        <f t="shared" si="452"/>
        <v>9.9138456524091659E-2</v>
      </c>
      <c r="P325" s="5">
        <f t="shared" si="453"/>
        <v>0.10912526808050253</v>
      </c>
      <c r="Q325" s="5">
        <f t="shared" si="454"/>
        <v>3.3437773108910003E-2</v>
      </c>
      <c r="R325" s="5">
        <f t="shared" si="455"/>
        <v>8.9033471927504076E-2</v>
      </c>
      <c r="S325" s="5">
        <f t="shared" si="456"/>
        <v>5.3937356129550279E-2</v>
      </c>
      <c r="T325" s="5">
        <f t="shared" si="457"/>
        <v>6.0059055542930034E-2</v>
      </c>
      <c r="U325" s="5">
        <f t="shared" si="458"/>
        <v>9.8002347755593106E-2</v>
      </c>
      <c r="V325" s="5">
        <f t="shared" si="459"/>
        <v>1.184872084234124E-2</v>
      </c>
      <c r="W325" s="5">
        <f t="shared" si="460"/>
        <v>1.2268720206936385E-2</v>
      </c>
      <c r="X325" s="5">
        <f t="shared" si="461"/>
        <v>2.2036388187367542E-2</v>
      </c>
      <c r="Y325" s="5">
        <f t="shared" si="462"/>
        <v>1.9790263212205551E-2</v>
      </c>
      <c r="Z325" s="5">
        <f t="shared" si="463"/>
        <v>5.3305645467251611E-2</v>
      </c>
      <c r="AA325" s="5">
        <f t="shared" si="464"/>
        <v>5.8675442969040661E-2</v>
      </c>
      <c r="AB325" s="5">
        <f t="shared" si="465"/>
        <v>3.2293086195984977E-2</v>
      </c>
      <c r="AC325" s="5">
        <f t="shared" si="466"/>
        <v>1.4641170807514607E-3</v>
      </c>
      <c r="AD325" s="5">
        <f t="shared" si="467"/>
        <v>3.3761555014255812E-3</v>
      </c>
      <c r="AE325" s="5">
        <f t="shared" si="468"/>
        <v>6.0640614469525478E-3</v>
      </c>
      <c r="AF325" s="5">
        <f t="shared" si="469"/>
        <v>5.4459637917875703E-3</v>
      </c>
      <c r="AG325" s="5">
        <f t="shared" si="470"/>
        <v>3.2605783962788306E-3</v>
      </c>
      <c r="AH325" s="5">
        <f t="shared" si="471"/>
        <v>2.3936153818032789E-2</v>
      </c>
      <c r="AI325" s="5">
        <f t="shared" si="472"/>
        <v>2.6347386209046135E-2</v>
      </c>
      <c r="AJ325" s="5">
        <f t="shared" si="473"/>
        <v>1.4500758253100307E-2</v>
      </c>
      <c r="AK325" s="5">
        <f t="shared" si="474"/>
        <v>5.3205022121615396E-3</v>
      </c>
      <c r="AL325" s="5">
        <f t="shared" si="475"/>
        <v>1.1578708511996218E-4</v>
      </c>
      <c r="AM325" s="5">
        <f t="shared" si="476"/>
        <v>7.4325118040343742E-4</v>
      </c>
      <c r="AN325" s="5">
        <f t="shared" si="477"/>
        <v>1.3349861481745514E-3</v>
      </c>
      <c r="AO325" s="5">
        <f t="shared" si="478"/>
        <v>1.1989136800634162E-3</v>
      </c>
      <c r="AP325" s="5">
        <f t="shared" si="479"/>
        <v>7.1780720432127474E-4</v>
      </c>
      <c r="AQ325" s="5">
        <f t="shared" si="480"/>
        <v>3.2232127579960785E-4</v>
      </c>
      <c r="AR325" s="5">
        <f t="shared" si="481"/>
        <v>8.5985558126673387E-3</v>
      </c>
      <c r="AS325" s="5">
        <f t="shared" si="482"/>
        <v>9.4647399310121942E-3</v>
      </c>
      <c r="AT325" s="5">
        <f t="shared" si="483"/>
        <v>5.2090899863513201E-3</v>
      </c>
      <c r="AU325" s="5">
        <f t="shared" si="484"/>
        <v>1.9112776250721354E-3</v>
      </c>
      <c r="AV325" s="5">
        <f t="shared" si="485"/>
        <v>5.2595302197785032E-4</v>
      </c>
      <c r="AW325" s="5">
        <f t="shared" si="486"/>
        <v>6.3588992267235311E-6</v>
      </c>
      <c r="AX325" s="5">
        <f t="shared" si="487"/>
        <v>1.3635388855209307E-4</v>
      </c>
      <c r="AY325" s="5">
        <f t="shared" si="488"/>
        <v>2.4491121879951063E-4</v>
      </c>
      <c r="AZ325" s="5">
        <f t="shared" si="489"/>
        <v>2.1994790808971417E-4</v>
      </c>
      <c r="BA325" s="5">
        <f t="shared" si="490"/>
        <v>1.3168603847596382E-4</v>
      </c>
      <c r="BB325" s="5">
        <f t="shared" si="491"/>
        <v>5.9131771973092872E-5</v>
      </c>
      <c r="BC325" s="5">
        <f t="shared" si="492"/>
        <v>2.1241835487767788E-5</v>
      </c>
      <c r="BD325" s="5">
        <f t="shared" si="493"/>
        <v>2.5740407385979273E-3</v>
      </c>
      <c r="BE325" s="5">
        <f t="shared" si="494"/>
        <v>2.8333393064413274E-3</v>
      </c>
      <c r="BF325" s="5">
        <f t="shared" si="495"/>
        <v>1.5593792874075009E-3</v>
      </c>
      <c r="BG325" s="5">
        <f t="shared" si="496"/>
        <v>5.7215497310126099E-4</v>
      </c>
      <c r="BH325" s="5">
        <f t="shared" si="497"/>
        <v>1.5744789411789735E-4</v>
      </c>
      <c r="BI325" s="5">
        <f t="shared" si="498"/>
        <v>3.4661713035951557E-5</v>
      </c>
      <c r="BJ325" s="8">
        <f t="shared" si="499"/>
        <v>0.23162481183294178</v>
      </c>
      <c r="BK325" s="8">
        <f t="shared" si="500"/>
        <v>0.23193132102780364</v>
      </c>
      <c r="BL325" s="8">
        <f t="shared" si="501"/>
        <v>0.48068824615433792</v>
      </c>
      <c r="BM325" s="8">
        <f t="shared" si="502"/>
        <v>0.55062604164300766</v>
      </c>
      <c r="BN325" s="8">
        <f t="shared" si="503"/>
        <v>0.44668543051975418</v>
      </c>
    </row>
    <row r="326" spans="1:66" x14ac:dyDescent="0.25">
      <c r="A326" t="s">
        <v>337</v>
      </c>
      <c r="B326" t="s">
        <v>338</v>
      </c>
      <c r="C326" t="s">
        <v>383</v>
      </c>
      <c r="D326" t="s">
        <v>493</v>
      </c>
      <c r="E326">
        <f>VLOOKUP(A326,home!$A$2:$E$405,3,FALSE)</f>
        <v>1.31111111111111</v>
      </c>
      <c r="F326">
        <f>VLOOKUP(B326,home!$B$2:$E$405,3,FALSE)</f>
        <v>1.44</v>
      </c>
      <c r="G326">
        <f>VLOOKUP(C326,away!$B$2:$E$405,4,FALSE)</f>
        <v>1.19</v>
      </c>
      <c r="H326">
        <f>VLOOKUP(A326,away!$A$2:$E$405,3,FALSE)</f>
        <v>1.0777777777777799</v>
      </c>
      <c r="I326">
        <f>VLOOKUP(C326,away!$B$2:$E$405,3,FALSE)</f>
        <v>0.51</v>
      </c>
      <c r="J326">
        <f>VLOOKUP(B326,home!$B$2:$E$405,4,FALSE)</f>
        <v>1.03</v>
      </c>
      <c r="K326" s="3">
        <f t="shared" si="448"/>
        <v>2.2467199999999981</v>
      </c>
      <c r="L326" s="3">
        <f t="shared" si="449"/>
        <v>0.56615666666666775</v>
      </c>
      <c r="M326" s="5">
        <f t="shared" si="450"/>
        <v>6.0032051563410661E-2</v>
      </c>
      <c r="N326" s="5">
        <f t="shared" si="451"/>
        <v>0.1348752108885459</v>
      </c>
      <c r="O326" s="5">
        <f t="shared" si="452"/>
        <v>3.3987546206302101E-2</v>
      </c>
      <c r="P326" s="5">
        <f t="shared" si="453"/>
        <v>7.6360499812622995E-2</v>
      </c>
      <c r="Q326" s="5">
        <f t="shared" si="454"/>
        <v>0.15151341690375683</v>
      </c>
      <c r="R326" s="5">
        <f t="shared" si="455"/>
        <v>9.6211379341696723E-3</v>
      </c>
      <c r="S326" s="5">
        <f t="shared" si="456"/>
        <v>2.428255315193795E-2</v>
      </c>
      <c r="T326" s="5">
        <f t="shared" si="457"/>
        <v>8.5780331069508109E-2</v>
      </c>
      <c r="U326" s="5">
        <f t="shared" si="458"/>
        <v>2.1616003019457666E-2</v>
      </c>
      <c r="V326" s="5">
        <f t="shared" si="459"/>
        <v>3.4319220540787693E-3</v>
      </c>
      <c r="W326" s="5">
        <f t="shared" si="460"/>
        <v>0.11346940800866942</v>
      </c>
      <c r="X326" s="5">
        <f t="shared" si="461"/>
        <v>6.4241461806828368E-2</v>
      </c>
      <c r="Y326" s="5">
        <f t="shared" si="462"/>
        <v>1.8185365939173994E-2</v>
      </c>
      <c r="Z326" s="5">
        <f t="shared" si="463"/>
        <v>1.8156904607832443E-3</v>
      </c>
      <c r="AA326" s="5">
        <f t="shared" si="464"/>
        <v>4.0793480720509269E-3</v>
      </c>
      <c r="AB326" s="5">
        <f t="shared" si="465"/>
        <v>4.5825764502191264E-3</v>
      </c>
      <c r="AC326" s="5">
        <f t="shared" si="466"/>
        <v>2.728368393867547E-4</v>
      </c>
      <c r="AD326" s="5">
        <f t="shared" si="467"/>
        <v>6.3733497090309371E-2</v>
      </c>
      <c r="AE326" s="5">
        <f t="shared" si="468"/>
        <v>3.6083144267659316E-2</v>
      </c>
      <c r="AF326" s="5">
        <f t="shared" si="469"/>
        <v>1.0214356340715238E-2</v>
      </c>
      <c r="AG326" s="5">
        <f t="shared" si="470"/>
        <v>1.9276419793349609E-3</v>
      </c>
      <c r="AH326" s="5">
        <f t="shared" si="471"/>
        <v>2.5699131474387683E-4</v>
      </c>
      <c r="AI326" s="5">
        <f t="shared" si="472"/>
        <v>5.7738752666136248E-4</v>
      </c>
      <c r="AJ326" s="5">
        <f t="shared" si="473"/>
        <v>6.4861405195030771E-4</v>
      </c>
      <c r="AK326" s="5">
        <f t="shared" si="474"/>
        <v>4.8575138759926473E-4</v>
      </c>
      <c r="AL326" s="5">
        <f t="shared" si="475"/>
        <v>1.3881889344302989E-5</v>
      </c>
      <c r="AM326" s="5">
        <f t="shared" si="476"/>
        <v>2.8638264516547968E-2</v>
      </c>
      <c r="AN326" s="5">
        <f t="shared" si="477"/>
        <v>1.6213744377807107E-2</v>
      </c>
      <c r="AO326" s="5">
        <f t="shared" si="478"/>
        <v>4.5897597355623477E-3</v>
      </c>
      <c r="AP326" s="5">
        <f t="shared" si="479"/>
        <v>8.6617435756228863E-4</v>
      </c>
      <c r="AQ326" s="5">
        <f t="shared" si="480"/>
        <v>1.2259759675740191E-4</v>
      </c>
      <c r="AR326" s="5">
        <f t="shared" si="481"/>
        <v>2.9099469223535559E-5</v>
      </c>
      <c r="AS326" s="5">
        <f t="shared" si="482"/>
        <v>6.5378359493901766E-5</v>
      </c>
      <c r="AT326" s="5">
        <f t="shared" si="483"/>
        <v>7.344343392106944E-5</v>
      </c>
      <c r="AU326" s="5">
        <f t="shared" si="484"/>
        <v>5.5002277286381661E-5</v>
      </c>
      <c r="AV326" s="5">
        <f t="shared" si="485"/>
        <v>3.0893679106214816E-5</v>
      </c>
      <c r="AW326" s="5">
        <f t="shared" si="486"/>
        <v>4.9049169062760031E-7</v>
      </c>
      <c r="AX326" s="5">
        <f t="shared" si="487"/>
        <v>1.0723693609103094E-2</v>
      </c>
      <c r="AY326" s="5">
        <f t="shared" si="488"/>
        <v>6.0712906280844551E-3</v>
      </c>
      <c r="AZ326" s="5">
        <f t="shared" si="489"/>
        <v>1.7186508321804371E-3</v>
      </c>
      <c r="BA326" s="5">
        <f t="shared" si="490"/>
        <v>3.2434187543705706E-4</v>
      </c>
      <c r="BB326" s="5">
        <f t="shared" si="491"/>
        <v>4.5907078764464934E-5</v>
      </c>
      <c r="BC326" s="5">
        <f t="shared" si="492"/>
        <v>5.1981197379387278E-6</v>
      </c>
      <c r="BD326" s="5">
        <f t="shared" si="493"/>
        <v>2.745809749561029E-6</v>
      </c>
      <c r="BE326" s="5">
        <f t="shared" si="494"/>
        <v>6.1690656805337501E-6</v>
      </c>
      <c r="BF326" s="5">
        <f t="shared" si="495"/>
        <v>6.9300816228843892E-6</v>
      </c>
      <c r="BG326" s="5">
        <f t="shared" si="496"/>
        <v>5.1899843279222671E-6</v>
      </c>
      <c r="BH326" s="5">
        <f t="shared" si="497"/>
        <v>2.9151103973073757E-6</v>
      </c>
      <c r="BI326" s="5">
        <f t="shared" si="498"/>
        <v>1.3098873663676852E-6</v>
      </c>
      <c r="BJ326" s="8">
        <f t="shared" si="499"/>
        <v>0.74934345702204597</v>
      </c>
      <c r="BK326" s="8">
        <f t="shared" si="500"/>
        <v>0.17046503593886589</v>
      </c>
      <c r="BL326" s="8">
        <f t="shared" si="501"/>
        <v>7.6134433121330017E-2</v>
      </c>
      <c r="BM326" s="8">
        <f t="shared" si="502"/>
        <v>0.52529795309782323</v>
      </c>
      <c r="BN326" s="8">
        <f t="shared" si="503"/>
        <v>0.46638986330880822</v>
      </c>
    </row>
    <row r="327" spans="1:66" x14ac:dyDescent="0.25">
      <c r="A327" t="s">
        <v>337</v>
      </c>
      <c r="B327" t="s">
        <v>407</v>
      </c>
      <c r="C327" t="s">
        <v>367</v>
      </c>
      <c r="D327" t="s">
        <v>493</v>
      </c>
      <c r="E327">
        <f>VLOOKUP(A327,home!$A$2:$E$405,3,FALSE)</f>
        <v>1.31111111111111</v>
      </c>
      <c r="F327">
        <f>VLOOKUP(B327,home!$B$2:$E$405,3,FALSE)</f>
        <v>1.36</v>
      </c>
      <c r="G327">
        <f>VLOOKUP(C327,away!$B$2:$E$405,4,FALSE)</f>
        <v>1.36</v>
      </c>
      <c r="H327">
        <f>VLOOKUP(A327,away!$A$2:$E$405,3,FALSE)</f>
        <v>1.0777777777777799</v>
      </c>
      <c r="I327">
        <f>VLOOKUP(C327,away!$B$2:$E$405,3,FALSE)</f>
        <v>0.93</v>
      </c>
      <c r="J327">
        <f>VLOOKUP(B327,home!$B$2:$E$405,4,FALSE)</f>
        <v>0.72</v>
      </c>
      <c r="K327" s="3">
        <f t="shared" si="448"/>
        <v>2.4250311111111094</v>
      </c>
      <c r="L327" s="3">
        <f t="shared" si="449"/>
        <v>0.72168000000000143</v>
      </c>
      <c r="M327" s="5">
        <f t="shared" si="450"/>
        <v>4.299329476647782E-2</v>
      </c>
      <c r="N327" s="5">
        <f t="shared" si="451"/>
        <v>0.10426007737787917</v>
      </c>
      <c r="O327" s="5">
        <f t="shared" si="452"/>
        <v>3.102740096707177E-2</v>
      </c>
      <c r="P327" s="5">
        <f t="shared" si="453"/>
        <v>7.5242412642067977E-2</v>
      </c>
      <c r="Q327" s="5">
        <f t="shared" si="454"/>
        <v>0.12641696564410429</v>
      </c>
      <c r="R327" s="5">
        <f t="shared" si="455"/>
        <v>1.1195927364958197E-2</v>
      </c>
      <c r="S327" s="5">
        <f t="shared" si="456"/>
        <v>3.2920369856216977E-2</v>
      </c>
      <c r="T327" s="5">
        <f t="shared" si="457"/>
        <v>9.1232595766037358E-2</v>
      </c>
      <c r="U327" s="5">
        <f t="shared" si="458"/>
        <v>2.7150472177763858E-2</v>
      </c>
      <c r="V327" s="5">
        <f t="shared" si="459"/>
        <v>6.4015358325191039E-3</v>
      </c>
      <c r="W327" s="5">
        <f t="shared" si="460"/>
        <v>0.10218835821973907</v>
      </c>
      <c r="X327" s="5">
        <f t="shared" si="461"/>
        <v>7.3747294360021434E-2</v>
      </c>
      <c r="Y327" s="5">
        <f t="shared" si="462"/>
        <v>2.6610973696870179E-2</v>
      </c>
      <c r="Z327" s="5">
        <f t="shared" si="463"/>
        <v>2.6932922869143498E-3</v>
      </c>
      <c r="AA327" s="5">
        <f t="shared" si="464"/>
        <v>6.5313175870828875E-3</v>
      </c>
      <c r="AB327" s="5">
        <f t="shared" si="465"/>
        <v>7.9193241726115728E-3</v>
      </c>
      <c r="AC327" s="5">
        <f t="shared" si="466"/>
        <v>7.002065718468523E-4</v>
      </c>
      <c r="AD327" s="5">
        <f t="shared" si="467"/>
        <v>6.195248696905846E-2</v>
      </c>
      <c r="AE327" s="5">
        <f t="shared" si="468"/>
        <v>4.4709870795830192E-2</v>
      </c>
      <c r="AF327" s="5">
        <f t="shared" si="469"/>
        <v>1.6133109777967395E-2</v>
      </c>
      <c r="AG327" s="5">
        <f t="shared" si="470"/>
        <v>3.8809808881878453E-3</v>
      </c>
      <c r="AH327" s="5">
        <f t="shared" si="471"/>
        <v>4.8592379440508791E-4</v>
      </c>
      <c r="AI327" s="5">
        <f t="shared" si="472"/>
        <v>1.1783803190614968E-3</v>
      </c>
      <c r="AJ327" s="5">
        <f t="shared" si="473"/>
        <v>1.4288044672225826E-3</v>
      </c>
      <c r="AK327" s="5">
        <f t="shared" si="474"/>
        <v>1.1549650949030988E-3</v>
      </c>
      <c r="AL327" s="5">
        <f t="shared" si="475"/>
        <v>4.9017161489719324E-5</v>
      </c>
      <c r="AM327" s="5">
        <f t="shared" si="476"/>
        <v>3.0047341662134474E-2</v>
      </c>
      <c r="AN327" s="5">
        <f t="shared" si="477"/>
        <v>2.1684565530729248E-2</v>
      </c>
      <c r="AO327" s="5">
        <f t="shared" si="478"/>
        <v>7.8246586261083561E-3</v>
      </c>
      <c r="AP327" s="5">
        <f t="shared" si="479"/>
        <v>1.8822998790966302E-3</v>
      </c>
      <c r="AQ327" s="5">
        <f t="shared" si="480"/>
        <v>3.3960454418661463E-4</v>
      </c>
      <c r="AR327" s="5">
        <f t="shared" si="481"/>
        <v>7.0136296789252931E-5</v>
      </c>
      <c r="AS327" s="5">
        <f t="shared" si="482"/>
        <v>1.7008270173206059E-4</v>
      </c>
      <c r="AT327" s="5">
        <f t="shared" si="483"/>
        <v>2.0622792158103917E-4</v>
      </c>
      <c r="AU327" s="5">
        <f t="shared" si="484"/>
        <v>1.6670304193793406E-4</v>
      </c>
      <c r="AV327" s="5">
        <f t="shared" si="485"/>
        <v>1.0106501575408751E-4</v>
      </c>
      <c r="AW327" s="5">
        <f t="shared" si="486"/>
        <v>2.382910011759449E-6</v>
      </c>
      <c r="AX327" s="5">
        <f t="shared" si="487"/>
        <v>1.2144289722810186E-2</v>
      </c>
      <c r="AY327" s="5">
        <f t="shared" si="488"/>
        <v>8.7642910071576725E-3</v>
      </c>
      <c r="AZ327" s="5">
        <f t="shared" si="489"/>
        <v>3.1625067670227802E-3</v>
      </c>
      <c r="BA327" s="5">
        <f t="shared" si="490"/>
        <v>7.6077262787500161E-4</v>
      </c>
      <c r="BB327" s="5">
        <f t="shared" si="491"/>
        <v>1.3725859752120804E-4</v>
      </c>
      <c r="BC327" s="5">
        <f t="shared" si="492"/>
        <v>1.9811356931821129E-5</v>
      </c>
      <c r="BD327" s="5">
        <f t="shared" si="493"/>
        <v>8.4359937778113559E-6</v>
      </c>
      <c r="BE327" s="5">
        <f t="shared" si="494"/>
        <v>2.045754736433228E-5</v>
      </c>
      <c r="BF327" s="5">
        <f t="shared" si="495"/>
        <v>2.4805094407767428E-5</v>
      </c>
      <c r="BG327" s="5">
        <f t="shared" si="496"/>
        <v>2.005104188429474E-5</v>
      </c>
      <c r="BH327" s="5">
        <f t="shared" si="497"/>
        <v>1.2156100094901665E-5</v>
      </c>
      <c r="BI327" s="5">
        <f t="shared" si="498"/>
        <v>5.8957841839834496E-6</v>
      </c>
      <c r="BJ327" s="8">
        <f t="shared" si="499"/>
        <v>0.73790011381726961</v>
      </c>
      <c r="BK327" s="8">
        <f t="shared" si="500"/>
        <v>0.16707112783777611</v>
      </c>
      <c r="BL327" s="8">
        <f t="shared" si="501"/>
        <v>8.8878532484588005E-2</v>
      </c>
      <c r="BM327" s="8">
        <f t="shared" si="502"/>
        <v>0.59664507956684287</v>
      </c>
      <c r="BN327" s="8">
        <f t="shared" si="503"/>
        <v>0.39113607876255929</v>
      </c>
    </row>
    <row r="328" spans="1:66" x14ac:dyDescent="0.25">
      <c r="A328" t="s">
        <v>344</v>
      </c>
      <c r="B328" t="s">
        <v>345</v>
      </c>
      <c r="C328" t="s">
        <v>370</v>
      </c>
      <c r="D328" t="s">
        <v>493</v>
      </c>
      <c r="E328">
        <f>VLOOKUP(A328,home!$A$2:$E$405,3,FALSE)</f>
        <v>1.3555555555555601</v>
      </c>
      <c r="F328">
        <f>VLOOKUP(B328,home!$B$2:$E$405,3,FALSE)</f>
        <v>0.49</v>
      </c>
      <c r="G328">
        <f>VLOOKUP(C328,away!$B$2:$E$405,4,FALSE)</f>
        <v>0.98</v>
      </c>
      <c r="H328">
        <f>VLOOKUP(A328,away!$A$2:$E$405,3,FALSE)</f>
        <v>1.36666666666667</v>
      </c>
      <c r="I328">
        <f>VLOOKUP(C328,away!$B$2:$E$405,3,FALSE)</f>
        <v>0.25</v>
      </c>
      <c r="J328">
        <f>VLOOKUP(B328,home!$B$2:$E$405,4,FALSE)</f>
        <v>1.22</v>
      </c>
      <c r="K328" s="3">
        <f t="shared" si="448"/>
        <v>0.65093777777777984</v>
      </c>
      <c r="L328" s="3">
        <f t="shared" si="449"/>
        <v>0.41683333333333433</v>
      </c>
      <c r="M328" s="5">
        <f t="shared" si="450"/>
        <v>0.3437738979491905</v>
      </c>
      <c r="N328" s="5">
        <f t="shared" si="451"/>
        <v>0.22377541718905133</v>
      </c>
      <c r="O328" s="5">
        <f t="shared" si="452"/>
        <v>0.14329641979515456</v>
      </c>
      <c r="P328" s="5">
        <f t="shared" si="453"/>
        <v>9.3277053064969764E-2</v>
      </c>
      <c r="Q328" s="5">
        <f t="shared" si="454"/>
        <v>7.2831936393168317E-2</v>
      </c>
      <c r="R328" s="5">
        <f t="shared" si="455"/>
        <v>2.9865362158973539E-2</v>
      </c>
      <c r="S328" s="5">
        <f t="shared" si="456"/>
        <v>6.3272754857112007E-3</v>
      </c>
      <c r="T328" s="5">
        <f t="shared" si="457"/>
        <v>3.0358778819885732E-2</v>
      </c>
      <c r="U328" s="5">
        <f t="shared" si="458"/>
        <v>1.9440492476290833E-2</v>
      </c>
      <c r="V328" s="5">
        <f t="shared" si="459"/>
        <v>1.9075509764418077E-4</v>
      </c>
      <c r="W328" s="5">
        <f t="shared" si="460"/>
        <v>1.58030196090072E-2</v>
      </c>
      <c r="X328" s="5">
        <f t="shared" si="461"/>
        <v>6.5872253403545158E-3</v>
      </c>
      <c r="Y328" s="5">
        <f t="shared" si="462"/>
        <v>1.3728875480188906E-3</v>
      </c>
      <c r="Z328" s="5">
        <f t="shared" si="463"/>
        <v>4.1496261533107226E-3</v>
      </c>
      <c r="AA328" s="5">
        <f t="shared" si="464"/>
        <v>2.7011484268446386E-3</v>
      </c>
      <c r="AB328" s="5">
        <f t="shared" si="465"/>
        <v>8.7913977720909735E-4</v>
      </c>
      <c r="AC328" s="5">
        <f t="shared" si="466"/>
        <v>3.2348793552091357E-6</v>
      </c>
      <c r="AD328" s="5">
        <f t="shared" si="467"/>
        <v>2.5716956166164564E-3</v>
      </c>
      <c r="AE328" s="5">
        <f t="shared" si="468"/>
        <v>1.0719684561929618E-3</v>
      </c>
      <c r="AF328" s="5">
        <f t="shared" si="469"/>
        <v>2.2341609241155038E-4</v>
      </c>
      <c r="AG328" s="5">
        <f t="shared" si="470"/>
        <v>3.1042424840071609E-5</v>
      </c>
      <c r="AH328" s="5">
        <f t="shared" si="471"/>
        <v>4.3242562539292251E-4</v>
      </c>
      <c r="AI328" s="5">
        <f t="shared" si="472"/>
        <v>2.8148217564743567E-4</v>
      </c>
      <c r="AJ328" s="5">
        <f t="shared" si="473"/>
        <v>9.1613690949998217E-5</v>
      </c>
      <c r="AK328" s="5">
        <f t="shared" si="474"/>
        <v>1.9878270800337383E-5</v>
      </c>
      <c r="AL328" s="5">
        <f t="shared" si="475"/>
        <v>3.5109124348843373E-8</v>
      </c>
      <c r="AM328" s="5">
        <f t="shared" si="476"/>
        <v>3.3480276596023478E-4</v>
      </c>
      <c r="AN328" s="5">
        <f t="shared" si="477"/>
        <v>1.3955695294442483E-4</v>
      </c>
      <c r="AO328" s="5">
        <f t="shared" si="478"/>
        <v>2.9085994942833952E-5</v>
      </c>
      <c r="AP328" s="5">
        <f t="shared" si="479"/>
        <v>4.0413374084459941E-6</v>
      </c>
      <c r="AQ328" s="5">
        <f t="shared" si="480"/>
        <v>4.2114103577181057E-7</v>
      </c>
      <c r="AR328" s="5">
        <f t="shared" si="481"/>
        <v>3.6049882970256738E-5</v>
      </c>
      <c r="AS328" s="5">
        <f t="shared" si="482"/>
        <v>2.3466230709807953E-5</v>
      </c>
      <c r="AT328" s="5">
        <f t="shared" si="483"/>
        <v>7.6375280355315389E-6</v>
      </c>
      <c r="AU328" s="5">
        <f t="shared" si="484"/>
        <v>1.6571851757214644E-6</v>
      </c>
      <c r="AV328" s="5">
        <f t="shared" si="485"/>
        <v>2.6968110891260236E-7</v>
      </c>
      <c r="AW328" s="5">
        <f t="shared" si="486"/>
        <v>2.6461801997121797E-10</v>
      </c>
      <c r="AX328" s="5">
        <f t="shared" si="487"/>
        <v>3.6322628078001543E-5</v>
      </c>
      <c r="AY328" s="5">
        <f t="shared" si="488"/>
        <v>1.5140482137180343E-5</v>
      </c>
      <c r="AZ328" s="5">
        <f t="shared" si="489"/>
        <v>3.1555288187573447E-6</v>
      </c>
      <c r="BA328" s="5">
        <f t="shared" si="490"/>
        <v>4.3844319865067436E-7</v>
      </c>
      <c r="BB328" s="5">
        <f t="shared" si="491"/>
        <v>4.5689434992722461E-8</v>
      </c>
      <c r="BC328" s="5">
        <f t="shared" si="492"/>
        <v>3.8089758972266397E-9</v>
      </c>
      <c r="BD328" s="5">
        <f t="shared" si="493"/>
        <v>2.5044654807947863E-6</v>
      </c>
      <c r="BE328" s="5">
        <f t="shared" si="494"/>
        <v>1.6302511945897173E-6</v>
      </c>
      <c r="BF328" s="5">
        <f t="shared" si="495"/>
        <v>5.3059604491290066E-7</v>
      </c>
      <c r="BG328" s="5">
        <f t="shared" si="496"/>
        <v>1.1512833679109421E-7</v>
      </c>
      <c r="BH328" s="5">
        <f t="shared" si="497"/>
        <v>1.8735345927511668E-8</v>
      </c>
      <c r="BI328" s="5">
        <f t="shared" si="498"/>
        <v>2.4391088887904854E-9</v>
      </c>
      <c r="BJ328" s="8">
        <f t="shared" si="499"/>
        <v>0.35519040226248227</v>
      </c>
      <c r="BK328" s="8">
        <f t="shared" si="500"/>
        <v>0.44358739206813236</v>
      </c>
      <c r="BL328" s="8">
        <f t="shared" si="501"/>
        <v>0.19708184452077554</v>
      </c>
      <c r="BM328" s="8">
        <f t="shared" si="502"/>
        <v>9.3174038236673681E-2</v>
      </c>
      <c r="BN328" s="8">
        <f t="shared" si="503"/>
        <v>0.90682008655050794</v>
      </c>
    </row>
    <row r="329" spans="1:66" x14ac:dyDescent="0.25">
      <c r="A329" t="s">
        <v>344</v>
      </c>
      <c r="B329" t="s">
        <v>376</v>
      </c>
      <c r="C329" t="s">
        <v>358</v>
      </c>
      <c r="D329" t="s">
        <v>493</v>
      </c>
      <c r="E329">
        <f>VLOOKUP(A329,home!$A$2:$E$405,3,FALSE)</f>
        <v>1.3555555555555601</v>
      </c>
      <c r="F329">
        <f>VLOOKUP(B329,home!$B$2:$E$405,3,FALSE)</f>
        <v>1.31</v>
      </c>
      <c r="G329">
        <f>VLOOKUP(C329,away!$B$2:$E$405,4,FALSE)</f>
        <v>1.48</v>
      </c>
      <c r="H329">
        <f>VLOOKUP(A329,away!$A$2:$E$405,3,FALSE)</f>
        <v>1.36666666666667</v>
      </c>
      <c r="I329">
        <f>VLOOKUP(C329,away!$B$2:$E$405,3,FALSE)</f>
        <v>0.33</v>
      </c>
      <c r="J329">
        <f>VLOOKUP(B329,home!$B$2:$E$405,4,FALSE)</f>
        <v>1.06</v>
      </c>
      <c r="K329" s="3">
        <f t="shared" si="448"/>
        <v>2.6281511111111198</v>
      </c>
      <c r="L329" s="3">
        <f t="shared" si="449"/>
        <v>0.47806000000000121</v>
      </c>
      <c r="M329" s="5">
        <f t="shared" si="450"/>
        <v>4.4770263947602279E-2</v>
      </c>
      <c r="N329" s="5">
        <f t="shared" si="451"/>
        <v>0.11766301893862903</v>
      </c>
      <c r="O329" s="5">
        <f t="shared" si="452"/>
        <v>2.1402872382790799E-2</v>
      </c>
      <c r="P329" s="5">
        <f t="shared" si="453"/>
        <v>5.6249982833801136E-2</v>
      </c>
      <c r="Q329" s="5">
        <f t="shared" si="454"/>
        <v>0.15461809698012333</v>
      </c>
      <c r="R329" s="5">
        <f t="shared" si="455"/>
        <v>5.1159285856584979E-3</v>
      </c>
      <c r="S329" s="5">
        <f t="shared" si="456"/>
        <v>1.7668315360537302E-2</v>
      </c>
      <c r="T329" s="5">
        <f t="shared" si="457"/>
        <v>7.3916727442317934E-2</v>
      </c>
      <c r="U329" s="5">
        <f t="shared" si="458"/>
        <v>1.3445433396763519E-2</v>
      </c>
      <c r="V329" s="5">
        <f t="shared" si="459"/>
        <v>2.4665241516744502E-3</v>
      </c>
      <c r="W329" s="5">
        <f t="shared" si="460"/>
        <v>0.13545324112539933</v>
      </c>
      <c r="X329" s="5">
        <f t="shared" si="461"/>
        <v>6.4754776452408569E-2</v>
      </c>
      <c r="Y329" s="5">
        <f t="shared" si="462"/>
        <v>1.5478334215419259E-2</v>
      </c>
      <c r="Z329" s="5">
        <f t="shared" si="463"/>
        <v>8.1524027321996939E-4</v>
      </c>
      <c r="AA329" s="5">
        <f t="shared" si="464"/>
        <v>2.142574629885595E-3</v>
      </c>
      <c r="AB329" s="5">
        <f t="shared" si="465"/>
        <v>2.815504947086162E-3</v>
      </c>
      <c r="AC329" s="5">
        <f t="shared" si="466"/>
        <v>1.9368595491365512E-4</v>
      </c>
      <c r="AD329" s="5">
        <f t="shared" si="467"/>
        <v>8.8997896541830199E-2</v>
      </c>
      <c r="AE329" s="5">
        <f t="shared" si="468"/>
        <v>4.2546334420787445E-2</v>
      </c>
      <c r="AF329" s="5">
        <f t="shared" si="469"/>
        <v>1.0169850316600849E-2</v>
      </c>
      <c r="AG329" s="5">
        <f t="shared" si="470"/>
        <v>1.6205995474514051E-3</v>
      </c>
      <c r="AH329" s="5">
        <f t="shared" si="471"/>
        <v>9.7433441253884858E-5</v>
      </c>
      <c r="AI329" s="5">
        <f t="shared" si="472"/>
        <v>2.5606980689077749E-4</v>
      </c>
      <c r="AJ329" s="5">
        <f t="shared" si="473"/>
        <v>3.3649507375100337E-4</v>
      </c>
      <c r="AK329" s="5">
        <f t="shared" si="474"/>
        <v>2.9478663398737259E-4</v>
      </c>
      <c r="AL329" s="5">
        <f t="shared" si="475"/>
        <v>9.7339891958577244E-6</v>
      </c>
      <c r="AM329" s="5">
        <f t="shared" si="476"/>
        <v>4.6779984136592685E-2</v>
      </c>
      <c r="AN329" s="5">
        <f t="shared" si="477"/>
        <v>2.2363639216339555E-2</v>
      </c>
      <c r="AO329" s="5">
        <f t="shared" si="478"/>
        <v>5.345580681881657E-3</v>
      </c>
      <c r="AP329" s="5">
        <f t="shared" si="479"/>
        <v>8.5183610026011729E-4</v>
      </c>
      <c r="AQ329" s="5">
        <f t="shared" si="480"/>
        <v>1.0180719152258815E-4</v>
      </c>
      <c r="AR329" s="5">
        <f t="shared" si="481"/>
        <v>9.3158061851664637E-6</v>
      </c>
      <c r="AS329" s="5">
        <f t="shared" si="482"/>
        <v>2.4483346376441082E-5</v>
      </c>
      <c r="AT329" s="5">
        <f t="shared" si="483"/>
        <v>3.2172966991481025E-5</v>
      </c>
      <c r="AU329" s="5">
        <f t="shared" si="484"/>
        <v>2.8185139648800745E-5</v>
      </c>
      <c r="AV329" s="5">
        <f t="shared" si="485"/>
        <v>1.8518701521204443E-5</v>
      </c>
      <c r="AW329" s="5">
        <f t="shared" si="486"/>
        <v>3.3971998679266124E-7</v>
      </c>
      <c r="AX329" s="5">
        <f t="shared" si="487"/>
        <v>2.0490811214391103E-2</v>
      </c>
      <c r="AY329" s="5">
        <f t="shared" si="488"/>
        <v>9.7958372091518347E-3</v>
      </c>
      <c r="AZ329" s="5">
        <f t="shared" si="489"/>
        <v>2.3414989681035691E-3</v>
      </c>
      <c r="BA329" s="5">
        <f t="shared" si="490"/>
        <v>3.7312566556386512E-4</v>
      </c>
      <c r="BB329" s="5">
        <f t="shared" si="491"/>
        <v>4.4594113919865437E-5</v>
      </c>
      <c r="BC329" s="5">
        <f t="shared" si="492"/>
        <v>4.2637324201061855E-6</v>
      </c>
      <c r="BD329" s="5">
        <f t="shared" si="493"/>
        <v>7.4225238414678153E-7</v>
      </c>
      <c r="BE329" s="5">
        <f t="shared" si="494"/>
        <v>1.9507514281202414E-6</v>
      </c>
      <c r="BF329" s="5">
        <f t="shared" si="495"/>
        <v>2.5634347666579087E-6</v>
      </c>
      <c r="BG329" s="5">
        <f t="shared" si="496"/>
        <v>2.2456979767509521E-6</v>
      </c>
      <c r="BH329" s="5">
        <f t="shared" si="497"/>
        <v>1.4755084082045025E-6</v>
      </c>
      <c r="BI329" s="5">
        <f t="shared" si="498"/>
        <v>7.7557181249529231E-7</v>
      </c>
      <c r="BJ329" s="8">
        <f t="shared" si="499"/>
        <v>0.81371185421111436</v>
      </c>
      <c r="BK329" s="8">
        <f t="shared" si="500"/>
        <v>0.13115434344687651</v>
      </c>
      <c r="BL329" s="8">
        <f t="shared" si="501"/>
        <v>4.6029528075567074E-2</v>
      </c>
      <c r="BM329" s="8">
        <f t="shared" si="502"/>
        <v>0.58209530484900784</v>
      </c>
      <c r="BN329" s="8">
        <f t="shared" si="503"/>
        <v>0.39982016366860512</v>
      </c>
    </row>
    <row r="330" spans="1:66" x14ac:dyDescent="0.25">
      <c r="A330" t="s">
        <v>344</v>
      </c>
      <c r="B330" t="s">
        <v>411</v>
      </c>
      <c r="C330" t="s">
        <v>350</v>
      </c>
      <c r="D330" t="s">
        <v>493</v>
      </c>
      <c r="E330">
        <f>VLOOKUP(A330,home!$A$2:$E$405,3,FALSE)</f>
        <v>1.3555555555555601</v>
      </c>
      <c r="F330">
        <f>VLOOKUP(B330,home!$B$2:$E$405,3,FALSE)</f>
        <v>1.56</v>
      </c>
      <c r="G330">
        <f>VLOOKUP(C330,away!$B$2:$E$405,4,FALSE)</f>
        <v>0.66</v>
      </c>
      <c r="H330">
        <f>VLOOKUP(A330,away!$A$2:$E$405,3,FALSE)</f>
        <v>1.36666666666667</v>
      </c>
      <c r="I330">
        <f>VLOOKUP(C330,away!$B$2:$E$405,3,FALSE)</f>
        <v>0.56999999999999995</v>
      </c>
      <c r="J330">
        <f>VLOOKUP(B330,home!$B$2:$E$405,4,FALSE)</f>
        <v>0.33</v>
      </c>
      <c r="K330" s="3">
        <f t="shared" si="448"/>
        <v>1.3956800000000047</v>
      </c>
      <c r="L330" s="3">
        <f t="shared" si="449"/>
        <v>0.25707000000000063</v>
      </c>
      <c r="M330" s="5">
        <f t="shared" si="450"/>
        <v>0.1915224968955474</v>
      </c>
      <c r="N330" s="5">
        <f t="shared" si="451"/>
        <v>0.2673041184671785</v>
      </c>
      <c r="O330" s="5">
        <f t="shared" si="452"/>
        <v>4.9234688276938492E-2</v>
      </c>
      <c r="P330" s="5">
        <f t="shared" si="453"/>
        <v>6.871586973435774E-2</v>
      </c>
      <c r="Q330" s="5">
        <f t="shared" si="454"/>
        <v>0.1865355060311365</v>
      </c>
      <c r="R330" s="5">
        <f t="shared" si="455"/>
        <v>6.3283806576763047E-3</v>
      </c>
      <c r="S330" s="5">
        <f t="shared" si="456"/>
        <v>6.1635980496907864E-3</v>
      </c>
      <c r="T330" s="5">
        <f t="shared" si="457"/>
        <v>4.7952682535424375E-2</v>
      </c>
      <c r="U330" s="5">
        <f t="shared" si="458"/>
        <v>8.8323943163056938E-3</v>
      </c>
      <c r="V330" s="5">
        <f t="shared" si="459"/>
        <v>2.4571351932409902E-4</v>
      </c>
      <c r="W330" s="5">
        <f t="shared" si="460"/>
        <v>8.6781291685845863E-2</v>
      </c>
      <c r="X330" s="5">
        <f t="shared" si="461"/>
        <v>2.2308866653680447E-2</v>
      </c>
      <c r="Y330" s="5">
        <f t="shared" si="462"/>
        <v>2.8674701753308232E-3</v>
      </c>
      <c r="Z330" s="5">
        <f t="shared" si="463"/>
        <v>5.4227893855628411E-4</v>
      </c>
      <c r="AA330" s="5">
        <f t="shared" si="464"/>
        <v>7.568478689642371E-4</v>
      </c>
      <c r="AB330" s="5">
        <f t="shared" si="465"/>
        <v>5.2815871687800513E-4</v>
      </c>
      <c r="AC330" s="5">
        <f t="shared" si="466"/>
        <v>5.5099330560151467E-6</v>
      </c>
      <c r="AD330" s="5">
        <f t="shared" si="467"/>
        <v>3.027972829502542E-2</v>
      </c>
      <c r="AE330" s="5">
        <f t="shared" si="468"/>
        <v>7.7840097528022031E-3</v>
      </c>
      <c r="AF330" s="5">
        <f t="shared" si="469"/>
        <v>1.0005176935764337E-3</v>
      </c>
      <c r="AG330" s="5">
        <f t="shared" si="470"/>
        <v>8.5734361162564864E-5</v>
      </c>
      <c r="AH330" s="5">
        <f t="shared" si="471"/>
        <v>3.4850911683666054E-5</v>
      </c>
      <c r="AI330" s="5">
        <f t="shared" si="472"/>
        <v>4.8640720418659192E-5</v>
      </c>
      <c r="AJ330" s="5">
        <f t="shared" si="473"/>
        <v>3.3943440336957249E-5</v>
      </c>
      <c r="AK330" s="5">
        <f t="shared" si="474"/>
        <v>1.579139360316156E-5</v>
      </c>
      <c r="AL330" s="5">
        <f t="shared" si="475"/>
        <v>7.9075794908555339E-8</v>
      </c>
      <c r="AM330" s="5">
        <f t="shared" si="476"/>
        <v>8.4521622373602417E-3</v>
      </c>
      <c r="AN330" s="5">
        <f t="shared" si="477"/>
        <v>2.1727973463582027E-3</v>
      </c>
      <c r="AO330" s="5">
        <f t="shared" si="478"/>
        <v>2.7928050691415222E-4</v>
      </c>
      <c r="AP330" s="5">
        <f t="shared" si="479"/>
        <v>2.3931546637473779E-5</v>
      </c>
      <c r="AQ330" s="5">
        <f t="shared" si="480"/>
        <v>1.5380206735238486E-6</v>
      </c>
      <c r="AR330" s="5">
        <f t="shared" si="481"/>
        <v>1.7918247733040104E-6</v>
      </c>
      <c r="AS330" s="5">
        <f t="shared" si="482"/>
        <v>2.5008139996049496E-6</v>
      </c>
      <c r="AT330" s="5">
        <f t="shared" si="483"/>
        <v>1.7451680414843242E-6</v>
      </c>
      <c r="AU330" s="5">
        <f t="shared" si="484"/>
        <v>8.1189871071295027E-7</v>
      </c>
      <c r="AV330" s="5">
        <f t="shared" si="485"/>
        <v>2.8328769814196342E-7</v>
      </c>
      <c r="AW330" s="5">
        <f t="shared" si="486"/>
        <v>7.880945392483272E-10</v>
      </c>
      <c r="AX330" s="5">
        <f t="shared" si="487"/>
        <v>1.966085631906497E-3</v>
      </c>
      <c r="AY330" s="5">
        <f t="shared" si="488"/>
        <v>5.0542163339420431E-4</v>
      </c>
      <c r="AZ330" s="5">
        <f t="shared" si="489"/>
        <v>6.4964369648324221E-5</v>
      </c>
      <c r="BA330" s="5">
        <f t="shared" si="490"/>
        <v>5.5667968351649193E-6</v>
      </c>
      <c r="BB330" s="5">
        <f t="shared" si="491"/>
        <v>3.5776411560396207E-7</v>
      </c>
      <c r="BC330" s="5">
        <f t="shared" si="492"/>
        <v>1.8394084239662145E-8</v>
      </c>
      <c r="BD330" s="5">
        <f t="shared" si="493"/>
        <v>7.6770732412210583E-8</v>
      </c>
      <c r="BE330" s="5">
        <f t="shared" si="494"/>
        <v>1.0714737581307441E-7</v>
      </c>
      <c r="BF330" s="5">
        <f t="shared" si="495"/>
        <v>7.4771724737396107E-8</v>
      </c>
      <c r="BG330" s="5">
        <f t="shared" si="496"/>
        <v>3.4785800260496467E-8</v>
      </c>
      <c r="BH330" s="5">
        <f t="shared" si="497"/>
        <v>1.2137461426892462E-8</v>
      </c>
      <c r="BI330" s="5">
        <f t="shared" si="498"/>
        <v>3.3880024328570646E-9</v>
      </c>
      <c r="BJ330" s="8">
        <f t="shared" si="499"/>
        <v>0.66637204989909082</v>
      </c>
      <c r="BK330" s="8">
        <f t="shared" si="500"/>
        <v>0.26715868884116523</v>
      </c>
      <c r="BL330" s="8">
        <f t="shared" si="501"/>
        <v>6.5821138297125506E-2</v>
      </c>
      <c r="BM330" s="8">
        <f t="shared" si="502"/>
        <v>0.22974767506780303</v>
      </c>
      <c r="BN330" s="8">
        <f t="shared" si="503"/>
        <v>0.76964106006283484</v>
      </c>
    </row>
    <row r="331" spans="1:66" x14ac:dyDescent="0.25">
      <c r="A331" t="s">
        <v>344</v>
      </c>
      <c r="B331" t="s">
        <v>421</v>
      </c>
      <c r="C331" t="s">
        <v>379</v>
      </c>
      <c r="D331" t="s">
        <v>493</v>
      </c>
      <c r="E331">
        <f>VLOOKUP(A331,home!$A$2:$E$405,3,FALSE)</f>
        <v>1.3555555555555601</v>
      </c>
      <c r="F331">
        <f>VLOOKUP(B331,home!$B$2:$E$405,3,FALSE)</f>
        <v>1.23</v>
      </c>
      <c r="G331">
        <f>VLOOKUP(C331,away!$B$2:$E$405,4,FALSE)</f>
        <v>0.82</v>
      </c>
      <c r="H331">
        <f>VLOOKUP(A331,away!$A$2:$E$405,3,FALSE)</f>
        <v>1.36666666666667</v>
      </c>
      <c r="I331">
        <f>VLOOKUP(C331,away!$B$2:$E$405,3,FALSE)</f>
        <v>0.98</v>
      </c>
      <c r="J331">
        <f>VLOOKUP(B331,home!$B$2:$E$405,4,FALSE)</f>
        <v>0.81</v>
      </c>
      <c r="K331" s="3">
        <f t="shared" si="448"/>
        <v>1.3672133333333378</v>
      </c>
      <c r="L331" s="3">
        <f t="shared" si="449"/>
        <v>1.0848600000000028</v>
      </c>
      <c r="M331" s="5">
        <f t="shared" si="450"/>
        <v>8.6114856477509577E-2</v>
      </c>
      <c r="N331" s="5">
        <f t="shared" si="451"/>
        <v>0.11773737997413783</v>
      </c>
      <c r="O331" s="5">
        <f t="shared" si="452"/>
        <v>9.3422563198191269E-2</v>
      </c>
      <c r="P331" s="5">
        <f t="shared" si="453"/>
        <v>0.12772857403874349</v>
      </c>
      <c r="Q331" s="5">
        <f t="shared" si="454"/>
        <v>8.0486057866187413E-2</v>
      </c>
      <c r="R331" s="5">
        <f t="shared" si="455"/>
        <v>5.0675200955595023E-2</v>
      </c>
      <c r="S331" s="5">
        <f t="shared" si="456"/>
        <v>4.7362874692334973E-2</v>
      </c>
      <c r="T331" s="5">
        <f t="shared" si="457"/>
        <v>8.7316104736712294E-2</v>
      </c>
      <c r="U331" s="5">
        <f t="shared" si="458"/>
        <v>6.9283810415835811E-2</v>
      </c>
      <c r="V331" s="5">
        <f t="shared" si="459"/>
        <v>7.8055862371663471E-3</v>
      </c>
      <c r="W331" s="5">
        <f t="shared" si="460"/>
        <v>3.6680537154029982E-2</v>
      </c>
      <c r="X331" s="5">
        <f t="shared" si="461"/>
        <v>3.9793247536921067E-2</v>
      </c>
      <c r="Y331" s="5">
        <f t="shared" si="462"/>
        <v>2.1585051261452149E-2</v>
      </c>
      <c r="Z331" s="5">
        <f t="shared" si="463"/>
        <v>1.8325166169562323E-2</v>
      </c>
      <c r="AA331" s="5">
        <f t="shared" si="464"/>
        <v>2.5054411522574614E-2</v>
      </c>
      <c r="AB331" s="5">
        <f t="shared" si="465"/>
        <v>1.7127362746242217E-2</v>
      </c>
      <c r="AC331" s="5">
        <f t="shared" si="466"/>
        <v>7.2359494661504951E-4</v>
      </c>
      <c r="AD331" s="5">
        <f t="shared" si="467"/>
        <v>1.2537529867704671E-2</v>
      </c>
      <c r="AE331" s="5">
        <f t="shared" si="468"/>
        <v>1.3601464652278123E-2</v>
      </c>
      <c r="AF331" s="5">
        <f t="shared" si="469"/>
        <v>7.3778424713352416E-3</v>
      </c>
      <c r="AG331" s="5">
        <f t="shared" si="470"/>
        <v>2.6679753944842573E-3</v>
      </c>
      <c r="AH331" s="5">
        <f t="shared" si="471"/>
        <v>4.9700599426778565E-3</v>
      </c>
      <c r="AI331" s="5">
        <f t="shared" si="472"/>
        <v>6.795132221095089E-3</v>
      </c>
      <c r="AJ331" s="5">
        <f t="shared" si="473"/>
        <v>4.6451976872220937E-3</v>
      </c>
      <c r="AK331" s="5">
        <f t="shared" si="474"/>
        <v>2.1169920713130759E-3</v>
      </c>
      <c r="AL331" s="5">
        <f t="shared" si="475"/>
        <v>4.2930455669710911E-5</v>
      </c>
      <c r="AM331" s="5">
        <f t="shared" si="476"/>
        <v>3.4282956004381571E-3</v>
      </c>
      <c r="AN331" s="5">
        <f t="shared" si="477"/>
        <v>3.7192207650913484E-3</v>
      </c>
      <c r="AO331" s="5">
        <f t="shared" si="478"/>
        <v>2.0174169196085054E-3</v>
      </c>
      <c r="AP331" s="5">
        <f t="shared" si="479"/>
        <v>7.2953830646882976E-4</v>
      </c>
      <c r="AQ331" s="5">
        <f t="shared" si="480"/>
        <v>1.9786173178894411E-4</v>
      </c>
      <c r="AR331" s="5">
        <f t="shared" si="481"/>
        <v>1.0783638458827032E-3</v>
      </c>
      <c r="AS331" s="5">
        <f t="shared" si="482"/>
        <v>1.4743534282754484E-3</v>
      </c>
      <c r="AT331" s="5">
        <f t="shared" si="483"/>
        <v>1.0078778325919554E-3</v>
      </c>
      <c r="AU331" s="5">
        <f t="shared" si="484"/>
        <v>4.5932800369694212E-4</v>
      </c>
      <c r="AV331" s="5">
        <f t="shared" si="485"/>
        <v>1.5699984275696101E-4</v>
      </c>
      <c r="AW331" s="5">
        <f t="shared" si="486"/>
        <v>1.7687765792698299E-6</v>
      </c>
      <c r="AX331" s="5">
        <f t="shared" si="487"/>
        <v>7.8120190925451145E-4</v>
      </c>
      <c r="AY331" s="5">
        <f t="shared" si="488"/>
        <v>8.4749470327385144E-4</v>
      </c>
      <c r="AZ331" s="5">
        <f t="shared" si="489"/>
        <v>4.5970655189683644E-4</v>
      </c>
      <c r="BA331" s="5">
        <f t="shared" si="490"/>
        <v>1.6623908329693445E-4</v>
      </c>
      <c r="BB331" s="5">
        <f t="shared" si="491"/>
        <v>4.5086532976378175E-5</v>
      </c>
      <c r="BC331" s="5">
        <f t="shared" si="492"/>
        <v>9.7825152329507565E-6</v>
      </c>
      <c r="BD331" s="5">
        <f t="shared" si="493"/>
        <v>1.9497896697405197E-4</v>
      </c>
      <c r="BE331" s="5">
        <f t="shared" si="494"/>
        <v>2.6657784336648433E-4</v>
      </c>
      <c r="BF331" s="5">
        <f t="shared" si="495"/>
        <v>1.8223439091095181E-4</v>
      </c>
      <c r="BG331" s="5">
        <f t="shared" si="496"/>
        <v>8.3051096348444266E-5</v>
      </c>
      <c r="BH331" s="5">
        <f t="shared" si="497"/>
        <v>2.8387141568886176E-5</v>
      </c>
      <c r="BI331" s="5">
        <f t="shared" si="498"/>
        <v>7.7622556896404466E-6</v>
      </c>
      <c r="BJ331" s="8">
        <f t="shared" si="499"/>
        <v>0.43218503553457022</v>
      </c>
      <c r="BK331" s="8">
        <f t="shared" si="500"/>
        <v>0.27062591155131305</v>
      </c>
      <c r="BL331" s="8">
        <f t="shared" si="501"/>
        <v>0.27903064540880956</v>
      </c>
      <c r="BM331" s="8">
        <f t="shared" si="502"/>
        <v>0.44315640022719582</v>
      </c>
      <c r="BN331" s="8">
        <f t="shared" si="503"/>
        <v>0.55616463251036463</v>
      </c>
    </row>
    <row r="332" spans="1:66" x14ac:dyDescent="0.25">
      <c r="A332" t="s">
        <v>344</v>
      </c>
      <c r="B332" t="s">
        <v>422</v>
      </c>
      <c r="C332" t="s">
        <v>424</v>
      </c>
      <c r="D332" t="s">
        <v>493</v>
      </c>
      <c r="E332">
        <f>VLOOKUP(A332,home!$A$2:$E$405,3,FALSE)</f>
        <v>1.3555555555555601</v>
      </c>
      <c r="F332">
        <f>VLOOKUP(B332,home!$B$2:$E$405,3,FALSE)</f>
        <v>0.49</v>
      </c>
      <c r="G332">
        <f>VLOOKUP(C332,away!$B$2:$E$405,4,FALSE)</f>
        <v>0.82</v>
      </c>
      <c r="H332">
        <f>VLOOKUP(A332,away!$A$2:$E$405,3,FALSE)</f>
        <v>1.36666666666667</v>
      </c>
      <c r="I332">
        <f>VLOOKUP(C332,away!$B$2:$E$405,3,FALSE)</f>
        <v>1.07</v>
      </c>
      <c r="J332">
        <f>VLOOKUP(B332,home!$B$2:$E$405,4,FALSE)</f>
        <v>0.41</v>
      </c>
      <c r="K332" s="3">
        <f t="shared" si="448"/>
        <v>0.54466222222222394</v>
      </c>
      <c r="L332" s="3">
        <f t="shared" si="449"/>
        <v>0.59955666666666818</v>
      </c>
      <c r="M332" s="5">
        <f t="shared" si="450"/>
        <v>0.31847258313341342</v>
      </c>
      <c r="N332" s="5">
        <f t="shared" si="451"/>
        <v>0.17345998484629685</v>
      </c>
      <c r="O332" s="5">
        <f t="shared" si="452"/>
        <v>0.19094236036819268</v>
      </c>
      <c r="P332" s="5">
        <f t="shared" si="453"/>
        <v>0.10399909031449649</v>
      </c>
      <c r="Q332" s="5">
        <f t="shared" si="454"/>
        <v>4.7238550406508671E-2</v>
      </c>
      <c r="R332" s="5">
        <f t="shared" si="455"/>
        <v>5.7240382553909654E-2</v>
      </c>
      <c r="S332" s="5">
        <f t="shared" si="456"/>
        <v>8.490378261000792E-3</v>
      </c>
      <c r="T332" s="5">
        <f t="shared" si="457"/>
        <v>2.8322187819891716E-2</v>
      </c>
      <c r="U332" s="5">
        <f t="shared" si="458"/>
        <v>3.1176673962662643E-2</v>
      </c>
      <c r="V332" s="5">
        <f t="shared" si="459"/>
        <v>3.0806475880118208E-4</v>
      </c>
      <c r="W332" s="5">
        <f t="shared" si="460"/>
        <v>8.5763512796551856E-3</v>
      </c>
      <c r="X332" s="5">
        <f t="shared" si="461"/>
        <v>5.1420085853924758E-3</v>
      </c>
      <c r="Y332" s="5">
        <f t="shared" si="462"/>
        <v>1.5414627637146512E-3</v>
      </c>
      <c r="Z332" s="5">
        <f t="shared" si="463"/>
        <v>1.1439617654248994E-2</v>
      </c>
      <c r="AA332" s="5">
        <f t="shared" si="464"/>
        <v>6.2307275729358404E-3</v>
      </c>
      <c r="AB332" s="5">
        <f t="shared" si="465"/>
        <v>1.6968209629682595E-3</v>
      </c>
      <c r="AC332" s="5">
        <f t="shared" si="466"/>
        <v>6.287522138886968E-6</v>
      </c>
      <c r="AD332" s="5">
        <f t="shared" si="467"/>
        <v>1.1678036366338513E-3</v>
      </c>
      <c r="AE332" s="5">
        <f t="shared" si="468"/>
        <v>7.0016445570140475E-4</v>
      </c>
      <c r="AF332" s="5">
        <f t="shared" si="469"/>
        <v>2.0989413358940814E-4</v>
      </c>
      <c r="AG332" s="5">
        <f t="shared" si="470"/>
        <v>4.1947809029251303E-5</v>
      </c>
      <c r="AH332" s="5">
        <f t="shared" si="471"/>
        <v>1.7146747571806741E-3</v>
      </c>
      <c r="AI332" s="5">
        <f t="shared" si="472"/>
        <v>9.3391856363437783E-4</v>
      </c>
      <c r="AJ332" s="5">
        <f t="shared" si="473"/>
        <v>2.543350801218439E-4</v>
      </c>
      <c r="AK332" s="5">
        <f t="shared" si="474"/>
        <v>4.6175569976076961E-5</v>
      </c>
      <c r="AL332" s="5">
        <f t="shared" si="475"/>
        <v>8.2129089586663039E-8</v>
      </c>
      <c r="AM332" s="5">
        <f t="shared" si="476"/>
        <v>1.2721170476963763E-4</v>
      </c>
      <c r="AN332" s="5">
        <f t="shared" si="477"/>
        <v>7.6270625672668216E-5</v>
      </c>
      <c r="AO332" s="5">
        <f t="shared" si="478"/>
        <v>2.2864281046443079E-5</v>
      </c>
      <c r="AP332" s="5">
        <f t="shared" si="479"/>
        <v>4.5694773766450979E-6</v>
      </c>
      <c r="AQ332" s="5">
        <f t="shared" si="480"/>
        <v>6.849151560875215E-7</v>
      </c>
      <c r="AR332" s="5">
        <f t="shared" si="481"/>
        <v>2.0560893636654477E-4</v>
      </c>
      <c r="AS332" s="5">
        <f t="shared" si="482"/>
        <v>1.1198742019015007E-4</v>
      </c>
      <c r="AT332" s="5">
        <f t="shared" si="483"/>
        <v>3.0497658570850546E-5</v>
      </c>
      <c r="AU332" s="5">
        <f t="shared" si="484"/>
        <v>5.5369741632580385E-6</v>
      </c>
      <c r="AV332" s="5">
        <f t="shared" si="485"/>
        <v>7.5394516303679027E-7</v>
      </c>
      <c r="AW332" s="5">
        <f t="shared" si="486"/>
        <v>7.4499266688424538E-10</v>
      </c>
      <c r="AX332" s="5">
        <f t="shared" si="487"/>
        <v>1.1547901635418052E-5</v>
      </c>
      <c r="AY332" s="5">
        <f t="shared" si="488"/>
        <v>6.9236214115258117E-6</v>
      </c>
      <c r="AZ332" s="5">
        <f t="shared" si="489"/>
        <v>2.0755516873781937E-6</v>
      </c>
      <c r="BA332" s="5">
        <f t="shared" si="490"/>
        <v>4.1480361705961616E-7</v>
      </c>
      <c r="BB332" s="5">
        <f t="shared" si="491"/>
        <v>6.2174568491385128E-8</v>
      </c>
      <c r="BC332" s="5">
        <f t="shared" si="492"/>
        <v>7.4554354072266661E-9</v>
      </c>
      <c r="BD332" s="5">
        <f t="shared" si="493"/>
        <v>2.0545701420800769E-5</v>
      </c>
      <c r="BE332" s="5">
        <f t="shared" si="494"/>
        <v>1.1190467392967648E-5</v>
      </c>
      <c r="BF332" s="5">
        <f t="shared" si="495"/>
        <v>3.0475124189795483E-6</v>
      </c>
      <c r="BG332" s="5">
        <f t="shared" si="496"/>
        <v>5.5328829545707545E-7</v>
      </c>
      <c r="BH332" s="5">
        <f t="shared" si="497"/>
        <v>7.5338808133299245E-8</v>
      </c>
      <c r="BI332" s="5">
        <f t="shared" si="498"/>
        <v>8.2068405314913076E-9</v>
      </c>
      <c r="BJ332" s="8">
        <f t="shared" si="499"/>
        <v>0.26665298824879019</v>
      </c>
      <c r="BK332" s="8">
        <f t="shared" si="500"/>
        <v>0.4312834097403519</v>
      </c>
      <c r="BL332" s="8">
        <f t="shared" si="501"/>
        <v>0.29062587484121277</v>
      </c>
      <c r="BM332" s="8">
        <f t="shared" si="502"/>
        <v>0.1086420159853673</v>
      </c>
      <c r="BN332" s="8">
        <f t="shared" si="503"/>
        <v>0.8913529516228178</v>
      </c>
    </row>
    <row r="333" spans="1:66" x14ac:dyDescent="0.25">
      <c r="A333" t="s">
        <v>16</v>
      </c>
      <c r="B333" t="s">
        <v>323</v>
      </c>
      <c r="C333" t="s">
        <v>256</v>
      </c>
      <c r="D333" t="s">
        <v>494</v>
      </c>
      <c r="E333">
        <f>VLOOKUP(A333,home!$A$2:$E$405,3,FALSE)</f>
        <v>1.5381679389313001</v>
      </c>
      <c r="F333">
        <f>VLOOKUP(B333,home!$B$2:$E$405,3,FALSE)</f>
        <v>0.52</v>
      </c>
      <c r="G333">
        <f>VLOOKUP(C333,away!$B$2:$E$405,4,FALSE)</f>
        <v>0.88</v>
      </c>
      <c r="H333">
        <f>VLOOKUP(A333,away!$A$2:$E$405,3,FALSE)</f>
        <v>1.29007633587786</v>
      </c>
      <c r="I333">
        <f>VLOOKUP(C333,away!$B$2:$E$405,3,FALSE)</f>
        <v>0.51</v>
      </c>
      <c r="J333">
        <f>VLOOKUP(B333,home!$B$2:$E$405,4,FALSE)</f>
        <v>1.5</v>
      </c>
      <c r="K333" s="3">
        <f t="shared" si="448"/>
        <v>0.70386564885496294</v>
      </c>
      <c r="L333" s="3">
        <f t="shared" si="449"/>
        <v>0.98690839694656296</v>
      </c>
      <c r="M333" s="5">
        <f t="shared" si="450"/>
        <v>0.18437675269303402</v>
      </c>
      <c r="N333" s="5">
        <f t="shared" si="451"/>
        <v>0.12977646266805343</v>
      </c>
      <c r="O333" s="5">
        <f t="shared" si="452"/>
        <v>0.18196296543449508</v>
      </c>
      <c r="P333" s="5">
        <f t="shared" si="453"/>
        <v>0.12807748073312406</v>
      </c>
      <c r="Q333" s="5">
        <f t="shared" si="454"/>
        <v>4.5672597050975643E-2</v>
      </c>
      <c r="R333" s="5">
        <f t="shared" si="455"/>
        <v>8.9790389260300182E-2</v>
      </c>
      <c r="S333" s="5">
        <f t="shared" si="456"/>
        <v>2.2242284929291308E-2</v>
      </c>
      <c r="T333" s="5">
        <f t="shared" si="457"/>
        <v>4.5074669539964689E-2</v>
      </c>
      <c r="U333" s="5">
        <f t="shared" si="458"/>
        <v>6.3200370597640873E-2</v>
      </c>
      <c r="V333" s="5">
        <f t="shared" si="459"/>
        <v>1.7167359634148313E-3</v>
      </c>
      <c r="W333" s="5">
        <f t="shared" si="460"/>
        <v>1.071579071939208E-2</v>
      </c>
      <c r="X333" s="5">
        <f t="shared" si="461"/>
        <v>1.0575503840890094E-2</v>
      </c>
      <c r="Y333" s="5">
        <f t="shared" si="462"/>
        <v>5.2185267712575303E-3</v>
      </c>
      <c r="Z333" s="5">
        <f t="shared" si="463"/>
        <v>2.9538296375363583E-2</v>
      </c>
      <c r="AA333" s="5">
        <f t="shared" si="464"/>
        <v>2.0790992144315488E-2</v>
      </c>
      <c r="AB333" s="5">
        <f t="shared" si="465"/>
        <v>7.3170325879985277E-3</v>
      </c>
      <c r="AC333" s="5">
        <f t="shared" si="466"/>
        <v>7.453326343566716E-5</v>
      </c>
      <c r="AD333" s="5">
        <f t="shared" si="467"/>
        <v>1.885619246924724E-3</v>
      </c>
      <c r="AE333" s="5">
        <f t="shared" si="468"/>
        <v>1.8609334682340645E-3</v>
      </c>
      <c r="AF333" s="5">
        <f t="shared" si="469"/>
        <v>9.1828543297954395E-4</v>
      </c>
      <c r="AG333" s="5">
        <f t="shared" si="470"/>
        <v>3.0208786820040744E-4</v>
      </c>
      <c r="AH333" s="5">
        <f t="shared" si="471"/>
        <v>7.2878981810856345E-3</v>
      </c>
      <c r="AI333" s="5">
        <f t="shared" si="472"/>
        <v>5.1297011820187442E-3</v>
      </c>
      <c r="AJ333" s="5">
        <f t="shared" si="473"/>
        <v>1.8053102254568466E-3</v>
      </c>
      <c r="AK333" s="5">
        <f t="shared" si="474"/>
        <v>4.2356528440856098E-4</v>
      </c>
      <c r="AL333" s="5">
        <f t="shared" si="475"/>
        <v>2.070983998194516E-6</v>
      </c>
      <c r="AM333" s="5">
        <f t="shared" si="476"/>
        <v>2.6544452294601558E-4</v>
      </c>
      <c r="AN333" s="5">
        <f t="shared" si="477"/>
        <v>2.6196942861889734E-4</v>
      </c>
      <c r="AO333" s="5">
        <f t="shared" si="478"/>
        <v>1.2926991442364149E-4</v>
      </c>
      <c r="AP333" s="5">
        <f t="shared" si="479"/>
        <v>4.252585467241848E-5</v>
      </c>
      <c r="AQ333" s="5">
        <f t="shared" si="480"/>
        <v>1.0492280765884753E-5</v>
      </c>
      <c r="AR333" s="5">
        <f t="shared" si="481"/>
        <v>1.4384975822009996E-3</v>
      </c>
      <c r="AS333" s="5">
        <f t="shared" si="482"/>
        <v>1.0125090340722019E-3</v>
      </c>
      <c r="AT333" s="5">
        <f t="shared" si="483"/>
        <v>3.5633516411937103E-4</v>
      </c>
      <c r="AU333" s="5">
        <f t="shared" si="484"/>
        <v>8.3604027167573605E-5</v>
      </c>
      <c r="AV333" s="5">
        <f t="shared" si="485"/>
        <v>1.4711500707298035E-5</v>
      </c>
      <c r="AW333" s="5">
        <f t="shared" si="486"/>
        <v>3.9961414942975002E-8</v>
      </c>
      <c r="AX333" s="5">
        <f t="shared" si="487"/>
        <v>3.1139546896398876E-5</v>
      </c>
      <c r="AY333" s="5">
        <f t="shared" si="488"/>
        <v>3.0731880309167332E-5</v>
      </c>
      <c r="AZ333" s="5">
        <f t="shared" si="489"/>
        <v>1.5164775365536985E-5</v>
      </c>
      <c r="BA333" s="5">
        <f t="shared" si="490"/>
        <v>4.9887480486856122E-6</v>
      </c>
      <c r="BB333" s="5">
        <f t="shared" si="491"/>
        <v>1.2308593348746526E-6</v>
      </c>
      <c r="BC333" s="5">
        <f t="shared" si="492"/>
        <v>2.4294908260957128E-7</v>
      </c>
      <c r="BD333" s="5">
        <f t="shared" si="493"/>
        <v>2.3661089047691578E-4</v>
      </c>
      <c r="BE333" s="5">
        <f t="shared" si="494"/>
        <v>1.6654227795168488E-4</v>
      </c>
      <c r="BF333" s="5">
        <f t="shared" si="495"/>
        <v>5.8611694266123126E-5</v>
      </c>
      <c r="BG333" s="5">
        <f t="shared" si="496"/>
        <v>1.3751586071704492E-5</v>
      </c>
      <c r="BH333" s="5">
        <f t="shared" si="497"/>
        <v>2.419817263286288E-6</v>
      </c>
      <c r="BI333" s="5">
        <f t="shared" si="498"/>
        <v>3.4064524962668881E-7</v>
      </c>
      <c r="BJ333" s="8">
        <f t="shared" si="499"/>
        <v>0.25279367736733638</v>
      </c>
      <c r="BK333" s="8">
        <f t="shared" si="500"/>
        <v>0.3365205904466072</v>
      </c>
      <c r="BL333" s="8">
        <f t="shared" si="501"/>
        <v>0.38109215911726679</v>
      </c>
      <c r="BM333" s="8">
        <f t="shared" si="502"/>
        <v>0.2402573835476973</v>
      </c>
      <c r="BN333" s="8">
        <f t="shared" si="503"/>
        <v>0.75965664783998232</v>
      </c>
    </row>
    <row r="334" spans="1:66" x14ac:dyDescent="0.25">
      <c r="A334" t="s">
        <v>154</v>
      </c>
      <c r="B334" t="s">
        <v>167</v>
      </c>
      <c r="C334" t="s">
        <v>161</v>
      </c>
      <c r="D334" t="s">
        <v>494</v>
      </c>
      <c r="E334">
        <f>VLOOKUP(A334,home!$A$2:$E$405,3,FALSE)</f>
        <v>1.32937685459941</v>
      </c>
      <c r="F334">
        <f>VLOOKUP(B334,home!$B$2:$E$405,3,FALSE)</f>
        <v>1.42</v>
      </c>
      <c r="G334">
        <f>VLOOKUP(C334,away!$B$2:$E$405,4,FALSE)</f>
        <v>1.08</v>
      </c>
      <c r="H334">
        <f>VLOOKUP(A334,away!$A$2:$E$405,3,FALSE)</f>
        <v>1.0178041543026699</v>
      </c>
      <c r="I334">
        <f>VLOOKUP(C334,away!$B$2:$E$405,3,FALSE)</f>
        <v>0.66</v>
      </c>
      <c r="J334">
        <f>VLOOKUP(B334,home!$B$2:$E$405,4,FALSE)</f>
        <v>0.4</v>
      </c>
      <c r="K334" s="3">
        <f t="shared" si="448"/>
        <v>2.0387323442136553</v>
      </c>
      <c r="L334" s="3">
        <f t="shared" si="449"/>
        <v>0.26870029673590484</v>
      </c>
      <c r="M334" s="5">
        <f t="shared" si="450"/>
        <v>9.9516418244286531E-2</v>
      </c>
      <c r="N334" s="5">
        <f t="shared" si="451"/>
        <v>0.20288734065492084</v>
      </c>
      <c r="O334" s="5">
        <f t="shared" si="452"/>
        <v>2.6740091112334205E-2</v>
      </c>
      <c r="P334" s="5">
        <f t="shared" si="453"/>
        <v>5.4515888637935841E-2</v>
      </c>
      <c r="Q334" s="5">
        <f t="shared" si="454"/>
        <v>0.20681649181234066</v>
      </c>
      <c r="R334" s="5">
        <f t="shared" si="455"/>
        <v>3.5925352083146663E-3</v>
      </c>
      <c r="S334" s="5">
        <f t="shared" si="456"/>
        <v>7.4660597879648155E-3</v>
      </c>
      <c r="T334" s="5">
        <f t="shared" si="457"/>
        <v>5.5571652719854772E-2</v>
      </c>
      <c r="U334" s="5">
        <f t="shared" si="458"/>
        <v>7.3242177269174516E-3</v>
      </c>
      <c r="V334" s="5">
        <f t="shared" si="459"/>
        <v>4.5444079719113615E-4</v>
      </c>
      <c r="W334" s="5">
        <f t="shared" si="460"/>
        <v>0.14054782372487248</v>
      </c>
      <c r="X334" s="5">
        <f t="shared" si="461"/>
        <v>3.7765241940458882E-2</v>
      </c>
      <c r="Y334" s="5">
        <f t="shared" si="462"/>
        <v>5.073765857852271E-3</v>
      </c>
      <c r="Z334" s="5">
        <f t="shared" si="463"/>
        <v>3.2177175883611232E-4</v>
      </c>
      <c r="AA334" s="5">
        <f t="shared" si="464"/>
        <v>6.5600649219369823E-4</v>
      </c>
      <c r="AB334" s="5">
        <f t="shared" si="465"/>
        <v>6.6871082682471784E-4</v>
      </c>
      <c r="AC334" s="5">
        <f t="shared" si="466"/>
        <v>1.5559143612484461E-5</v>
      </c>
      <c r="AD334" s="5">
        <f t="shared" si="467"/>
        <v>7.1634848534184239E-2</v>
      </c>
      <c r="AE334" s="5">
        <f t="shared" si="468"/>
        <v>1.9248305057766906E-2</v>
      </c>
      <c r="AF334" s="5">
        <f t="shared" si="469"/>
        <v>2.5860126403425927E-3</v>
      </c>
      <c r="AG334" s="5">
        <f t="shared" si="470"/>
        <v>2.3162078794095189E-4</v>
      </c>
      <c r="AH334" s="5">
        <f t="shared" si="471"/>
        <v>2.1615041770124339E-5</v>
      </c>
      <c r="AI334" s="5">
        <f t="shared" si="472"/>
        <v>4.4067284778281668E-5</v>
      </c>
      <c r="AJ334" s="5">
        <f t="shared" si="473"/>
        <v>4.4920699399578471E-5</v>
      </c>
      <c r="AK334" s="5">
        <f t="shared" si="474"/>
        <v>3.0527094263539846E-5</v>
      </c>
      <c r="AL334" s="5">
        <f t="shared" si="475"/>
        <v>3.4093692495953617E-7</v>
      </c>
      <c r="AM334" s="5">
        <f t="shared" si="476"/>
        <v>2.9208856535897502E-2</v>
      </c>
      <c r="AN334" s="5">
        <f t="shared" si="477"/>
        <v>7.8484284185121322E-3</v>
      </c>
      <c r="AO334" s="5">
        <f t="shared" si="478"/>
        <v>1.0544375224823593E-3</v>
      </c>
      <c r="AP334" s="5">
        <f t="shared" si="479"/>
        <v>9.4442558393494124E-5</v>
      </c>
      <c r="AQ334" s="5">
        <f t="shared" si="480"/>
        <v>6.3441858662074709E-6</v>
      </c>
      <c r="AR334" s="5">
        <f t="shared" si="481"/>
        <v>1.1615936275182775E-6</v>
      </c>
      <c r="AS334" s="5">
        <f t="shared" si="482"/>
        <v>2.3681784992539812E-6</v>
      </c>
      <c r="AT334" s="5">
        <f t="shared" si="483"/>
        <v>2.4140410516502236E-6</v>
      </c>
      <c r="AU334" s="5">
        <f t="shared" si="484"/>
        <v>1.6405278574196192E-6</v>
      </c>
      <c r="AV334" s="5">
        <f t="shared" si="485"/>
        <v>8.3614930112622658E-7</v>
      </c>
      <c r="AW334" s="5">
        <f t="shared" si="486"/>
        <v>5.1879991712717134E-9</v>
      </c>
      <c r="AX334" s="5">
        <f t="shared" si="487"/>
        <v>9.9248400928717735E-3</v>
      </c>
      <c r="AY334" s="5">
        <f t="shared" si="488"/>
        <v>2.6668074780110511E-3</v>
      </c>
      <c r="AZ334" s="5">
        <f t="shared" si="489"/>
        <v>3.5828598033954974E-4</v>
      </c>
      <c r="BA334" s="5">
        <f t="shared" si="490"/>
        <v>3.2090516411183868E-5</v>
      </c>
      <c r="BB334" s="5">
        <f t="shared" si="491"/>
        <v>2.1556828205233816E-6</v>
      </c>
      <c r="BC334" s="5">
        <f t="shared" si="492"/>
        <v>1.1584652270862499E-7</v>
      </c>
      <c r="BD334" s="5">
        <f t="shared" si="493"/>
        <v>5.2020092066782891E-8</v>
      </c>
      <c r="BE334" s="5">
        <f t="shared" si="494"/>
        <v>1.0605504424552245E-7</v>
      </c>
      <c r="BF334" s="5">
        <f t="shared" si="495"/>
        <v>1.0810892448517849E-7</v>
      </c>
      <c r="BG334" s="5">
        <f t="shared" si="496"/>
        <v>7.3468387015361651E-8</v>
      </c>
      <c r="BH334" s="5">
        <f t="shared" si="497"/>
        <v>3.7445594221356092E-8</v>
      </c>
      <c r="BI334" s="5">
        <f t="shared" si="498"/>
        <v>1.5268308817475716E-8</v>
      </c>
      <c r="BJ334" s="8">
        <f t="shared" si="499"/>
        <v>0.7935599085486631</v>
      </c>
      <c r="BK334" s="8">
        <f t="shared" si="500"/>
        <v>0.16463551502592683</v>
      </c>
      <c r="BL334" s="8">
        <f t="shared" si="501"/>
        <v>3.9131504343484072E-2</v>
      </c>
      <c r="BM334" s="8">
        <f t="shared" si="502"/>
        <v>0.40091313171676562</v>
      </c>
      <c r="BN334" s="8">
        <f t="shared" si="503"/>
        <v>0.59406876567013278</v>
      </c>
    </row>
    <row r="335" spans="1:66" x14ac:dyDescent="0.25">
      <c r="A335" t="s">
        <v>80</v>
      </c>
      <c r="B335" t="s">
        <v>92</v>
      </c>
      <c r="C335" t="s">
        <v>369</v>
      </c>
      <c r="D335" t="s">
        <v>495</v>
      </c>
      <c r="E335">
        <f>VLOOKUP(A335,home!$A$2:$E$405,3,FALSE)</f>
        <v>1.21984435797665</v>
      </c>
      <c r="F335">
        <f>VLOOKUP(B335,home!$B$2:$E$405,3,FALSE)</f>
        <v>0.93</v>
      </c>
      <c r="G335">
        <f>VLOOKUP(C335,away!$B$2:$E$405,4,FALSE)</f>
        <v>1.42</v>
      </c>
      <c r="H335">
        <f>VLOOKUP(A335,away!$A$2:$E$405,3,FALSE)</f>
        <v>1.0350194552529199</v>
      </c>
      <c r="I335">
        <f>VLOOKUP(C335,away!$B$2:$E$405,3,FALSE)</f>
        <v>0.67</v>
      </c>
      <c r="J335">
        <f>VLOOKUP(B335,home!$B$2:$E$405,4,FALSE)</f>
        <v>1.49</v>
      </c>
      <c r="K335" s="3">
        <f t="shared" si="448"/>
        <v>1.610926459143964</v>
      </c>
      <c r="L335" s="3">
        <f t="shared" si="449"/>
        <v>1.03325992217899</v>
      </c>
      <c r="M335" s="5">
        <f t="shared" si="450"/>
        <v>7.1063148529881964E-2</v>
      </c>
      <c r="N335" s="5">
        <f t="shared" si="451"/>
        <v>0.11447750623686435</v>
      </c>
      <c r="O335" s="5">
        <f t="shared" si="452"/>
        <v>7.3426703319779837E-2</v>
      </c>
      <c r="P335" s="5">
        <f t="shared" si="453"/>
        <v>0.1182850191855473</v>
      </c>
      <c r="Q335" s="5">
        <f t="shared" si="454"/>
        <v>9.2207421886891489E-2</v>
      </c>
      <c r="R335" s="5">
        <f t="shared" si="455"/>
        <v>3.7934434879027749E-2</v>
      </c>
      <c r="S335" s="5">
        <f t="shared" si="456"/>
        <v>4.9221523578574448E-2</v>
      </c>
      <c r="T335" s="5">
        <f t="shared" si="457"/>
        <v>9.5274233563174798E-2</v>
      </c>
      <c r="U335" s="5">
        <f t="shared" si="458"/>
        <v>6.1109584859299473E-2</v>
      </c>
      <c r="V335" s="5">
        <f t="shared" si="459"/>
        <v>9.1032787680622364E-3</v>
      </c>
      <c r="W335" s="5">
        <f t="shared" si="460"/>
        <v>4.9513125215681263E-2</v>
      </c>
      <c r="X335" s="5">
        <f t="shared" si="461"/>
        <v>5.1159927907193405E-2</v>
      </c>
      <c r="Y335" s="5">
        <f t="shared" si="462"/>
        <v>2.6430751564034696E-2</v>
      </c>
      <c r="Z335" s="5">
        <f t="shared" si="463"/>
        <v>1.3065377077002725E-2</v>
      </c>
      <c r="AA335" s="5">
        <f t="shared" si="464"/>
        <v>2.1047361632036719E-2</v>
      </c>
      <c r="AB335" s="5">
        <f t="shared" si="465"/>
        <v>1.6952875874109718E-2</v>
      </c>
      <c r="AC335" s="5">
        <f t="shared" si="466"/>
        <v>9.4702873958543504E-4</v>
      </c>
      <c r="AD335" s="5">
        <f t="shared" si="467"/>
        <v>1.9940500871212283E-2</v>
      </c>
      <c r="AE335" s="5">
        <f t="shared" si="468"/>
        <v>2.0603720378398888E-2</v>
      </c>
      <c r="AF335" s="5">
        <f t="shared" si="469"/>
        <v>1.0644499257391051E-2</v>
      </c>
      <c r="AG335" s="5">
        <f t="shared" si="470"/>
        <v>3.6661781581087314E-3</v>
      </c>
      <c r="AH335" s="5">
        <f t="shared" si="471"/>
        <v>3.3749826254557483E-3</v>
      </c>
      <c r="AI335" s="5">
        <f t="shared" si="472"/>
        <v>5.4368488104978288E-3</v>
      </c>
      <c r="AJ335" s="5">
        <f t="shared" si="473"/>
        <v>4.3791818015981709E-3</v>
      </c>
      <c r="AK335" s="5">
        <f t="shared" si="474"/>
        <v>2.351513277865409E-3</v>
      </c>
      <c r="AL335" s="5">
        <f t="shared" si="475"/>
        <v>6.3053391215292848E-5</v>
      </c>
      <c r="AM335" s="5">
        <f t="shared" si="476"/>
        <v>6.4245360924038205E-3</v>
      </c>
      <c r="AN335" s="5">
        <f t="shared" si="477"/>
        <v>6.6382156628732834E-3</v>
      </c>
      <c r="AO335" s="5">
        <f t="shared" si="478"/>
        <v>3.4295010996139006E-3</v>
      </c>
      <c r="AP335" s="5">
        <f t="shared" si="479"/>
        <v>1.1811886797666064E-3</v>
      </c>
      <c r="AQ335" s="5">
        <f t="shared" si="480"/>
        <v>3.051187308335869E-4</v>
      </c>
      <c r="AR335" s="5">
        <f t="shared" si="481"/>
        <v>6.9744685698677018E-4</v>
      </c>
      <c r="AS335" s="5">
        <f t="shared" si="482"/>
        <v>1.1235355957667844E-3</v>
      </c>
      <c r="AT335" s="5">
        <f t="shared" si="483"/>
        <v>9.0496660950539515E-4</v>
      </c>
      <c r="AU335" s="5">
        <f t="shared" si="484"/>
        <v>4.85944885298015E-4</v>
      </c>
      <c r="AV335" s="5">
        <f t="shared" si="485"/>
        <v>1.9570536835306277E-4</v>
      </c>
      <c r="AW335" s="5">
        <f t="shared" si="486"/>
        <v>2.9153536693567009E-6</v>
      </c>
      <c r="AX335" s="5">
        <f t="shared" si="487"/>
        <v>1.7249091964964491E-3</v>
      </c>
      <c r="AY335" s="5">
        <f t="shared" si="488"/>
        <v>1.782279542137745E-3</v>
      </c>
      <c r="AZ335" s="5">
        <f t="shared" si="489"/>
        <v>9.2077901050522607E-4</v>
      </c>
      <c r="BA335" s="5">
        <f t="shared" si="490"/>
        <v>3.1713468291289242E-4</v>
      </c>
      <c r="BB335" s="5">
        <f t="shared" si="491"/>
        <v>8.1920639446708462E-5</v>
      </c>
      <c r="BC335" s="5">
        <f t="shared" si="492"/>
        <v>1.6929062707911821E-5</v>
      </c>
      <c r="BD335" s="5">
        <f t="shared" si="493"/>
        <v>1.2010731419568852E-4</v>
      </c>
      <c r="BE335" s="5">
        <f t="shared" si="494"/>
        <v>1.9348405037455208E-4</v>
      </c>
      <c r="BF335" s="5">
        <f t="shared" si="495"/>
        <v>1.5584428808535481E-4</v>
      </c>
      <c r="BG335" s="5">
        <f t="shared" si="496"/>
        <v>8.3684562394384176E-5</v>
      </c>
      <c r="BH335" s="5">
        <f t="shared" si="497"/>
        <v>3.3702418945749359E-5</v>
      </c>
      <c r="BI335" s="5">
        <f t="shared" si="498"/>
        <v>1.0858423683372481E-5</v>
      </c>
      <c r="BJ335" s="8">
        <f t="shared" si="499"/>
        <v>0.50674037743864897</v>
      </c>
      <c r="BK335" s="8">
        <f t="shared" si="500"/>
        <v>0.25046533173500446</v>
      </c>
      <c r="BL335" s="8">
        <f t="shared" si="501"/>
        <v>0.23001876745325972</v>
      </c>
      <c r="BM335" s="8">
        <f t="shared" si="502"/>
        <v>0.49111625547745497</v>
      </c>
      <c r="BN335" s="8">
        <f t="shared" si="503"/>
        <v>0.50739423403799266</v>
      </c>
    </row>
    <row r="336" spans="1:66" x14ac:dyDescent="0.25">
      <c r="A336" t="s">
        <v>337</v>
      </c>
      <c r="B336" t="s">
        <v>367</v>
      </c>
      <c r="C336" t="s">
        <v>373</v>
      </c>
      <c r="D336" t="s">
        <v>495</v>
      </c>
      <c r="E336">
        <f>VLOOKUP(A336,home!$A$2:$E$405,3,FALSE)</f>
        <v>1.31111111111111</v>
      </c>
      <c r="F336">
        <f>VLOOKUP(B336,home!$B$2:$E$405,3,FALSE)</f>
        <v>0.93</v>
      </c>
      <c r="G336">
        <f>VLOOKUP(C336,away!$B$2:$E$405,4,FALSE)</f>
        <v>0.76</v>
      </c>
      <c r="H336">
        <f>VLOOKUP(A336,away!$A$2:$E$405,3,FALSE)</f>
        <v>1.0777777777777799</v>
      </c>
      <c r="I336">
        <f>VLOOKUP(C336,away!$B$2:$E$405,3,FALSE)</f>
        <v>0.42</v>
      </c>
      <c r="J336">
        <f>VLOOKUP(B336,home!$B$2:$E$405,4,FALSE)</f>
        <v>1.65</v>
      </c>
      <c r="K336" s="3">
        <f t="shared" si="448"/>
        <v>0.92669333333333248</v>
      </c>
      <c r="L336" s="3">
        <f t="shared" si="449"/>
        <v>0.74690000000000145</v>
      </c>
      <c r="M336" s="5">
        <f t="shared" si="450"/>
        <v>0.1875718450557386</v>
      </c>
      <c r="N336" s="5">
        <f t="shared" si="451"/>
        <v>0.17382157833418574</v>
      </c>
      <c r="O336" s="5">
        <f t="shared" si="452"/>
        <v>0.14009741107213142</v>
      </c>
      <c r="P336" s="5">
        <f t="shared" si="453"/>
        <v>0.12982733685780357</v>
      </c>
      <c r="Q336" s="5">
        <f t="shared" si="454"/>
        <v>8.0539648915883777E-2</v>
      </c>
      <c r="R336" s="5">
        <f t="shared" si="455"/>
        <v>5.2319378164887582E-2</v>
      </c>
      <c r="S336" s="5">
        <f t="shared" si="456"/>
        <v>2.246490856687601E-2</v>
      </c>
      <c r="T336" s="5">
        <f t="shared" si="457"/>
        <v>6.0155063775273701E-2</v>
      </c>
      <c r="U336" s="5">
        <f t="shared" si="458"/>
        <v>4.8484018949546841E-2</v>
      </c>
      <c r="V336" s="5">
        <f t="shared" si="459"/>
        <v>1.7276694112268105E-3</v>
      </c>
      <c r="W336" s="5">
        <f t="shared" si="460"/>
        <v>2.4878518573118888E-2</v>
      </c>
      <c r="X336" s="5">
        <f t="shared" si="461"/>
        <v>1.8581765522262532E-2</v>
      </c>
      <c r="Y336" s="5">
        <f t="shared" si="462"/>
        <v>6.9393603342889571E-3</v>
      </c>
      <c r="Z336" s="5">
        <f t="shared" si="463"/>
        <v>1.3025781183784868E-2</v>
      </c>
      <c r="AA336" s="5">
        <f t="shared" si="464"/>
        <v>1.20709045844722E-2</v>
      </c>
      <c r="AB336" s="5">
        <f t="shared" si="465"/>
        <v>5.5930134028665743E-3</v>
      </c>
      <c r="AC336" s="5">
        <f t="shared" si="466"/>
        <v>7.4737602065096047E-5</v>
      </c>
      <c r="AD336" s="5">
        <f t="shared" si="467"/>
        <v>5.7636893262296906E-3</v>
      </c>
      <c r="AE336" s="5">
        <f t="shared" si="468"/>
        <v>4.3048995577609642E-3</v>
      </c>
      <c r="AF336" s="5">
        <f t="shared" si="469"/>
        <v>1.6076647398458352E-3</v>
      </c>
      <c r="AG336" s="5">
        <f t="shared" si="470"/>
        <v>4.0025493139695214E-4</v>
      </c>
      <c r="AH336" s="5">
        <f t="shared" si="471"/>
        <v>2.4322389915422344E-3</v>
      </c>
      <c r="AI336" s="5">
        <f t="shared" si="472"/>
        <v>2.2539396585355763E-3</v>
      </c>
      <c r="AJ336" s="5">
        <f t="shared" si="473"/>
        <v>1.0443554276502631E-3</v>
      </c>
      <c r="AK336" s="5">
        <f t="shared" si="474"/>
        <v>3.2259907081132682E-4</v>
      </c>
      <c r="AL336" s="5">
        <f t="shared" si="475"/>
        <v>2.0691770316310284E-6</v>
      </c>
      <c r="AM336" s="5">
        <f t="shared" si="476"/>
        <v>1.0682344948043086E-3</v>
      </c>
      <c r="AN336" s="5">
        <f t="shared" si="477"/>
        <v>7.9786434416933953E-4</v>
      </c>
      <c r="AO336" s="5">
        <f t="shared" si="478"/>
        <v>2.9796243933004048E-4</v>
      </c>
      <c r="AP336" s="5">
        <f t="shared" si="479"/>
        <v>7.4182715311869215E-5</v>
      </c>
      <c r="AQ336" s="5">
        <f t="shared" si="480"/>
        <v>1.3851767516608806E-5</v>
      </c>
      <c r="AR336" s="5">
        <f t="shared" si="481"/>
        <v>3.6332786055657981E-4</v>
      </c>
      <c r="AS336" s="5">
        <f t="shared" si="482"/>
        <v>3.3669350619204515E-4</v>
      </c>
      <c r="AT336" s="5">
        <f t="shared" si="483"/>
        <v>1.5600581378239666E-4</v>
      </c>
      <c r="AU336" s="5">
        <f t="shared" si="484"/>
        <v>4.818984919779611E-5</v>
      </c>
      <c r="AV336" s="5">
        <f t="shared" si="485"/>
        <v>1.1164302996484072E-5</v>
      </c>
      <c r="AW336" s="5">
        <f t="shared" si="486"/>
        <v>3.9782644266278629E-8</v>
      </c>
      <c r="AX336" s="5">
        <f t="shared" si="487"/>
        <v>1.6498763079530879E-4</v>
      </c>
      <c r="AY336" s="5">
        <f t="shared" si="488"/>
        <v>1.2322926144101636E-4</v>
      </c>
      <c r="AZ336" s="5">
        <f t="shared" si="489"/>
        <v>4.6019967685147651E-5</v>
      </c>
      <c r="BA336" s="5">
        <f t="shared" si="490"/>
        <v>1.1457437954678949E-5</v>
      </c>
      <c r="BB336" s="5">
        <f t="shared" si="491"/>
        <v>2.1393901020874308E-6</v>
      </c>
      <c r="BC336" s="5">
        <f t="shared" si="492"/>
        <v>3.1958209344982116E-7</v>
      </c>
      <c r="BD336" s="5">
        <f t="shared" si="493"/>
        <v>4.5228263174951641E-5</v>
      </c>
      <c r="BE336" s="5">
        <f t="shared" si="494"/>
        <v>4.1912729962473145E-5</v>
      </c>
      <c r="BF336" s="5">
        <f t="shared" si="495"/>
        <v>1.9420123719012039E-5</v>
      </c>
      <c r="BG336" s="5">
        <f t="shared" si="496"/>
        <v>5.9988330609723279E-6</v>
      </c>
      <c r="BH336" s="5">
        <f t="shared" si="497"/>
        <v>1.389769651345661E-6</v>
      </c>
      <c r="BI336" s="5">
        <f t="shared" si="498"/>
        <v>2.5757805415420287E-7</v>
      </c>
      <c r="BJ336" s="8">
        <f t="shared" si="499"/>
        <v>0.37959269304145088</v>
      </c>
      <c r="BK336" s="8">
        <f t="shared" si="500"/>
        <v>0.34179179593218273</v>
      </c>
      <c r="BL336" s="8">
        <f t="shared" si="501"/>
        <v>0.26564744795279216</v>
      </c>
      <c r="BM336" s="8">
        <f t="shared" si="502"/>
        <v>0.23575733023078327</v>
      </c>
      <c r="BN336" s="8">
        <f t="shared" si="503"/>
        <v>0.7641771984006307</v>
      </c>
    </row>
    <row r="337" spans="1:66" x14ac:dyDescent="0.25">
      <c r="A337" t="s">
        <v>337</v>
      </c>
      <c r="B337" t="s">
        <v>407</v>
      </c>
      <c r="C337" t="s">
        <v>403</v>
      </c>
      <c r="D337" t="s">
        <v>495</v>
      </c>
      <c r="E337">
        <f>VLOOKUP(A337,home!$A$2:$E$405,3,FALSE)</f>
        <v>1.31111111111111</v>
      </c>
      <c r="F337">
        <f>VLOOKUP(B337,home!$B$2:$E$405,3,FALSE)</f>
        <v>1.36</v>
      </c>
      <c r="G337">
        <f>VLOOKUP(C337,away!$B$2:$E$405,4,FALSE)</f>
        <v>1.36</v>
      </c>
      <c r="H337">
        <f>VLOOKUP(A337,away!$A$2:$E$405,3,FALSE)</f>
        <v>1.0777777777777799</v>
      </c>
      <c r="I337">
        <f>VLOOKUP(C337,away!$B$2:$E$405,3,FALSE)</f>
        <v>0.93</v>
      </c>
      <c r="J337">
        <f>VLOOKUP(B337,home!$B$2:$E$405,4,FALSE)</f>
        <v>0.72</v>
      </c>
      <c r="K337" s="3">
        <f t="shared" si="448"/>
        <v>2.4250311111111094</v>
      </c>
      <c r="L337" s="3">
        <f t="shared" si="449"/>
        <v>0.72168000000000143</v>
      </c>
      <c r="M337" s="5">
        <f t="shared" si="450"/>
        <v>4.299329476647782E-2</v>
      </c>
      <c r="N337" s="5">
        <f t="shared" si="451"/>
        <v>0.10426007737787917</v>
      </c>
      <c r="O337" s="5">
        <f t="shared" si="452"/>
        <v>3.102740096707177E-2</v>
      </c>
      <c r="P337" s="5">
        <f t="shared" si="453"/>
        <v>7.5242412642067977E-2</v>
      </c>
      <c r="Q337" s="5">
        <f t="shared" si="454"/>
        <v>0.12641696564410429</v>
      </c>
      <c r="R337" s="5">
        <f t="shared" si="455"/>
        <v>1.1195927364958197E-2</v>
      </c>
      <c r="S337" s="5">
        <f t="shared" si="456"/>
        <v>3.2920369856216977E-2</v>
      </c>
      <c r="T337" s="5">
        <f t="shared" si="457"/>
        <v>9.1232595766037358E-2</v>
      </c>
      <c r="U337" s="5">
        <f t="shared" si="458"/>
        <v>2.7150472177763858E-2</v>
      </c>
      <c r="V337" s="5">
        <f t="shared" si="459"/>
        <v>6.4015358325191039E-3</v>
      </c>
      <c r="W337" s="5">
        <f t="shared" si="460"/>
        <v>0.10218835821973907</v>
      </c>
      <c r="X337" s="5">
        <f t="shared" si="461"/>
        <v>7.3747294360021434E-2</v>
      </c>
      <c r="Y337" s="5">
        <f t="shared" si="462"/>
        <v>2.6610973696870179E-2</v>
      </c>
      <c r="Z337" s="5">
        <f t="shared" si="463"/>
        <v>2.6932922869143498E-3</v>
      </c>
      <c r="AA337" s="5">
        <f t="shared" si="464"/>
        <v>6.5313175870828875E-3</v>
      </c>
      <c r="AB337" s="5">
        <f t="shared" si="465"/>
        <v>7.9193241726115728E-3</v>
      </c>
      <c r="AC337" s="5">
        <f t="shared" si="466"/>
        <v>7.002065718468523E-4</v>
      </c>
      <c r="AD337" s="5">
        <f t="shared" si="467"/>
        <v>6.195248696905846E-2</v>
      </c>
      <c r="AE337" s="5">
        <f t="shared" si="468"/>
        <v>4.4709870795830192E-2</v>
      </c>
      <c r="AF337" s="5">
        <f t="shared" si="469"/>
        <v>1.6133109777967395E-2</v>
      </c>
      <c r="AG337" s="5">
        <f t="shared" si="470"/>
        <v>3.8809808881878453E-3</v>
      </c>
      <c r="AH337" s="5">
        <f t="shared" si="471"/>
        <v>4.8592379440508791E-4</v>
      </c>
      <c r="AI337" s="5">
        <f t="shared" si="472"/>
        <v>1.1783803190614968E-3</v>
      </c>
      <c r="AJ337" s="5">
        <f t="shared" si="473"/>
        <v>1.4288044672225826E-3</v>
      </c>
      <c r="AK337" s="5">
        <f t="shared" si="474"/>
        <v>1.1549650949030988E-3</v>
      </c>
      <c r="AL337" s="5">
        <f t="shared" si="475"/>
        <v>4.9017161489719324E-5</v>
      </c>
      <c r="AM337" s="5">
        <f t="shared" si="476"/>
        <v>3.0047341662134474E-2</v>
      </c>
      <c r="AN337" s="5">
        <f t="shared" si="477"/>
        <v>2.1684565530729248E-2</v>
      </c>
      <c r="AO337" s="5">
        <f t="shared" si="478"/>
        <v>7.8246586261083561E-3</v>
      </c>
      <c r="AP337" s="5">
        <f t="shared" si="479"/>
        <v>1.8822998790966302E-3</v>
      </c>
      <c r="AQ337" s="5">
        <f t="shared" si="480"/>
        <v>3.3960454418661463E-4</v>
      </c>
      <c r="AR337" s="5">
        <f t="shared" si="481"/>
        <v>7.0136296789252931E-5</v>
      </c>
      <c r="AS337" s="5">
        <f t="shared" si="482"/>
        <v>1.7008270173206059E-4</v>
      </c>
      <c r="AT337" s="5">
        <f t="shared" si="483"/>
        <v>2.0622792158103917E-4</v>
      </c>
      <c r="AU337" s="5">
        <f t="shared" si="484"/>
        <v>1.6670304193793406E-4</v>
      </c>
      <c r="AV337" s="5">
        <f t="shared" si="485"/>
        <v>1.0106501575408751E-4</v>
      </c>
      <c r="AW337" s="5">
        <f t="shared" si="486"/>
        <v>2.382910011759449E-6</v>
      </c>
      <c r="AX337" s="5">
        <f t="shared" si="487"/>
        <v>1.2144289722810186E-2</v>
      </c>
      <c r="AY337" s="5">
        <f t="shared" si="488"/>
        <v>8.7642910071576725E-3</v>
      </c>
      <c r="AZ337" s="5">
        <f t="shared" si="489"/>
        <v>3.1625067670227802E-3</v>
      </c>
      <c r="BA337" s="5">
        <f t="shared" si="490"/>
        <v>7.6077262787500161E-4</v>
      </c>
      <c r="BB337" s="5">
        <f t="shared" si="491"/>
        <v>1.3725859752120804E-4</v>
      </c>
      <c r="BC337" s="5">
        <f t="shared" si="492"/>
        <v>1.9811356931821129E-5</v>
      </c>
      <c r="BD337" s="5">
        <f t="shared" si="493"/>
        <v>8.4359937778113559E-6</v>
      </c>
      <c r="BE337" s="5">
        <f t="shared" si="494"/>
        <v>2.045754736433228E-5</v>
      </c>
      <c r="BF337" s="5">
        <f t="shared" si="495"/>
        <v>2.4805094407767428E-5</v>
      </c>
      <c r="BG337" s="5">
        <f t="shared" si="496"/>
        <v>2.005104188429474E-5</v>
      </c>
      <c r="BH337" s="5">
        <f t="shared" si="497"/>
        <v>1.2156100094901665E-5</v>
      </c>
      <c r="BI337" s="5">
        <f t="shared" si="498"/>
        <v>5.8957841839834496E-6</v>
      </c>
      <c r="BJ337" s="8">
        <f t="shared" si="499"/>
        <v>0.73790011381726961</v>
      </c>
      <c r="BK337" s="8">
        <f t="shared" si="500"/>
        <v>0.16707112783777611</v>
      </c>
      <c r="BL337" s="8">
        <f t="shared" si="501"/>
        <v>8.8878532484588005E-2</v>
      </c>
      <c r="BM337" s="8">
        <f t="shared" si="502"/>
        <v>0.59664507956684287</v>
      </c>
      <c r="BN337" s="8">
        <f t="shared" si="503"/>
        <v>0.39113607876255929</v>
      </c>
    </row>
    <row r="338" spans="1:66" s="15" customFormat="1" x14ac:dyDescent="0.25">
      <c r="A338" s="15" t="s">
        <v>344</v>
      </c>
      <c r="B338" s="15" t="s">
        <v>424</v>
      </c>
      <c r="C338" s="15" t="s">
        <v>421</v>
      </c>
      <c r="D338" s="15" t="s">
        <v>495</v>
      </c>
      <c r="E338" s="15">
        <f>VLOOKUP(A338,home!$A$2:$E$405,3,FALSE)</f>
        <v>1.3555555555555601</v>
      </c>
      <c r="F338" s="15">
        <f>VLOOKUP(B338,home!$B$2:$E$405,3,FALSE)</f>
        <v>1.39</v>
      </c>
      <c r="G338" s="15">
        <f>VLOOKUP(C338,away!$B$2:$E$405,4,FALSE)</f>
        <v>1.72</v>
      </c>
      <c r="H338" s="15">
        <f>VLOOKUP(A338,away!$A$2:$E$405,3,FALSE)</f>
        <v>1.36666666666667</v>
      </c>
      <c r="I338" s="15">
        <f>VLOOKUP(C338,away!$B$2:$E$405,3,FALSE)</f>
        <v>0.66</v>
      </c>
      <c r="J338" s="15">
        <f>VLOOKUP(B338,home!$B$2:$E$405,4,FALSE)</f>
        <v>0.65</v>
      </c>
      <c r="K338" s="17">
        <f t="shared" si="448"/>
        <v>3.240862222222233</v>
      </c>
      <c r="L338" s="17">
        <f t="shared" si="449"/>
        <v>0.58630000000000149</v>
      </c>
      <c r="M338" s="18">
        <f t="shared" si="450"/>
        <v>2.1771310190971969E-2</v>
      </c>
      <c r="N338" s="18">
        <f t="shared" si="451"/>
        <v>7.0557816726202954E-2</v>
      </c>
      <c r="O338" s="18">
        <f t="shared" si="452"/>
        <v>1.27645191649669E-2</v>
      </c>
      <c r="P338" s="18">
        <f t="shared" si="453"/>
        <v>4.1368047946572901E-2</v>
      </c>
      <c r="Q338" s="18">
        <f t="shared" si="454"/>
        <v>0.11433408135521561</v>
      </c>
      <c r="R338" s="18">
        <f t="shared" si="455"/>
        <v>3.7419187932100553E-3</v>
      </c>
      <c r="S338" s="18">
        <f t="shared" si="456"/>
        <v>1.9651038177063814E-2</v>
      </c>
      <c r="T338" s="18">
        <f t="shared" si="457"/>
        <v>6.7034071898563086E-2</v>
      </c>
      <c r="U338" s="18">
        <f t="shared" si="458"/>
        <v>1.2127043255537874E-2</v>
      </c>
      <c r="V338" s="18">
        <f t="shared" si="459"/>
        <v>4.1488091048772924E-3</v>
      </c>
      <c r="W338" s="18">
        <f t="shared" si="460"/>
        <v>0.12351366832553388</v>
      </c>
      <c r="X338" s="18">
        <f t="shared" si="461"/>
        <v>7.2416063739260697E-2</v>
      </c>
      <c r="Y338" s="18">
        <f t="shared" si="462"/>
        <v>2.1228769085164325E-2</v>
      </c>
      <c r="Z338" s="18">
        <f t="shared" si="463"/>
        <v>7.3129566281968713E-4</v>
      </c>
      <c r="AA338" s="18">
        <f t="shared" si="464"/>
        <v>2.3700284869072915E-3</v>
      </c>
      <c r="AB338" s="18">
        <f t="shared" si="465"/>
        <v>3.8404678944041815E-3</v>
      </c>
      <c r="AC338" s="18">
        <f t="shared" si="466"/>
        <v>4.9270155443754602E-4</v>
      </c>
      <c r="AD338" s="18">
        <f t="shared" si="467"/>
        <v>0.10007269540107741</v>
      </c>
      <c r="AE338" s="18">
        <f t="shared" si="468"/>
        <v>5.8672621313651835E-2</v>
      </c>
      <c r="AF338" s="18">
        <f t="shared" si="469"/>
        <v>1.7199878938097077E-2</v>
      </c>
      <c r="AG338" s="18">
        <f t="shared" si="470"/>
        <v>3.3614296738021143E-3</v>
      </c>
      <c r="AH338" s="18">
        <f t="shared" si="471"/>
        <v>1.0718966177779589E-4</v>
      </c>
      <c r="AI338" s="18">
        <f t="shared" si="472"/>
        <v>3.4738692546843706E-4</v>
      </c>
      <c r="AJ338" s="18">
        <f t="shared" si="473"/>
        <v>5.6291658162229417E-4</v>
      </c>
      <c r="AK338" s="18">
        <f t="shared" si="474"/>
        <v>6.0811169454739046E-4</v>
      </c>
      <c r="AL338" s="18">
        <f t="shared" si="475"/>
        <v>3.7447634246239095E-5</v>
      </c>
      <c r="AM338" s="18">
        <f t="shared" si="476"/>
        <v>6.4864363600260849E-2</v>
      </c>
      <c r="AN338" s="18">
        <f t="shared" si="477"/>
        <v>3.8029976378833034E-2</v>
      </c>
      <c r="AO338" s="18">
        <f t="shared" si="478"/>
        <v>1.1148487575454931E-2</v>
      </c>
      <c r="AP338" s="18">
        <f t="shared" si="479"/>
        <v>2.1787860884964145E-3</v>
      </c>
      <c r="AQ338" s="18">
        <f t="shared" si="480"/>
        <v>3.1935557092136266E-4</v>
      </c>
      <c r="AR338" s="18">
        <f t="shared" si="481"/>
        <v>1.2569059740064381E-5</v>
      </c>
      <c r="AS338" s="18">
        <f t="shared" si="482"/>
        <v>4.0734590880429051E-5</v>
      </c>
      <c r="AT338" s="18">
        <f t="shared" si="483"/>
        <v>6.6007598361030408E-5</v>
      </c>
      <c r="AU338" s="18">
        <f t="shared" si="484"/>
        <v>7.1307177302627211E-5</v>
      </c>
      <c r="AV338" s="18">
        <f t="shared" si="485"/>
        <v>5.7774184273346812E-5</v>
      </c>
      <c r="AW338" s="18">
        <f t="shared" si="486"/>
        <v>1.9765251651977235E-6</v>
      </c>
      <c r="AX338" s="18">
        <f t="shared" si="487"/>
        <v>3.5036077593428708E-2</v>
      </c>
      <c r="AY338" s="18">
        <f t="shared" si="488"/>
        <v>2.0541652293027308E-2</v>
      </c>
      <c r="AZ338" s="18">
        <f t="shared" si="489"/>
        <v>6.0217853697009686E-3</v>
      </c>
      <c r="BA338" s="18">
        <f t="shared" si="490"/>
        <v>1.1768575874185625E-3</v>
      </c>
      <c r="BB338" s="18">
        <f t="shared" si="491"/>
        <v>1.724979008758762E-4</v>
      </c>
      <c r="BC338" s="18">
        <f t="shared" si="492"/>
        <v>2.0227103856705301E-5</v>
      </c>
      <c r="BD338" s="18">
        <f t="shared" si="493"/>
        <v>1.2282066209332935E-6</v>
      </c>
      <c r="BE338" s="18">
        <f t="shared" si="494"/>
        <v>3.9804484388659334E-6</v>
      </c>
      <c r="BF338" s="18">
        <f t="shared" si="495"/>
        <v>6.4500424865120342E-6</v>
      </c>
      <c r="BG338" s="18">
        <f t="shared" si="496"/>
        <v>6.9678996754217364E-6</v>
      </c>
      <c r="BH338" s="18">
        <f t="shared" si="497"/>
        <v>5.6455007065772176E-6</v>
      </c>
      <c r="BI338" s="18">
        <f t="shared" si="498"/>
        <v>3.6592579930950043E-6</v>
      </c>
      <c r="BJ338" s="19">
        <f t="shared" si="499"/>
        <v>0.82790116351884369</v>
      </c>
      <c r="BK338" s="19">
        <f t="shared" si="500"/>
        <v>0.10801100690119707</v>
      </c>
      <c r="BL338" s="19">
        <f t="shared" si="501"/>
        <v>3.6745906424921121E-2</v>
      </c>
      <c r="BM338" s="19">
        <f t="shared" si="502"/>
        <v>0.68831200256277947</v>
      </c>
      <c r="BN338" s="19">
        <f t="shared" si="503"/>
        <v>0.2645376941771404</v>
      </c>
    </row>
    <row r="339" spans="1:66" x14ac:dyDescent="0.25">
      <c r="A339" t="s">
        <v>13</v>
      </c>
      <c r="B339" t="s">
        <v>60</v>
      </c>
      <c r="C339" t="s">
        <v>55</v>
      </c>
      <c r="D339" t="s">
        <v>496</v>
      </c>
      <c r="E339">
        <f>VLOOKUP(A339,home!$A$2:$E$405,3,FALSE)</f>
        <v>1.62686567164179</v>
      </c>
      <c r="F339">
        <f>VLOOKUP(B339,home!$B$2:$E$405,3,FALSE)</f>
        <v>1.02</v>
      </c>
      <c r="G339">
        <f>VLOOKUP(C339,away!$B$2:$E$405,4,FALSE)</f>
        <v>1.1499999999999999</v>
      </c>
      <c r="H339">
        <f>VLOOKUP(A339,away!$A$2:$E$405,3,FALSE)</f>
        <v>1.3582089552238801</v>
      </c>
      <c r="I339">
        <f>VLOOKUP(C339,away!$B$2:$E$405,3,FALSE)</f>
        <v>0.74</v>
      </c>
      <c r="J339">
        <f>VLOOKUP(B339,home!$B$2:$E$405,4,FALSE)</f>
        <v>0.54</v>
      </c>
      <c r="K339" s="3">
        <f t="shared" ref="K339:K402" si="504">E339*F339*G339</f>
        <v>1.9083134328358193</v>
      </c>
      <c r="L339" s="3">
        <f t="shared" ref="L339:L402" si="505">H339*I339*J339</f>
        <v>0.54274029850746242</v>
      </c>
      <c r="M339" s="5">
        <f t="shared" ref="M339:M402" si="506">_xlfn.POISSON.DIST(0,K339,FALSE) * _xlfn.POISSON.DIST(0,L339,FALSE)</f>
        <v>8.62027041337598E-2</v>
      </c>
      <c r="N339" s="5">
        <f t="shared" ref="N339:N402" si="507">_xlfn.POISSON.DIST(1,K339,FALSE) * _xlfn.POISSON.DIST(0,L339,FALSE)</f>
        <v>0.16450177824522563</v>
      </c>
      <c r="O339" s="5">
        <f t="shared" ref="O339:O402" si="508">_xlfn.POISSON.DIST(0,K339,FALSE) * _xlfn.POISSON.DIST(1,L339,FALSE)</f>
        <v>4.6785681373707255E-2</v>
      </c>
      <c r="P339" s="5">
        <f t="shared" ref="P339:P402" si="509">_xlfn.POISSON.DIST(1,K339,FALSE) * _xlfn.POISSON.DIST(1,L339,FALSE)</f>
        <v>8.9281744229822144E-2</v>
      </c>
      <c r="Q339" s="5">
        <f t="shared" ref="Q339:Q402" si="510">_xlfn.POISSON.DIST(2,K339,FALSE) * _xlfn.POISSON.DIST(0,L339,FALSE)</f>
        <v>0.15696047657537165</v>
      </c>
      <c r="R339" s="5">
        <f t="shared" ref="R339:R402" si="511">_xlfn.POISSON.DIST(0,K339,FALSE) * _xlfn.POISSON.DIST(2,L339,FALSE)</f>
        <v>1.2696237337320448E-2</v>
      </c>
      <c r="S339" s="5">
        <f t="shared" ref="S339:S402" si="512">_xlfn.POISSON.DIST(2,K339,FALSE) * _xlfn.POISSON.DIST(2,L339,FALSE)</f>
        <v>2.3117690833545399E-2</v>
      </c>
      <c r="T339" s="5">
        <f t="shared" ref="T339:T402" si="513">_xlfn.POISSON.DIST(2,K339,FALSE) * _xlfn.POISSON.DIST(1,L339,FALSE)</f>
        <v>8.5188775910390757E-2</v>
      </c>
      <c r="U339" s="5">
        <f t="shared" ref="U339:U402" si="514">_xlfn.POISSON.DIST(1,K339,FALSE) * _xlfn.POISSON.DIST(2,L339,FALSE)</f>
        <v>2.4228400257280285E-2</v>
      </c>
      <c r="V339" s="5">
        <f t="shared" ref="V339:V402" si="515">_xlfn.POISSON.DIST(3,K339,FALSE) * _xlfn.POISSON.DIST(3,L339,FALSE)</f>
        <v>2.6603802706467792E-3</v>
      </c>
      <c r="W339" s="5">
        <f t="shared" ref="W339:W402" si="516">_xlfn.POISSON.DIST(3,K339,FALSE) * _xlfn.POISSON.DIST(0,L339,FALSE)</f>
        <v>9.9843261957697896E-2</v>
      </c>
      <c r="X339" s="5">
        <f t="shared" ref="X339:X402" si="517">_xlfn.POISSON.DIST(3,K339,FALSE) * _xlfn.POISSON.DIST(1,L339,FALSE)</f>
        <v>5.418896179887972E-2</v>
      </c>
      <c r="Y339" s="5">
        <f t="shared" ref="Y339:Y402" si="518">_xlfn.POISSON.DIST(3,K339,FALSE) * _xlfn.POISSON.DIST(2,L339,FALSE)</f>
        <v>1.4705266651266726E-2</v>
      </c>
      <c r="Z339" s="5">
        <f t="shared" ref="Z339:Z402" si="519">_xlfn.POISSON.DIST(0,K339,FALSE) * _xlfn.POISSON.DIST(3,L339,FALSE)</f>
        <v>2.2969198807929639E-3</v>
      </c>
      <c r="AA339" s="5">
        <f t="shared" ref="AA339:AA402" si="520">_xlfn.POISSON.DIST(1,K339,FALSE) * _xlfn.POISSON.DIST(3,L339,FALSE)</f>
        <v>4.3832430626648622E-3</v>
      </c>
      <c r="AB339" s="5">
        <f t="shared" ref="AB339:AB402" si="521">_xlfn.POISSON.DIST(2,K339,FALSE) * _xlfn.POISSON.DIST(3,L339,FALSE)</f>
        <v>4.1823008079338872E-3</v>
      </c>
      <c r="AC339" s="5">
        <f t="shared" ref="AC339:AC402" si="522">_xlfn.POISSON.DIST(4,K339,FALSE) * _xlfn.POISSON.DIST(4,L339,FALSE)</f>
        <v>1.722128334493633E-4</v>
      </c>
      <c r="AD339" s="5">
        <f t="shared" ref="AD339:AD402" si="523">_xlfn.POISSON.DIST(4,K339,FALSE) * _xlfn.POISSON.DIST(0,L339,FALSE)</f>
        <v>4.7633059493005114E-2</v>
      </c>
      <c r="AE339" s="5">
        <f t="shared" ref="AE339:AE402" si="524">_xlfn.POISSON.DIST(4,K339,FALSE) * _xlfn.POISSON.DIST(1,L339,FALSE)</f>
        <v>2.5852380928057309E-2</v>
      </c>
      <c r="AF339" s="5">
        <f t="shared" ref="AF339:AF402" si="525">_xlfn.POISSON.DIST(4,K339,FALSE) * _xlfn.POISSON.DIST(2,L339,FALSE)</f>
        <v>7.015564471011225E-3</v>
      </c>
      <c r="AG339" s="5">
        <f t="shared" ref="AG339:AG402" si="526">_xlfn.POISSON.DIST(4,K339,FALSE) * _xlfn.POISSON.DIST(3,L339,FALSE)</f>
        <v>1.2692098517316603E-3</v>
      </c>
      <c r="AH339" s="5">
        <f t="shared" ref="AH339:AH402" si="527">_xlfn.POISSON.DIST(0,K339,FALSE) * _xlfn.POISSON.DIST(4,L339,FALSE)</f>
        <v>3.1165774543732446E-4</v>
      </c>
      <c r="AI339" s="5">
        <f t="shared" ref="AI339:AI402" si="528">_xlfn.POISSON.DIST(1,K339,FALSE) * _xlfn.POISSON.DIST(4,L339,FALSE)</f>
        <v>5.9474066206537254E-4</v>
      </c>
      <c r="AJ339" s="5">
        <f t="shared" ref="AJ339:AJ402" si="529">_xlfn.POISSON.DIST(2,K339,FALSE) * _xlfn.POISSON.DIST(4,L339,FALSE)</f>
        <v>5.6747579723650957E-4</v>
      </c>
      <c r="AK339" s="5">
        <f t="shared" ref="AK339:AK402" si="530">_xlfn.POISSON.DIST(3,K339,FALSE) * _xlfn.POISSON.DIST(4,L339,FALSE)</f>
        <v>3.6097389555854903E-4</v>
      </c>
      <c r="AL339" s="5">
        <f t="shared" ref="AL339:AL402" si="531">_xlfn.POISSON.DIST(5,K339,FALSE) * _xlfn.POISSON.DIST(5,L339,FALSE)</f>
        <v>7.1345614055267138E-6</v>
      </c>
      <c r="AM339" s="5">
        <f t="shared" ref="AM339:AM402" si="532">_xlfn.POISSON.DIST(5,K339,FALSE) * _xlfn.POISSON.DIST(0,L339,FALSE)</f>
        <v>1.8179761455513872E-2</v>
      </c>
      <c r="AN339" s="5">
        <f t="shared" ref="AN339:AN402" si="533">_xlfn.POISSON.DIST(5,K339,FALSE) * _xlfn.POISSON.DIST(1,L339,FALSE)</f>
        <v>9.8668891591600586E-3</v>
      </c>
      <c r="AO339" s="5">
        <f t="shared" ref="AO339:AO402" si="534">_xlfn.POISSON.DIST(5,K339,FALSE) * _xlfn.POISSON.DIST(2,L339,FALSE)</f>
        <v>2.6775791837912871E-3</v>
      </c>
      <c r="AP339" s="5">
        <f t="shared" ref="AP339:AP402" si="535">_xlfn.POISSON.DIST(5,K339,FALSE) * _xlfn.POISSON.DIST(3,L339,FALSE)</f>
        <v>4.8441004182941705E-4</v>
      </c>
      <c r="AQ339" s="5">
        <f t="shared" ref="AQ339:AQ402" si="536">_xlfn.POISSON.DIST(5,K339,FALSE) * _xlfn.POISSON.DIST(4,L339,FALSE)</f>
        <v>6.5727212675627519E-5</v>
      </c>
      <c r="AR339" s="5">
        <f t="shared" ref="AR339:AR402" si="537">_xlfn.POISSON.DIST(0,K339,FALSE) * _xlfn.POISSON.DIST(5,L339,FALSE)</f>
        <v>3.3829843558163267E-5</v>
      </c>
      <c r="AS339" s="5">
        <f t="shared" ref="AS339:AS402" si="538">_xlfn.POISSON.DIST(1,K339,FALSE) * _xlfn.POISSON.DIST(5,L339,FALSE)</f>
        <v>6.4557944892777261E-5</v>
      </c>
      <c r="AT339" s="5">
        <f t="shared" ref="AT339:AT402" si="539">_xlfn.POISSON.DIST(2,K339,FALSE) * _xlfn.POISSON.DIST(5,L339,FALSE)</f>
        <v>6.1598396717580731E-5</v>
      </c>
      <c r="AU339" s="5">
        <f t="shared" ref="AU339:AU402" si="540">_xlfn.POISSON.DIST(3,K339,FALSE) * _xlfn.POISSON.DIST(5,L339,FALSE)</f>
        <v>3.9183015965769716E-5</v>
      </c>
      <c r="AV339" s="5">
        <f t="shared" ref="AV339:AV402" si="541">_xlfn.POISSON.DIST(4,K339,FALSE) * _xlfn.POISSON.DIST(5,L339,FALSE)</f>
        <v>1.8693368926624681E-5</v>
      </c>
      <c r="AW339" s="5">
        <f t="shared" ref="AW339:AW402" si="542">_xlfn.POISSON.DIST(6,K339,FALSE) * _xlfn.POISSON.DIST(6,L339,FALSE)</f>
        <v>2.0526105461449189E-7</v>
      </c>
      <c r="AX339" s="5">
        <f t="shared" ref="AX339:AX402" si="543">_xlfn.POISSON.DIST(6,K339,FALSE) * _xlfn.POISSON.DIST(0,L339,FALSE)</f>
        <v>5.7821138318846646E-3</v>
      </c>
      <c r="AY339" s="5">
        <f t="shared" ref="AY339:AY402" si="544">_xlfn.POISSON.DIST(6,K339,FALSE) * _xlfn.POISSON.DIST(1,L339,FALSE)</f>
        <v>3.1381861871212099E-3</v>
      </c>
      <c r="AZ339" s="5">
        <f t="shared" ref="AZ339:AZ402" si="545">_xlfn.POISSON.DIST(6,K339,FALSE) * _xlfn.POISSON.DIST(2,L339,FALSE)</f>
        <v>8.5161005398508023E-4</v>
      </c>
      <c r="BA339" s="5">
        <f t="shared" ref="BA339:BA402" si="546">_xlfn.POISSON.DIST(6,K339,FALSE) * _xlfn.POISSON.DIST(3,L339,FALSE)</f>
        <v>1.540676983039396E-4</v>
      </c>
      <c r="BB339" s="5">
        <f t="shared" ref="BB339:BB402" si="547">_xlfn.POISSON.DIST(6,K339,FALSE) * _xlfn.POISSON.DIST(4,L339,FALSE)</f>
        <v>2.090468714195945E-5</v>
      </c>
      <c r="BC339" s="5">
        <f t="shared" ref="BC339:BC402" si="548">_xlfn.POISSON.DIST(6,K339,FALSE) * _xlfn.POISSON.DIST(5,L339,FALSE)</f>
        <v>2.2691632279264384E-6</v>
      </c>
      <c r="BD339" s="5">
        <f t="shared" ref="BD339:BD402" si="549">_xlfn.POISSON.DIST(0,K339,FALSE) * _xlfn.POISSON.DIST(6,L339,FALSE)</f>
        <v>3.0601365652030458E-6</v>
      </c>
      <c r="BE339" s="5">
        <f t="shared" ref="BE339:BE402" si="550">_xlfn.POISSON.DIST(1,K339,FALSE) * _xlfn.POISSON.DIST(6,L339,FALSE)</f>
        <v>5.839699713689037E-6</v>
      </c>
      <c r="BF339" s="5">
        <f t="shared" ref="BF339:BF402" si="551">_xlfn.POISSON.DIST(2,K339,FALSE) * _xlfn.POISSON.DIST(6,L339,FALSE)</f>
        <v>5.5719887036801399E-6</v>
      </c>
      <c r="BG339" s="5">
        <f t="shared" ref="BG339:BG402" si="552">_xlfn.POISSON.DIST(3,K339,FALSE) * _xlfn.POISSON.DIST(6,L339,FALSE)</f>
        <v>3.5443669636140853E-6</v>
      </c>
      <c r="BH339" s="5">
        <f t="shared" ref="BH339:BH402" si="553">_xlfn.POISSON.DIST(4,K339,FALSE) * _xlfn.POISSON.DIST(6,L339,FALSE)</f>
        <v>1.6909407718910661E-6</v>
      </c>
      <c r="BI339" s="5">
        <f t="shared" ref="BI339:BI402" si="554">_xlfn.POISSON.DIST(5,K339,FALSE) * _xlfn.POISSON.DIST(6,L339,FALSE)</f>
        <v>6.4536899782589786E-7</v>
      </c>
      <c r="BJ339" s="8">
        <f t="shared" ref="BJ339:BJ402" si="555">SUM(N339,Q339,T339,W339,X339,Y339,AD339,AE339,AF339,AG339,AM339,AN339,AO339,AP339,AQ339,AX339,AY339,AZ339,BA339,BB339,BC339)</f>
        <v>0.69838225455727276</v>
      </c>
      <c r="BK339" s="8">
        <f t="shared" ref="BK339:BK402" si="556">SUM(M339,P339,S339,V339,AC339,AL339,AY339)</f>
        <v>0.20458005304975024</v>
      </c>
      <c r="BL339" s="8">
        <f t="shared" ref="BL339:BL402" si="557">SUM(O339,R339,U339,AA339,AB339,AH339,AI339,AJ339,AK339,AR339,AS339,AT339,AU339,AV339,BD339,BE339,BF339,BG339,BH339,BI339)</f>
        <v>9.434892601098134E-2</v>
      </c>
      <c r="BM339" s="8">
        <f t="shared" ref="BM339:BM402" si="558">SUM(S339:BI339)</f>
        <v>0.44004155067752371</v>
      </c>
      <c r="BN339" s="8">
        <f t="shared" ref="BN339:BN402" si="559">SUM(M339:R339)</f>
        <v>0.55642862189520703</v>
      </c>
    </row>
    <row r="340" spans="1:66" x14ac:dyDescent="0.25">
      <c r="A340" t="s">
        <v>16</v>
      </c>
      <c r="B340" t="s">
        <v>20</v>
      </c>
      <c r="C340" t="s">
        <v>18</v>
      </c>
      <c r="D340" t="s">
        <v>496</v>
      </c>
      <c r="E340">
        <f>VLOOKUP(A340,home!$A$2:$E$405,3,FALSE)</f>
        <v>1.5381679389313001</v>
      </c>
      <c r="F340">
        <f>VLOOKUP(B340,home!$B$2:$E$405,3,FALSE)</f>
        <v>0.69</v>
      </c>
      <c r="G340">
        <f>VLOOKUP(C340,away!$B$2:$E$405,4,FALSE)</f>
        <v>0.65</v>
      </c>
      <c r="H340">
        <f>VLOOKUP(A340,away!$A$2:$E$405,3,FALSE)</f>
        <v>1.29007633587786</v>
      </c>
      <c r="I340">
        <f>VLOOKUP(C340,away!$B$2:$E$405,3,FALSE)</f>
        <v>0.52</v>
      </c>
      <c r="J340">
        <f>VLOOKUP(B340,home!$B$2:$E$405,4,FALSE)</f>
        <v>0.98</v>
      </c>
      <c r="K340" s="3">
        <f t="shared" si="504"/>
        <v>0.68986832061068804</v>
      </c>
      <c r="L340" s="3">
        <f t="shared" si="505"/>
        <v>0.65742290076335741</v>
      </c>
      <c r="M340" s="5">
        <f t="shared" si="506"/>
        <v>0.25994343706758472</v>
      </c>
      <c r="N340" s="5">
        <f t="shared" si="507"/>
        <v>0.17932674238358473</v>
      </c>
      <c r="O340" s="5">
        <f t="shared" si="508"/>
        <v>0.17089276843136877</v>
      </c>
      <c r="P340" s="5">
        <f t="shared" si="509"/>
        <v>0.11789350716225958</v>
      </c>
      <c r="Q340" s="5">
        <f t="shared" si="510"/>
        <v>6.1855919304374542E-2</v>
      </c>
      <c r="R340" s="5">
        <f t="shared" si="511"/>
        <v>5.6174409770815587E-2</v>
      </c>
      <c r="S340" s="5">
        <f t="shared" si="512"/>
        <v>1.3367214794697888E-2</v>
      </c>
      <c r="T340" s="5">
        <f t="shared" si="513"/>
        <v>4.0665497898466067E-2</v>
      </c>
      <c r="U340" s="5">
        <f t="shared" si="514"/>
        <v>3.8752945729889174E-2</v>
      </c>
      <c r="V340" s="5">
        <f t="shared" si="515"/>
        <v>6.7361142994797226E-4</v>
      </c>
      <c r="W340" s="5">
        <f t="shared" si="516"/>
        <v>1.4224146390113037E-2</v>
      </c>
      <c r="X340" s="5">
        <f t="shared" si="517"/>
        <v>9.3512795806707516E-3</v>
      </c>
      <c r="Y340" s="5">
        <f t="shared" si="518"/>
        <v>3.0738726738868591E-3</v>
      </c>
      <c r="Z340" s="5">
        <f t="shared" si="519"/>
        <v>1.2310114473399691E-2</v>
      </c>
      <c r="AA340" s="5">
        <f t="shared" si="520"/>
        <v>8.4923579982895698E-3</v>
      </c>
      <c r="AB340" s="5">
        <f t="shared" si="521"/>
        <v>2.9293043751523846E-3</v>
      </c>
      <c r="AC340" s="5">
        <f t="shared" si="522"/>
        <v>1.9094157280191204E-5</v>
      </c>
      <c r="AD340" s="5">
        <f t="shared" si="523"/>
        <v>2.4531969955669647E-3</v>
      </c>
      <c r="AE340" s="5">
        <f t="shared" si="524"/>
        <v>1.6127878849695871E-3</v>
      </c>
      <c r="AF340" s="5">
        <f t="shared" si="525"/>
        <v>5.30141844826353E-4</v>
      </c>
      <c r="AG340" s="5">
        <f t="shared" si="526"/>
        <v>1.161757964805929E-4</v>
      </c>
      <c r="AH340" s="5">
        <f t="shared" si="527"/>
        <v>2.0232377914578535E-3</v>
      </c>
      <c r="AI340" s="5">
        <f t="shared" si="528"/>
        <v>1.3957676573891067E-3</v>
      </c>
      <c r="AJ340" s="5">
        <f t="shared" si="529"/>
        <v>4.8144794488286859E-4</v>
      </c>
      <c r="AK340" s="5">
        <f t="shared" si="530"/>
        <v>1.1071189506593724E-4</v>
      </c>
      <c r="AL340" s="5">
        <f t="shared" si="531"/>
        <v>3.4639492244372523E-7</v>
      </c>
      <c r="AM340" s="5">
        <f t="shared" si="532"/>
        <v>3.3847657829179356E-4</v>
      </c>
      <c r="AN340" s="5">
        <f t="shared" si="533"/>
        <v>2.2252225394104656E-4</v>
      </c>
      <c r="AO340" s="5">
        <f t="shared" si="534"/>
        <v>7.3145612835161637E-5</v>
      </c>
      <c r="AP340" s="5">
        <f t="shared" si="535"/>
        <v>1.6029200322735144E-5</v>
      </c>
      <c r="AQ340" s="5">
        <f t="shared" si="536"/>
        <v>2.6344908432723705E-6</v>
      </c>
      <c r="AR340" s="5">
        <f t="shared" si="537"/>
        <v>2.6602457155885429E-4</v>
      </c>
      <c r="AS340" s="5">
        <f t="shared" si="538"/>
        <v>1.835219244224846E-4</v>
      </c>
      <c r="AT340" s="5">
        <f t="shared" si="539"/>
        <v>6.3302980898290528E-5</v>
      </c>
      <c r="AU340" s="5">
        <f t="shared" si="540"/>
        <v>1.4556907040651387E-5</v>
      </c>
      <c r="AV340" s="5">
        <f t="shared" si="541"/>
        <v>2.5105872533550173E-6</v>
      </c>
      <c r="AW340" s="5">
        <f t="shared" si="542"/>
        <v>4.3639528244617408E-9</v>
      </c>
      <c r="AX340" s="5">
        <f t="shared" si="543"/>
        <v>3.8917378105368609E-5</v>
      </c>
      <c r="AY340" s="5">
        <f t="shared" si="544"/>
        <v>2.5585175604135803E-5</v>
      </c>
      <c r="AZ340" s="5">
        <f t="shared" si="545"/>
        <v>8.4101401811054227E-6</v>
      </c>
      <c r="BA340" s="5">
        <f t="shared" si="546"/>
        <v>1.8430062512295985E-6</v>
      </c>
      <c r="BB340" s="5">
        <f t="shared" si="547"/>
        <v>3.0290862895209087E-7</v>
      </c>
      <c r="BC340" s="5">
        <f t="shared" si="548"/>
        <v>3.9827813902387034E-8</v>
      </c>
      <c r="BD340" s="5">
        <f t="shared" si="549"/>
        <v>2.9148440918091876E-5</v>
      </c>
      <c r="BE340" s="5">
        <f t="shared" si="550"/>
        <v>2.0108585984583903E-5</v>
      </c>
      <c r="BF340" s="5">
        <f t="shared" si="551"/>
        <v>6.936138221520257E-6</v>
      </c>
      <c r="BG340" s="5">
        <f t="shared" si="552"/>
        <v>1.5950073421345952E-6</v>
      </c>
      <c r="BH340" s="5">
        <f t="shared" si="553"/>
        <v>2.7508625912002747E-7</v>
      </c>
      <c r="BI340" s="5">
        <f t="shared" si="554"/>
        <v>3.7954659120441989E-8</v>
      </c>
      <c r="BJ340" s="8">
        <f t="shared" si="555"/>
        <v>0.31393766732575817</v>
      </c>
      <c r="BK340" s="8">
        <f t="shared" si="556"/>
        <v>0.39192279618229692</v>
      </c>
      <c r="BL340" s="8">
        <f t="shared" si="557"/>
        <v>0.28184096977886947</v>
      </c>
      <c r="BM340" s="8">
        <f t="shared" si="558"/>
        <v>0.15389918282868503</v>
      </c>
      <c r="BN340" s="8">
        <f t="shared" si="559"/>
        <v>0.84608678411998783</v>
      </c>
    </row>
    <row r="341" spans="1:66" x14ac:dyDescent="0.25">
      <c r="A341" t="s">
        <v>16</v>
      </c>
      <c r="B341" t="s">
        <v>253</v>
      </c>
      <c r="C341" t="s">
        <v>17</v>
      </c>
      <c r="D341" t="s">
        <v>496</v>
      </c>
      <c r="E341">
        <f>VLOOKUP(A341,home!$A$2:$E$405,3,FALSE)</f>
        <v>1.5381679389313001</v>
      </c>
      <c r="F341">
        <f>VLOOKUP(B341,home!$B$2:$E$405,3,FALSE)</f>
        <v>0.91</v>
      </c>
      <c r="G341">
        <f>VLOOKUP(C341,away!$B$2:$E$405,4,FALSE)</f>
        <v>0.74</v>
      </c>
      <c r="H341">
        <f>VLOOKUP(A341,away!$A$2:$E$405,3,FALSE)</f>
        <v>1.29007633587786</v>
      </c>
      <c r="I341">
        <f>VLOOKUP(C341,away!$B$2:$E$405,3,FALSE)</f>
        <v>1.3</v>
      </c>
      <c r="J341">
        <f>VLOOKUP(B341,home!$B$2:$E$405,4,FALSE)</f>
        <v>1.0900000000000001</v>
      </c>
      <c r="K341" s="3">
        <f t="shared" si="504"/>
        <v>1.0358022900763375</v>
      </c>
      <c r="L341" s="3">
        <f t="shared" si="505"/>
        <v>1.8280381679389279</v>
      </c>
      <c r="M341" s="5">
        <f t="shared" si="506"/>
        <v>5.7049243787795731E-2</v>
      </c>
      <c r="N341" s="5">
        <f t="shared" si="507"/>
        <v>5.9091737362522094E-2</v>
      </c>
      <c r="O341" s="5">
        <f t="shared" si="508"/>
        <v>0.10428819509614337</v>
      </c>
      <c r="P341" s="5">
        <f t="shared" si="509"/>
        <v>0.10802195130851318</v>
      </c>
      <c r="Q341" s="5">
        <f t="shared" si="510"/>
        <v>3.0603678442344927E-2</v>
      </c>
      <c r="R341" s="5">
        <f t="shared" si="511"/>
        <v>9.5321400550605742E-2</v>
      </c>
      <c r="S341" s="5">
        <f t="shared" si="512"/>
        <v>5.113451638334876E-2</v>
      </c>
      <c r="T341" s="5">
        <f t="shared" si="513"/>
        <v>5.5944692271936276E-2</v>
      </c>
      <c r="U341" s="5">
        <f t="shared" si="514"/>
        <v>9.873412498360129E-2</v>
      </c>
      <c r="V341" s="5">
        <f t="shared" si="515"/>
        <v>1.0758055228942243E-2</v>
      </c>
      <c r="W341" s="5">
        <f t="shared" si="516"/>
        <v>1.0566453405113575E-2</v>
      </c>
      <c r="X341" s="5">
        <f t="shared" si="517"/>
        <v>1.9315880124295862E-2</v>
      </c>
      <c r="Y341" s="5">
        <f t="shared" si="518"/>
        <v>1.7655083057272886E-2</v>
      </c>
      <c r="Z341" s="5">
        <f t="shared" si="519"/>
        <v>5.8083719475967334E-2</v>
      </c>
      <c r="AA341" s="5">
        <f t="shared" si="520"/>
        <v>6.0163249649358534E-2</v>
      </c>
      <c r="AB341" s="5">
        <f t="shared" si="521"/>
        <v>3.1158615882619985E-2</v>
      </c>
      <c r="AC341" s="5">
        <f t="shared" si="522"/>
        <v>1.273139266356606E-3</v>
      </c>
      <c r="AD341" s="5">
        <f t="shared" si="523"/>
        <v>2.7361891587503883E-3</v>
      </c>
      <c r="AE341" s="5">
        <f t="shared" si="524"/>
        <v>5.0018582168964154E-3</v>
      </c>
      <c r="AF341" s="5">
        <f t="shared" si="525"/>
        <v>4.5717938655527998E-3</v>
      </c>
      <c r="AG341" s="5">
        <f t="shared" si="526"/>
        <v>2.7858045607265227E-3</v>
      </c>
      <c r="AH341" s="5">
        <f t="shared" si="527"/>
        <v>2.6544814034481497E-2</v>
      </c>
      <c r="AI341" s="5">
        <f t="shared" si="528"/>
        <v>2.7495179166566443E-2</v>
      </c>
      <c r="AJ341" s="5">
        <f t="shared" si="529"/>
        <v>1.4239784773394359E-2</v>
      </c>
      <c r="AK341" s="5">
        <f t="shared" si="530"/>
        <v>4.9165338928253473E-3</v>
      </c>
      <c r="AL341" s="5">
        <f t="shared" si="531"/>
        <v>9.6426861222479495E-5</v>
      </c>
      <c r="AM341" s="5">
        <f t="shared" si="532"/>
        <v>5.6683019934314013E-4</v>
      </c>
      <c r="AN341" s="5">
        <f t="shared" si="533"/>
        <v>1.036187239139691E-3</v>
      </c>
      <c r="AO341" s="5">
        <f t="shared" si="534"/>
        <v>9.4709491113930853E-4</v>
      </c>
      <c r="AP341" s="5">
        <f t="shared" si="535"/>
        <v>5.7710854874112774E-4</v>
      </c>
      <c r="AQ341" s="5">
        <f t="shared" si="536"/>
        <v>2.6374411353565625E-4</v>
      </c>
      <c r="AR341" s="5">
        <f t="shared" si="537"/>
        <v>9.7049866431746165E-3</v>
      </c>
      <c r="AS341" s="5">
        <f t="shared" si="538"/>
        <v>1.0052447390160535E-2</v>
      </c>
      <c r="AT341" s="5">
        <f t="shared" si="539"/>
        <v>5.2061740138000913E-3</v>
      </c>
      <c r="AU341" s="5">
        <f t="shared" si="540"/>
        <v>1.797522322010018E-3</v>
      </c>
      <c r="AV341" s="5">
        <f t="shared" si="541"/>
        <v>4.6546943440032803E-4</v>
      </c>
      <c r="AW341" s="5">
        <f t="shared" si="542"/>
        <v>5.0717478718679485E-6</v>
      </c>
      <c r="AX341" s="5">
        <f t="shared" si="543"/>
        <v>9.7854003094008531E-5</v>
      </c>
      <c r="AY341" s="5">
        <f t="shared" si="544"/>
        <v>1.7888085254146152E-4</v>
      </c>
      <c r="AZ341" s="5">
        <f t="shared" si="545"/>
        <v>1.6350051297962348E-4</v>
      </c>
      <c r="BA341" s="5">
        <f t="shared" si="546"/>
        <v>9.9628392734781913E-5</v>
      </c>
      <c r="BB341" s="5">
        <f t="shared" si="547"/>
        <v>4.55311261323977E-5</v>
      </c>
      <c r="BC341" s="5">
        <f t="shared" si="548"/>
        <v>1.6646527279852904E-5</v>
      </c>
      <c r="BD341" s="5">
        <f t="shared" si="549"/>
        <v>2.9568476671767824E-3</v>
      </c>
      <c r="BE341" s="5">
        <f t="shared" si="550"/>
        <v>3.0627095850685876E-3</v>
      </c>
      <c r="BF341" s="5">
        <f t="shared" si="551"/>
        <v>1.586180801026396E-3</v>
      </c>
      <c r="BG341" s="5">
        <f t="shared" si="552"/>
        <v>5.4765656872608694E-4</v>
      </c>
      <c r="BH341" s="5">
        <f t="shared" si="553"/>
        <v>1.4181598201545747E-4</v>
      </c>
      <c r="BI341" s="5">
        <f t="shared" si="554"/>
        <v>2.9378663788207115E-5</v>
      </c>
      <c r="BJ341" s="8">
        <f t="shared" si="555"/>
        <v>0.21226617689207283</v>
      </c>
      <c r="BK341" s="8">
        <f t="shared" si="556"/>
        <v>0.22851221368872049</v>
      </c>
      <c r="BL341" s="8">
        <f t="shared" si="557"/>
        <v>0.49841308710094379</v>
      </c>
      <c r="BM341" s="8">
        <f t="shared" si="558"/>
        <v>0.54272518150510962</v>
      </c>
      <c r="BN341" s="8">
        <f t="shared" si="559"/>
        <v>0.45437620654792499</v>
      </c>
    </row>
    <row r="342" spans="1:66" x14ac:dyDescent="0.25">
      <c r="A342" t="s">
        <v>69</v>
      </c>
      <c r="B342" t="s">
        <v>381</v>
      </c>
      <c r="C342" t="s">
        <v>259</v>
      </c>
      <c r="D342" t="s">
        <v>496</v>
      </c>
      <c r="E342">
        <f>VLOOKUP(A342,home!$A$2:$E$405,3,FALSE)</f>
        <v>1.346875</v>
      </c>
      <c r="F342">
        <f>VLOOKUP(B342,home!$B$2:$E$405,3,FALSE)</f>
        <v>1.02</v>
      </c>
      <c r="G342">
        <f>VLOOKUP(C342,away!$B$2:$E$405,4,FALSE)</f>
        <v>0.87</v>
      </c>
      <c r="H342">
        <f>VLOOKUP(A342,away!$A$2:$E$405,3,FALSE)</f>
        <v>1.3218749999999999</v>
      </c>
      <c r="I342">
        <f>VLOOKUP(C342,away!$B$2:$E$405,3,FALSE)</f>
        <v>1.22</v>
      </c>
      <c r="J342">
        <f>VLOOKUP(B342,home!$B$2:$E$405,4,FALSE)</f>
        <v>1.18</v>
      </c>
      <c r="K342" s="3">
        <f t="shared" si="504"/>
        <v>1.1952168750000001</v>
      </c>
      <c r="L342" s="3">
        <f t="shared" si="505"/>
        <v>1.9029712499999998</v>
      </c>
      <c r="M342" s="5">
        <f t="shared" si="506"/>
        <v>4.5130899907635962E-2</v>
      </c>
      <c r="N342" s="5">
        <f t="shared" si="507"/>
        <v>5.3941213153542458E-2</v>
      </c>
      <c r="O342" s="5">
        <f t="shared" si="508"/>
        <v>8.588280501085889E-2</v>
      </c>
      <c r="P342" s="5">
        <f t="shared" si="509"/>
        <v>0.10264857782131313</v>
      </c>
      <c r="Q342" s="5">
        <f t="shared" si="510"/>
        <v>3.2235724109542965E-2</v>
      </c>
      <c r="R342" s="5">
        <f t="shared" si="511"/>
        <v>8.1716254402510208E-2</v>
      </c>
      <c r="S342" s="5">
        <f t="shared" si="512"/>
        <v>5.8367607062469677E-2</v>
      </c>
      <c r="T342" s="5">
        <f t="shared" si="513"/>
        <v>6.1343656203392112E-2</v>
      </c>
      <c r="U342" s="5">
        <f t="shared" si="514"/>
        <v>9.7668646223673272E-2</v>
      </c>
      <c r="V342" s="5">
        <f t="shared" si="515"/>
        <v>1.4750553680903833E-2</v>
      </c>
      <c r="W342" s="5">
        <f t="shared" si="516"/>
        <v>1.2842893811190029E-2</v>
      </c>
      <c r="X342" s="5">
        <f t="shared" si="517"/>
        <v>2.4439657689497556E-2</v>
      </c>
      <c r="Y342" s="5">
        <f t="shared" si="518"/>
        <v>2.3253982971477641E-2</v>
      </c>
      <c r="Z342" s="5">
        <f t="shared" si="519"/>
        <v>5.1834560928554263E-2</v>
      </c>
      <c r="AA342" s="5">
        <f t="shared" si="520"/>
        <v>6.1953541930023739E-2</v>
      </c>
      <c r="AB342" s="5">
        <f t="shared" si="521"/>
        <v>3.7023959390392235E-2</v>
      </c>
      <c r="AC342" s="5">
        <f t="shared" si="522"/>
        <v>2.0968496093038413E-3</v>
      </c>
      <c r="AD342" s="5">
        <f t="shared" si="523"/>
        <v>3.8375108517418504E-3</v>
      </c>
      <c r="AE342" s="5">
        <f t="shared" si="524"/>
        <v>7.302672822427754E-3</v>
      </c>
      <c r="AF342" s="5">
        <f t="shared" si="525"/>
        <v>6.9483882146181859E-3</v>
      </c>
      <c r="AG342" s="5">
        <f t="shared" si="526"/>
        <v>4.4075276687524107E-3</v>
      </c>
      <c r="AH342" s="5">
        <f t="shared" si="527"/>
        <v>2.4659919800853029E-2</v>
      </c>
      <c r="AI342" s="5">
        <f t="shared" si="528"/>
        <v>2.9473952282126188E-2</v>
      </c>
      <c r="AJ342" s="5">
        <f t="shared" si="529"/>
        <v>1.7613882570270994E-2</v>
      </c>
      <c r="AK342" s="5">
        <f t="shared" si="530"/>
        <v>7.0174698940854204E-3</v>
      </c>
      <c r="AL342" s="5">
        <f t="shared" si="531"/>
        <v>1.9076830352660233E-4</v>
      </c>
      <c r="AM342" s="5">
        <f t="shared" si="532"/>
        <v>9.1733154559949653E-4</v>
      </c>
      <c r="AN342" s="5">
        <f t="shared" si="533"/>
        <v>1.7456555579939059E-3</v>
      </c>
      <c r="AO342" s="5">
        <f t="shared" si="534"/>
        <v>1.6609661696325554E-3</v>
      </c>
      <c r="AP342" s="5">
        <f t="shared" si="535"/>
        <v>1.0535902893444582E-3</v>
      </c>
      <c r="AQ342" s="5">
        <f t="shared" si="536"/>
        <v>5.0123800747542153E-4</v>
      </c>
      <c r="AR342" s="5">
        <f t="shared" si="537"/>
        <v>9.3854236816658023E-3</v>
      </c>
      <c r="AS342" s="5">
        <f t="shared" si="538"/>
        <v>1.1217616763351597E-2</v>
      </c>
      <c r="AT342" s="5">
        <f t="shared" si="539"/>
        <v>6.7037424264203569E-3</v>
      </c>
      <c r="AU342" s="5">
        <f t="shared" si="540"/>
        <v>2.6708086912370184E-3</v>
      </c>
      <c r="AV342" s="5">
        <f t="shared" si="541"/>
        <v>7.9804890441578791E-4</v>
      </c>
      <c r="AW342" s="5">
        <f t="shared" si="542"/>
        <v>1.2052653189860943E-5</v>
      </c>
      <c r="AX342" s="5">
        <f t="shared" si="543"/>
        <v>1.8273502387839175E-4</v>
      </c>
      <c r="AY342" s="5">
        <f t="shared" si="544"/>
        <v>3.4773949680864301E-4</v>
      </c>
      <c r="AZ342" s="5">
        <f t="shared" si="545"/>
        <v>3.308691324581572E-4</v>
      </c>
      <c r="BA342" s="5">
        <f t="shared" si="546"/>
        <v>2.0987814886010492E-4</v>
      </c>
      <c r="BB342" s="5">
        <f t="shared" si="547"/>
        <v>9.9848020821000032E-5</v>
      </c>
      <c r="BC342" s="5">
        <f t="shared" si="548"/>
        <v>3.8001582598352866E-5</v>
      </c>
      <c r="BD342" s="5">
        <f t="shared" si="549"/>
        <v>2.9766985725465231E-3</v>
      </c>
      <c r="BE342" s="5">
        <f t="shared" si="550"/>
        <v>3.5578003656960172E-3</v>
      </c>
      <c r="BF342" s="5">
        <f t="shared" si="551"/>
        <v>2.1261715174805259E-3</v>
      </c>
      <c r="BG342" s="5">
        <f t="shared" si="552"/>
        <v>8.470786922790272E-4</v>
      </c>
      <c r="BH342" s="5">
        <f t="shared" si="553"/>
        <v>2.5311068686620662E-4</v>
      </c>
      <c r="BI342" s="5">
        <f t="shared" si="554"/>
        <v>6.0504432837066192E-5</v>
      </c>
      <c r="BJ342" s="8">
        <f t="shared" si="555"/>
        <v>0.23764108047165342</v>
      </c>
      <c r="BK342" s="8">
        <f t="shared" si="556"/>
        <v>0.22353299588196168</v>
      </c>
      <c r="BL342" s="8">
        <f t="shared" si="557"/>
        <v>0.48360743623958985</v>
      </c>
      <c r="BM342" s="8">
        <f t="shared" si="558"/>
        <v>0.59472491227273694</v>
      </c>
      <c r="BN342" s="8">
        <f t="shared" si="559"/>
        <v>0.40155547440540362</v>
      </c>
    </row>
    <row r="343" spans="1:66" x14ac:dyDescent="0.25">
      <c r="A343" t="s">
        <v>80</v>
      </c>
      <c r="B343" t="s">
        <v>83</v>
      </c>
      <c r="C343" t="s">
        <v>91</v>
      </c>
      <c r="D343" t="s">
        <v>496</v>
      </c>
      <c r="E343">
        <f>VLOOKUP(A343,home!$A$2:$E$405,3,FALSE)</f>
        <v>1.21984435797665</v>
      </c>
      <c r="F343">
        <f>VLOOKUP(B343,home!$B$2:$E$405,3,FALSE)</f>
        <v>1.05</v>
      </c>
      <c r="G343">
        <f>VLOOKUP(C343,away!$B$2:$E$405,4,FALSE)</f>
        <v>1.1200000000000001</v>
      </c>
      <c r="H343">
        <f>VLOOKUP(A343,away!$A$2:$E$405,3,FALSE)</f>
        <v>1.0350194552529199</v>
      </c>
      <c r="I343">
        <f>VLOOKUP(C343,away!$B$2:$E$405,3,FALSE)</f>
        <v>0.56000000000000005</v>
      </c>
      <c r="J343">
        <f>VLOOKUP(B343,home!$B$2:$E$405,4,FALSE)</f>
        <v>1.1000000000000001</v>
      </c>
      <c r="K343" s="3">
        <f t="shared" si="504"/>
        <v>1.4345369649805406</v>
      </c>
      <c r="L343" s="3">
        <f t="shared" si="505"/>
        <v>0.63757198443579877</v>
      </c>
      <c r="M343" s="5">
        <f t="shared" si="506"/>
        <v>0.12591994269340609</v>
      </c>
      <c r="N343" s="5">
        <f t="shared" si="507"/>
        <v>0.18063681242192237</v>
      </c>
      <c r="O343" s="5">
        <f t="shared" si="508"/>
        <v>8.0283027743076968E-2</v>
      </c>
      <c r="P343" s="5">
        <f t="shared" si="509"/>
        <v>0.11516897095800219</v>
      </c>
      <c r="Q343" s="5">
        <f t="shared" si="510"/>
        <v>0.12956509232775187</v>
      </c>
      <c r="R343" s="5">
        <f t="shared" si="511"/>
        <v>2.5593104657333936E-2</v>
      </c>
      <c r="S343" s="5">
        <f t="shared" si="512"/>
        <v>2.6333977739770146E-2</v>
      </c>
      <c r="T343" s="5">
        <f t="shared" si="513"/>
        <v>8.2607073029012254E-2</v>
      </c>
      <c r="U343" s="5">
        <f t="shared" si="514"/>
        <v>3.6714254679561159E-2</v>
      </c>
      <c r="V343" s="5">
        <f t="shared" si="515"/>
        <v>2.6761775534588513E-3</v>
      </c>
      <c r="W343" s="5">
        <f t="shared" si="516"/>
        <v>6.1955304771758903E-2</v>
      </c>
      <c r="X343" s="5">
        <f t="shared" si="517"/>
        <v>3.9500966609655033E-2</v>
      </c>
      <c r="Y343" s="5">
        <f t="shared" si="518"/>
        <v>1.2592354834224993E-2</v>
      </c>
      <c r="Z343" s="5">
        <f t="shared" si="519"/>
        <v>5.4391488414164942E-3</v>
      </c>
      <c r="AA343" s="5">
        <f t="shared" si="520"/>
        <v>7.8026600710430416E-3</v>
      </c>
      <c r="AB343" s="5">
        <f t="shared" si="521"/>
        <v>5.5966021485444684E-3</v>
      </c>
      <c r="AC343" s="5">
        <f t="shared" si="522"/>
        <v>1.5298044155086978E-4</v>
      </c>
      <c r="AD343" s="5">
        <f t="shared" si="523"/>
        <v>2.2219293717930855E-2</v>
      </c>
      <c r="AE343" s="5">
        <f t="shared" si="524"/>
        <v>1.4166399188503051E-2</v>
      </c>
      <c r="AF343" s="5">
        <f t="shared" si="525"/>
        <v>4.5160496214617903E-3</v>
      </c>
      <c r="AG343" s="5">
        <f t="shared" si="526"/>
        <v>9.5976890632197716E-4</v>
      </c>
      <c r="AH343" s="5">
        <f t="shared" si="527"/>
        <v>8.6696223011589735E-4</v>
      </c>
      <c r="AI343" s="5">
        <f t="shared" si="528"/>
        <v>1.2436893663432204E-3</v>
      </c>
      <c r="AJ343" s="5">
        <f t="shared" si="529"/>
        <v>8.9205918448628774E-4</v>
      </c>
      <c r="AK343" s="5">
        <f t="shared" si="530"/>
        <v>4.2656395836532512E-4</v>
      </c>
      <c r="AL343" s="5">
        <f t="shared" si="531"/>
        <v>5.5967624041928973E-6</v>
      </c>
      <c r="AM343" s="5">
        <f t="shared" si="532"/>
        <v>6.3748796348263434E-3</v>
      </c>
      <c r="AN343" s="5">
        <f t="shared" si="533"/>
        <v>4.0644446593155921E-3</v>
      </c>
      <c r="AO343" s="5">
        <f t="shared" si="534"/>
        <v>1.2956880235346629E-3</v>
      </c>
      <c r="AP343" s="5">
        <f t="shared" si="535"/>
        <v>2.7536479479156438E-4</v>
      </c>
      <c r="AQ343" s="5">
        <f t="shared" si="536"/>
        <v>4.389121966475354E-5</v>
      </c>
      <c r="AR343" s="5">
        <f t="shared" si="537"/>
        <v>1.1055016589717572E-4</v>
      </c>
      <c r="AS343" s="5">
        <f t="shared" si="538"/>
        <v>1.5858829946422973E-4</v>
      </c>
      <c r="AT343" s="5">
        <f t="shared" si="539"/>
        <v>1.1375038889742061E-4</v>
      </c>
      <c r="AU343" s="5">
        <f t="shared" si="540"/>
        <v>5.4393045884753983E-5</v>
      </c>
      <c r="AV343" s="5">
        <f t="shared" si="541"/>
        <v>1.9507208739890564E-5</v>
      </c>
      <c r="AW343" s="5">
        <f t="shared" si="542"/>
        <v>1.4219205759716501E-7</v>
      </c>
      <c r="AX343" s="5">
        <f t="shared" si="543"/>
        <v>1.5241667472433416E-3</v>
      </c>
      <c r="AY343" s="5">
        <f t="shared" si="544"/>
        <v>9.7176601765099372E-4</v>
      </c>
      <c r="AZ343" s="5">
        <f t="shared" si="545"/>
        <v>3.0978539414050878E-4</v>
      </c>
      <c r="BA343" s="5">
        <f t="shared" si="546"/>
        <v>6.5836829497130093E-5</v>
      </c>
      <c r="BB343" s="5">
        <f t="shared" si="547"/>
        <v>1.0493929507861638E-5</v>
      </c>
      <c r="BC343" s="5">
        <f t="shared" si="548"/>
        <v>1.3381270921713467E-6</v>
      </c>
      <c r="BD343" s="5">
        <f t="shared" si="549"/>
        <v>1.174728144179484E-5</v>
      </c>
      <c r="BE343" s="5">
        <f t="shared" si="550"/>
        <v>1.6851909466284599E-5</v>
      </c>
      <c r="BF343" s="5">
        <f t="shared" si="551"/>
        <v>1.2087343529945379E-5</v>
      </c>
      <c r="BG343" s="5">
        <f t="shared" si="552"/>
        <v>5.7799137007083386E-6</v>
      </c>
      <c r="BH343" s="5">
        <f t="shared" si="553"/>
        <v>2.0728749645158963E-6</v>
      </c>
      <c r="BI343" s="5">
        <f t="shared" si="554"/>
        <v>5.947231520761558E-7</v>
      </c>
      <c r="BJ343" s="8">
        <f t="shared" si="555"/>
        <v>0.56365677080580789</v>
      </c>
      <c r="BK343" s="8">
        <f t="shared" si="556"/>
        <v>0.2712294121662433</v>
      </c>
      <c r="BL343" s="8">
        <f t="shared" si="557"/>
        <v>0.1599248471940091</v>
      </c>
      <c r="BM343" s="8">
        <f t="shared" si="558"/>
        <v>0.34211160438038996</v>
      </c>
      <c r="BN343" s="8">
        <f t="shared" si="559"/>
        <v>0.65716695080149323</v>
      </c>
    </row>
    <row r="344" spans="1:66" x14ac:dyDescent="0.25">
      <c r="A344" t="s">
        <v>80</v>
      </c>
      <c r="B344" t="s">
        <v>412</v>
      </c>
      <c r="C344" t="s">
        <v>89</v>
      </c>
      <c r="D344" t="s">
        <v>496</v>
      </c>
      <c r="E344">
        <f>VLOOKUP(A344,home!$A$2:$E$405,3,FALSE)</f>
        <v>1.21984435797665</v>
      </c>
      <c r="F344">
        <f>VLOOKUP(B344,home!$B$2:$E$405,3,FALSE)</f>
        <v>1.29</v>
      </c>
      <c r="G344">
        <f>VLOOKUP(C344,away!$B$2:$E$405,4,FALSE)</f>
        <v>0.86</v>
      </c>
      <c r="H344">
        <f>VLOOKUP(A344,away!$A$2:$E$405,3,FALSE)</f>
        <v>1.0350194552529199</v>
      </c>
      <c r="I344">
        <f>VLOOKUP(C344,away!$B$2:$E$405,3,FALSE)</f>
        <v>0.93</v>
      </c>
      <c r="J344">
        <f>VLOOKUP(B344,home!$B$2:$E$405,4,FALSE)</f>
        <v>1.06</v>
      </c>
      <c r="K344" s="3">
        <f t="shared" si="504"/>
        <v>1.3532953307392956</v>
      </c>
      <c r="L344" s="3">
        <f t="shared" si="505"/>
        <v>1.0203221789883286</v>
      </c>
      <c r="M344" s="5">
        <f t="shared" si="506"/>
        <v>9.3143169766500208E-2</v>
      </c>
      <c r="N344" s="5">
        <f t="shared" si="507"/>
        <v>0.12605021673526226</v>
      </c>
      <c r="O344" s="5">
        <f t="shared" si="508"/>
        <v>9.5036041934035295E-2</v>
      </c>
      <c r="P344" s="5">
        <f t="shared" si="509"/>
        <v>0.12861183180127386</v>
      </c>
      <c r="Q344" s="5">
        <f t="shared" si="510"/>
        <v>8.5291584873253334E-2</v>
      </c>
      <c r="R344" s="5">
        <f t="shared" si="511"/>
        <v>4.8483690694280532E-2</v>
      </c>
      <c r="S344" s="5">
        <f t="shared" si="512"/>
        <v>4.4396715617327755E-2</v>
      </c>
      <c r="T344" s="5">
        <f t="shared" si="513"/>
        <v>8.7024895727245796E-2</v>
      </c>
      <c r="U344" s="5">
        <f t="shared" si="514"/>
        <v>6.561275223357807E-2</v>
      </c>
      <c r="V344" s="5">
        <f t="shared" si="515"/>
        <v>6.8114291577136945E-3</v>
      </c>
      <c r="W344" s="5">
        <f t="shared" si="516"/>
        <v>3.847490118677601E-2</v>
      </c>
      <c r="X344" s="5">
        <f t="shared" si="517"/>
        <v>3.9256795015251929E-2</v>
      </c>
      <c r="Y344" s="5">
        <f t="shared" si="518"/>
        <v>2.0027289315029999E-2</v>
      </c>
      <c r="Z344" s="5">
        <f t="shared" si="519"/>
        <v>1.648966164486149E-2</v>
      </c>
      <c r="AA344" s="5">
        <f t="shared" si="520"/>
        <v>2.2315382109461906E-2</v>
      </c>
      <c r="AB344" s="5">
        <f t="shared" si="521"/>
        <v>1.5099651206199006E-2</v>
      </c>
      <c r="AC344" s="5">
        <f t="shared" si="522"/>
        <v>5.8782516162636999E-4</v>
      </c>
      <c r="AD344" s="5">
        <f t="shared" si="523"/>
        <v>1.3016976031679948E-2</v>
      </c>
      <c r="AE344" s="5">
        <f t="shared" si="524"/>
        <v>1.3281509348482531E-2</v>
      </c>
      <c r="AF344" s="5">
        <f t="shared" si="525"/>
        <v>6.7757092793487754E-3</v>
      </c>
      <c r="AG344" s="5">
        <f t="shared" si="526"/>
        <v>2.3044688186988605E-3</v>
      </c>
      <c r="AH344" s="5">
        <f t="shared" si="527"/>
        <v>4.2061918750663342E-3</v>
      </c>
      <c r="AI344" s="5">
        <f t="shared" si="528"/>
        <v>5.6922198247208325E-3</v>
      </c>
      <c r="AJ344" s="5">
        <f t="shared" si="529"/>
        <v>3.8516272551681772E-3</v>
      </c>
      <c r="AK344" s="5">
        <f t="shared" si="530"/>
        <v>1.7374630600557675E-3</v>
      </c>
      <c r="AL344" s="5">
        <f t="shared" si="531"/>
        <v>3.2466694446912868E-5</v>
      </c>
      <c r="AM344" s="5">
        <f t="shared" si="532"/>
        <v>3.5231625768035609E-3</v>
      </c>
      <c r="AN344" s="5">
        <f t="shared" si="533"/>
        <v>3.5947609172943436E-3</v>
      </c>
      <c r="AO344" s="5">
        <f t="shared" si="534"/>
        <v>1.8339071460379236E-3</v>
      </c>
      <c r="AP344" s="5">
        <f t="shared" si="535"/>
        <v>6.2372537843589384E-4</v>
      </c>
      <c r="AQ344" s="5">
        <f t="shared" si="536"/>
        <v>1.5910020930400771E-4</v>
      </c>
      <c r="AR344" s="5">
        <f t="shared" si="537"/>
        <v>8.5833417184213729E-4</v>
      </c>
      <c r="AS344" s="5">
        <f t="shared" si="538"/>
        <v>1.1615796269679446E-3</v>
      </c>
      <c r="AT344" s="5">
        <f t="shared" si="539"/>
        <v>7.8598014272880624E-4</v>
      </c>
      <c r="AU344" s="5">
        <f t="shared" si="540"/>
        <v>3.5455441906956608E-4</v>
      </c>
      <c r="AV344" s="5">
        <f t="shared" si="541"/>
        <v>1.199542099549569E-4</v>
      </c>
      <c r="AW344" s="5">
        <f t="shared" si="542"/>
        <v>1.2452756140590028E-6</v>
      </c>
      <c r="AX344" s="5">
        <f t="shared" si="543"/>
        <v>7.9464657743727875E-4</v>
      </c>
      <c r="AY344" s="5">
        <f t="shared" si="544"/>
        <v>8.1079552741642174E-4</v>
      </c>
      <c r="AZ344" s="5">
        <f t="shared" si="545"/>
        <v>4.1363632962375721E-4</v>
      </c>
      <c r="BA344" s="5">
        <f t="shared" si="546"/>
        <v>1.4068077371681554E-4</v>
      </c>
      <c r="BB344" s="5">
        <f t="shared" si="547"/>
        <v>3.588492839512629E-5</v>
      </c>
      <c r="BC344" s="5">
        <f t="shared" si="548"/>
        <v>7.3228376665910821E-6</v>
      </c>
      <c r="BD344" s="5">
        <f t="shared" si="549"/>
        <v>1.4596289875235194E-4</v>
      </c>
      <c r="BE344" s="5">
        <f t="shared" si="550"/>
        <v>1.9753090934273042E-4</v>
      </c>
      <c r="BF344" s="5">
        <f t="shared" si="551"/>
        <v>1.3365882864510209E-4</v>
      </c>
      <c r="BG344" s="5">
        <f t="shared" si="552"/>
        <v>6.029328957250008E-5</v>
      </c>
      <c r="BH344" s="5">
        <f t="shared" si="553"/>
        <v>2.0398656813344168E-5</v>
      </c>
      <c r="BI344" s="5">
        <f t="shared" si="554"/>
        <v>5.5210814037703984E-6</v>
      </c>
      <c r="BJ344" s="8">
        <f t="shared" si="555"/>
        <v>0.44344196953316112</v>
      </c>
      <c r="BK344" s="8">
        <f t="shared" si="556"/>
        <v>0.27439423372630523</v>
      </c>
      <c r="BL344" s="8">
        <f t="shared" si="557"/>
        <v>0.26587878842765916</v>
      </c>
      <c r="BM344" s="8">
        <f t="shared" si="558"/>
        <v>0.42277856727557916</v>
      </c>
      <c r="BN344" s="8">
        <f t="shared" si="559"/>
        <v>0.57661653580460537</v>
      </c>
    </row>
    <row r="345" spans="1:66" x14ac:dyDescent="0.25">
      <c r="A345" t="s">
        <v>99</v>
      </c>
      <c r="B345" t="s">
        <v>114</v>
      </c>
      <c r="C345" t="s">
        <v>112</v>
      </c>
      <c r="D345" t="s">
        <v>496</v>
      </c>
      <c r="E345">
        <f>VLOOKUP(A345,home!$A$2:$E$405,3,FALSE)</f>
        <v>1.3320158102766799</v>
      </c>
      <c r="F345">
        <f>VLOOKUP(B345,home!$B$2:$E$405,3,FALSE)</f>
        <v>1.68</v>
      </c>
      <c r="G345">
        <f>VLOOKUP(C345,away!$B$2:$E$405,4,FALSE)</f>
        <v>1.36</v>
      </c>
      <c r="H345">
        <f>VLOOKUP(A345,away!$A$2:$E$405,3,FALSE)</f>
        <v>1.25494071146245</v>
      </c>
      <c r="I345">
        <f>VLOOKUP(C345,away!$B$2:$E$405,3,FALSE)</f>
        <v>0.64</v>
      </c>
      <c r="J345">
        <f>VLOOKUP(B345,home!$B$2:$E$405,4,FALSE)</f>
        <v>0.65</v>
      </c>
      <c r="K345" s="3">
        <f t="shared" si="504"/>
        <v>3.0433897233201583</v>
      </c>
      <c r="L345" s="3">
        <f t="shared" si="505"/>
        <v>0.52205533596837927</v>
      </c>
      <c r="M345" s="5">
        <f t="shared" si="506"/>
        <v>2.8284394450045686E-2</v>
      </c>
      <c r="N345" s="5">
        <f t="shared" si="507"/>
        <v>8.6080435399602764E-2</v>
      </c>
      <c r="O345" s="5">
        <f t="shared" si="508"/>
        <v>1.4766019047280761E-2</v>
      </c>
      <c r="P345" s="5">
        <f t="shared" si="509"/>
        <v>4.4938750622843984E-2</v>
      </c>
      <c r="Q345" s="5">
        <f t="shared" si="510"/>
        <v>0.13098815623703794</v>
      </c>
      <c r="R345" s="5">
        <f t="shared" si="511"/>
        <v>3.8543395173218226E-3</v>
      </c>
      <c r="S345" s="5">
        <f t="shared" si="512"/>
        <v>1.7849872224672103E-2</v>
      </c>
      <c r="T345" s="5">
        <f t="shared" si="513"/>
        <v>6.8383065912205387E-2</v>
      </c>
      <c r="U345" s="5">
        <f t="shared" si="514"/>
        <v>1.1730257277204014E-2</v>
      </c>
      <c r="V345" s="5">
        <f t="shared" si="515"/>
        <v>3.1511328347151647E-3</v>
      </c>
      <c r="W345" s="5">
        <f t="shared" si="516"/>
        <v>0.13288266952281882</v>
      </c>
      <c r="X345" s="5">
        <f t="shared" si="517"/>
        <v>6.9372106682110288E-2</v>
      </c>
      <c r="Y345" s="5">
        <f t="shared" si="518"/>
        <v>1.8108039230381668E-2</v>
      </c>
      <c r="Z345" s="5">
        <f t="shared" si="519"/>
        <v>6.7072617055054825E-4</v>
      </c>
      <c r="AA345" s="5">
        <f t="shared" si="520"/>
        <v>2.0412811346154224E-3</v>
      </c>
      <c r="AB345" s="5">
        <f t="shared" si="521"/>
        <v>3.1062070137479452E-3</v>
      </c>
      <c r="AC345" s="5">
        <f t="shared" si="522"/>
        <v>3.1291100488473495E-4</v>
      </c>
      <c r="AD345" s="5">
        <f t="shared" si="523"/>
        <v>0.10110343770827393</v>
      </c>
      <c r="AE345" s="5">
        <f t="shared" si="524"/>
        <v>5.2781589140351047E-2</v>
      </c>
      <c r="AF345" s="5">
        <f t="shared" si="525"/>
        <v>1.3777455125805461E-2</v>
      </c>
      <c r="AG345" s="5">
        <f t="shared" si="526"/>
        <v>2.397531321497213E-3</v>
      </c>
      <c r="AH345" s="5">
        <f t="shared" si="527"/>
        <v>8.7539044077387726E-5</v>
      </c>
      <c r="AI345" s="5">
        <f t="shared" si="528"/>
        <v>2.6641542713439219E-4</v>
      </c>
      <c r="AJ345" s="5">
        <f t="shared" si="529"/>
        <v>4.0540298653737986E-4</v>
      </c>
      <c r="AK345" s="5">
        <f t="shared" si="530"/>
        <v>4.1126642767705412E-4</v>
      </c>
      <c r="AL345" s="5">
        <f t="shared" si="531"/>
        <v>1.9886343531934316E-5</v>
      </c>
      <c r="AM345" s="5">
        <f t="shared" si="532"/>
        <v>6.1539432662740118E-2</v>
      </c>
      <c r="AN345" s="5">
        <f t="shared" si="533"/>
        <v>3.2126989194050243E-2</v>
      </c>
      <c r="AO345" s="5">
        <f t="shared" si="534"/>
        <v>8.3860330686761943E-3</v>
      </c>
      <c r="AP345" s="5">
        <f t="shared" si="535"/>
        <v>1.4593244370365631E-3</v>
      </c>
      <c r="AQ345" s="5">
        <f t="shared" si="536"/>
        <v>1.9046202731599722E-4</v>
      </c>
      <c r="AR345" s="5">
        <f t="shared" si="537"/>
        <v>9.1400450132342837E-6</v>
      </c>
      <c r="AS345" s="5">
        <f t="shared" si="538"/>
        <v>2.7816719063960884E-5</v>
      </c>
      <c r="AT345" s="5">
        <f t="shared" si="539"/>
        <v>4.2328558467871244E-5</v>
      </c>
      <c r="AU345" s="5">
        <f t="shared" si="540"/>
        <v>4.2940766614691939E-5</v>
      </c>
      <c r="AV345" s="5">
        <f t="shared" si="541"/>
        <v>3.2671371956660702E-5</v>
      </c>
      <c r="AW345" s="5">
        <f t="shared" si="542"/>
        <v>8.7766048514466158E-7</v>
      </c>
      <c r="AX345" s="5">
        <f t="shared" si="543"/>
        <v>3.1214746157456036E-2</v>
      </c>
      <c r="AY345" s="5">
        <f t="shared" si="544"/>
        <v>1.6295824792398387E-2</v>
      </c>
      <c r="AZ345" s="5">
        <f t="shared" si="545"/>
        <v>4.2536611434386912E-3</v>
      </c>
      <c r="BA345" s="5">
        <f t="shared" si="546"/>
        <v>7.4021549911117547E-4</v>
      </c>
      <c r="BB345" s="5">
        <f t="shared" si="547"/>
        <v>9.6608362769371557E-5</v>
      </c>
      <c r="BC345" s="5">
        <f t="shared" si="548"/>
        <v>1.0086982256583868E-5</v>
      </c>
      <c r="BD345" s="5">
        <f t="shared" si="549"/>
        <v>7.9526821169168861E-7</v>
      </c>
      <c r="BE345" s="5">
        <f t="shared" si="550"/>
        <v>2.4203111027456856E-6</v>
      </c>
      <c r="BF345" s="5">
        <f t="shared" si="551"/>
        <v>3.6829749686669499E-6</v>
      </c>
      <c r="BG345" s="5">
        <f t="shared" si="552"/>
        <v>3.7362427236287919E-6</v>
      </c>
      <c r="BH345" s="5">
        <f t="shared" si="553"/>
        <v>2.8427106772303968E-6</v>
      </c>
      <c r="BI345" s="5">
        <f t="shared" si="554"/>
        <v>1.730295292291095E-6</v>
      </c>
      <c r="BJ345" s="8">
        <f t="shared" si="555"/>
        <v>0.8321878706073339</v>
      </c>
      <c r="BK345" s="8">
        <f t="shared" si="556"/>
        <v>0.11085277227309198</v>
      </c>
      <c r="BL345" s="8">
        <f t="shared" si="557"/>
        <v>3.6838833139688845E-2</v>
      </c>
      <c r="BM345" s="8">
        <f t="shared" si="558"/>
        <v>0.65534315978461921</v>
      </c>
      <c r="BN345" s="8">
        <f t="shared" si="559"/>
        <v>0.30891209527413299</v>
      </c>
    </row>
    <row r="346" spans="1:66" x14ac:dyDescent="0.25">
      <c r="A346" t="s">
        <v>122</v>
      </c>
      <c r="B346" t="s">
        <v>128</v>
      </c>
      <c r="C346" t="s">
        <v>126</v>
      </c>
      <c r="D346" t="s">
        <v>496</v>
      </c>
      <c r="E346">
        <f>VLOOKUP(A346,home!$A$2:$E$405,3,FALSE)</f>
        <v>1.2563600782778901</v>
      </c>
      <c r="F346">
        <f>VLOOKUP(B346,home!$B$2:$E$405,3,FALSE)</f>
        <v>1.1000000000000001</v>
      </c>
      <c r="G346">
        <f>VLOOKUP(C346,away!$B$2:$E$405,4,FALSE)</f>
        <v>0.62</v>
      </c>
      <c r="H346">
        <f>VLOOKUP(A346,away!$A$2:$E$405,3,FALSE)</f>
        <v>1.0958904109589001</v>
      </c>
      <c r="I346">
        <f>VLOOKUP(C346,away!$B$2:$E$405,3,FALSE)</f>
        <v>0.87</v>
      </c>
      <c r="J346">
        <f>VLOOKUP(B346,home!$B$2:$E$405,4,FALSE)</f>
        <v>1</v>
      </c>
      <c r="K346" s="3">
        <f t="shared" si="504"/>
        <v>0.85683757338552113</v>
      </c>
      <c r="L346" s="3">
        <f t="shared" si="505"/>
        <v>0.95342465753424299</v>
      </c>
      <c r="M346" s="5">
        <f t="shared" si="506"/>
        <v>0.16361122725423816</v>
      </c>
      <c r="N346" s="5">
        <f t="shared" si="507"/>
        <v>0.14018824693914847</v>
      </c>
      <c r="O346" s="5">
        <f t="shared" si="508"/>
        <v>0.15599097831362921</v>
      </c>
      <c r="P346" s="5">
        <f t="shared" si="509"/>
        <v>0.13365893132828352</v>
      </c>
      <c r="Q346" s="5">
        <f t="shared" si="510"/>
        <v>6.0059278662255085E-2</v>
      </c>
      <c r="R346" s="5">
        <f t="shared" si="511"/>
        <v>7.4362822538551726E-2</v>
      </c>
      <c r="S346" s="5">
        <f t="shared" si="512"/>
        <v>2.7297500030451057E-2</v>
      </c>
      <c r="T346" s="5">
        <f t="shared" si="513"/>
        <v>5.7261997190314218E-2</v>
      </c>
      <c r="U346" s="5">
        <f t="shared" si="514"/>
        <v>6.3716860414030796E-2</v>
      </c>
      <c r="V346" s="5">
        <f t="shared" si="515"/>
        <v>2.4777942899795466E-3</v>
      </c>
      <c r="W346" s="5">
        <f t="shared" si="516"/>
        <v>1.7153682196083819E-2</v>
      </c>
      <c r="X346" s="5">
        <f t="shared" si="517"/>
        <v>1.6354743573252457E-2</v>
      </c>
      <c r="Y346" s="5">
        <f t="shared" si="518"/>
        <v>7.7965078951942922E-3</v>
      </c>
      <c r="Z346" s="5">
        <f t="shared" si="519"/>
        <v>2.3633116204032793E-2</v>
      </c>
      <c r="AA346" s="5">
        <f t="shared" si="520"/>
        <v>2.0249741939801495E-2</v>
      </c>
      <c r="AB346" s="5">
        <f t="shared" si="521"/>
        <v>8.6753698726912635E-3</v>
      </c>
      <c r="AC346" s="5">
        <f t="shared" si="522"/>
        <v>1.2651154141738854E-4</v>
      </c>
      <c r="AD346" s="5">
        <f t="shared" si="523"/>
        <v>3.6744798568797182E-3</v>
      </c>
      <c r="AE346" s="5">
        <f t="shared" si="524"/>
        <v>3.5033396991620194E-3</v>
      </c>
      <c r="AF346" s="5">
        <f t="shared" si="525"/>
        <v>1.670085226449833E-3</v>
      </c>
      <c r="AG346" s="5">
        <f t="shared" si="526"/>
        <v>5.3076681169364362E-4</v>
      </c>
      <c r="AH346" s="5">
        <f t="shared" si="527"/>
        <v>5.6330989308242324E-3</v>
      </c>
      <c r="AI346" s="5">
        <f t="shared" si="528"/>
        <v>4.8266508185280084E-3</v>
      </c>
      <c r="AJ346" s="5">
        <f t="shared" si="529"/>
        <v>2.0678278874633887E-3</v>
      </c>
      <c r="AK346" s="5">
        <f t="shared" si="530"/>
        <v>5.9059754309101291E-4</v>
      </c>
      <c r="AL346" s="5">
        <f t="shared" si="531"/>
        <v>4.1340432952724581E-6</v>
      </c>
      <c r="AM346" s="5">
        <f t="shared" si="532"/>
        <v>6.2968648080455921E-4</v>
      </c>
      <c r="AN346" s="5">
        <f t="shared" si="533"/>
        <v>6.0035861731502955E-4</v>
      </c>
      <c r="AO346" s="5">
        <f t="shared" si="534"/>
        <v>2.8619835455565679E-4</v>
      </c>
      <c r="AP346" s="5">
        <f t="shared" si="535"/>
        <v>9.0956189393030326E-5</v>
      </c>
      <c r="AQ346" s="5">
        <f t="shared" si="536"/>
        <v>2.1679968430667419E-5</v>
      </c>
      <c r="AR346" s="5">
        <f t="shared" si="537"/>
        <v>1.0741470837955212E-3</v>
      </c>
      <c r="AS346" s="5">
        <f t="shared" si="538"/>
        <v>9.2036958073848842E-4</v>
      </c>
      <c r="AT346" s="5">
        <f t="shared" si="539"/>
        <v>3.9430361908890789E-4</v>
      </c>
      <c r="AU346" s="5">
        <f t="shared" si="540"/>
        <v>1.126180520524229E-4</v>
      </c>
      <c r="AV346" s="5">
        <f t="shared" si="541"/>
        <v>2.412384461000058E-5</v>
      </c>
      <c r="AW346" s="5">
        <f t="shared" si="542"/>
        <v>9.3811785512662742E-8</v>
      </c>
      <c r="AX346" s="5">
        <f t="shared" si="543"/>
        <v>8.9923172701041157E-5</v>
      </c>
      <c r="AY346" s="5">
        <f t="shared" si="544"/>
        <v>8.573497013688275E-5</v>
      </c>
      <c r="AZ346" s="5">
        <f t="shared" si="545"/>
        <v>4.0870917270732996E-5</v>
      </c>
      <c r="BA346" s="5">
        <f t="shared" si="546"/>
        <v>1.2989113433986329E-5</v>
      </c>
      <c r="BB346" s="5">
        <f t="shared" si="547"/>
        <v>3.0960352568679619E-6</v>
      </c>
      <c r="BC346" s="5">
        <f t="shared" si="548"/>
        <v>5.9036727089865596E-7</v>
      </c>
      <c r="BD346" s="5">
        <f t="shared" si="549"/>
        <v>1.7068638591819169E-4</v>
      </c>
      <c r="BE346" s="5">
        <f t="shared" si="550"/>
        <v>1.4625050872008795E-4</v>
      </c>
      <c r="BF346" s="5">
        <f t="shared" si="551"/>
        <v>6.2656465499059076E-5</v>
      </c>
      <c r="BG346" s="5">
        <f t="shared" si="552"/>
        <v>1.7895471285042469E-5</v>
      </c>
      <c r="BH346" s="5">
        <f t="shared" si="553"/>
        <v>3.8333780476165147E-6</v>
      </c>
      <c r="BI346" s="5">
        <f t="shared" si="554"/>
        <v>6.5691646883781239E-7</v>
      </c>
      <c r="BJ346" s="8">
        <f t="shared" si="555"/>
        <v>0.31005521223700305</v>
      </c>
      <c r="BK346" s="8">
        <f t="shared" si="556"/>
        <v>0.32726183345780185</v>
      </c>
      <c r="BL346" s="8">
        <f t="shared" si="557"/>
        <v>0.33904148956483532</v>
      </c>
      <c r="BM346" s="8">
        <f t="shared" si="558"/>
        <v>0.2720345252692154</v>
      </c>
      <c r="BN346" s="8">
        <f t="shared" si="559"/>
        <v>0.72787148503610621</v>
      </c>
    </row>
    <row r="347" spans="1:66" x14ac:dyDescent="0.25">
      <c r="A347" t="s">
        <v>21</v>
      </c>
      <c r="B347" t="s">
        <v>272</v>
      </c>
      <c r="C347" t="s">
        <v>22</v>
      </c>
      <c r="D347" t="s">
        <v>496</v>
      </c>
      <c r="E347">
        <f>VLOOKUP(A347,home!$A$2:$E$405,3,FALSE)</f>
        <v>1.37575757575758</v>
      </c>
      <c r="F347">
        <f>VLOOKUP(B347,home!$B$2:$E$405,3,FALSE)</f>
        <v>1.1100000000000001</v>
      </c>
      <c r="G347">
        <f>VLOOKUP(C347,away!$B$2:$E$405,4,FALSE)</f>
        <v>0.95</v>
      </c>
      <c r="H347">
        <f>VLOOKUP(A347,away!$A$2:$E$405,3,FALSE)</f>
        <v>1.3303030303030301</v>
      </c>
      <c r="I347">
        <f>VLOOKUP(C347,away!$B$2:$E$405,3,FALSE)</f>
        <v>0.91</v>
      </c>
      <c r="J347">
        <f>VLOOKUP(B347,home!$B$2:$E$405,4,FALSE)</f>
        <v>0.49</v>
      </c>
      <c r="K347" s="3">
        <f t="shared" si="504"/>
        <v>1.4507363636363682</v>
      </c>
      <c r="L347" s="3">
        <f t="shared" si="505"/>
        <v>0.59318212121212111</v>
      </c>
      <c r="M347" s="5">
        <f t="shared" si="506"/>
        <v>0.12952019230681075</v>
      </c>
      <c r="N347" s="5">
        <f t="shared" si="507"/>
        <v>0.18789965280466578</v>
      </c>
      <c r="O347" s="5">
        <f t="shared" si="508"/>
        <v>7.6829062412355847E-2</v>
      </c>
      <c r="P347" s="5">
        <f t="shared" si="509"/>
        <v>0.11145871462569272</v>
      </c>
      <c r="Q347" s="5">
        <f t="shared" si="510"/>
        <v>0.13629642951918847</v>
      </c>
      <c r="R347" s="5">
        <f t="shared" si="511"/>
        <v>2.2786813106249845E-2</v>
      </c>
      <c r="S347" s="5">
        <f t="shared" si="512"/>
        <v>2.3978973557620228E-2</v>
      </c>
      <c r="T347" s="5">
        <f t="shared" si="513"/>
        <v>8.0848605175830576E-2</v>
      </c>
      <c r="U347" s="5">
        <f t="shared" si="514"/>
        <v>3.3057658384622442E-2</v>
      </c>
      <c r="V347" s="5">
        <f t="shared" si="515"/>
        <v>2.2927918489640659E-3</v>
      </c>
      <c r="W347" s="5">
        <f t="shared" si="516"/>
        <v>6.5910062179096049E-2</v>
      </c>
      <c r="X347" s="5">
        <f t="shared" si="517"/>
        <v>3.9096670492618987E-2</v>
      </c>
      <c r="Y347" s="5">
        <f t="shared" si="518"/>
        <v>1.1595722967571538E-2</v>
      </c>
      <c r="Z347" s="5">
        <f t="shared" si="519"/>
        <v>4.5055767113431492E-3</v>
      </c>
      <c r="AA347" s="5">
        <f t="shared" si="520"/>
        <v>6.5364039742986674E-3</v>
      </c>
      <c r="AB347" s="5">
        <f t="shared" si="521"/>
        <v>4.7412994664661774E-3</v>
      </c>
      <c r="AC347" s="5">
        <f t="shared" si="522"/>
        <v>1.2331650177392931E-4</v>
      </c>
      <c r="AD347" s="5">
        <f t="shared" si="523"/>
        <v>2.390453098318716E-2</v>
      </c>
      <c r="AE347" s="5">
        <f t="shared" si="524"/>
        <v>1.417974039518783E-2</v>
      </c>
      <c r="AF347" s="5">
        <f t="shared" si="525"/>
        <v>4.2055842429273588E-3</v>
      </c>
      <c r="AG347" s="5">
        <f t="shared" si="526"/>
        <v>8.3155912738530787E-4</v>
      </c>
      <c r="AH347" s="5">
        <f t="shared" si="527"/>
        <v>6.6815688772961534E-4</v>
      </c>
      <c r="AI347" s="5">
        <f t="shared" si="528"/>
        <v>9.6931949364345538E-4</v>
      </c>
      <c r="AJ347" s="5">
        <f t="shared" si="529"/>
        <v>7.0311351870507618E-4</v>
      </c>
      <c r="AK347" s="5">
        <f t="shared" si="530"/>
        <v>3.400107831165914E-4</v>
      </c>
      <c r="AL347" s="5">
        <f t="shared" si="531"/>
        <v>4.2448049327475736E-6</v>
      </c>
      <c r="AM347" s="5">
        <f t="shared" si="532"/>
        <v>6.9358344705963641E-3</v>
      </c>
      <c r="AN347" s="5">
        <f t="shared" si="533"/>
        <v>4.1142130036444999E-3</v>
      </c>
      <c r="AO347" s="5">
        <f t="shared" si="534"/>
        <v>1.2202387983101684E-3</v>
      </c>
      <c r="AP347" s="5">
        <f t="shared" si="535"/>
        <v>2.4127461292231848E-4</v>
      </c>
      <c r="AQ347" s="5">
        <f t="shared" si="536"/>
        <v>3.577994667197357E-5</v>
      </c>
      <c r="AR347" s="5">
        <f t="shared" si="537"/>
        <v>7.9267743993188507E-5</v>
      </c>
      <c r="AS347" s="5">
        <f t="shared" si="538"/>
        <v>1.1499659867433688E-4</v>
      </c>
      <c r="AT347" s="5">
        <f t="shared" si="539"/>
        <v>8.3414873695679143E-5</v>
      </c>
      <c r="AU347" s="5">
        <f t="shared" si="540"/>
        <v>4.0337663512818849E-5</v>
      </c>
      <c r="AV347" s="5">
        <f t="shared" si="541"/>
        <v>1.4629828820543545E-5</v>
      </c>
      <c r="AW347" s="5">
        <f t="shared" si="542"/>
        <v>1.0146862757552477E-7</v>
      </c>
      <c r="AX347" s="5">
        <f t="shared" si="543"/>
        <v>1.6770112131094589E-3</v>
      </c>
      <c r="AY347" s="5">
        <f t="shared" si="544"/>
        <v>9.9477306868878124E-4</v>
      </c>
      <c r="AZ347" s="5">
        <f t="shared" si="545"/>
        <v>2.9504079950475113E-4</v>
      </c>
      <c r="BA347" s="5">
        <f t="shared" si="546"/>
        <v>5.8337642431449483E-5</v>
      </c>
      <c r="BB347" s="5">
        <f t="shared" si="547"/>
        <v>8.65121162100036E-6</v>
      </c>
      <c r="BC347" s="5">
        <f t="shared" si="548"/>
        <v>1.0263488120799898E-6</v>
      </c>
      <c r="BD347" s="5">
        <f t="shared" si="549"/>
        <v>7.8367014209298147E-6</v>
      </c>
      <c r="BE347" s="5">
        <f t="shared" si="550"/>
        <v>1.1368987722303682E-5</v>
      </c>
      <c r="BF347" s="5">
        <f t="shared" si="551"/>
        <v>8.2467019532406801E-6</v>
      </c>
      <c r="BG347" s="5">
        <f t="shared" si="552"/>
        <v>3.9879301345457745E-6</v>
      </c>
      <c r="BH347" s="5">
        <f t="shared" si="553"/>
        <v>1.4463588154567062E-6</v>
      </c>
      <c r="BI347" s="5">
        <f t="shared" si="554"/>
        <v>4.1965706568981318E-7</v>
      </c>
      <c r="BJ347" s="8">
        <f t="shared" si="555"/>
        <v>0.58035073900397161</v>
      </c>
      <c r="BK347" s="8">
        <f t="shared" si="556"/>
        <v>0.26837300671448328</v>
      </c>
      <c r="BL347" s="8">
        <f t="shared" si="557"/>
        <v>0.14699779107299649</v>
      </c>
      <c r="BM347" s="8">
        <f t="shared" si="558"/>
        <v>0.33444157712777028</v>
      </c>
      <c r="BN347" s="8">
        <f t="shared" si="559"/>
        <v>0.66479086477496341</v>
      </c>
    </row>
    <row r="348" spans="1:66" x14ac:dyDescent="0.25">
      <c r="A348" t="s">
        <v>27</v>
      </c>
      <c r="B348" t="s">
        <v>328</v>
      </c>
      <c r="C348" t="s">
        <v>187</v>
      </c>
      <c r="D348" t="s">
        <v>496</v>
      </c>
      <c r="E348">
        <f>VLOOKUP(A348,home!$A$2:$E$405,3,FALSE)</f>
        <v>1.2700296735904999</v>
      </c>
      <c r="F348">
        <f>VLOOKUP(B348,home!$B$2:$E$405,3,FALSE)</f>
        <v>1.1100000000000001</v>
      </c>
      <c r="G348">
        <f>VLOOKUP(C348,away!$B$2:$E$405,4,FALSE)</f>
        <v>1.1100000000000001</v>
      </c>
      <c r="H348">
        <f>VLOOKUP(A348,away!$A$2:$E$405,3,FALSE)</f>
        <v>1.07418397626113</v>
      </c>
      <c r="I348">
        <f>VLOOKUP(C348,away!$B$2:$E$405,3,FALSE)</f>
        <v>0.79</v>
      </c>
      <c r="J348">
        <f>VLOOKUP(B348,home!$B$2:$E$405,4,FALSE)</f>
        <v>0.99</v>
      </c>
      <c r="K348" s="3">
        <f t="shared" si="504"/>
        <v>1.5648035608308553</v>
      </c>
      <c r="L348" s="3">
        <f t="shared" si="505"/>
        <v>0.84011928783382983</v>
      </c>
      <c r="M348" s="5">
        <f t="shared" si="506"/>
        <v>9.0272459981955294E-2</v>
      </c>
      <c r="N348" s="5">
        <f t="shared" si="507"/>
        <v>0.14125866682472452</v>
      </c>
      <c r="O348" s="5">
        <f t="shared" si="508"/>
        <v>7.5839634791048188E-2</v>
      </c>
      <c r="P348" s="5">
        <f t="shared" si="509"/>
        <v>0.11867413057314381</v>
      </c>
      <c r="Q348" s="5">
        <f t="shared" si="510"/>
        <v>0.11052103242277418</v>
      </c>
      <c r="R348" s="5">
        <f t="shared" si="511"/>
        <v>3.1857169985116569E-2</v>
      </c>
      <c r="S348" s="5">
        <f t="shared" si="512"/>
        <v>3.900289542931136E-2</v>
      </c>
      <c r="T348" s="5">
        <f t="shared" si="513"/>
        <v>9.285085104968066E-2</v>
      </c>
      <c r="U348" s="5">
        <f t="shared" si="514"/>
        <v>4.9850213030704249E-2</v>
      </c>
      <c r="V348" s="5">
        <f t="shared" si="515"/>
        <v>5.6971167628827903E-3</v>
      </c>
      <c r="W348" s="5">
        <f t="shared" si="516"/>
        <v>5.7647901693953146E-2</v>
      </c>
      <c r="X348" s="5">
        <f t="shared" si="517"/>
        <v>4.8431114116238551E-2</v>
      </c>
      <c r="Y348" s="5">
        <f t="shared" si="518"/>
        <v>2.0343956550166634E-2</v>
      </c>
      <c r="Z348" s="5">
        <f t="shared" si="519"/>
        <v>8.9212743200991311E-3</v>
      </c>
      <c r="AA348" s="5">
        <f t="shared" si="520"/>
        <v>1.3960041823239986E-2</v>
      </c>
      <c r="AB348" s="5">
        <f t="shared" si="521"/>
        <v>1.09223615771768E-2</v>
      </c>
      <c r="AC348" s="5">
        <f t="shared" si="522"/>
        <v>4.6809706605421624E-4</v>
      </c>
      <c r="AD348" s="5">
        <f t="shared" si="523"/>
        <v>2.2551910461281247E-2</v>
      </c>
      <c r="AE348" s="5">
        <f t="shared" si="524"/>
        <v>1.8946294956023898E-2</v>
      </c>
      <c r="AF348" s="5">
        <f t="shared" si="525"/>
        <v>7.958573912772238E-3</v>
      </c>
      <c r="AG348" s="5">
        <f t="shared" si="526"/>
        <v>2.2287171492570367E-3</v>
      </c>
      <c r="AH348" s="5">
        <f t="shared" si="527"/>
        <v>1.873733657092979E-3</v>
      </c>
      <c r="AI348" s="5">
        <f t="shared" si="528"/>
        <v>2.9320250986677142E-3</v>
      </c>
      <c r="AJ348" s="5">
        <f t="shared" si="529"/>
        <v>2.2940216574203398E-3</v>
      </c>
      <c r="AK348" s="5">
        <f t="shared" si="530"/>
        <v>1.1965644193848159E-3</v>
      </c>
      <c r="AL348" s="5">
        <f t="shared" si="531"/>
        <v>2.4614821551967368E-5</v>
      </c>
      <c r="AM348" s="5">
        <f t="shared" si="532"/>
        <v>7.0578619586703041E-3</v>
      </c>
      <c r="AN348" s="5">
        <f t="shared" si="533"/>
        <v>5.9294459623475751E-3</v>
      </c>
      <c r="AO348" s="5">
        <f t="shared" si="534"/>
        <v>2.4907209595683112E-3</v>
      </c>
      <c r="AP348" s="5">
        <f t="shared" si="535"/>
        <v>6.9750090624844097E-4</v>
      </c>
      <c r="AQ348" s="5">
        <f t="shared" si="536"/>
        <v>1.4649599115522277E-4</v>
      </c>
      <c r="AR348" s="5">
        <f t="shared" si="537"/>
        <v>3.1483195711744634E-4</v>
      </c>
      <c r="AS348" s="5">
        <f t="shared" si="538"/>
        <v>4.9265016756072709E-4</v>
      </c>
      <c r="AT348" s="5">
        <f t="shared" si="539"/>
        <v>3.8545036822147167E-4</v>
      </c>
      <c r="AU348" s="5">
        <f t="shared" si="540"/>
        <v>2.010513695721744E-4</v>
      </c>
      <c r="AV348" s="5">
        <f t="shared" si="541"/>
        <v>7.86514747541147E-5</v>
      </c>
      <c r="AW348" s="5">
        <f t="shared" si="542"/>
        <v>8.9886603888960189E-7</v>
      </c>
      <c r="AX348" s="5">
        <f t="shared" si="543"/>
        <v>1.8406945874633216E-3</v>
      </c>
      <c r="AY348" s="5">
        <f t="shared" si="544"/>
        <v>1.5464030259392709E-3</v>
      </c>
      <c r="AZ348" s="5">
        <f t="shared" si="545"/>
        <v>6.4958150442808978E-4</v>
      </c>
      <c r="BA348" s="5">
        <f t="shared" si="546"/>
        <v>1.8190865029671821E-4</v>
      </c>
      <c r="BB348" s="5">
        <f t="shared" si="547"/>
        <v>3.8206241434523022E-5</v>
      </c>
      <c r="BC348" s="5">
        <f t="shared" si="548"/>
        <v>6.4195600689557707E-6</v>
      </c>
      <c r="BD348" s="5">
        <f t="shared" si="549"/>
        <v>4.4082733266806618E-5</v>
      </c>
      <c r="BE348" s="5">
        <f t="shared" si="550"/>
        <v>6.8980817987055796E-5</v>
      </c>
      <c r="BF348" s="5">
        <f t="shared" si="551"/>
        <v>5.3970714807585017E-5</v>
      </c>
      <c r="BG348" s="5">
        <f t="shared" si="552"/>
        <v>2.8151188903831866E-5</v>
      </c>
      <c r="BH348" s="5">
        <f t="shared" si="553"/>
        <v>1.1012770159584541E-5</v>
      </c>
      <c r="BI348" s="5">
        <f t="shared" si="554"/>
        <v>3.4465643920659366E-6</v>
      </c>
      <c r="BJ348" s="8">
        <f t="shared" si="555"/>
        <v>0.54332425848449262</v>
      </c>
      <c r="BK348" s="8">
        <f t="shared" si="556"/>
        <v>0.25568571766083875</v>
      </c>
      <c r="BL348" s="8">
        <f t="shared" si="557"/>
        <v>0.19240804616659454</v>
      </c>
      <c r="BM348" s="8">
        <f t="shared" si="558"/>
        <v>0.43037069789336213</v>
      </c>
      <c r="BN348" s="8">
        <f t="shared" si="559"/>
        <v>0.56842309457876261</v>
      </c>
    </row>
    <row r="349" spans="1:66" x14ac:dyDescent="0.25">
      <c r="A349" t="s">
        <v>32</v>
      </c>
      <c r="B349" t="s">
        <v>212</v>
      </c>
      <c r="C349" t="s">
        <v>207</v>
      </c>
      <c r="D349" t="s">
        <v>496</v>
      </c>
      <c r="E349">
        <f>VLOOKUP(A349,home!$A$2:$E$405,3,FALSE)</f>
        <v>1.2380952380952399</v>
      </c>
      <c r="F349">
        <f>VLOOKUP(B349,home!$B$2:$E$405,3,FALSE)</f>
        <v>0.87</v>
      </c>
      <c r="G349">
        <f>VLOOKUP(C349,away!$B$2:$E$405,4,FALSE)</f>
        <v>1.04</v>
      </c>
      <c r="H349">
        <f>VLOOKUP(A349,away!$A$2:$E$405,3,FALSE)</f>
        <v>1.15079365079365</v>
      </c>
      <c r="I349">
        <f>VLOOKUP(C349,away!$B$2:$E$405,3,FALSE)</f>
        <v>0.69</v>
      </c>
      <c r="J349">
        <f>VLOOKUP(B349,home!$B$2:$E$405,4,FALSE)</f>
        <v>1.24</v>
      </c>
      <c r="K349" s="3">
        <f t="shared" si="504"/>
        <v>1.1202285714285731</v>
      </c>
      <c r="L349" s="3">
        <f t="shared" si="505"/>
        <v>0.98461904761904684</v>
      </c>
      <c r="M349" s="5">
        <f t="shared" si="506"/>
        <v>0.12186424264366624</v>
      </c>
      <c r="N349" s="5">
        <f t="shared" si="507"/>
        <v>0.13651580644493921</v>
      </c>
      <c r="O349" s="5">
        <f t="shared" si="508"/>
        <v>0.11998985453062309</v>
      </c>
      <c r="P349" s="5">
        <f t="shared" si="509"/>
        <v>0.1344160633267622</v>
      </c>
      <c r="Q349" s="5">
        <f t="shared" si="510"/>
        <v>7.6464453415616931E-2</v>
      </c>
      <c r="R349" s="5">
        <f t="shared" si="511"/>
        <v>5.9072148145945039E-2</v>
      </c>
      <c r="S349" s="5">
        <f t="shared" si="512"/>
        <v>3.7065175330171375E-2</v>
      </c>
      <c r="T349" s="5">
        <f t="shared" si="513"/>
        <v>7.5288357298795724E-2</v>
      </c>
      <c r="U349" s="5">
        <f t="shared" si="514"/>
        <v>6.617430812874904E-2</v>
      </c>
      <c r="V349" s="5">
        <f t="shared" si="515"/>
        <v>4.5425365201631172E-3</v>
      </c>
      <c r="W349" s="5">
        <f t="shared" si="516"/>
        <v>2.8552555138281081E-2</v>
      </c>
      <c r="X349" s="5">
        <f t="shared" si="517"/>
        <v>2.8113389647344642E-2</v>
      </c>
      <c r="Y349" s="5">
        <f t="shared" si="518"/>
        <v>1.3840489469955823E-2</v>
      </c>
      <c r="Z349" s="5">
        <f t="shared" si="519"/>
        <v>1.9387854082757217E-2</v>
      </c>
      <c r="AA349" s="5">
        <f t="shared" si="520"/>
        <v>2.1718828082192745E-2</v>
      </c>
      <c r="AB349" s="5">
        <f t="shared" si="521"/>
        <v>1.2165025877808778E-2</v>
      </c>
      <c r="AC349" s="5">
        <f t="shared" si="522"/>
        <v>3.1315065401493227E-4</v>
      </c>
      <c r="AD349" s="5">
        <f t="shared" si="523"/>
        <v>7.9963470132980493E-3</v>
      </c>
      <c r="AE349" s="5">
        <f t="shared" si="524"/>
        <v>7.8733555806649348E-3</v>
      </c>
      <c r="AF349" s="5">
        <f t="shared" si="525"/>
        <v>3.8761279367002075E-3</v>
      </c>
      <c r="AG349" s="5">
        <f t="shared" si="526"/>
        <v>1.2721697991611132E-3</v>
      </c>
      <c r="AH349" s="5">
        <f t="shared" si="527"/>
        <v>4.7724126055853642E-3</v>
      </c>
      <c r="AI349" s="5">
        <f t="shared" si="528"/>
        <v>5.3461929554226061E-3</v>
      </c>
      <c r="AJ349" s="5">
        <f t="shared" si="529"/>
        <v>2.9944790485172839E-3</v>
      </c>
      <c r="AK349" s="5">
        <f t="shared" si="530"/>
        <v>1.1181669955644365E-3</v>
      </c>
      <c r="AL349" s="5">
        <f t="shared" si="531"/>
        <v>1.3816186677159265E-5</v>
      </c>
      <c r="AM349" s="5">
        <f t="shared" si="532"/>
        <v>1.7915472782708017E-3</v>
      </c>
      <c r="AN349" s="5">
        <f t="shared" si="533"/>
        <v>1.7639915748954924E-3</v>
      </c>
      <c r="AO349" s="5">
        <f t="shared" si="534"/>
        <v>8.6842985224081101E-4</v>
      </c>
      <c r="AP349" s="5">
        <f t="shared" si="535"/>
        <v>2.8502419134576566E-4</v>
      </c>
      <c r="AQ349" s="5">
        <f t="shared" si="536"/>
        <v>7.016006195781417E-5</v>
      </c>
      <c r="AR349" s="5">
        <f t="shared" si="537"/>
        <v>9.3980167091131921E-4</v>
      </c>
      <c r="AS349" s="5">
        <f t="shared" si="538"/>
        <v>1.0527926832311731E-3</v>
      </c>
      <c r="AT349" s="5">
        <f t="shared" si="539"/>
        <v>5.8968422177325562E-4</v>
      </c>
      <c r="AU349" s="5">
        <f t="shared" si="540"/>
        <v>2.2019370445034136E-4</v>
      </c>
      <c r="AV349" s="5">
        <f t="shared" si="541"/>
        <v>6.1666819743492869E-5</v>
      </c>
      <c r="AW349" s="5">
        <f t="shared" si="542"/>
        <v>4.2331199023965915E-7</v>
      </c>
      <c r="AX349" s="5">
        <f t="shared" si="543"/>
        <v>3.3449040803067474E-4</v>
      </c>
      <c r="AY349" s="5">
        <f t="shared" si="544"/>
        <v>3.2934562699286934E-4</v>
      </c>
      <c r="AZ349" s="5">
        <f t="shared" si="545"/>
        <v>1.6213998879360841E-4</v>
      </c>
      <c r="BA349" s="5">
        <f t="shared" si="546"/>
        <v>5.3215373782308549E-5</v>
      </c>
      <c r="BB349" s="5">
        <f t="shared" si="547"/>
        <v>1.3099217663057057E-5</v>
      </c>
      <c r="BC349" s="5">
        <f t="shared" si="548"/>
        <v>2.5795478439907677E-6</v>
      </c>
      <c r="BD349" s="5">
        <f t="shared" si="549"/>
        <v>1.542244376939153E-4</v>
      </c>
      <c r="BE349" s="5">
        <f t="shared" si="550"/>
        <v>1.727666215172297E-4</v>
      </c>
      <c r="BF349" s="5">
        <f t="shared" si="551"/>
        <v>9.6769052806393611E-5</v>
      </c>
      <c r="BG349" s="5">
        <f t="shared" si="552"/>
        <v>3.6134485927934152E-5</v>
      </c>
      <c r="BH349" s="5">
        <f t="shared" si="553"/>
        <v>1.0119720887588895E-5</v>
      </c>
      <c r="BI349" s="5">
        <f t="shared" si="554"/>
        <v>2.2672800946319195E-6</v>
      </c>
      <c r="BJ349" s="8">
        <f t="shared" si="555"/>
        <v>0.385467074866575</v>
      </c>
      <c r="BK349" s="8">
        <f t="shared" si="556"/>
        <v>0.29854433028844796</v>
      </c>
      <c r="BL349" s="8">
        <f t="shared" si="557"/>
        <v>0.29668783706944563</v>
      </c>
      <c r="BM349" s="8">
        <f t="shared" si="558"/>
        <v>0.35143560548467045</v>
      </c>
      <c r="BN349" s="8">
        <f t="shared" si="559"/>
        <v>0.64832256850755277</v>
      </c>
    </row>
    <row r="350" spans="1:66" x14ac:dyDescent="0.25">
      <c r="A350" t="s">
        <v>32</v>
      </c>
      <c r="B350" t="s">
        <v>210</v>
      </c>
      <c r="C350" t="s">
        <v>33</v>
      </c>
      <c r="D350" t="s">
        <v>496</v>
      </c>
      <c r="E350">
        <f>VLOOKUP(A350,home!$A$2:$E$405,3,FALSE)</f>
        <v>1.2380952380952399</v>
      </c>
      <c r="F350">
        <f>VLOOKUP(B350,home!$B$2:$E$405,3,FALSE)</f>
        <v>0.87</v>
      </c>
      <c r="G350">
        <f>VLOOKUP(C350,away!$B$2:$E$405,4,FALSE)</f>
        <v>0.35</v>
      </c>
      <c r="H350">
        <f>VLOOKUP(A350,away!$A$2:$E$405,3,FALSE)</f>
        <v>1.15079365079365</v>
      </c>
      <c r="I350">
        <f>VLOOKUP(C350,away!$B$2:$E$405,3,FALSE)</f>
        <v>1.44</v>
      </c>
      <c r="J350">
        <f>VLOOKUP(B350,home!$B$2:$E$405,4,FALSE)</f>
        <v>1.06</v>
      </c>
      <c r="K350" s="3">
        <f t="shared" si="504"/>
        <v>0.37700000000000056</v>
      </c>
      <c r="L350" s="3">
        <f t="shared" si="505"/>
        <v>1.7565714285714273</v>
      </c>
      <c r="M350" s="5">
        <f t="shared" si="506"/>
        <v>0.11841363193525256</v>
      </c>
      <c r="N350" s="5">
        <f t="shared" si="507"/>
        <v>4.4641939239590277E-2</v>
      </c>
      <c r="O350" s="5">
        <f t="shared" si="508"/>
        <v>0.20800200261083779</v>
      </c>
      <c r="P350" s="5">
        <f t="shared" si="509"/>
        <v>7.841675498428595E-2</v>
      </c>
      <c r="Q350" s="5">
        <f t="shared" si="510"/>
        <v>8.415005546662779E-3</v>
      </c>
      <c r="R350" s="5">
        <f t="shared" si="511"/>
        <v>0.18268518743591858</v>
      </c>
      <c r="S350" s="5">
        <f t="shared" si="512"/>
        <v>1.2982431502539872E-2</v>
      </c>
      <c r="T350" s="5">
        <f t="shared" si="513"/>
        <v>1.4781558314537922E-2</v>
      </c>
      <c r="U350" s="5">
        <f t="shared" si="514"/>
        <v>6.8872315663341399E-2</v>
      </c>
      <c r="V350" s="5">
        <f t="shared" si="515"/>
        <v>9.5525802561463287E-4</v>
      </c>
      <c r="W350" s="5">
        <f t="shared" si="516"/>
        <v>1.0574856970306246E-3</v>
      </c>
      <c r="X350" s="5">
        <f t="shared" si="517"/>
        <v>1.8575491615269357E-3</v>
      </c>
      <c r="Y350" s="5">
        <f t="shared" si="518"/>
        <v>1.6314588921525135E-3</v>
      </c>
      <c r="Z350" s="5">
        <f t="shared" si="519"/>
        <v>0.10696652689105014</v>
      </c>
      <c r="AA350" s="5">
        <f t="shared" si="520"/>
        <v>4.0326380637925964E-2</v>
      </c>
      <c r="AB350" s="5">
        <f t="shared" si="521"/>
        <v>7.6015227502490533E-3</v>
      </c>
      <c r="AC350" s="5">
        <f t="shared" si="522"/>
        <v>3.9537379120312425E-5</v>
      </c>
      <c r="AD350" s="5">
        <f t="shared" si="523"/>
        <v>9.9668026945136452E-5</v>
      </c>
      <c r="AE350" s="5">
        <f t="shared" si="524"/>
        <v>1.7507400847391387E-4</v>
      </c>
      <c r="AF350" s="5">
        <f t="shared" si="525"/>
        <v>1.5376500058537454E-4</v>
      </c>
      <c r="AG350" s="5">
        <f t="shared" si="526"/>
        <v>9.0033068914179237E-5</v>
      </c>
      <c r="AH350" s="5">
        <f t="shared" si="527"/>
        <v>4.697358623758402E-2</v>
      </c>
      <c r="AI350" s="5">
        <f t="shared" si="528"/>
        <v>1.7709042011569202E-2</v>
      </c>
      <c r="AJ350" s="5">
        <f t="shared" si="529"/>
        <v>3.3381544191807989E-3</v>
      </c>
      <c r="AK350" s="5">
        <f t="shared" si="530"/>
        <v>4.1949473867705449E-4</v>
      </c>
      <c r="AL350" s="5">
        <f t="shared" si="531"/>
        <v>1.0473094762919282E-6</v>
      </c>
      <c r="AM350" s="5">
        <f t="shared" si="532"/>
        <v>7.5149692316633004E-6</v>
      </c>
      <c r="AN350" s="5">
        <f t="shared" si="533"/>
        <v>1.3200580238933126E-5</v>
      </c>
      <c r="AO350" s="5">
        <f t="shared" si="534"/>
        <v>1.1593881044137259E-5</v>
      </c>
      <c r="AP350" s="5">
        <f t="shared" si="535"/>
        <v>6.7884933961291247E-6</v>
      </c>
      <c r="AQ350" s="5">
        <f t="shared" si="536"/>
        <v>2.9811183856715614E-6</v>
      </c>
      <c r="AR350" s="5">
        <f t="shared" si="537"/>
        <v>1.6502491896495216E-2</v>
      </c>
      <c r="AS350" s="5">
        <f t="shared" si="538"/>
        <v>6.2214394449787054E-3</v>
      </c>
      <c r="AT350" s="5">
        <f t="shared" si="539"/>
        <v>1.1727413353784875E-3</v>
      </c>
      <c r="AU350" s="5">
        <f t="shared" si="540"/>
        <v>1.4737449447923021E-4</v>
      </c>
      <c r="AV350" s="5">
        <f t="shared" si="541"/>
        <v>1.389004610466746E-5</v>
      </c>
      <c r="AW350" s="5">
        <f t="shared" si="542"/>
        <v>1.9265473927869268E-8</v>
      </c>
      <c r="AX350" s="5">
        <f t="shared" si="543"/>
        <v>4.7219056672284493E-7</v>
      </c>
      <c r="AY350" s="5">
        <f t="shared" si="544"/>
        <v>8.2943645834629964E-7</v>
      </c>
      <c r="AZ350" s="5">
        <f t="shared" si="545"/>
        <v>7.2848219227329241E-7</v>
      </c>
      <c r="BA350" s="5">
        <f t="shared" si="546"/>
        <v>4.2654366839011412E-7</v>
      </c>
      <c r="BB350" s="5">
        <f t="shared" si="547"/>
        <v>1.8731360523303012E-7</v>
      </c>
      <c r="BC350" s="5">
        <f t="shared" si="548"/>
        <v>6.580594542700961E-8</v>
      </c>
      <c r="BD350" s="5">
        <f t="shared" si="549"/>
        <v>4.8313009609358328E-3</v>
      </c>
      <c r="BE350" s="5">
        <f t="shared" si="550"/>
        <v>1.8214004622728115E-3</v>
      </c>
      <c r="BF350" s="5">
        <f t="shared" si="551"/>
        <v>3.4333398713842539E-4</v>
      </c>
      <c r="BG350" s="5">
        <f t="shared" si="552"/>
        <v>4.314563771706221E-5</v>
      </c>
      <c r="BH350" s="5">
        <f t="shared" si="553"/>
        <v>4.0664763548331174E-6</v>
      </c>
      <c r="BI350" s="5">
        <f t="shared" si="554"/>
        <v>3.066123171544175E-7</v>
      </c>
      <c r="BJ350" s="8">
        <f t="shared" si="555"/>
        <v>7.2948325771152581E-2</v>
      </c>
      <c r="BK350" s="8">
        <f t="shared" si="556"/>
        <v>0.21080949057274798</v>
      </c>
      <c r="BL350" s="8">
        <f t="shared" si="557"/>
        <v>0.60702917785945631</v>
      </c>
      <c r="BM350" s="8">
        <f t="shared" si="558"/>
        <v>0.35717818917087463</v>
      </c>
      <c r="BN350" s="8">
        <f t="shared" si="559"/>
        <v>0.64057452175254792</v>
      </c>
    </row>
    <row r="351" spans="1:66" x14ac:dyDescent="0.25">
      <c r="A351" t="s">
        <v>342</v>
      </c>
      <c r="B351" t="s">
        <v>384</v>
      </c>
      <c r="C351" t="s">
        <v>414</v>
      </c>
      <c r="D351" t="s">
        <v>496</v>
      </c>
      <c r="E351">
        <f>VLOOKUP(A351,home!$A$2:$E$405,3,FALSE)</f>
        <v>1.17402597402597</v>
      </c>
      <c r="F351">
        <f>VLOOKUP(B351,home!$B$2:$E$405,3,FALSE)</f>
        <v>0.85</v>
      </c>
      <c r="G351">
        <f>VLOOKUP(C351,away!$B$2:$E$405,4,FALSE)</f>
        <v>1.0900000000000001</v>
      </c>
      <c r="H351">
        <f>VLOOKUP(A351,away!$A$2:$E$405,3,FALSE)</f>
        <v>0.85714285714285698</v>
      </c>
      <c r="I351">
        <f>VLOOKUP(C351,away!$B$2:$E$405,3,FALSE)</f>
        <v>0.8</v>
      </c>
      <c r="J351">
        <f>VLOOKUP(B351,home!$B$2:$E$405,4,FALSE)</f>
        <v>1.1000000000000001</v>
      </c>
      <c r="K351" s="3">
        <f t="shared" si="504"/>
        <v>1.0877350649350612</v>
      </c>
      <c r="L351" s="3">
        <f t="shared" si="505"/>
        <v>0.75428571428571423</v>
      </c>
      <c r="M351" s="5">
        <f t="shared" si="506"/>
        <v>0.15849681520337522</v>
      </c>
      <c r="N351" s="5">
        <f t="shared" si="507"/>
        <v>0.17240254357724372</v>
      </c>
      <c r="O351" s="5">
        <f t="shared" si="508"/>
        <v>0.11955188346768873</v>
      </c>
      <c r="P351" s="5">
        <f t="shared" si="509"/>
        <v>0.13004077572683526</v>
      </c>
      <c r="Q351" s="5">
        <f t="shared" si="510"/>
        <v>9.3764145966481457E-2</v>
      </c>
      <c r="R351" s="5">
        <f t="shared" si="511"/>
        <v>4.5088138907814025E-2</v>
      </c>
      <c r="S351" s="5">
        <f t="shared" si="512"/>
        <v>2.6673411907264858E-2</v>
      </c>
      <c r="T351" s="5">
        <f t="shared" si="513"/>
        <v>7.0724955814717438E-2</v>
      </c>
      <c r="U351" s="5">
        <f t="shared" si="514"/>
        <v>4.9043949702692144E-2</v>
      </c>
      <c r="V351" s="5">
        <f t="shared" si="515"/>
        <v>2.4316164553361695E-3</v>
      </c>
      <c r="W351" s="5">
        <f t="shared" si="516"/>
        <v>3.3996849800477097E-2</v>
      </c>
      <c r="X351" s="5">
        <f t="shared" si="517"/>
        <v>2.5643338135217013E-2</v>
      </c>
      <c r="Y351" s="5">
        <f t="shared" si="518"/>
        <v>9.6712018109961287E-3</v>
      </c>
      <c r="Z351" s="5">
        <f t="shared" si="519"/>
        <v>1.133644635396467E-2</v>
      </c>
      <c r="AA351" s="5">
        <f t="shared" si="520"/>
        <v>1.2331050210962598E-2</v>
      </c>
      <c r="AB351" s="5">
        <f t="shared" si="521"/>
        <v>6.7064578509694502E-3</v>
      </c>
      <c r="AC351" s="5">
        <f t="shared" si="522"/>
        <v>1.2469071133870607E-4</v>
      </c>
      <c r="AD351" s="5">
        <f t="shared" si="523"/>
        <v>9.2448914063273657E-3</v>
      </c>
      <c r="AE351" s="5">
        <f t="shared" si="524"/>
        <v>6.9732895179154993E-3</v>
      </c>
      <c r="AF351" s="5">
        <f t="shared" si="525"/>
        <v>2.6299263324709877E-3</v>
      </c>
      <c r="AG351" s="5">
        <f t="shared" si="526"/>
        <v>6.6123862073556264E-4</v>
      </c>
      <c r="AH351" s="5">
        <f t="shared" si="527"/>
        <v>2.1377298838904804E-3</v>
      </c>
      <c r="AI351" s="5">
        <f t="shared" si="528"/>
        <v>2.3252837540672323E-3</v>
      </c>
      <c r="AJ351" s="5">
        <f t="shared" si="529"/>
        <v>1.2646463376113817E-3</v>
      </c>
      <c r="AK351" s="5">
        <f t="shared" si="530"/>
        <v>4.5853338872053472E-4</v>
      </c>
      <c r="AL351" s="5">
        <f t="shared" si="531"/>
        <v>4.0921647056718764E-6</v>
      </c>
      <c r="AM351" s="5">
        <f t="shared" si="532"/>
        <v>2.0111985108358182E-3</v>
      </c>
      <c r="AN351" s="5">
        <f t="shared" si="533"/>
        <v>1.5170183053161601E-3</v>
      </c>
      <c r="AO351" s="5">
        <f t="shared" si="534"/>
        <v>5.7213261800495173E-4</v>
      </c>
      <c r="AP351" s="5">
        <f t="shared" si="535"/>
        <v>1.4385048681267356E-4</v>
      </c>
      <c r="AQ351" s="5">
        <f t="shared" si="536"/>
        <v>2.7126091798961296E-5</v>
      </c>
      <c r="AR351" s="5">
        <f t="shared" si="537"/>
        <v>3.2249182248404967E-4</v>
      </c>
      <c r="AS351" s="5">
        <f t="shared" si="538"/>
        <v>3.5078566347071397E-4</v>
      </c>
      <c r="AT351" s="5">
        <f t="shared" si="539"/>
        <v>1.9078093321680278E-4</v>
      </c>
      <c r="AU351" s="5">
        <f t="shared" si="540"/>
        <v>6.9173036926983535E-5</v>
      </c>
      <c r="AV351" s="5">
        <f t="shared" si="541"/>
        <v>1.8810484453381949E-5</v>
      </c>
      <c r="AW351" s="5">
        <f t="shared" si="542"/>
        <v>9.3263050400644879E-8</v>
      </c>
      <c r="AX351" s="5">
        <f t="shared" si="543"/>
        <v>3.6460852379688276E-4</v>
      </c>
      <c r="AY351" s="5">
        <f t="shared" si="544"/>
        <v>2.7501900080679158E-4</v>
      </c>
      <c r="AZ351" s="5">
        <f t="shared" si="545"/>
        <v>1.0372145173284708E-4</v>
      </c>
      <c r="BA351" s="5">
        <f t="shared" si="546"/>
        <v>2.6078536435687266E-5</v>
      </c>
      <c r="BB351" s="5">
        <f t="shared" si="547"/>
        <v>4.9176668707295976E-6</v>
      </c>
      <c r="BC351" s="5">
        <f t="shared" si="548"/>
        <v>7.4186517364149386E-7</v>
      </c>
      <c r="BD351" s="5">
        <f t="shared" si="549"/>
        <v>4.054182911228051E-5</v>
      </c>
      <c r="BE351" s="5">
        <f t="shared" si="550"/>
        <v>4.4098769122032586E-5</v>
      </c>
      <c r="BF351" s="5">
        <f t="shared" si="551"/>
        <v>2.3983888747255193E-5</v>
      </c>
      <c r="BG351" s="5">
        <f t="shared" si="552"/>
        <v>8.6960389279636403E-6</v>
      </c>
      <c r="BH351" s="5">
        <f t="shared" si="553"/>
        <v>2.3647466169965865E-6</v>
      </c>
      <c r="BI351" s="5">
        <f t="shared" si="554"/>
        <v>5.1444356299874994E-7</v>
      </c>
      <c r="BJ351" s="8">
        <f t="shared" si="555"/>
        <v>0.43075879404016737</v>
      </c>
      <c r="BK351" s="8">
        <f t="shared" si="556"/>
        <v>0.31804642116966264</v>
      </c>
      <c r="BL351" s="8">
        <f t="shared" si="557"/>
        <v>0.2399799151610581</v>
      </c>
      <c r="BM351" s="8">
        <f t="shared" si="558"/>
        <v>0.28050234813765784</v>
      </c>
      <c r="BN351" s="8">
        <f t="shared" si="559"/>
        <v>0.7193443028494384</v>
      </c>
    </row>
    <row r="352" spans="1:66" x14ac:dyDescent="0.25">
      <c r="A352" t="s">
        <v>342</v>
      </c>
      <c r="B352" t="s">
        <v>386</v>
      </c>
      <c r="C352" t="s">
        <v>436</v>
      </c>
      <c r="D352" t="s">
        <v>496</v>
      </c>
      <c r="E352">
        <f>VLOOKUP(A352,home!$A$2:$E$405,3,FALSE)</f>
        <v>1.17402597402597</v>
      </c>
      <c r="F352">
        <f>VLOOKUP(B352,home!$B$2:$E$405,3,FALSE)</f>
        <v>0.9</v>
      </c>
      <c r="G352">
        <f>VLOOKUP(C352,away!$B$2:$E$405,4,FALSE)</f>
        <v>1.04</v>
      </c>
      <c r="H352">
        <f>VLOOKUP(A352,away!$A$2:$E$405,3,FALSE)</f>
        <v>0.85714285714285698</v>
      </c>
      <c r="I352">
        <f>VLOOKUP(C352,away!$B$2:$E$405,3,FALSE)</f>
        <v>0.43</v>
      </c>
      <c r="J352">
        <f>VLOOKUP(B352,home!$B$2:$E$405,4,FALSE)</f>
        <v>0.78</v>
      </c>
      <c r="K352" s="3">
        <f t="shared" si="504"/>
        <v>1.0988883116883079</v>
      </c>
      <c r="L352" s="3">
        <f t="shared" si="505"/>
        <v>0.28748571428571423</v>
      </c>
      <c r="M352" s="5">
        <f t="shared" si="506"/>
        <v>0.24998008457975718</v>
      </c>
      <c r="N352" s="5">
        <f t="shared" si="507"/>
        <v>0.27470019309954979</v>
      </c>
      <c r="O352" s="5">
        <f t="shared" si="508"/>
        <v>7.1865703172614731E-2</v>
      </c>
      <c r="P352" s="5">
        <f t="shared" si="509"/>
        <v>7.8972381227647673E-2</v>
      </c>
      <c r="Q352" s="5">
        <f t="shared" si="510"/>
        <v>0.15093241570780822</v>
      </c>
      <c r="R352" s="5">
        <f t="shared" si="511"/>
        <v>1.0330181504612132E-2</v>
      </c>
      <c r="S352" s="5">
        <f t="shared" si="512"/>
        <v>6.2371338573324374E-3</v>
      </c>
      <c r="T352" s="5">
        <f t="shared" si="513"/>
        <v>4.3390913338627587E-2</v>
      </c>
      <c r="U352" s="5">
        <f t="shared" si="514"/>
        <v>1.135171571303701E-2</v>
      </c>
      <c r="V352" s="5">
        <f t="shared" si="515"/>
        <v>2.1893357961658494E-4</v>
      </c>
      <c r="W352" s="5">
        <f t="shared" si="516"/>
        <v>5.5285955825397075E-2</v>
      </c>
      <c r="X352" s="5">
        <f t="shared" si="517"/>
        <v>1.5893922500432717E-2</v>
      </c>
      <c r="Y352" s="5">
        <f t="shared" si="518"/>
        <v>2.2846378314193422E-3</v>
      </c>
      <c r="Z352" s="5">
        <f t="shared" si="519"/>
        <v>9.8992653618483104E-4</v>
      </c>
      <c r="AA352" s="5">
        <f t="shared" si="520"/>
        <v>1.0878187000436035E-3</v>
      </c>
      <c r="AB352" s="5">
        <f t="shared" si="521"/>
        <v>5.9769562735694263E-4</v>
      </c>
      <c r="AC352" s="5">
        <f t="shared" si="522"/>
        <v>4.3227708874489718E-6</v>
      </c>
      <c r="AD352" s="5">
        <f t="shared" si="523"/>
        <v>1.5188272664261235E-2</v>
      </c>
      <c r="AE352" s="5">
        <f t="shared" si="524"/>
        <v>4.3664114156513282E-3</v>
      </c>
      <c r="AF352" s="5">
        <f t="shared" si="525"/>
        <v>6.2764045234690923E-4</v>
      </c>
      <c r="AG352" s="5">
        <f t="shared" si="526"/>
        <v>6.014588791918667E-5</v>
      </c>
      <c r="AH352" s="5">
        <f t="shared" si="527"/>
        <v>7.1147434336369755E-5</v>
      </c>
      <c r="AI352" s="5">
        <f t="shared" si="528"/>
        <v>7.8183083998848099E-5</v>
      </c>
      <c r="AJ352" s="5">
        <f t="shared" si="529"/>
        <v>4.2957238589039674E-5</v>
      </c>
      <c r="AK352" s="5">
        <f t="shared" si="530"/>
        <v>1.5735069129300548E-5</v>
      </c>
      <c r="AL352" s="5">
        <f t="shared" si="531"/>
        <v>5.462507320249807E-8</v>
      </c>
      <c r="AM352" s="5">
        <f t="shared" si="532"/>
        <v>3.3380430610983431E-3</v>
      </c>
      <c r="AN352" s="5">
        <f t="shared" si="533"/>
        <v>9.5963969373632889E-4</v>
      </c>
      <c r="AO352" s="5">
        <f t="shared" si="534"/>
        <v>1.3794135140535627E-4</v>
      </c>
      <c r="AP352" s="5">
        <f t="shared" si="535"/>
        <v>1.3218722646101853E-5</v>
      </c>
      <c r="AQ352" s="5">
        <f t="shared" si="536"/>
        <v>9.5004848046483422E-7</v>
      </c>
      <c r="AR352" s="5">
        <f t="shared" si="537"/>
        <v>4.0907741959574432E-6</v>
      </c>
      <c r="AS352" s="5">
        <f t="shared" si="538"/>
        <v>4.4953039496937698E-6</v>
      </c>
      <c r="AT352" s="5">
        <f t="shared" si="539"/>
        <v>2.4699184839023841E-6</v>
      </c>
      <c r="AU352" s="5">
        <f t="shared" si="540"/>
        <v>9.0472151759441216E-7</v>
      </c>
      <c r="AV352" s="5">
        <f t="shared" si="541"/>
        <v>2.4854697525435174E-7</v>
      </c>
      <c r="AW352" s="5">
        <f t="shared" si="542"/>
        <v>4.7935730924635553E-10</v>
      </c>
      <c r="AX352" s="5">
        <f t="shared" si="543"/>
        <v>6.1135608395887129E-4</v>
      </c>
      <c r="AY352" s="5">
        <f t="shared" si="544"/>
        <v>1.7575614047983315E-4</v>
      </c>
      <c r="AZ352" s="5">
        <f t="shared" si="545"/>
        <v>2.526368979297258E-5</v>
      </c>
      <c r="BA352" s="5">
        <f t="shared" si="546"/>
        <v>2.4209833018751435E-6</v>
      </c>
      <c r="BB352" s="5">
        <f t="shared" si="547"/>
        <v>1.7399952845334059E-7</v>
      </c>
      <c r="BC352" s="5">
        <f t="shared" si="548"/>
        <v>1.0004475744557218E-8</v>
      </c>
      <c r="BD352" s="5">
        <f t="shared" si="549"/>
        <v>1.9600652361773221E-7</v>
      </c>
      <c r="BE352" s="5">
        <f t="shared" si="550"/>
        <v>2.1538927781818419E-7</v>
      </c>
      <c r="BF352" s="5">
        <f t="shared" si="551"/>
        <v>1.1834437992869415E-7</v>
      </c>
      <c r="BG352" s="5">
        <f t="shared" si="552"/>
        <v>4.3349085285880803E-8</v>
      </c>
      <c r="BH352" s="5">
        <f t="shared" si="553"/>
        <v>1.1908950785758503E-8</v>
      </c>
      <c r="BI352" s="5">
        <f t="shared" si="554"/>
        <v>2.617321364588263E-9</v>
      </c>
      <c r="BJ352" s="8">
        <f t="shared" si="555"/>
        <v>0.56799528250231746</v>
      </c>
      <c r="BK352" s="8">
        <f t="shared" si="556"/>
        <v>0.33558866678079435</v>
      </c>
      <c r="BL352" s="8">
        <f t="shared" si="557"/>
        <v>9.5453934424379161E-2</v>
      </c>
      <c r="BM352" s="8">
        <f t="shared" si="558"/>
        <v>0.16307109529056393</v>
      </c>
      <c r="BN352" s="8">
        <f t="shared" si="559"/>
        <v>0.83678095929198981</v>
      </c>
    </row>
    <row r="353" spans="1:66" x14ac:dyDescent="0.25">
      <c r="A353" t="s">
        <v>40</v>
      </c>
      <c r="B353" t="s">
        <v>41</v>
      </c>
      <c r="C353" t="s">
        <v>235</v>
      </c>
      <c r="D353" t="s">
        <v>496</v>
      </c>
      <c r="E353">
        <f>VLOOKUP(A353,home!$A$2:$E$405,3,FALSE)</f>
        <v>1.4777777777777801</v>
      </c>
      <c r="F353">
        <f>VLOOKUP(B353,home!$B$2:$E$405,3,FALSE)</f>
        <v>0.8</v>
      </c>
      <c r="G353">
        <f>VLOOKUP(C353,away!$B$2:$E$405,4,FALSE)</f>
        <v>1.03</v>
      </c>
      <c r="H353">
        <f>VLOOKUP(A353,away!$A$2:$E$405,3,FALSE)</f>
        <v>1.18055555555556</v>
      </c>
      <c r="I353">
        <f>VLOOKUP(C353,away!$B$2:$E$405,3,FALSE)</f>
        <v>1.23</v>
      </c>
      <c r="J353">
        <f>VLOOKUP(B353,home!$B$2:$E$405,4,FALSE)</f>
        <v>1.44</v>
      </c>
      <c r="K353" s="3">
        <f t="shared" si="504"/>
        <v>1.2176888888888908</v>
      </c>
      <c r="L353" s="3">
        <f t="shared" si="505"/>
        <v>2.0910000000000077</v>
      </c>
      <c r="M353" s="5">
        <f t="shared" si="506"/>
        <v>3.6564081914481877E-2</v>
      </c>
      <c r="N353" s="5">
        <f t="shared" si="507"/>
        <v>4.4523676279687827E-2</v>
      </c>
      <c r="O353" s="5">
        <f t="shared" si="508"/>
        <v>7.6455495283181893E-2</v>
      </c>
      <c r="P353" s="5">
        <f t="shared" si="509"/>
        <v>9.309900710082758E-2</v>
      </c>
      <c r="Q353" s="5">
        <f t="shared" si="510"/>
        <v>2.7107992949130872E-2</v>
      </c>
      <c r="R353" s="5">
        <f t="shared" si="511"/>
        <v>7.9934220318566979E-2</v>
      </c>
      <c r="S353" s="5">
        <f t="shared" si="512"/>
        <v>5.9261881259809891E-2</v>
      </c>
      <c r="T353" s="5">
        <f t="shared" si="513"/>
        <v>5.6682813256632859E-2</v>
      </c>
      <c r="U353" s="5">
        <f t="shared" si="514"/>
        <v>9.733501192391561E-2</v>
      </c>
      <c r="V353" s="5">
        <f t="shared" si="515"/>
        <v>1.6765762146090771E-2</v>
      </c>
      <c r="W353" s="5">
        <f t="shared" si="516"/>
        <v>1.1003033938078355E-2</v>
      </c>
      <c r="X353" s="5">
        <f t="shared" si="517"/>
        <v>2.3007343964521924E-2</v>
      </c>
      <c r="Y353" s="5">
        <f t="shared" si="518"/>
        <v>2.4054178114907766E-2</v>
      </c>
      <c r="Z353" s="5">
        <f t="shared" si="519"/>
        <v>5.5714151562041382E-2</v>
      </c>
      <c r="AA353" s="5">
        <f t="shared" si="520"/>
        <v>6.7842503310969429E-2</v>
      </c>
      <c r="AB353" s="5">
        <f t="shared" si="521"/>
        <v>4.1305531238087639E-2</v>
      </c>
      <c r="AC353" s="5">
        <f t="shared" si="522"/>
        <v>2.6680483403431852E-3</v>
      </c>
      <c r="AD353" s="5">
        <f t="shared" si="523"/>
        <v>3.349568042616346E-3</v>
      </c>
      <c r="AE353" s="5">
        <f t="shared" si="524"/>
        <v>7.003946777110805E-3</v>
      </c>
      <c r="AF353" s="5">
        <f t="shared" si="525"/>
        <v>7.3226263554693749E-3</v>
      </c>
      <c r="AG353" s="5">
        <f t="shared" si="526"/>
        <v>5.1038705697621731E-3</v>
      </c>
      <c r="AH353" s="5">
        <f t="shared" si="527"/>
        <v>2.9124572729057233E-2</v>
      </c>
      <c r="AI353" s="5">
        <f t="shared" si="528"/>
        <v>3.5464668605809387E-2</v>
      </c>
      <c r="AJ353" s="5">
        <f t="shared" si="529"/>
        <v>2.1592466454710389E-2</v>
      </c>
      <c r="AK353" s="5">
        <f t="shared" si="530"/>
        <v>8.7643021618689816E-3</v>
      </c>
      <c r="AL353" s="5">
        <f t="shared" si="531"/>
        <v>2.7173404978570636E-4</v>
      </c>
      <c r="AM353" s="5">
        <f t="shared" si="532"/>
        <v>8.1574635761424681E-4</v>
      </c>
      <c r="AN353" s="5">
        <f t="shared" si="533"/>
        <v>1.7057256337713962E-3</v>
      </c>
      <c r="AO353" s="5">
        <f t="shared" si="534"/>
        <v>1.7833361501080017E-3</v>
      </c>
      <c r="AP353" s="5">
        <f t="shared" si="535"/>
        <v>1.2429852966252817E-3</v>
      </c>
      <c r="AQ353" s="5">
        <f t="shared" si="536"/>
        <v>6.4977056381086825E-4</v>
      </c>
      <c r="AR353" s="5">
        <f t="shared" si="537"/>
        <v>1.2179896315291792E-2</v>
      </c>
      <c r="AS353" s="5">
        <f t="shared" si="538"/>
        <v>1.4831324410949557E-2</v>
      </c>
      <c r="AT353" s="5">
        <f t="shared" si="539"/>
        <v>9.0299694713599273E-3</v>
      </c>
      <c r="AU353" s="5">
        <f t="shared" si="540"/>
        <v>3.6652311640936255E-3</v>
      </c>
      <c r="AV353" s="5">
        <f t="shared" si="541"/>
        <v>1.1157778159315253E-3</v>
      </c>
      <c r="AW353" s="5">
        <f t="shared" si="542"/>
        <v>1.921905088419292E-5</v>
      </c>
      <c r="AX353" s="5">
        <f t="shared" si="543"/>
        <v>1.6555421263640883E-4</v>
      </c>
      <c r="AY353" s="5">
        <f t="shared" si="544"/>
        <v>3.4617385862273207E-4</v>
      </c>
      <c r="AZ353" s="5">
        <f t="shared" si="545"/>
        <v>3.6192476919006783E-4</v>
      </c>
      <c r="BA353" s="5">
        <f t="shared" si="546"/>
        <v>2.522615641254782E-4</v>
      </c>
      <c r="BB353" s="5">
        <f t="shared" si="547"/>
        <v>1.3186973264659417E-4</v>
      </c>
      <c r="BC353" s="5">
        <f t="shared" si="548"/>
        <v>5.5147922192805944E-5</v>
      </c>
      <c r="BD353" s="5">
        <f t="shared" si="549"/>
        <v>4.2446938658792007E-3</v>
      </c>
      <c r="BE353" s="5">
        <f t="shared" si="550"/>
        <v>5.1687165572159334E-3</v>
      </c>
      <c r="BF353" s="5">
        <f t="shared" si="551"/>
        <v>3.1469443607689425E-3</v>
      </c>
      <c r="BG353" s="5">
        <f t="shared" si="552"/>
        <v>1.2773330606866316E-3</v>
      </c>
      <c r="BH353" s="5">
        <f t="shared" si="553"/>
        <v>3.8884856885213756E-4</v>
      </c>
      <c r="BI353" s="5">
        <f t="shared" si="554"/>
        <v>9.4699316350318916E-5</v>
      </c>
      <c r="BJ353" s="8">
        <f t="shared" si="555"/>
        <v>0.21666954630926216</v>
      </c>
      <c r="BK353" s="8">
        <f t="shared" si="556"/>
        <v>0.20897668866996172</v>
      </c>
      <c r="BL353" s="8">
        <f t="shared" si="557"/>
        <v>0.5129622069335471</v>
      </c>
      <c r="BM353" s="8">
        <f t="shared" si="558"/>
        <v>0.63631116482119698</v>
      </c>
      <c r="BN353" s="8">
        <f t="shared" si="559"/>
        <v>0.35768447384587698</v>
      </c>
    </row>
    <row r="354" spans="1:66" x14ac:dyDescent="0.25">
      <c r="A354" t="s">
        <v>40</v>
      </c>
      <c r="B354" t="s">
        <v>232</v>
      </c>
      <c r="C354" t="s">
        <v>237</v>
      </c>
      <c r="D354" t="s">
        <v>496</v>
      </c>
      <c r="E354">
        <f>VLOOKUP(A354,home!$A$2:$E$405,3,FALSE)</f>
        <v>1.4777777777777801</v>
      </c>
      <c r="F354">
        <f>VLOOKUP(B354,home!$B$2:$E$405,3,FALSE)</f>
        <v>0.84</v>
      </c>
      <c r="G354">
        <f>VLOOKUP(C354,away!$B$2:$E$405,4,FALSE)</f>
        <v>0.92</v>
      </c>
      <c r="H354">
        <f>VLOOKUP(A354,away!$A$2:$E$405,3,FALSE)</f>
        <v>1.18055555555556</v>
      </c>
      <c r="I354">
        <f>VLOOKUP(C354,away!$B$2:$E$405,3,FALSE)</f>
        <v>0.52</v>
      </c>
      <c r="J354">
        <f>VLOOKUP(B354,home!$B$2:$E$405,4,FALSE)</f>
        <v>0.85</v>
      </c>
      <c r="K354" s="3">
        <f t="shared" si="504"/>
        <v>1.1420266666666685</v>
      </c>
      <c r="L354" s="3">
        <f t="shared" si="505"/>
        <v>0.52180555555555752</v>
      </c>
      <c r="M354" s="5">
        <f t="shared" si="506"/>
        <v>0.18941171967848225</v>
      </c>
      <c r="N354" s="5">
        <f t="shared" si="507"/>
        <v>0.21631323485201848</v>
      </c>
      <c r="O354" s="5">
        <f t="shared" si="508"/>
        <v>9.883608761556395E-2</v>
      </c>
      <c r="P354" s="5">
        <f t="shared" si="509"/>
        <v>0.11287344768597729</v>
      </c>
      <c r="Q354" s="5">
        <f t="shared" si="510"/>
        <v>0.12351774127696748</v>
      </c>
      <c r="R354" s="5">
        <f t="shared" si="511"/>
        <v>2.5786609803588548E-2</v>
      </c>
      <c r="S354" s="5">
        <f t="shared" si="512"/>
        <v>1.6815769391336142E-2</v>
      </c>
      <c r="T354" s="5">
        <f t="shared" si="513"/>
        <v>6.4452243607995632E-2</v>
      </c>
      <c r="U354" s="5">
        <f t="shared" si="514"/>
        <v>2.9448996038626263E-2</v>
      </c>
      <c r="V354" s="5">
        <f t="shared" si="515"/>
        <v>1.1134204073270761E-3</v>
      </c>
      <c r="W354" s="5">
        <f t="shared" si="516"/>
        <v>4.7020184781577053E-2</v>
      </c>
      <c r="X354" s="5">
        <f t="shared" si="517"/>
        <v>2.4535393642275784E-2</v>
      </c>
      <c r="Y354" s="5">
        <f t="shared" si="518"/>
        <v>6.4013523551410042E-3</v>
      </c>
      <c r="Z354" s="5">
        <f t="shared" si="519"/>
        <v>4.4851987514853038E-3</v>
      </c>
      <c r="AA354" s="5">
        <f t="shared" si="520"/>
        <v>5.1222165794962632E-3</v>
      </c>
      <c r="AB354" s="5">
        <f t="shared" si="521"/>
        <v>2.9248539631134322E-3</v>
      </c>
      <c r="AC354" s="5">
        <f t="shared" si="522"/>
        <v>4.1469054921819505E-5</v>
      </c>
      <c r="AD354" s="5">
        <f t="shared" si="523"/>
        <v>1.3424576223038807E-2</v>
      </c>
      <c r="AE354" s="5">
        <f t="shared" si="524"/>
        <v>7.0050184541606934E-3</v>
      </c>
      <c r="AF354" s="5">
        <f t="shared" si="525"/>
        <v>1.8276287730751262E-3</v>
      </c>
      <c r="AG354" s="5">
        <f t="shared" si="526"/>
        <v>3.178889490945961E-4</v>
      </c>
      <c r="AH354" s="5">
        <f t="shared" si="527"/>
        <v>5.8510040657397031E-4</v>
      </c>
      <c r="AI354" s="5">
        <f t="shared" si="528"/>
        <v>6.6820026698498369E-4</v>
      </c>
      <c r="AJ354" s="5">
        <f t="shared" si="529"/>
        <v>3.8155126178531954E-4</v>
      </c>
      <c r="AK354" s="5">
        <f t="shared" si="530"/>
        <v>1.4524723855304999E-4</v>
      </c>
      <c r="AL354" s="5">
        <f t="shared" si="531"/>
        <v>9.8848269985622491E-7</v>
      </c>
      <c r="AM354" s="5">
        <f t="shared" si="532"/>
        <v>3.0662448070819244E-3</v>
      </c>
      <c r="AN354" s="5">
        <f t="shared" si="533"/>
        <v>1.5999835750287268E-3</v>
      </c>
      <c r="AO354" s="5">
        <f t="shared" si="534"/>
        <v>4.1744015912381584E-4</v>
      </c>
      <c r="AP354" s="5">
        <f t="shared" si="535"/>
        <v>7.2607531380934363E-5</v>
      </c>
      <c r="AQ354" s="5">
        <f t="shared" si="536"/>
        <v>9.4717533124365046E-6</v>
      </c>
      <c r="AR354" s="5">
        <f t="shared" si="537"/>
        <v>6.106172854162265E-5</v>
      </c>
      <c r="AS354" s="5">
        <f t="shared" si="538"/>
        <v>6.9734122307294277E-5</v>
      </c>
      <c r="AT354" s="5">
        <f t="shared" si="539"/>
        <v>3.9819113625762539E-5</v>
      </c>
      <c r="AU354" s="5">
        <f t="shared" si="540"/>
        <v>1.5158163201216973E-5</v>
      </c>
      <c r="AV354" s="5">
        <f t="shared" si="541"/>
        <v>4.3277566483687928E-6</v>
      </c>
      <c r="AW354" s="5">
        <f t="shared" si="542"/>
        <v>1.636256992910383E-8</v>
      </c>
      <c r="AX354" s="5">
        <f t="shared" si="543"/>
        <v>5.8362222270262555E-4</v>
      </c>
      <c r="AY354" s="5">
        <f t="shared" si="544"/>
        <v>3.0453731815191287E-4</v>
      </c>
      <c r="AZ354" s="5">
        <f t="shared" si="545"/>
        <v>7.9454632242829219E-5</v>
      </c>
      <c r="BA354" s="5">
        <f t="shared" si="546"/>
        <v>1.3819956172977339E-5</v>
      </c>
      <c r="BB354" s="5">
        <f t="shared" si="547"/>
        <v>1.8028324771484737E-6</v>
      </c>
      <c r="BC354" s="5">
        <f t="shared" si="548"/>
        <v>1.8814560046241233E-7</v>
      </c>
      <c r="BD354" s="5">
        <f t="shared" si="549"/>
        <v>5.3103915308073389E-6</v>
      </c>
      <c r="BE354" s="5">
        <f t="shared" si="550"/>
        <v>6.064608738622812E-6</v>
      </c>
      <c r="BF354" s="5">
        <f t="shared" si="551"/>
        <v>3.4629724512034804E-6</v>
      </c>
      <c r="BG354" s="5">
        <f t="shared" si="552"/>
        <v>1.3182689617354712E-6</v>
      </c>
      <c r="BH354" s="5">
        <f t="shared" si="553"/>
        <v>3.7637457703522234E-7</v>
      </c>
      <c r="BI354" s="5">
        <f t="shared" si="554"/>
        <v>8.5965960725922434E-8</v>
      </c>
      <c r="BJ354" s="8">
        <f t="shared" si="555"/>
        <v>0.5109644358486205</v>
      </c>
      <c r="BK354" s="8">
        <f t="shared" si="556"/>
        <v>0.32056135201889635</v>
      </c>
      <c r="BL354" s="8">
        <f t="shared" si="557"/>
        <v>0.16410558264083025</v>
      </c>
      <c r="BM354" s="8">
        <f t="shared" si="558"/>
        <v>0.23307320739165233</v>
      </c>
      <c r="BN354" s="8">
        <f t="shared" si="559"/>
        <v>0.76673884091259803</v>
      </c>
    </row>
    <row r="355" spans="1:66" x14ac:dyDescent="0.25">
      <c r="A355" t="s">
        <v>40</v>
      </c>
      <c r="B355" t="s">
        <v>238</v>
      </c>
      <c r="C355" t="s">
        <v>319</v>
      </c>
      <c r="D355" t="s">
        <v>496</v>
      </c>
      <c r="E355">
        <f>VLOOKUP(A355,home!$A$2:$E$405,3,FALSE)</f>
        <v>1.4777777777777801</v>
      </c>
      <c r="F355">
        <f>VLOOKUP(B355,home!$B$2:$E$405,3,FALSE)</f>
        <v>0.88</v>
      </c>
      <c r="G355">
        <f>VLOOKUP(C355,away!$B$2:$E$405,4,FALSE)</f>
        <v>1.31</v>
      </c>
      <c r="H355">
        <f>VLOOKUP(A355,away!$A$2:$E$405,3,FALSE)</f>
        <v>1.18055555555556</v>
      </c>
      <c r="I355">
        <f>VLOOKUP(C355,away!$B$2:$E$405,3,FALSE)</f>
        <v>0.76</v>
      </c>
      <c r="J355">
        <f>VLOOKUP(B355,home!$B$2:$E$405,4,FALSE)</f>
        <v>1.2</v>
      </c>
      <c r="K355" s="3">
        <f t="shared" si="504"/>
        <v>1.703582222222225</v>
      </c>
      <c r="L355" s="3">
        <f t="shared" si="505"/>
        <v>1.0766666666666707</v>
      </c>
      <c r="M355" s="5">
        <f t="shared" si="506"/>
        <v>6.2023068603537734E-2</v>
      </c>
      <c r="N355" s="5">
        <f t="shared" si="507"/>
        <v>0.10566139704065632</v>
      </c>
      <c r="O355" s="5">
        <f t="shared" si="508"/>
        <v>6.6778170529809208E-2</v>
      </c>
      <c r="P355" s="5">
        <f t="shared" si="509"/>
        <v>0.11376210414710705</v>
      </c>
      <c r="Q355" s="5">
        <f t="shared" si="510"/>
        <v>9.000143878681309E-2</v>
      </c>
      <c r="R355" s="5">
        <f t="shared" si="511"/>
        <v>3.5948915135214088E-2</v>
      </c>
      <c r="S355" s="5">
        <f t="shared" si="512"/>
        <v>5.2165333928830507E-2</v>
      </c>
      <c r="T355" s="5">
        <f t="shared" si="513"/>
        <v>9.6901549093802442E-2</v>
      </c>
      <c r="U355" s="5">
        <f t="shared" si="514"/>
        <v>6.1241932732526184E-2</v>
      </c>
      <c r="V355" s="5">
        <f t="shared" si="515"/>
        <v>1.0631238209508787E-2</v>
      </c>
      <c r="W355" s="5">
        <f t="shared" si="516"/>
        <v>5.1108283697212202E-2</v>
      </c>
      <c r="X355" s="5">
        <f t="shared" si="517"/>
        <v>5.5026585447332008E-2</v>
      </c>
      <c r="Y355" s="5">
        <f t="shared" si="518"/>
        <v>2.9622645165813838E-2</v>
      </c>
      <c r="Z355" s="5">
        <f t="shared" si="519"/>
        <v>1.2901666209637997E-2</v>
      </c>
      <c r="AA355" s="5">
        <f t="shared" si="520"/>
        <v>2.1979049191784488E-2</v>
      </c>
      <c r="AB355" s="5">
        <f t="shared" si="521"/>
        <v>1.8721558732235914E-2</v>
      </c>
      <c r="AC355" s="5">
        <f t="shared" si="522"/>
        <v>1.2187320536872963E-3</v>
      </c>
      <c r="AD355" s="5">
        <f t="shared" si="523"/>
        <v>2.1766790878715161E-2</v>
      </c>
      <c r="AE355" s="5">
        <f t="shared" si="524"/>
        <v>2.3435578179416744E-2</v>
      </c>
      <c r="AF355" s="5">
        <f t="shared" si="525"/>
        <v>1.2616152919919393E-2</v>
      </c>
      <c r="AG355" s="5">
        <f t="shared" si="526"/>
        <v>4.5277971034822003E-3</v>
      </c>
      <c r="AH355" s="5">
        <f t="shared" si="527"/>
        <v>3.4726984880942393E-3</v>
      </c>
      <c r="AI355" s="5">
        <f t="shared" si="528"/>
        <v>5.9160274074553446E-3</v>
      </c>
      <c r="AJ355" s="5">
        <f t="shared" si="529"/>
        <v>5.0392195587601833E-3</v>
      </c>
      <c r="AK355" s="5">
        <f t="shared" si="530"/>
        <v>2.8615749513927918E-3</v>
      </c>
      <c r="AL355" s="5">
        <f t="shared" si="531"/>
        <v>8.9415455210859265E-5</v>
      </c>
      <c r="AM355" s="5">
        <f t="shared" si="532"/>
        <v>7.4163035951616083E-3</v>
      </c>
      <c r="AN355" s="5">
        <f t="shared" si="533"/>
        <v>7.9848868707906948E-3</v>
      </c>
      <c r="AO355" s="5">
        <f t="shared" si="534"/>
        <v>4.2985307654423398E-3</v>
      </c>
      <c r="AP355" s="5">
        <f t="shared" si="535"/>
        <v>1.5426949302643125E-3</v>
      </c>
      <c r="AQ355" s="5">
        <f t="shared" si="536"/>
        <v>4.152420520628122E-4</v>
      </c>
      <c r="AR355" s="5">
        <f t="shared" si="537"/>
        <v>7.4778774110296261E-4</v>
      </c>
      <c r="AS355" s="5">
        <f t="shared" si="538"/>
        <v>1.2739179017387228E-3</v>
      </c>
      <c r="AT355" s="5">
        <f t="shared" si="539"/>
        <v>1.085111944986364E-3</v>
      </c>
      <c r="AU355" s="5">
        <f t="shared" si="540"/>
        <v>6.1619247286658367E-4</v>
      </c>
      <c r="AV355" s="5">
        <f t="shared" si="541"/>
        <v>2.6243363556066558E-4</v>
      </c>
      <c r="AW355" s="5">
        <f t="shared" si="542"/>
        <v>4.55569308372114E-6</v>
      </c>
      <c r="AX355" s="5">
        <f t="shared" si="543"/>
        <v>2.1057138265533483E-3</v>
      </c>
      <c r="AY355" s="5">
        <f t="shared" si="544"/>
        <v>2.2671518865891131E-3</v>
      </c>
      <c r="AZ355" s="5">
        <f t="shared" si="545"/>
        <v>1.2204834322804769E-3</v>
      </c>
      <c r="BA355" s="5">
        <f t="shared" si="546"/>
        <v>4.3801794291843958E-4</v>
      </c>
      <c r="BB355" s="5">
        <f t="shared" si="547"/>
        <v>1.1789982963554706E-4</v>
      </c>
      <c r="BC355" s="5">
        <f t="shared" si="548"/>
        <v>2.5387763314854571E-5</v>
      </c>
      <c r="BD355" s="5">
        <f t="shared" si="549"/>
        <v>1.3418635576458761E-4</v>
      </c>
      <c r="BE355" s="5">
        <f t="shared" si="550"/>
        <v>2.285974901453382E-4</v>
      </c>
      <c r="BF355" s="5">
        <f t="shared" si="551"/>
        <v>1.9471731012810927E-4</v>
      </c>
      <c r="BG355" s="5">
        <f t="shared" si="552"/>
        <v>1.1057231596439286E-4</v>
      </c>
      <c r="BH355" s="5">
        <f t="shared" si="553"/>
        <v>4.709225793671958E-5</v>
      </c>
      <c r="BI355" s="5">
        <f t="shared" si="554"/>
        <v>1.6045106685059797E-5</v>
      </c>
      <c r="BJ355" s="8">
        <f t="shared" si="555"/>
        <v>0.51850053120817674</v>
      </c>
      <c r="BK355" s="8">
        <f t="shared" si="556"/>
        <v>0.24215704428447135</v>
      </c>
      <c r="BL355" s="8">
        <f t="shared" si="557"/>
        <v>0.22667580126015197</v>
      </c>
      <c r="BM355" s="8">
        <f t="shared" si="558"/>
        <v>0.52379735252579507</v>
      </c>
      <c r="BN355" s="8">
        <f t="shared" si="559"/>
        <v>0.47417509424313747</v>
      </c>
    </row>
    <row r="356" spans="1:66" x14ac:dyDescent="0.25">
      <c r="A356" t="s">
        <v>40</v>
      </c>
      <c r="B356" t="s">
        <v>320</v>
      </c>
      <c r="C356" t="s">
        <v>333</v>
      </c>
      <c r="D356" t="s">
        <v>496</v>
      </c>
      <c r="E356">
        <f>VLOOKUP(A356,home!$A$2:$E$405,3,FALSE)</f>
        <v>1.4777777777777801</v>
      </c>
      <c r="F356">
        <f>VLOOKUP(B356,home!$B$2:$E$405,3,FALSE)</f>
        <v>1.51</v>
      </c>
      <c r="G356">
        <f>VLOOKUP(C356,away!$B$2:$E$405,4,FALSE)</f>
        <v>1.31</v>
      </c>
      <c r="H356">
        <f>VLOOKUP(A356,away!$A$2:$E$405,3,FALSE)</f>
        <v>1.18055555555556</v>
      </c>
      <c r="I356">
        <f>VLOOKUP(C356,away!$B$2:$E$405,3,FALSE)</f>
        <v>0.68</v>
      </c>
      <c r="J356">
        <f>VLOOKUP(B356,home!$B$2:$E$405,4,FALSE)</f>
        <v>0.55000000000000004</v>
      </c>
      <c r="K356" s="3">
        <f t="shared" si="504"/>
        <v>2.9231922222222271</v>
      </c>
      <c r="L356" s="3">
        <f t="shared" si="505"/>
        <v>0.44152777777777952</v>
      </c>
      <c r="M356" s="5">
        <f t="shared" si="506"/>
        <v>3.4571694837474416E-2</v>
      </c>
      <c r="N356" s="5">
        <f t="shared" si="507"/>
        <v>0.10105970945794553</v>
      </c>
      <c r="O356" s="5">
        <f t="shared" si="508"/>
        <v>1.5264363595601611E-2</v>
      </c>
      <c r="P356" s="5">
        <f t="shared" si="509"/>
        <v>4.4620668939834726E-2</v>
      </c>
      <c r="Q356" s="5">
        <f t="shared" si="510"/>
        <v>0.14770847833375222</v>
      </c>
      <c r="R356" s="5">
        <f t="shared" si="511"/>
        <v>3.3698202687790081E-3</v>
      </c>
      <c r="S356" s="5">
        <f t="shared" si="512"/>
        <v>1.439764600779826E-2</v>
      </c>
      <c r="T356" s="5">
        <f t="shared" si="513"/>
        <v>6.5217396197638916E-2</v>
      </c>
      <c r="U356" s="5">
        <f t="shared" si="514"/>
        <v>9.8506323999816101E-3</v>
      </c>
      <c r="V356" s="5">
        <f t="shared" si="515"/>
        <v>2.0647353244935408E-3</v>
      </c>
      <c r="W356" s="5">
        <f t="shared" si="516"/>
        <v>0.14392675834050161</v>
      </c>
      <c r="X356" s="5">
        <f t="shared" si="517"/>
        <v>6.3547661772841171E-2</v>
      </c>
      <c r="Y356" s="5">
        <f t="shared" si="518"/>
        <v>1.4029028942768257E-2</v>
      </c>
      <c r="Z356" s="5">
        <f t="shared" si="519"/>
        <v>4.9595641826150516E-4</v>
      </c>
      <c r="AA356" s="5">
        <f t="shared" si="520"/>
        <v>1.4497759444232255E-3</v>
      </c>
      <c r="AB356" s="5">
        <f t="shared" si="521"/>
        <v>2.1189868823514287E-3</v>
      </c>
      <c r="AC356" s="5">
        <f t="shared" si="522"/>
        <v>1.66555819355476E-4</v>
      </c>
      <c r="AD356" s="5">
        <f t="shared" si="523"/>
        <v>0.10518139513765311</v>
      </c>
      <c r="AE356" s="5">
        <f t="shared" si="524"/>
        <v>4.6440507658694515E-2</v>
      </c>
      <c r="AF356" s="5">
        <f t="shared" si="525"/>
        <v>1.0252387072707671E-2</v>
      </c>
      <c r="AG356" s="5">
        <f t="shared" si="526"/>
        <v>1.508904560376751E-3</v>
      </c>
      <c r="AH356" s="5">
        <f t="shared" si="527"/>
        <v>5.4744633807407311E-5</v>
      </c>
      <c r="AI356" s="5">
        <f t="shared" si="528"/>
        <v>1.6002908775421701E-4</v>
      </c>
      <c r="AJ356" s="5">
        <f t="shared" si="529"/>
        <v>2.3389789232622279E-4</v>
      </c>
      <c r="AK356" s="5">
        <f t="shared" si="530"/>
        <v>2.2790949988072879E-4</v>
      </c>
      <c r="AL356" s="5">
        <f t="shared" si="531"/>
        <v>8.5987477448259655E-6</v>
      </c>
      <c r="AM356" s="5">
        <f t="shared" si="532"/>
        <v>6.1493087237774059E-2</v>
      </c>
      <c r="AN356" s="5">
        <f t="shared" si="533"/>
        <v>2.7150906156789514E-2</v>
      </c>
      <c r="AO356" s="5">
        <f t="shared" si="534"/>
        <v>5.9939396300301533E-3</v>
      </c>
      <c r="AP356" s="5">
        <f t="shared" si="535"/>
        <v>8.8216361499379346E-4</v>
      </c>
      <c r="AQ356" s="5">
        <f t="shared" si="536"/>
        <v>9.7374935141155531E-5</v>
      </c>
      <c r="AR356" s="5">
        <f t="shared" si="537"/>
        <v>4.8342553020485717E-6</v>
      </c>
      <c r="AS356" s="5">
        <f t="shared" si="538"/>
        <v>1.4131457499184945E-5</v>
      </c>
      <c r="AT356" s="5">
        <f t="shared" si="539"/>
        <v>2.0654483325140702E-5</v>
      </c>
      <c r="AU356" s="5">
        <f t="shared" si="540"/>
        <v>2.0125675003356661E-5</v>
      </c>
      <c r="AV356" s="5">
        <f t="shared" si="541"/>
        <v>1.4707804159196122E-5</v>
      </c>
      <c r="AW356" s="5">
        <f t="shared" si="542"/>
        <v>3.0828196160565225E-7</v>
      </c>
      <c r="AX356" s="5">
        <f t="shared" si="543"/>
        <v>2.9959352388982351E-2</v>
      </c>
      <c r="AY356" s="5">
        <f t="shared" si="544"/>
        <v>1.3227886283968785E-2</v>
      </c>
      <c r="AZ356" s="5">
        <f t="shared" si="545"/>
        <v>2.9202396178289545E-3</v>
      </c>
      <c r="BA356" s="5">
        <f t="shared" si="546"/>
        <v>4.2978896967955021E-4</v>
      </c>
      <c r="BB356" s="5">
        <f t="shared" si="547"/>
        <v>4.7440942174003298E-5</v>
      </c>
      <c r="BC356" s="5">
        <f t="shared" si="548"/>
        <v>4.1892987547543644E-6</v>
      </c>
      <c r="BD356" s="5">
        <f t="shared" si="549"/>
        <v>3.5574300012065901E-7</v>
      </c>
      <c r="BE356" s="5">
        <f t="shared" si="550"/>
        <v>1.0399051710627109E-6</v>
      </c>
      <c r="BF356" s="5">
        <f t="shared" si="551"/>
        <v>1.519921353949596E-6</v>
      </c>
      <c r="BG356" s="5">
        <f t="shared" si="552"/>
        <v>1.4810074267516453E-6</v>
      </c>
      <c r="BH356" s="5">
        <f t="shared" si="553"/>
        <v>1.0823173477334411E-6</v>
      </c>
      <c r="BI356" s="5">
        <f t="shared" si="554"/>
        <v>6.3276433057411691E-7</v>
      </c>
      <c r="BJ356" s="8">
        <f t="shared" si="555"/>
        <v>0.84107859655099704</v>
      </c>
      <c r="BK356" s="8">
        <f t="shared" si="556"/>
        <v>0.10905778596067003</v>
      </c>
      <c r="BL356" s="8">
        <f t="shared" si="557"/>
        <v>3.281072553882456E-2</v>
      </c>
      <c r="BM356" s="8">
        <f t="shared" si="558"/>
        <v>0.62362075103335857</v>
      </c>
      <c r="BN356" s="8">
        <f t="shared" si="559"/>
        <v>0.34659473543338754</v>
      </c>
    </row>
    <row r="357" spans="1:66" x14ac:dyDescent="0.25">
      <c r="A357" t="s">
        <v>10</v>
      </c>
      <c r="B357" t="s">
        <v>49</v>
      </c>
      <c r="C357" t="s">
        <v>11</v>
      </c>
      <c r="D357" t="s">
        <v>497</v>
      </c>
      <c r="E357">
        <f>VLOOKUP(A357,home!$A$2:$E$405,3,FALSE)</f>
        <v>1.5424836601307199</v>
      </c>
      <c r="F357">
        <f>VLOOKUP(B357,home!$B$2:$E$405,3,FALSE)</f>
        <v>0.69</v>
      </c>
      <c r="G357">
        <f>VLOOKUP(C357,away!$B$2:$E$405,4,FALSE)</f>
        <v>0.95</v>
      </c>
      <c r="H357">
        <f>VLOOKUP(A357,away!$A$2:$E$405,3,FALSE)</f>
        <v>1.44444444444444</v>
      </c>
      <c r="I357">
        <f>VLOOKUP(C357,away!$B$2:$E$405,3,FALSE)</f>
        <v>0.76</v>
      </c>
      <c r="J357">
        <f>VLOOKUP(B357,home!$B$2:$E$405,4,FALSE)</f>
        <v>0.65</v>
      </c>
      <c r="K357" s="3">
        <f t="shared" si="504"/>
        <v>1.0110980392156868</v>
      </c>
      <c r="L357" s="3">
        <f t="shared" si="505"/>
        <v>0.71355555555555339</v>
      </c>
      <c r="M357" s="5">
        <f t="shared" si="506"/>
        <v>0.1782347825409698</v>
      </c>
      <c r="N357" s="5">
        <f t="shared" si="507"/>
        <v>0.18021283914720887</v>
      </c>
      <c r="O357" s="5">
        <f t="shared" si="508"/>
        <v>0.12718041927534496</v>
      </c>
      <c r="P357" s="5">
        <f t="shared" si="509"/>
        <v>0.12859187255593021</v>
      </c>
      <c r="Q357" s="5">
        <f t="shared" si="510"/>
        <v>9.1106424151617404E-2</v>
      </c>
      <c r="R357" s="5">
        <f t="shared" si="511"/>
        <v>4.5375147365903486E-2</v>
      </c>
      <c r="S357" s="5">
        <f t="shared" si="512"/>
        <v>2.3193943196300065E-2</v>
      </c>
      <c r="T357" s="5">
        <f t="shared" si="513"/>
        <v>6.5009495100187248E-2</v>
      </c>
      <c r="U357" s="5">
        <f t="shared" si="514"/>
        <v>4.5878722530787841E-2</v>
      </c>
      <c r="V357" s="5">
        <f t="shared" si="515"/>
        <v>1.8593157139563136E-3</v>
      </c>
      <c r="W357" s="5">
        <f t="shared" si="516"/>
        <v>3.0705842273217692E-2</v>
      </c>
      <c r="X357" s="5">
        <f t="shared" si="517"/>
        <v>2.1910324342067047E-2</v>
      </c>
      <c r="Y357" s="5">
        <f t="shared" si="518"/>
        <v>7.8171168291530074E-3</v>
      </c>
      <c r="Z357" s="5">
        <f t="shared" si="519"/>
        <v>1.0792562829030789E-2</v>
      </c>
      <c r="AA357" s="5">
        <f t="shared" si="520"/>
        <v>1.0912339114545136E-2</v>
      </c>
      <c r="AB357" s="5">
        <f t="shared" si="521"/>
        <v>5.5167223409866139E-3</v>
      </c>
      <c r="AC357" s="5">
        <f t="shared" si="522"/>
        <v>8.3840568996174203E-5</v>
      </c>
      <c r="AD357" s="5">
        <f t="shared" si="523"/>
        <v>7.761654228729137E-3</v>
      </c>
      <c r="AE357" s="5">
        <f t="shared" si="524"/>
        <v>5.5383714952109298E-3</v>
      </c>
      <c r="AF357" s="5">
        <f t="shared" si="525"/>
        <v>1.9759678745691375E-3</v>
      </c>
      <c r="AG357" s="5">
        <f t="shared" si="526"/>
        <v>4.6998761816603572E-4</v>
      </c>
      <c r="AH357" s="5">
        <f t="shared" si="527"/>
        <v>1.9252732913343194E-3</v>
      </c>
      <c r="AI357" s="5">
        <f t="shared" si="528"/>
        <v>1.9466400498224618E-3</v>
      </c>
      <c r="AJ357" s="5">
        <f t="shared" si="529"/>
        <v>9.8412196871710883E-4</v>
      </c>
      <c r="AK357" s="5">
        <f t="shared" si="530"/>
        <v>3.3168126430631681E-4</v>
      </c>
      <c r="AL357" s="5">
        <f t="shared" si="531"/>
        <v>2.4195537166589797E-6</v>
      </c>
      <c r="AM357" s="5">
        <f t="shared" si="532"/>
        <v>1.5695586743476354E-3</v>
      </c>
      <c r="AN357" s="5">
        <f t="shared" si="533"/>
        <v>1.1199673118511648E-3</v>
      </c>
      <c r="AO357" s="5">
        <f t="shared" si="534"/>
        <v>3.9957944870600882E-4</v>
      </c>
      <c r="AP357" s="5">
        <f t="shared" si="535"/>
        <v>9.5040711836665958E-5</v>
      </c>
      <c r="AQ357" s="5">
        <f t="shared" si="536"/>
        <v>1.6954206983751855E-5</v>
      </c>
      <c r="AR357" s="5">
        <f t="shared" si="537"/>
        <v>2.7475789059886585E-4</v>
      </c>
      <c r="AS357" s="5">
        <f t="shared" si="538"/>
        <v>2.7780716444355142E-4</v>
      </c>
      <c r="AT357" s="5">
        <f t="shared" si="539"/>
        <v>1.4044513962447233E-4</v>
      </c>
      <c r="AU357" s="5">
        <f t="shared" si="540"/>
        <v>4.7334601763892457E-5</v>
      </c>
      <c r="AV357" s="5">
        <f t="shared" si="541"/>
        <v>1.1964980757631759E-5</v>
      </c>
      <c r="AW357" s="5">
        <f t="shared" si="542"/>
        <v>4.8490183493929133E-8</v>
      </c>
      <c r="AX357" s="5">
        <f t="shared" si="543"/>
        <v>2.6449628301114427E-4</v>
      </c>
      <c r="AY357" s="5">
        <f t="shared" si="544"/>
        <v>1.8873279216639592E-4</v>
      </c>
      <c r="AZ357" s="5">
        <f t="shared" si="545"/>
        <v>6.7335666182921712E-5</v>
      </c>
      <c r="BA357" s="5">
        <f t="shared" si="546"/>
        <v>1.6015912897285999E-5</v>
      </c>
      <c r="BB357" s="5">
        <f t="shared" si="547"/>
        <v>2.8570609062880649E-6</v>
      </c>
      <c r="BC357" s="5">
        <f t="shared" si="548"/>
        <v>4.0773433644848665E-7</v>
      </c>
      <c r="BD357" s="5">
        <f t="shared" si="549"/>
        <v>3.2675836544924276E-5</v>
      </c>
      <c r="BE357" s="5">
        <f t="shared" si="550"/>
        <v>3.3038474260305213E-5</v>
      </c>
      <c r="BF357" s="5">
        <f t="shared" si="551"/>
        <v>1.6702568271636267E-5</v>
      </c>
      <c r="BG357" s="5">
        <f t="shared" si="552"/>
        <v>5.6293113431058594E-6</v>
      </c>
      <c r="BH357" s="5">
        <f t="shared" si="553"/>
        <v>1.4229464152872393E-6</v>
      </c>
      <c r="BI357" s="5">
        <f t="shared" si="554"/>
        <v>2.8774766608118368E-7</v>
      </c>
      <c r="BJ357" s="8">
        <f t="shared" si="555"/>
        <v>0.41624896886335233</v>
      </c>
      <c r="BK357" s="8">
        <f t="shared" si="556"/>
        <v>0.33215490692203564</v>
      </c>
      <c r="BL357" s="8">
        <f t="shared" si="557"/>
        <v>0.240893133863438</v>
      </c>
      <c r="BM357" s="8">
        <f t="shared" si="558"/>
        <v>0.24919940313889896</v>
      </c>
      <c r="BN357" s="8">
        <f t="shared" si="559"/>
        <v>0.75070148503697476</v>
      </c>
    </row>
    <row r="358" spans="1:66" x14ac:dyDescent="0.25">
      <c r="A358" t="s">
        <v>10</v>
      </c>
      <c r="B358" t="s">
        <v>241</v>
      </c>
      <c r="C358" t="s">
        <v>46</v>
      </c>
      <c r="D358" t="s">
        <v>497</v>
      </c>
      <c r="E358">
        <f>VLOOKUP(A358,home!$A$2:$E$405,3,FALSE)</f>
        <v>1.5424836601307199</v>
      </c>
      <c r="F358">
        <f>VLOOKUP(B358,home!$B$2:$E$405,3,FALSE)</f>
        <v>1.1399999999999999</v>
      </c>
      <c r="G358">
        <f>VLOOKUP(C358,away!$B$2:$E$405,4,FALSE)</f>
        <v>1.07</v>
      </c>
      <c r="H358">
        <f>VLOOKUP(A358,away!$A$2:$E$405,3,FALSE)</f>
        <v>1.44444444444444</v>
      </c>
      <c r="I358">
        <f>VLOOKUP(C358,away!$B$2:$E$405,3,FALSE)</f>
        <v>1.1100000000000001</v>
      </c>
      <c r="J358">
        <f>VLOOKUP(B358,home!$B$2:$E$405,4,FALSE)</f>
        <v>1.02</v>
      </c>
      <c r="K358" s="3">
        <f t="shared" si="504"/>
        <v>1.8815215686274522</v>
      </c>
      <c r="L358" s="3">
        <f t="shared" si="505"/>
        <v>1.6353999999999953</v>
      </c>
      <c r="M358" s="5">
        <f t="shared" si="506"/>
        <v>2.9690695394824725E-2</v>
      </c>
      <c r="N358" s="5">
        <f t="shared" si="507"/>
        <v>5.5863683772910483E-2</v>
      </c>
      <c r="O358" s="5">
        <f t="shared" si="508"/>
        <v>4.8556163248696216E-2</v>
      </c>
      <c r="P358" s="5">
        <f t="shared" si="509"/>
        <v>9.135946844221754E-2</v>
      </c>
      <c r="Q358" s="5">
        <f t="shared" si="510"/>
        <v>5.2554362960857255E-2</v>
      </c>
      <c r="R358" s="5">
        <f t="shared" si="511"/>
        <v>3.9704374688458791E-2</v>
      </c>
      <c r="S358" s="5">
        <f t="shared" si="512"/>
        <v>7.0279193220743871E-2</v>
      </c>
      <c r="T358" s="5">
        <f t="shared" si="513"/>
        <v>8.594740518618571E-2</v>
      </c>
      <c r="U358" s="5">
        <f t="shared" si="514"/>
        <v>7.4704637345201094E-2</v>
      </c>
      <c r="V358" s="5">
        <f t="shared" si="515"/>
        <v>2.4027990549502526E-2</v>
      </c>
      <c r="W358" s="5">
        <f t="shared" si="516"/>
        <v>3.2960722478776211E-2</v>
      </c>
      <c r="X358" s="5">
        <f t="shared" si="517"/>
        <v>5.3903965541790458E-2</v>
      </c>
      <c r="Y358" s="5">
        <f t="shared" si="518"/>
        <v>4.4077272623521943E-2</v>
      </c>
      <c r="Z358" s="5">
        <f t="shared" si="519"/>
        <v>2.1644178121835108E-2</v>
      </c>
      <c r="AA358" s="5">
        <f t="shared" si="520"/>
        <v>4.0723987971447169E-2</v>
      </c>
      <c r="AB358" s="5">
        <f t="shared" si="521"/>
        <v>3.8311530864401401E-2</v>
      </c>
      <c r="AC358" s="5">
        <f t="shared" si="522"/>
        <v>4.6209435631806807E-3</v>
      </c>
      <c r="AD358" s="5">
        <f t="shared" si="523"/>
        <v>1.5504077565340281E-2</v>
      </c>
      <c r="AE358" s="5">
        <f t="shared" si="524"/>
        <v>2.5355368450357421E-2</v>
      </c>
      <c r="AF358" s="5">
        <f t="shared" si="525"/>
        <v>2.0733084781857213E-2</v>
      </c>
      <c r="AG358" s="5">
        <f t="shared" si="526"/>
        <v>1.1302295617416396E-2</v>
      </c>
      <c r="AH358" s="5">
        <f t="shared" si="527"/>
        <v>8.849222225112259E-3</v>
      </c>
      <c r="AI358" s="5">
        <f t="shared" si="528"/>
        <v>1.6650002482126131E-2</v>
      </c>
      <c r="AJ358" s="5">
        <f t="shared" si="529"/>
        <v>1.5663669393910468E-2</v>
      </c>
      <c r="AK358" s="5">
        <f t="shared" si="530"/>
        <v>9.8238439361640808E-3</v>
      </c>
      <c r="AL358" s="5">
        <f t="shared" si="531"/>
        <v>5.6875319627206844E-4</v>
      </c>
      <c r="AM358" s="5">
        <f t="shared" si="532"/>
        <v>5.8342512681721498E-3</v>
      </c>
      <c r="AN358" s="5">
        <f t="shared" si="533"/>
        <v>9.5413345239687055E-3</v>
      </c>
      <c r="AO358" s="5">
        <f t="shared" si="534"/>
        <v>7.8019492402491902E-3</v>
      </c>
      <c r="AP358" s="5">
        <f t="shared" si="535"/>
        <v>4.2531025958344962E-3</v>
      </c>
      <c r="AQ358" s="5">
        <f t="shared" si="536"/>
        <v>1.738880996306929E-3</v>
      </c>
      <c r="AR358" s="5">
        <f t="shared" si="537"/>
        <v>2.8944036053897078E-3</v>
      </c>
      <c r="AS358" s="5">
        <f t="shared" si="538"/>
        <v>5.445882811853796E-3</v>
      </c>
      <c r="AT358" s="5">
        <f t="shared" si="539"/>
        <v>5.1232729853602187E-3</v>
      </c>
      <c r="AU358" s="5">
        <f t="shared" si="540"/>
        <v>3.2131828746405368E-3</v>
      </c>
      <c r="AV358" s="5">
        <f t="shared" si="541"/>
        <v>1.511418220645132E-3</v>
      </c>
      <c r="AW358" s="5">
        <f t="shared" si="542"/>
        <v>4.861323742754242E-5</v>
      </c>
      <c r="AX358" s="5">
        <f t="shared" si="543"/>
        <v>1.8295449329763268E-3</v>
      </c>
      <c r="AY358" s="5">
        <f t="shared" si="544"/>
        <v>2.992037783389476E-3</v>
      </c>
      <c r="AZ358" s="5">
        <f t="shared" si="545"/>
        <v>2.4465892954775685E-3</v>
      </c>
      <c r="BA358" s="5">
        <f t="shared" si="546"/>
        <v>1.3337173779413346E-3</v>
      </c>
      <c r="BB358" s="5">
        <f t="shared" si="547"/>
        <v>5.4529034997131314E-4</v>
      </c>
      <c r="BC358" s="5">
        <f t="shared" si="548"/>
        <v>1.783535676686165E-4</v>
      </c>
      <c r="BD358" s="5">
        <f t="shared" si="549"/>
        <v>7.889179427090523E-4</v>
      </c>
      <c r="BE358" s="5">
        <f t="shared" si="550"/>
        <v>1.4843661250842784E-3</v>
      </c>
      <c r="BF358" s="5">
        <f t="shared" si="551"/>
        <v>1.3964334400430125E-3</v>
      </c>
      <c r="BG358" s="5">
        <f t="shared" si="552"/>
        <v>8.7580654553118622E-4</v>
      </c>
      <c r="BH358" s="5">
        <f t="shared" si="553"/>
        <v>4.1196222634050681E-4</v>
      </c>
      <c r="BI358" s="5">
        <f t="shared" si="554"/>
        <v>1.5502316286388962E-4</v>
      </c>
      <c r="BJ358" s="8">
        <f t="shared" si="555"/>
        <v>0.43669729091096948</v>
      </c>
      <c r="BK358" s="8">
        <f t="shared" si="556"/>
        <v>0.22353908215013088</v>
      </c>
      <c r="BL358" s="8">
        <f t="shared" si="557"/>
        <v>0.31628810209597902</v>
      </c>
      <c r="BM358" s="8">
        <f t="shared" si="558"/>
        <v>0.67749648022498776</v>
      </c>
      <c r="BN358" s="8">
        <f t="shared" si="559"/>
        <v>0.31772874850796501</v>
      </c>
    </row>
    <row r="359" spans="1:66" x14ac:dyDescent="0.25">
      <c r="A359" t="s">
        <v>13</v>
      </c>
      <c r="B359" t="s">
        <v>58</v>
      </c>
      <c r="C359" t="s">
        <v>56</v>
      </c>
      <c r="D359" t="s">
        <v>497</v>
      </c>
      <c r="E359">
        <f>VLOOKUP(A359,home!$A$2:$E$405,3,FALSE)</f>
        <v>1.62686567164179</v>
      </c>
      <c r="F359">
        <f>VLOOKUP(B359,home!$B$2:$E$405,3,FALSE)</f>
        <v>0.7</v>
      </c>
      <c r="G359">
        <f>VLOOKUP(C359,away!$B$2:$E$405,4,FALSE)</f>
        <v>1.05</v>
      </c>
      <c r="H359">
        <f>VLOOKUP(A359,away!$A$2:$E$405,3,FALSE)</f>
        <v>1.3582089552238801</v>
      </c>
      <c r="I359">
        <f>VLOOKUP(C359,away!$B$2:$E$405,3,FALSE)</f>
        <v>0.48</v>
      </c>
      <c r="J359">
        <f>VLOOKUP(B359,home!$B$2:$E$405,4,FALSE)</f>
        <v>1.08</v>
      </c>
      <c r="K359" s="3">
        <f t="shared" si="504"/>
        <v>1.1957462686567157</v>
      </c>
      <c r="L359" s="3">
        <f t="shared" si="505"/>
        <v>0.70409552238805939</v>
      </c>
      <c r="M359" s="5">
        <f t="shared" si="506"/>
        <v>0.14959228418957218</v>
      </c>
      <c r="N359" s="5">
        <f t="shared" si="507"/>
        <v>0.17887441563951595</v>
      </c>
      <c r="O359" s="5">
        <f t="shared" si="508"/>
        <v>0.10532725748167987</v>
      </c>
      <c r="P359" s="5">
        <f t="shared" si="509"/>
        <v>0.12594467512156382</v>
      </c>
      <c r="Q359" s="5">
        <f t="shared" si="510"/>
        <v>0.10694420752955085</v>
      </c>
      <c r="R359" s="5">
        <f t="shared" si="511"/>
        <v>3.708022518913251E-2</v>
      </c>
      <c r="S359" s="5">
        <f t="shared" si="512"/>
        <v>2.6508822425919575E-2</v>
      </c>
      <c r="T359" s="5">
        <f t="shared" si="513"/>
        <v>7.5298937666896146E-2</v>
      </c>
      <c r="U359" s="5">
        <f t="shared" si="514"/>
        <v>4.4338540910855949E-2</v>
      </c>
      <c r="V359" s="5">
        <f t="shared" si="515"/>
        <v>2.4798107783990161E-3</v>
      </c>
      <c r="W359" s="5">
        <f t="shared" si="516"/>
        <v>4.2626045702636638E-2</v>
      </c>
      <c r="X359" s="5">
        <f t="shared" si="517"/>
        <v>3.0012807916335236E-2</v>
      </c>
      <c r="Y359" s="5">
        <f t="shared" si="518"/>
        <v>1.056594183409227E-2</v>
      </c>
      <c r="Z359" s="5">
        <f t="shared" si="519"/>
        <v>8.7026735082697121E-3</v>
      </c>
      <c r="AA359" s="5">
        <f t="shared" si="520"/>
        <v>1.0406189374851157E-2</v>
      </c>
      <c r="AB359" s="5">
        <f t="shared" si="521"/>
        <v>6.221581057956717E-3</v>
      </c>
      <c r="AC359" s="5">
        <f t="shared" si="522"/>
        <v>1.3048758018354209E-4</v>
      </c>
      <c r="AD359" s="5">
        <f t="shared" si="523"/>
        <v>1.2742483774129591E-2</v>
      </c>
      <c r="AE359" s="5">
        <f t="shared" si="524"/>
        <v>8.9719257694671449E-3</v>
      </c>
      <c r="AF359" s="5">
        <f t="shared" si="525"/>
        <v>3.15854638073993E-3</v>
      </c>
      <c r="AG359" s="5">
        <f t="shared" si="526"/>
        <v>7.4130612131133192E-4</v>
      </c>
      <c r="AH359" s="5">
        <f t="shared" si="527"/>
        <v>1.5318783624944719E-3</v>
      </c>
      <c r="AI359" s="5">
        <f t="shared" si="528"/>
        <v>1.8317378359887244E-3</v>
      </c>
      <c r="AJ359" s="5">
        <f t="shared" si="529"/>
        <v>1.0951468412704224E-3</v>
      </c>
      <c r="AK359" s="5">
        <f t="shared" si="530"/>
        <v>4.3650591636009887E-4</v>
      </c>
      <c r="AL359" s="5">
        <f t="shared" si="531"/>
        <v>4.3944020195022376E-6</v>
      </c>
      <c r="AM359" s="5">
        <f t="shared" si="532"/>
        <v>3.0473554852668392E-3</v>
      </c>
      <c r="AN359" s="5">
        <f t="shared" si="533"/>
        <v>2.1456293523010733E-3</v>
      </c>
      <c r="AO359" s="5">
        <f t="shared" si="534"/>
        <v>7.5536400982978869E-4</v>
      </c>
      <c r="AP359" s="5">
        <f t="shared" si="535"/>
        <v>1.7728280569808148E-4</v>
      </c>
      <c r="AQ359" s="5">
        <f t="shared" si="536"/>
        <v>3.1206007422102875E-5</v>
      </c>
      <c r="AR359" s="5">
        <f t="shared" si="537"/>
        <v>2.1571773917510213E-4</v>
      </c>
      <c r="AS359" s="5">
        <f t="shared" si="538"/>
        <v>2.5794368170169098E-4</v>
      </c>
      <c r="AT359" s="5">
        <f t="shared" si="539"/>
        <v>1.542175974591863E-4</v>
      </c>
      <c r="AU359" s="5">
        <f t="shared" si="540"/>
        <v>6.1468372241008486E-5</v>
      </c>
      <c r="AV359" s="5">
        <f t="shared" si="541"/>
        <v>1.8375144186896976E-5</v>
      </c>
      <c r="AW359" s="5">
        <f t="shared" si="542"/>
        <v>1.0277036563047201E-7</v>
      </c>
      <c r="AX359" s="5">
        <f t="shared" si="543"/>
        <v>6.0731065846306642E-4</v>
      </c>
      <c r="AY359" s="5">
        <f t="shared" si="544"/>
        <v>4.2760471532238904E-4</v>
      </c>
      <c r="AZ359" s="5">
        <f t="shared" si="545"/>
        <v>1.5053728270525746E-4</v>
      </c>
      <c r="BA359" s="5">
        <f t="shared" si="546"/>
        <v>3.5330875568412412E-5</v>
      </c>
      <c r="BB359" s="5">
        <f t="shared" si="547"/>
        <v>6.2190778224422161E-6</v>
      </c>
      <c r="BC359" s="5">
        <f t="shared" si="548"/>
        <v>8.757649696328896E-7</v>
      </c>
      <c r="BD359" s="5">
        <f t="shared" si="549"/>
        <v>2.5314315708810764E-5</v>
      </c>
      <c r="BE359" s="5">
        <f t="shared" si="550"/>
        <v>3.0269498552408552E-5</v>
      </c>
      <c r="BF359" s="5">
        <f t="shared" si="551"/>
        <v>1.8097319974076196E-5</v>
      </c>
      <c r="BG359" s="5">
        <f t="shared" si="552"/>
        <v>7.2132676105627569E-6</v>
      </c>
      <c r="BH359" s="5">
        <f t="shared" si="553"/>
        <v>2.1563094575381885E-6</v>
      </c>
      <c r="BI359" s="5">
        <f t="shared" si="554"/>
        <v>5.1567979758409494E-7</v>
      </c>
      <c r="BJ359" s="8">
        <f t="shared" si="555"/>
        <v>0.4773213343700442</v>
      </c>
      <c r="BK359" s="8">
        <f t="shared" si="556"/>
        <v>0.30508807921297998</v>
      </c>
      <c r="BL359" s="8">
        <f t="shared" si="557"/>
        <v>0.2090603518964548</v>
      </c>
      <c r="BM359" s="8">
        <f t="shared" si="558"/>
        <v>0.29598187189177672</v>
      </c>
      <c r="BN359" s="8">
        <f t="shared" si="559"/>
        <v>0.70376306515101517</v>
      </c>
    </row>
    <row r="360" spans="1:66" x14ac:dyDescent="0.25">
      <c r="A360" t="s">
        <v>13</v>
      </c>
      <c r="B360" t="s">
        <v>249</v>
      </c>
      <c r="C360" t="s">
        <v>251</v>
      </c>
      <c r="D360" t="s">
        <v>497</v>
      </c>
      <c r="E360">
        <f>VLOOKUP(A360,home!$A$2:$E$405,3,FALSE)</f>
        <v>1.62686567164179</v>
      </c>
      <c r="F360">
        <f>VLOOKUP(B360,home!$B$2:$E$405,3,FALSE)</f>
        <v>1.23</v>
      </c>
      <c r="G360">
        <f>VLOOKUP(C360,away!$B$2:$E$405,4,FALSE)</f>
        <v>1.93</v>
      </c>
      <c r="H360">
        <f>VLOOKUP(A360,away!$A$2:$E$405,3,FALSE)</f>
        <v>1.3582089552238801</v>
      </c>
      <c r="I360">
        <f>VLOOKUP(C360,away!$B$2:$E$405,3,FALSE)</f>
        <v>0.37</v>
      </c>
      <c r="J360">
        <f>VLOOKUP(B360,home!$B$2:$E$405,4,FALSE)</f>
        <v>0.98</v>
      </c>
      <c r="K360" s="3">
        <f t="shared" si="504"/>
        <v>3.8620164179104446</v>
      </c>
      <c r="L360" s="3">
        <f t="shared" si="505"/>
        <v>0.49248656716417888</v>
      </c>
      <c r="M360" s="5">
        <f t="shared" si="506"/>
        <v>1.2848824054787324E-2</v>
      </c>
      <c r="N360" s="5">
        <f t="shared" si="507"/>
        <v>4.9622369450431296E-2</v>
      </c>
      <c r="O360" s="5">
        <f t="shared" si="508"/>
        <v>6.3278732508387356E-3</v>
      </c>
      <c r="P360" s="5">
        <f t="shared" si="509"/>
        <v>2.4438350385195536E-2</v>
      </c>
      <c r="Q360" s="5">
        <f t="shared" si="510"/>
        <v>9.5821202756591686E-2</v>
      </c>
      <c r="R360" s="5">
        <f t="shared" si="511"/>
        <v>1.5581962873778003E-3</v>
      </c>
      <c r="S360" s="5">
        <f t="shared" si="512"/>
        <v>1.162038189259554E-2</v>
      </c>
      <c r="T360" s="5">
        <f t="shared" si="513"/>
        <v>4.7190655207136598E-2</v>
      </c>
      <c r="U360" s="5">
        <f t="shared" si="514"/>
        <v>6.0177796441801676E-3</v>
      </c>
      <c r="V360" s="5">
        <f t="shared" si="515"/>
        <v>2.4557626881316088E-3</v>
      </c>
      <c r="W360" s="5">
        <f t="shared" si="516"/>
        <v>0.12335435274329418</v>
      </c>
      <c r="X360" s="5">
        <f t="shared" si="517"/>
        <v>6.0750361727304171E-2</v>
      </c>
      <c r="Y360" s="5">
        <f t="shared" si="518"/>
        <v>1.4959368550531069E-2</v>
      </c>
      <c r="Z360" s="5">
        <f t="shared" si="519"/>
        <v>2.5579691351288716E-4</v>
      </c>
      <c r="AA360" s="5">
        <f t="shared" si="520"/>
        <v>9.8789187963758832E-4</v>
      </c>
      <c r="AB360" s="5">
        <f t="shared" si="521"/>
        <v>1.9076273291403875E-3</v>
      </c>
      <c r="AC360" s="5">
        <f t="shared" si="522"/>
        <v>2.9192744010826958E-4</v>
      </c>
      <c r="AD360" s="5">
        <f t="shared" si="523"/>
        <v>0.11909913387882964</v>
      </c>
      <c r="AE360" s="5">
        <f t="shared" si="524"/>
        <v>5.865472359621178E-2</v>
      </c>
      <c r="AF360" s="5">
        <f t="shared" si="525"/>
        <v>1.4443331735931045E-2</v>
      </c>
      <c r="AG360" s="5">
        <f t="shared" si="526"/>
        <v>2.3710489550140411E-3</v>
      </c>
      <c r="AH360" s="5">
        <f t="shared" si="527"/>
        <v>3.1494135956788532E-5</v>
      </c>
      <c r="AI360" s="5">
        <f t="shared" si="528"/>
        <v>1.2163087013302099E-4</v>
      </c>
      <c r="AJ360" s="5">
        <f t="shared" si="529"/>
        <v>2.3487020868923013E-4</v>
      </c>
      <c r="AK360" s="5">
        <f t="shared" si="530"/>
        <v>3.0235753401195294E-4</v>
      </c>
      <c r="AL360" s="5">
        <f t="shared" si="531"/>
        <v>2.2209736978259717E-5</v>
      </c>
      <c r="AM360" s="5">
        <f t="shared" si="532"/>
        <v>9.1992562079790799E-2</v>
      </c>
      <c r="AN360" s="5">
        <f t="shared" si="533"/>
        <v>4.5305101103313788E-2</v>
      </c>
      <c r="AO360" s="5">
        <f t="shared" si="534"/>
        <v>1.1156076858698528E-2</v>
      </c>
      <c r="AP360" s="5">
        <f t="shared" si="535"/>
        <v>1.8314059983867252E-3</v>
      </c>
      <c r="AQ360" s="5">
        <f t="shared" si="536"/>
        <v>2.2548571330734094E-4</v>
      </c>
      <c r="AR360" s="5">
        <f t="shared" si="537"/>
        <v>3.1020877806321441E-6</v>
      </c>
      <c r="AS360" s="5">
        <f t="shared" si="538"/>
        <v>1.1980313938600716E-5</v>
      </c>
      <c r="AT360" s="5">
        <f t="shared" si="539"/>
        <v>2.3134084561298657E-5</v>
      </c>
      <c r="AU360" s="5">
        <f t="shared" si="540"/>
        <v>2.9781404796354641E-5</v>
      </c>
      <c r="AV360" s="5">
        <f t="shared" si="541"/>
        <v>2.8754068567989634E-5</v>
      </c>
      <c r="AW360" s="5">
        <f t="shared" si="542"/>
        <v>1.1734090128995877E-6</v>
      </c>
      <c r="AX360" s="5">
        <f t="shared" si="543"/>
        <v>5.921279751296632E-2</v>
      </c>
      <c r="AY360" s="5">
        <f t="shared" si="544"/>
        <v>2.9161507379348417E-2</v>
      </c>
      <c r="AZ360" s="5">
        <f t="shared" si="545"/>
        <v>7.1808253312940834E-3</v>
      </c>
      <c r="BA360" s="5">
        <f t="shared" si="546"/>
        <v>1.1788200056048672E-3</v>
      </c>
      <c r="BB360" s="5">
        <f t="shared" si="547"/>
        <v>1.4513825446619977E-4</v>
      </c>
      <c r="BC360" s="5">
        <f t="shared" si="548"/>
        <v>1.4295728141251959E-5</v>
      </c>
      <c r="BD360" s="5">
        <f t="shared" si="549"/>
        <v>2.5462276035424521E-7</v>
      </c>
      <c r="BE360" s="5">
        <f t="shared" si="550"/>
        <v>9.8335728086177176E-7</v>
      </c>
      <c r="BF360" s="5">
        <f t="shared" si="551"/>
        <v>1.8988709816799676E-6</v>
      </c>
      <c r="BG360" s="5">
        <f t="shared" si="552"/>
        <v>2.4444903022472517E-6</v>
      </c>
      <c r="BH360" s="5">
        <f t="shared" si="553"/>
        <v>2.3601654201754389E-6</v>
      </c>
      <c r="BI360" s="5">
        <f t="shared" si="554"/>
        <v>1.8229995203404087E-6</v>
      </c>
      <c r="BJ360" s="8">
        <f t="shared" si="555"/>
        <v>0.83367056456659405</v>
      </c>
      <c r="BK360" s="8">
        <f t="shared" si="556"/>
        <v>8.0838963577144957E-2</v>
      </c>
      <c r="BL360" s="8">
        <f t="shared" si="557"/>
        <v>1.7596237605876208E-2</v>
      </c>
      <c r="BM360" s="8">
        <f t="shared" si="558"/>
        <v>0.71258441250756988</v>
      </c>
      <c r="BN360" s="8">
        <f t="shared" si="559"/>
        <v>0.19061681618522236</v>
      </c>
    </row>
    <row r="361" spans="1:66" x14ac:dyDescent="0.25">
      <c r="A361" t="s">
        <v>13</v>
      </c>
      <c r="B361" t="s">
        <v>62</v>
      </c>
      <c r="C361" t="s">
        <v>250</v>
      </c>
      <c r="D361" t="s">
        <v>497</v>
      </c>
      <c r="E361">
        <f>VLOOKUP(A361,home!$A$2:$E$405,3,FALSE)</f>
        <v>1.62686567164179</v>
      </c>
      <c r="F361">
        <f>VLOOKUP(B361,home!$B$2:$E$405,3,FALSE)</f>
        <v>1.07</v>
      </c>
      <c r="G361">
        <f>VLOOKUP(C361,away!$B$2:$E$405,4,FALSE)</f>
        <v>1.07</v>
      </c>
      <c r="H361">
        <f>VLOOKUP(A361,away!$A$2:$E$405,3,FALSE)</f>
        <v>1.3582089552238801</v>
      </c>
      <c r="I361">
        <f>VLOOKUP(C361,away!$B$2:$E$405,3,FALSE)</f>
        <v>1.1499999999999999</v>
      </c>
      <c r="J361">
        <f>VLOOKUP(B361,home!$B$2:$E$405,4,FALSE)</f>
        <v>0.83</v>
      </c>
      <c r="K361" s="3">
        <f t="shared" si="504"/>
        <v>1.8625985074626856</v>
      </c>
      <c r="L361" s="3">
        <f t="shared" si="505"/>
        <v>1.2964104477611933</v>
      </c>
      <c r="M361" s="5">
        <f t="shared" si="506"/>
        <v>4.2467807731106401E-2</v>
      </c>
      <c r="N361" s="5">
        <f t="shared" si="507"/>
        <v>7.9100475295171099E-2</v>
      </c>
      <c r="O361" s="5">
        <f t="shared" si="508"/>
        <v>5.5055709636119922E-2</v>
      </c>
      <c r="P361" s="5">
        <f t="shared" si="509"/>
        <v>0.10254668259553597</v>
      </c>
      <c r="Q361" s="5">
        <f t="shared" si="510"/>
        <v>7.3666213612187365E-2</v>
      </c>
      <c r="R361" s="5">
        <f t="shared" si="511"/>
        <v>3.5687398590586242E-2</v>
      </c>
      <c r="S361" s="5">
        <f t="shared" si="512"/>
        <v>6.1904667754059013E-2</v>
      </c>
      <c r="T361" s="5">
        <f t="shared" si="513"/>
        <v>9.5501648973847539E-2</v>
      </c>
      <c r="U361" s="5">
        <f t="shared" si="514"/>
        <v>6.647129535005189E-2</v>
      </c>
      <c r="V361" s="5">
        <f t="shared" si="515"/>
        <v>1.6608968467367632E-2</v>
      </c>
      <c r="W361" s="5">
        <f t="shared" si="516"/>
        <v>4.5736859841495843E-2</v>
      </c>
      <c r="X361" s="5">
        <f t="shared" si="517"/>
        <v>5.9293742946304573E-2</v>
      </c>
      <c r="Y361" s="5">
        <f t="shared" si="518"/>
        <v>3.8434513921227917E-2</v>
      </c>
      <c r="Z361" s="5">
        <f t="shared" si="519"/>
        <v>1.5421838795418032E-2</v>
      </c>
      <c r="AA361" s="5">
        <f t="shared" si="520"/>
        <v>2.8724693922675768E-2</v>
      </c>
      <c r="AB361" s="5">
        <f t="shared" si="521"/>
        <v>2.6751286013849185E-2</v>
      </c>
      <c r="AC361" s="5">
        <f t="shared" si="522"/>
        <v>2.5065966267415712E-3</v>
      </c>
      <c r="AD361" s="5">
        <f t="shared" si="523"/>
        <v>2.129735171920006E-2</v>
      </c>
      <c r="AE361" s="5">
        <f t="shared" si="524"/>
        <v>2.761010927841577E-2</v>
      </c>
      <c r="AF361" s="5">
        <f t="shared" si="525"/>
        <v>1.7897017066183237E-2</v>
      </c>
      <c r="AG361" s="5">
        <f t="shared" si="526"/>
        <v>7.7339599694534441E-3</v>
      </c>
      <c r="AH361" s="5">
        <f t="shared" si="527"/>
        <v>4.9982582345172088E-3</v>
      </c>
      <c r="AI361" s="5">
        <f t="shared" si="528"/>
        <v>9.3097483275248315E-3</v>
      </c>
      <c r="AJ361" s="5">
        <f t="shared" si="529"/>
        <v>8.6701616698504919E-3</v>
      </c>
      <c r="AK361" s="5">
        <f t="shared" si="530"/>
        <v>5.3830100619079039E-3</v>
      </c>
      <c r="AL361" s="5">
        <f t="shared" si="531"/>
        <v>2.4210636942225075E-4</v>
      </c>
      <c r="AM361" s="5">
        <f t="shared" si="532"/>
        <v>7.9336831050179808E-3</v>
      </c>
      <c r="AN361" s="5">
        <f t="shared" si="533"/>
        <v>1.0285309666571775E-2</v>
      </c>
      <c r="AO361" s="5">
        <f t="shared" si="534"/>
        <v>6.6669914551014241E-3</v>
      </c>
      <c r="AP361" s="5">
        <f t="shared" si="535"/>
        <v>2.8810524591760291E-3</v>
      </c>
      <c r="AQ361" s="5">
        <f t="shared" si="536"/>
        <v>9.3375662715597081E-4</v>
      </c>
      <c r="AR361" s="5">
        <f t="shared" si="537"/>
        <v>1.2959588391673051E-3</v>
      </c>
      <c r="AS361" s="5">
        <f t="shared" si="538"/>
        <v>2.4138509995660974E-3</v>
      </c>
      <c r="AT361" s="5">
        <f t="shared" si="539"/>
        <v>2.2480176345145626E-3</v>
      </c>
      <c r="AU361" s="5">
        <f t="shared" si="540"/>
        <v>1.3957180969322068E-3</v>
      </c>
      <c r="AV361" s="5">
        <f t="shared" si="541"/>
        <v>6.4991561104614732E-4</v>
      </c>
      <c r="AW361" s="5">
        <f t="shared" si="542"/>
        <v>1.6239232037633202E-5</v>
      </c>
      <c r="AX361" s="5">
        <f t="shared" si="543"/>
        <v>2.4628777183480664E-3</v>
      </c>
      <c r="AY361" s="5">
        <f t="shared" si="544"/>
        <v>3.192900405624683E-3</v>
      </c>
      <c r="AZ361" s="5">
        <f t="shared" si="545"/>
        <v>2.0696547222563959E-3</v>
      </c>
      <c r="BA361" s="5">
        <f t="shared" si="546"/>
        <v>8.943740017304943E-4</v>
      </c>
      <c r="BB361" s="5">
        <f t="shared" si="547"/>
        <v>2.8986895001235013E-4</v>
      </c>
      <c r="BC361" s="5">
        <f t="shared" si="548"/>
        <v>7.5157827055515543E-5</v>
      </c>
      <c r="BD361" s="5">
        <f t="shared" si="549"/>
        <v>2.8001576316082701E-4</v>
      </c>
      <c r="BE361" s="5">
        <f t="shared" si="550"/>
        <v>5.2155694252938132E-4</v>
      </c>
      <c r="BF361" s="5">
        <f t="shared" si="551"/>
        <v>4.8572559135601364E-4</v>
      </c>
      <c r="BG361" s="5">
        <f t="shared" si="552"/>
        <v>3.0157058716538042E-4</v>
      </c>
      <c r="BH361" s="5">
        <f t="shared" si="553"/>
        <v>1.4042623138722088E-4</v>
      </c>
      <c r="BI361" s="5">
        <f t="shared" si="554"/>
        <v>5.231153779808949E-5</v>
      </c>
      <c r="BJ361" s="8">
        <f t="shared" si="555"/>
        <v>0.50395751956153745</v>
      </c>
      <c r="BK361" s="8">
        <f t="shared" si="556"/>
        <v>0.22946972994985754</v>
      </c>
      <c r="BL361" s="8">
        <f t="shared" si="557"/>
        <v>0.25083662964170678</v>
      </c>
      <c r="BM361" s="8">
        <f t="shared" si="558"/>
        <v>0.60798476931422574</v>
      </c>
      <c r="BN361" s="8">
        <f t="shared" si="559"/>
        <v>0.388524287460707</v>
      </c>
    </row>
    <row r="362" spans="1:66" x14ac:dyDescent="0.25">
      <c r="A362" t="s">
        <v>13</v>
      </c>
      <c r="B362" t="s">
        <v>14</v>
      </c>
      <c r="C362" t="s">
        <v>61</v>
      </c>
      <c r="D362" t="s">
        <v>497</v>
      </c>
      <c r="E362">
        <f>VLOOKUP(A362,home!$A$2:$E$405,3,FALSE)</f>
        <v>1.62686567164179</v>
      </c>
      <c r="F362">
        <f>VLOOKUP(B362,home!$B$2:$E$405,3,FALSE)</f>
        <v>1.1100000000000001</v>
      </c>
      <c r="G362">
        <f>VLOOKUP(C362,away!$B$2:$E$405,4,FALSE)</f>
        <v>1.07</v>
      </c>
      <c r="H362">
        <f>VLOOKUP(A362,away!$A$2:$E$405,3,FALSE)</f>
        <v>1.3582089552238801</v>
      </c>
      <c r="I362">
        <f>VLOOKUP(C362,away!$B$2:$E$405,3,FALSE)</f>
        <v>1.1100000000000001</v>
      </c>
      <c r="J362">
        <f>VLOOKUP(B362,home!$B$2:$E$405,4,FALSE)</f>
        <v>0.79</v>
      </c>
      <c r="K362" s="3">
        <f t="shared" si="504"/>
        <v>1.9322283582089543</v>
      </c>
      <c r="L362" s="3">
        <f t="shared" si="505"/>
        <v>1.1910134328358206</v>
      </c>
      <c r="M362" s="5">
        <f t="shared" si="506"/>
        <v>4.4014251884480909E-2</v>
      </c>
      <c r="N362" s="5">
        <f t="shared" si="507"/>
        <v>8.5045585656545922E-2</v>
      </c>
      <c r="O362" s="5">
        <f t="shared" si="508"/>
        <v>5.242156523063609E-2</v>
      </c>
      <c r="P362" s="5">
        <f t="shared" si="509"/>
        <v>0.10129043492033558</v>
      </c>
      <c r="Q362" s="5">
        <f t="shared" si="510"/>
        <v>8.2163746173033375E-2</v>
      </c>
      <c r="R362" s="5">
        <f t="shared" si="511"/>
        <v>3.1217394179983409E-2</v>
      </c>
      <c r="S362" s="5">
        <f t="shared" si="512"/>
        <v>5.8275170922354451E-2</v>
      </c>
      <c r="T362" s="5">
        <f t="shared" si="513"/>
        <v>9.7858125384195499E-2</v>
      </c>
      <c r="U362" s="5">
        <f t="shared" si="514"/>
        <v>6.0319134303951104E-2</v>
      </c>
      <c r="V362" s="5">
        <f t="shared" si="515"/>
        <v>1.4901025501351878E-2</v>
      </c>
      <c r="W362" s="5">
        <f t="shared" si="516"/>
        <v>5.2919706790739179E-2</v>
      </c>
      <c r="X362" s="5">
        <f t="shared" si="517"/>
        <v>6.3028081649503354E-2</v>
      </c>
      <c r="Y362" s="5">
        <f t="shared" si="518"/>
        <v>3.7533645945215709E-2</v>
      </c>
      <c r="Z362" s="5">
        <f t="shared" si="519"/>
        <v>1.2393445268830334E-2</v>
      </c>
      <c r="AA362" s="5">
        <f t="shared" si="520"/>
        <v>2.3946966404344572E-2</v>
      </c>
      <c r="AB362" s="5">
        <f t="shared" si="521"/>
        <v>2.3135503789775854E-2</v>
      </c>
      <c r="AC362" s="5">
        <f t="shared" si="522"/>
        <v>2.1432423720280291E-3</v>
      </c>
      <c r="AD362" s="5">
        <f t="shared" si="523"/>
        <v>2.5563239542292303E-2</v>
      </c>
      <c r="AE362" s="5">
        <f t="shared" si="524"/>
        <v>3.0446161681669946E-2</v>
      </c>
      <c r="AF362" s="5">
        <f t="shared" si="525"/>
        <v>1.8130893770580081E-2</v>
      </c>
      <c r="AG362" s="5">
        <f t="shared" si="526"/>
        <v>7.1980460100267256E-3</v>
      </c>
      <c r="AH362" s="5">
        <f t="shared" si="527"/>
        <v>3.6901899485731206E-3</v>
      </c>
      <c r="AI362" s="5">
        <f t="shared" si="528"/>
        <v>7.1302896658106268E-3</v>
      </c>
      <c r="AJ362" s="5">
        <f t="shared" si="529"/>
        <v>6.8886739472617722E-3</v>
      </c>
      <c r="AK362" s="5">
        <f t="shared" si="530"/>
        <v>4.4368303837848035E-3</v>
      </c>
      <c r="AL362" s="5">
        <f t="shared" si="531"/>
        <v>1.9729059812006463E-4</v>
      </c>
      <c r="AM362" s="5">
        <f t="shared" si="532"/>
        <v>9.8788032742611349E-3</v>
      </c>
      <c r="AN362" s="5">
        <f t="shared" si="533"/>
        <v>1.1765787399987498E-2</v>
      </c>
      <c r="AO362" s="5">
        <f t="shared" si="534"/>
        <v>7.0066054206377806E-3</v>
      </c>
      <c r="AP362" s="5">
        <f t="shared" si="535"/>
        <v>2.7816537248532905E-3</v>
      </c>
      <c r="AQ362" s="5">
        <f t="shared" si="536"/>
        <v>8.2824673794951653E-4</v>
      </c>
      <c r="AR362" s="5">
        <f t="shared" si="537"/>
        <v>8.7901315969326176E-4</v>
      </c>
      <c r="AS362" s="5">
        <f t="shared" si="538"/>
        <v>1.6984541543981766E-3</v>
      </c>
      <c r="AT362" s="5">
        <f t="shared" si="539"/>
        <v>1.6409006411229837E-3</v>
      </c>
      <c r="AU362" s="5">
        <f t="shared" si="540"/>
        <v>1.056864917260361E-3</v>
      </c>
      <c r="AV362" s="5">
        <f t="shared" si="541"/>
        <v>5.105260909816574E-4</v>
      </c>
      <c r="AW362" s="5">
        <f t="shared" si="542"/>
        <v>1.2611855903782187E-5</v>
      </c>
      <c r="AX362" s="5">
        <f t="shared" si="543"/>
        <v>3.1813506386158055E-3</v>
      </c>
      <c r="AY362" s="5">
        <f t="shared" si="544"/>
        <v>3.789031345152241E-3</v>
      </c>
      <c r="AZ362" s="5">
        <f t="shared" si="545"/>
        <v>2.2563936147561498E-3</v>
      </c>
      <c r="BA362" s="5">
        <f t="shared" si="546"/>
        <v>8.9579836831318264E-4</v>
      </c>
      <c r="BB362" s="5">
        <f t="shared" si="547"/>
        <v>2.6672697244335274E-4</v>
      </c>
      <c r="BC362" s="5">
        <f t="shared" si="548"/>
        <v>6.3535081415932516E-5</v>
      </c>
      <c r="BD362" s="5">
        <f t="shared" si="549"/>
        <v>1.7448608013902214E-4</v>
      </c>
      <c r="BE362" s="5">
        <f t="shared" si="550"/>
        <v>3.3714695215733879E-4</v>
      </c>
      <c r="BF362" s="5">
        <f t="shared" si="551"/>
        <v>3.2572245092106391E-4</v>
      </c>
      <c r="BG362" s="5">
        <f t="shared" si="552"/>
        <v>2.0979005219166799E-4</v>
      </c>
      <c r="BH362" s="5">
        <f t="shared" si="553"/>
        <v>1.0134057202871937E-4</v>
      </c>
      <c r="BI362" s="5">
        <f t="shared" si="554"/>
        <v>3.9162625422201741E-5</v>
      </c>
      <c r="BJ362" s="8">
        <f t="shared" si="555"/>
        <v>0.54260116518218804</v>
      </c>
      <c r="BK362" s="8">
        <f t="shared" si="556"/>
        <v>0.2246104475438232</v>
      </c>
      <c r="BL362" s="8">
        <f t="shared" si="557"/>
        <v>0.2201599555504378</v>
      </c>
      <c r="BM362" s="8">
        <f t="shared" si="558"/>
        <v>0.59983561601101576</v>
      </c>
      <c r="BN362" s="8">
        <f t="shared" si="559"/>
        <v>0.39615297804501531</v>
      </c>
    </row>
    <row r="363" spans="1:66" x14ac:dyDescent="0.25">
      <c r="A363" t="s">
        <v>13</v>
      </c>
      <c r="B363" t="s">
        <v>59</v>
      </c>
      <c r="C363" t="s">
        <v>248</v>
      </c>
      <c r="D363" t="s">
        <v>497</v>
      </c>
      <c r="E363">
        <f>VLOOKUP(A363,home!$A$2:$E$405,3,FALSE)</f>
        <v>1.62686567164179</v>
      </c>
      <c r="F363">
        <f>VLOOKUP(B363,home!$B$2:$E$405,3,FALSE)</f>
        <v>1.19</v>
      </c>
      <c r="G363">
        <f>VLOOKUP(C363,away!$B$2:$E$405,4,FALSE)</f>
        <v>0.78</v>
      </c>
      <c r="H363">
        <f>VLOOKUP(A363,away!$A$2:$E$405,3,FALSE)</f>
        <v>1.3582089552238801</v>
      </c>
      <c r="I363">
        <f>VLOOKUP(C363,away!$B$2:$E$405,3,FALSE)</f>
        <v>1.31</v>
      </c>
      <c r="J363">
        <f>VLOOKUP(B363,home!$B$2:$E$405,4,FALSE)</f>
        <v>0.57999999999999996</v>
      </c>
      <c r="K363" s="3">
        <f t="shared" si="504"/>
        <v>1.5100567164179095</v>
      </c>
      <c r="L363" s="3">
        <f t="shared" si="505"/>
        <v>1.0319671641791042</v>
      </c>
      <c r="M363" s="5">
        <f t="shared" si="506"/>
        <v>7.8706945027511369E-2</v>
      </c>
      <c r="N363" s="5">
        <f t="shared" si="507"/>
        <v>0.11885195096752874</v>
      </c>
      <c r="O363" s="5">
        <f t="shared" si="508"/>
        <v>8.1222982861241549E-2</v>
      </c>
      <c r="P363" s="5">
        <f t="shared" si="509"/>
        <v>0.12265131079711455</v>
      </c>
      <c r="Q363" s="5">
        <f t="shared" si="510"/>
        <v>8.973659340894441E-2</v>
      </c>
      <c r="R363" s="5">
        <f t="shared" si="511"/>
        <v>4.1909725644741706E-2</v>
      </c>
      <c r="S363" s="5">
        <f t="shared" si="512"/>
        <v>4.7782772012660735E-2</v>
      </c>
      <c r="T363" s="5">
        <f t="shared" si="513"/>
        <v>9.2605217823321651E-2</v>
      </c>
      <c r="U363" s="5">
        <f t="shared" si="514"/>
        <v>6.3286062693074116E-2</v>
      </c>
      <c r="V363" s="5">
        <f t="shared" si="515"/>
        <v>8.2734752015480948E-3</v>
      </c>
      <c r="W363" s="5">
        <f t="shared" si="516"/>
        <v>4.5169115195213216E-2</v>
      </c>
      <c r="X363" s="5">
        <f t="shared" si="517"/>
        <v>4.6613043716483463E-2</v>
      </c>
      <c r="Y363" s="5">
        <f t="shared" si="518"/>
        <v>2.4051565268928023E-2</v>
      </c>
      <c r="Z363" s="5">
        <f t="shared" si="519"/>
        <v>1.4416486908376127E-2</v>
      </c>
      <c r="AA363" s="5">
        <f t="shared" si="520"/>
        <v>2.1769712883144235E-2</v>
      </c>
      <c r="AB363" s="5">
        <f t="shared" si="521"/>
        <v>1.6436750576840721E-2</v>
      </c>
      <c r="AC363" s="5">
        <f t="shared" si="522"/>
        <v>8.0579974388108103E-4</v>
      </c>
      <c r="AD363" s="5">
        <f t="shared" si="523"/>
        <v>1.7051981443796497E-2</v>
      </c>
      <c r="AE363" s="5">
        <f t="shared" si="524"/>
        <v>1.7597084934189378E-2</v>
      </c>
      <c r="AF363" s="5">
        <f t="shared" si="525"/>
        <v>9.0798069186771233E-3</v>
      </c>
      <c r="AG363" s="5">
        <f t="shared" si="526"/>
        <v>3.1233541990536807E-3</v>
      </c>
      <c r="AH363" s="5">
        <f t="shared" si="527"/>
        <v>3.7193352780655231E-3</v>
      </c>
      <c r="AI363" s="5">
        <f t="shared" si="528"/>
        <v>5.6164072172529165E-3</v>
      </c>
      <c r="AJ363" s="5">
        <f t="shared" si="529"/>
        <v>4.2405467202753936E-3</v>
      </c>
      <c r="AK363" s="5">
        <f t="shared" si="530"/>
        <v>2.1344886854119324E-3</v>
      </c>
      <c r="AL363" s="5">
        <f t="shared" si="531"/>
        <v>5.0228042667618524E-5</v>
      </c>
      <c r="AM363" s="5">
        <f t="shared" si="532"/>
        <v>5.1498918214876871E-3</v>
      </c>
      <c r="AN363" s="5">
        <f t="shared" si="533"/>
        <v>5.314519258849809E-3</v>
      </c>
      <c r="AO363" s="5">
        <f t="shared" si="534"/>
        <v>2.7422046842652354E-3</v>
      </c>
      <c r="AP363" s="5">
        <f t="shared" si="535"/>
        <v>9.4328839720661702E-4</v>
      </c>
      <c r="AQ363" s="5">
        <f t="shared" si="536"/>
        <v>2.4336066306709125E-4</v>
      </c>
      <c r="AR363" s="5">
        <f t="shared" si="537"/>
        <v>7.6764637590731556E-4</v>
      </c>
      <c r="AS363" s="5">
        <f t="shared" si="538"/>
        <v>1.1591895657727092E-3</v>
      </c>
      <c r="AT363" s="5">
        <f t="shared" si="539"/>
        <v>8.7522099469831982E-4</v>
      </c>
      <c r="AU363" s="5">
        <f t="shared" si="540"/>
        <v>4.4054444713138722E-4</v>
      </c>
      <c r="AV363" s="5">
        <f t="shared" si="541"/>
        <v>1.6631177531784152E-4</v>
      </c>
      <c r="AW363" s="5">
        <f t="shared" si="542"/>
        <v>2.1742170238822343E-6</v>
      </c>
      <c r="AX363" s="5">
        <f t="shared" si="543"/>
        <v>1.296104788977193E-3</v>
      </c>
      <c r="AY363" s="5">
        <f t="shared" si="544"/>
        <v>1.33753758355975E-3</v>
      </c>
      <c r="AZ363" s="5">
        <f t="shared" si="545"/>
        <v>6.9014743354456332E-4</v>
      </c>
      <c r="BA363" s="5">
        <f t="shared" si="546"/>
        <v>2.3740316328682329E-4</v>
      </c>
      <c r="BB363" s="5">
        <f t="shared" si="547"/>
        <v>6.1248067296062962E-5</v>
      </c>
      <c r="BC363" s="5">
        <f t="shared" si="548"/>
        <v>1.2641198863793806E-5</v>
      </c>
      <c r="BD363" s="5">
        <f t="shared" si="549"/>
        <v>1.3203097560623983E-4</v>
      </c>
      <c r="BE363" s="5">
        <f t="shared" si="550"/>
        <v>1.993742614894116E-4</v>
      </c>
      <c r="BF363" s="5">
        <f t="shared" si="551"/>
        <v>1.505332213214733E-4</v>
      </c>
      <c r="BG363" s="5">
        <f t="shared" si="552"/>
        <v>7.5771233966838149E-5</v>
      </c>
      <c r="BH363" s="5">
        <f t="shared" si="553"/>
        <v>2.8604715190724205E-5</v>
      </c>
      <c r="BI363" s="5">
        <f t="shared" si="554"/>
        <v>8.6389484589948883E-6</v>
      </c>
      <c r="BJ363" s="8">
        <f t="shared" si="555"/>
        <v>0.48190806093654071</v>
      </c>
      <c r="BK363" s="8">
        <f t="shared" si="556"/>
        <v>0.25960806840894318</v>
      </c>
      <c r="BL363" s="8">
        <f t="shared" si="557"/>
        <v>0.24433987907490937</v>
      </c>
      <c r="BM363" s="8">
        <f t="shared" si="558"/>
        <v>0.46585762325515118</v>
      </c>
      <c r="BN363" s="8">
        <f t="shared" si="559"/>
        <v>0.53307950870708232</v>
      </c>
    </row>
    <row r="364" spans="1:66" x14ac:dyDescent="0.25">
      <c r="A364" t="s">
        <v>13</v>
      </c>
      <c r="B364" t="s">
        <v>15</v>
      </c>
      <c r="C364" t="s">
        <v>53</v>
      </c>
      <c r="D364" t="s">
        <v>497</v>
      </c>
      <c r="E364">
        <f>VLOOKUP(A364,home!$A$2:$E$405,3,FALSE)</f>
        <v>1.62686567164179</v>
      </c>
      <c r="F364">
        <f>VLOOKUP(B364,home!$B$2:$E$405,3,FALSE)</f>
        <v>1.23</v>
      </c>
      <c r="G364">
        <f>VLOOKUP(C364,away!$B$2:$E$405,4,FALSE)</f>
        <v>1.1100000000000001</v>
      </c>
      <c r="H364">
        <f>VLOOKUP(A364,away!$A$2:$E$405,3,FALSE)</f>
        <v>1.3582089552238801</v>
      </c>
      <c r="I364">
        <f>VLOOKUP(C364,away!$B$2:$E$405,3,FALSE)</f>
        <v>0.45</v>
      </c>
      <c r="J364">
        <f>VLOOKUP(B364,home!$B$2:$E$405,4,FALSE)</f>
        <v>0.98</v>
      </c>
      <c r="K364" s="3">
        <f t="shared" si="504"/>
        <v>2.2211597014925357</v>
      </c>
      <c r="L364" s="3">
        <f t="shared" si="505"/>
        <v>0.59897014925373104</v>
      </c>
      <c r="M364" s="5">
        <f t="shared" si="506"/>
        <v>5.9598203335289264E-2</v>
      </c>
      <c r="N364" s="5">
        <f t="shared" si="507"/>
        <v>0.13237712752970254</v>
      </c>
      <c r="O364" s="5">
        <f t="shared" si="508"/>
        <v>3.5697544746992424E-2</v>
      </c>
      <c r="P364" s="5">
        <f t="shared" si="509"/>
        <v>7.928994783424613E-2</v>
      </c>
      <c r="Q364" s="5">
        <f t="shared" si="510"/>
        <v>0.14701537053415673</v>
      </c>
      <c r="R364" s="5">
        <f t="shared" si="511"/>
        <v>1.0690881852548895E-2</v>
      </c>
      <c r="S364" s="5">
        <f t="shared" si="512"/>
        <v>2.6372002324417713E-2</v>
      </c>
      <c r="T364" s="5">
        <f t="shared" si="513"/>
        <v>8.8057818431436438E-2</v>
      </c>
      <c r="U364" s="5">
        <f t="shared" si="514"/>
        <v>2.3746155944299473E-2</v>
      </c>
      <c r="V364" s="5">
        <f t="shared" si="515"/>
        <v>3.8983924786082261E-3</v>
      </c>
      <c r="W364" s="5">
        <f t="shared" si="516"/>
        <v>0.10884820551015403</v>
      </c>
      <c r="X364" s="5">
        <f t="shared" si="517"/>
        <v>6.5196825900417754E-2</v>
      </c>
      <c r="Y364" s="5">
        <f t="shared" si="518"/>
        <v>1.952547627022137E-2</v>
      </c>
      <c r="Z364" s="5">
        <f t="shared" si="519"/>
        <v>2.1345063662917391E-3</v>
      </c>
      <c r="AA364" s="5">
        <f t="shared" si="520"/>
        <v>4.741079523386477E-3</v>
      </c>
      <c r="AB364" s="5">
        <f t="shared" si="521"/>
        <v>5.2653473894587405E-3</v>
      </c>
      <c r="AC364" s="5">
        <f t="shared" si="522"/>
        <v>3.2415337099939634E-4</v>
      </c>
      <c r="AD364" s="5">
        <f t="shared" si="523"/>
        <v>6.0442311914732989E-2</v>
      </c>
      <c r="AE364" s="5">
        <f t="shared" si="524"/>
        <v>3.6203140588808191E-2</v>
      </c>
      <c r="AF364" s="5">
        <f t="shared" si="525"/>
        <v>1.0842300260966123E-2</v>
      </c>
      <c r="AG364" s="5">
        <f t="shared" si="526"/>
        <v>2.1647380685215489E-3</v>
      </c>
      <c r="AH364" s="5">
        <f t="shared" si="527"/>
        <v>3.1962639920020045E-4</v>
      </c>
      <c r="AI364" s="5">
        <f t="shared" si="528"/>
        <v>7.099412774366513E-4</v>
      </c>
      <c r="AJ364" s="5">
        <f t="shared" si="529"/>
        <v>7.8844647793421103E-4</v>
      </c>
      <c r="AK364" s="5">
        <f t="shared" si="530"/>
        <v>5.8375518119039779E-4</v>
      </c>
      <c r="AL364" s="5">
        <f t="shared" si="531"/>
        <v>1.7250254161013239E-5</v>
      </c>
      <c r="AM364" s="5">
        <f t="shared" si="532"/>
        <v>2.6850405498009409E-2</v>
      </c>
      <c r="AN364" s="5">
        <f t="shared" si="533"/>
        <v>1.6082591388665898E-2</v>
      </c>
      <c r="AO364" s="5">
        <f t="shared" si="534"/>
        <v>4.8164960822279909E-3</v>
      </c>
      <c r="AP364" s="5">
        <f t="shared" si="535"/>
        <v>9.6164579241737023E-4</v>
      </c>
      <c r="AQ364" s="5">
        <f t="shared" si="536"/>
        <v>1.4399928095336364E-4</v>
      </c>
      <c r="AR364" s="5">
        <f t="shared" si="537"/>
        <v>3.8289334406875352E-5</v>
      </c>
      <c r="AS364" s="5">
        <f t="shared" si="538"/>
        <v>8.5046726581523136E-5</v>
      </c>
      <c r="AT364" s="5">
        <f t="shared" si="539"/>
        <v>9.4451180913366611E-5</v>
      </c>
      <c r="AU364" s="5">
        <f t="shared" si="540"/>
        <v>6.9930385601050293E-5</v>
      </c>
      <c r="AV364" s="5">
        <f t="shared" si="541"/>
        <v>3.8831638601721702E-5</v>
      </c>
      <c r="AW364" s="5">
        <f t="shared" si="542"/>
        <v>6.3749673089014389E-7</v>
      </c>
      <c r="AX364" s="5">
        <f t="shared" si="543"/>
        <v>9.9398397768186899E-3</v>
      </c>
      <c r="AY364" s="5">
        <f t="shared" si="544"/>
        <v>5.9536673146792646E-3</v>
      </c>
      <c r="AZ364" s="5">
        <f t="shared" si="545"/>
        <v>1.7830345000402492E-3</v>
      </c>
      <c r="BA364" s="5">
        <f t="shared" si="546"/>
        <v>3.5599481353788663E-4</v>
      </c>
      <c r="BB364" s="5">
        <f t="shared" si="547"/>
        <v>5.330756664958552E-5</v>
      </c>
      <c r="BC364" s="5">
        <f t="shared" si="548"/>
        <v>6.3859282304910922E-6</v>
      </c>
      <c r="BD364" s="5">
        <f t="shared" si="549"/>
        <v>3.8223613907520237E-6</v>
      </c>
      <c r="BE364" s="5">
        <f t="shared" si="550"/>
        <v>8.4900750856793598E-6</v>
      </c>
      <c r="BF364" s="5">
        <f t="shared" si="551"/>
        <v>9.4289063214783907E-6</v>
      </c>
      <c r="BG364" s="5">
        <f t="shared" si="552"/>
        <v>6.9810355834720089E-6</v>
      </c>
      <c r="BH364" s="5">
        <f t="shared" si="553"/>
        <v>3.8764987281733645E-6</v>
      </c>
      <c r="BI364" s="5">
        <f t="shared" si="554"/>
        <v>1.7220645515811489E-6</v>
      </c>
      <c r="BJ364" s="8">
        <f t="shared" si="555"/>
        <v>0.73762068295134808</v>
      </c>
      <c r="BK364" s="8">
        <f t="shared" si="556"/>
        <v>0.17545361691240102</v>
      </c>
      <c r="BL364" s="8">
        <f t="shared" si="557"/>
        <v>8.2903649000213131E-2</v>
      </c>
      <c r="BM364" s="8">
        <f t="shared" si="558"/>
        <v>0.52749034957936947</v>
      </c>
      <c r="BN364" s="8">
        <f t="shared" si="559"/>
        <v>0.46466907583293598</v>
      </c>
    </row>
    <row r="365" spans="1:66" x14ac:dyDescent="0.25">
      <c r="A365" t="s">
        <v>16</v>
      </c>
      <c r="B365" t="s">
        <v>68</v>
      </c>
      <c r="C365" t="s">
        <v>19</v>
      </c>
      <c r="D365" t="s">
        <v>497</v>
      </c>
      <c r="E365">
        <f>VLOOKUP(A365,home!$A$2:$E$405,3,FALSE)</f>
        <v>1.5381679389313001</v>
      </c>
      <c r="F365">
        <f>VLOOKUP(B365,home!$B$2:$E$405,3,FALSE)</f>
        <v>1.08</v>
      </c>
      <c r="G365">
        <f>VLOOKUP(C365,away!$B$2:$E$405,4,FALSE)</f>
        <v>1.43</v>
      </c>
      <c r="H365">
        <f>VLOOKUP(A365,away!$A$2:$E$405,3,FALSE)</f>
        <v>1.29007633587786</v>
      </c>
      <c r="I365">
        <f>VLOOKUP(C365,away!$B$2:$E$405,3,FALSE)</f>
        <v>0.48</v>
      </c>
      <c r="J365">
        <f>VLOOKUP(B365,home!$B$2:$E$405,4,FALSE)</f>
        <v>1.1399999999999999</v>
      </c>
      <c r="K365" s="3">
        <f t="shared" si="504"/>
        <v>2.3755465648854996</v>
      </c>
      <c r="L365" s="3">
        <f t="shared" si="505"/>
        <v>0.70592977099236487</v>
      </c>
      <c r="M365" s="5">
        <f t="shared" si="506"/>
        <v>4.5891455410548503E-2</v>
      </c>
      <c r="N365" s="5">
        <f t="shared" si="507"/>
        <v>0.10901728925812457</v>
      </c>
      <c r="O365" s="5">
        <f t="shared" si="508"/>
        <v>3.2396144608474821E-2</v>
      </c>
      <c r="P365" s="5">
        <f t="shared" si="509"/>
        <v>7.6958550040196264E-2</v>
      </c>
      <c r="Q365" s="5">
        <f t="shared" si="510"/>
        <v>0.12948782350513338</v>
      </c>
      <c r="R365" s="5">
        <f t="shared" si="511"/>
        <v>1.1434701472248085E-2</v>
      </c>
      <c r="S365" s="5">
        <f t="shared" si="512"/>
        <v>3.2264276493876656E-2</v>
      </c>
      <c r="T365" s="5">
        <f t="shared" si="513"/>
        <v>9.1409309593278545E-2</v>
      </c>
      <c r="U365" s="5">
        <f t="shared" si="514"/>
        <v>2.7163665802890102E-2</v>
      </c>
      <c r="V365" s="5">
        <f t="shared" si="515"/>
        <v>6.0117992066557905E-3</v>
      </c>
      <c r="W365" s="5">
        <f t="shared" si="516"/>
        <v>0.10253478477403982</v>
      </c>
      <c r="X365" s="5">
        <f t="shared" si="517"/>
        <v>7.2382357134289338E-2</v>
      </c>
      <c r="Y365" s="5">
        <f t="shared" si="518"/>
        <v>2.554843039784822E-2</v>
      </c>
      <c r="Z365" s="5">
        <f t="shared" si="519"/>
        <v>2.6906987305567163E-3</v>
      </c>
      <c r="AA365" s="5">
        <f t="shared" si="520"/>
        <v>6.3918801265157822E-3</v>
      </c>
      <c r="AB365" s="5">
        <f t="shared" si="521"/>
        <v>7.5921044388522312E-3</v>
      </c>
      <c r="AC365" s="5">
        <f t="shared" si="522"/>
        <v>6.3010007246725656E-4</v>
      </c>
      <c r="AD365" s="5">
        <f t="shared" si="523"/>
        <v>6.0894038937811069E-2</v>
      </c>
      <c r="AE365" s="5">
        <f t="shared" si="524"/>
        <v>4.2986914962169109E-2</v>
      </c>
      <c r="AF365" s="5">
        <f t="shared" si="525"/>
        <v>1.5172871517456152E-2</v>
      </c>
      <c r="AG365" s="5">
        <f t="shared" si="526"/>
        <v>3.5703272385381331E-3</v>
      </c>
      <c r="AH365" s="5">
        <f t="shared" si="527"/>
        <v>4.7486108466783728E-4</v>
      </c>
      <c r="AI365" s="5">
        <f t="shared" si="528"/>
        <v>1.1280546184804833E-3</v>
      </c>
      <c r="AJ365" s="5">
        <f t="shared" si="529"/>
        <v>1.3398731369672677E-3</v>
      </c>
      <c r="AK365" s="5">
        <f t="shared" si="530"/>
        <v>1.0609770093016504E-3</v>
      </c>
      <c r="AL365" s="5">
        <f t="shared" si="531"/>
        <v>4.2266332608973226E-5</v>
      </c>
      <c r="AM365" s="5">
        <f t="shared" si="532"/>
        <v>2.8931325004144189E-2</v>
      </c>
      <c r="AN365" s="5">
        <f t="shared" si="533"/>
        <v>2.0423483634681185E-2</v>
      </c>
      <c r="AO365" s="5">
        <f t="shared" si="534"/>
        <v>7.2087725625484007E-3</v>
      </c>
      <c r="AP365" s="5">
        <f t="shared" si="535"/>
        <v>1.6962957214052788E-3</v>
      </c>
      <c r="AQ365" s="5">
        <f t="shared" si="536"/>
        <v>2.9936641253673916E-4</v>
      </c>
      <c r="AR365" s="5">
        <f t="shared" si="537"/>
        <v>6.7043715350550485E-5</v>
      </c>
      <c r="AS365" s="5">
        <f t="shared" si="538"/>
        <v>1.5926546769816144E-4</v>
      </c>
      <c r="AT365" s="5">
        <f t="shared" si="539"/>
        <v>1.8917126734762499E-4</v>
      </c>
      <c r="AU365" s="5">
        <f t="shared" si="540"/>
        <v>1.4979505144089569E-4</v>
      </c>
      <c r="AV365" s="5">
        <f t="shared" si="541"/>
        <v>8.8961279971816595E-5</v>
      </c>
      <c r="AW365" s="5">
        <f t="shared" si="542"/>
        <v>1.9688703146272262E-6</v>
      </c>
      <c r="AX365" s="5">
        <f t="shared" si="543"/>
        <v>1.1454618288530118E-2</v>
      </c>
      <c r="AY365" s="5">
        <f t="shared" si="544"/>
        <v>8.0861560652270188E-3</v>
      </c>
      <c r="AZ365" s="5">
        <f t="shared" si="545"/>
        <v>2.8541291496671163E-3</v>
      </c>
      <c r="BA365" s="5">
        <f t="shared" si="546"/>
        <v>6.7160491233571361E-4</v>
      </c>
      <c r="BB365" s="5">
        <f t="shared" si="547"/>
        <v>1.1852647549062437E-4</v>
      </c>
      <c r="BC365" s="5">
        <f t="shared" si="548"/>
        <v>1.6734273539925722E-5</v>
      </c>
      <c r="BD365" s="5">
        <f t="shared" si="549"/>
        <v>7.8880257706485678E-6</v>
      </c>
      <c r="BE365" s="5">
        <f t="shared" si="550"/>
        <v>1.8738372523192502E-5</v>
      </c>
      <c r="BF365" s="5">
        <f t="shared" si="551"/>
        <v>2.2256938239507393E-5</v>
      </c>
      <c r="BG365" s="5">
        <f t="shared" si="552"/>
        <v>1.762413105991017E-5</v>
      </c>
      <c r="BH365" s="5">
        <f t="shared" si="553"/>
        <v>1.0466735999615358E-5</v>
      </c>
      <c r="BI365" s="5">
        <f t="shared" si="554"/>
        <v>4.972843749889932E-6</v>
      </c>
      <c r="BJ365" s="8">
        <f t="shared" si="555"/>
        <v>0.73476515981879453</v>
      </c>
      <c r="BK365" s="8">
        <f t="shared" si="556"/>
        <v>0.16988460362158045</v>
      </c>
      <c r="BL365" s="8">
        <f t="shared" si="557"/>
        <v>8.9718446127550075E-2</v>
      </c>
      <c r="BM365" s="8">
        <f t="shared" si="558"/>
        <v>0.58378875680884368</v>
      </c>
      <c r="BN365" s="8">
        <f t="shared" si="559"/>
        <v>0.40518596429472559</v>
      </c>
    </row>
    <row r="366" spans="1:66" x14ac:dyDescent="0.25">
      <c r="A366" t="s">
        <v>69</v>
      </c>
      <c r="B366" t="s">
        <v>325</v>
      </c>
      <c r="C366" t="s">
        <v>74</v>
      </c>
      <c r="D366" t="s">
        <v>497</v>
      </c>
      <c r="E366">
        <f>VLOOKUP(A366,home!$A$2:$E$405,3,FALSE)</f>
        <v>1.346875</v>
      </c>
      <c r="F366">
        <f>VLOOKUP(B366,home!$B$2:$E$405,3,FALSE)</f>
        <v>1.02</v>
      </c>
      <c r="G366">
        <f>VLOOKUP(C366,away!$B$2:$E$405,4,FALSE)</f>
        <v>1.02</v>
      </c>
      <c r="H366">
        <f>VLOOKUP(A366,away!$A$2:$E$405,3,FALSE)</f>
        <v>1.3218749999999999</v>
      </c>
      <c r="I366">
        <f>VLOOKUP(C366,away!$B$2:$E$405,3,FALSE)</f>
        <v>1.1100000000000001</v>
      </c>
      <c r="J366">
        <f>VLOOKUP(B366,home!$B$2:$E$405,4,FALSE)</f>
        <v>1.28</v>
      </c>
      <c r="K366" s="3">
        <f t="shared" si="504"/>
        <v>1.4012887500000002</v>
      </c>
      <c r="L366" s="3">
        <f t="shared" si="505"/>
        <v>1.8781200000000002</v>
      </c>
      <c r="M366" s="5">
        <f t="shared" si="506"/>
        <v>3.7650511092288175E-2</v>
      </c>
      <c r="N366" s="5">
        <f t="shared" si="507"/>
        <v>5.2759237625373642E-2</v>
      </c>
      <c r="O366" s="5">
        <f t="shared" si="508"/>
        <v>7.0712177892648262E-2</v>
      </c>
      <c r="P366" s="5">
        <f t="shared" si="509"/>
        <v>9.9088179368966744E-2</v>
      </c>
      <c r="Q366" s="5">
        <f t="shared" si="510"/>
        <v>3.6965463071506409E-2</v>
      </c>
      <c r="R366" s="5">
        <f t="shared" si="511"/>
        <v>6.6402977771870292E-2</v>
      </c>
      <c r="S366" s="5">
        <f t="shared" si="512"/>
        <v>6.5194780932652546E-2</v>
      </c>
      <c r="T366" s="5">
        <f t="shared" si="513"/>
        <v>6.9425575503857612E-2</v>
      </c>
      <c r="U366" s="5">
        <f t="shared" si="514"/>
        <v>9.304974571822193E-2</v>
      </c>
      <c r="V366" s="5">
        <f t="shared" si="515"/>
        <v>1.9064318885459394E-2</v>
      </c>
      <c r="W366" s="5">
        <f t="shared" si="516"/>
        <v>1.7266429180214135E-2</v>
      </c>
      <c r="X366" s="5">
        <f t="shared" si="517"/>
        <v>3.2428425971943765E-2</v>
      </c>
      <c r="Y366" s="5">
        <f t="shared" si="518"/>
        <v>3.0452237693213521E-2</v>
      </c>
      <c r="Z366" s="5">
        <f t="shared" si="519"/>
        <v>4.1570920204301684E-2</v>
      </c>
      <c r="AA366" s="5">
        <f t="shared" si="520"/>
        <v>5.825286280943566E-2</v>
      </c>
      <c r="AB366" s="5">
        <f t="shared" si="521"/>
        <v>4.0814540655077801E-2</v>
      </c>
      <c r="AC366" s="5">
        <f t="shared" si="522"/>
        <v>3.13582836339058E-3</v>
      </c>
      <c r="AD366" s="5">
        <f t="shared" si="523"/>
        <v>6.0488132407264502E-3</v>
      </c>
      <c r="AE366" s="5">
        <f t="shared" si="524"/>
        <v>1.136039712367316E-2</v>
      </c>
      <c r="AF366" s="5">
        <f t="shared" si="525"/>
        <v>1.066809452295652E-2</v>
      </c>
      <c r="AG366" s="5">
        <f t="shared" si="526"/>
        <v>6.6786538951516998E-3</v>
      </c>
      <c r="AH366" s="5">
        <f t="shared" si="527"/>
        <v>1.9518794163525786E-2</v>
      </c>
      <c r="AI366" s="5">
        <f t="shared" si="528"/>
        <v>2.7351466674914348E-2</v>
      </c>
      <c r="AJ366" s="5">
        <f t="shared" si="529"/>
        <v>1.9163651273778698E-2</v>
      </c>
      <c r="AK366" s="5">
        <f t="shared" si="530"/>
        <v>8.9512696462897556E-3</v>
      </c>
      <c r="AL366" s="5">
        <f t="shared" si="531"/>
        <v>3.3011347185200196E-4</v>
      </c>
      <c r="AM366" s="5">
        <f t="shared" si="532"/>
        <v>1.6952267890162013E-3</v>
      </c>
      <c r="AN366" s="5">
        <f t="shared" si="533"/>
        <v>3.1838393369871074E-3</v>
      </c>
      <c r="AO366" s="5">
        <f t="shared" si="534"/>
        <v>2.9898161677911141E-3</v>
      </c>
      <c r="AP366" s="5">
        <f t="shared" si="535"/>
        <v>1.8717445136839489E-3</v>
      </c>
      <c r="AQ366" s="5">
        <f t="shared" si="536"/>
        <v>8.7884020151002534E-4</v>
      </c>
      <c r="AR366" s="5">
        <f t="shared" si="537"/>
        <v>7.3317275388802144E-3</v>
      </c>
      <c r="AS366" s="5">
        <f t="shared" si="538"/>
        <v>1.0273867318298033E-2</v>
      </c>
      <c r="AT366" s="5">
        <f t="shared" si="539"/>
        <v>7.1983273460618537E-3</v>
      </c>
      <c r="AU366" s="5">
        <f t="shared" si="540"/>
        <v>3.3623117096179458E-3</v>
      </c>
      <c r="AV366" s="5">
        <f t="shared" si="541"/>
        <v>1.1778923931702241E-3</v>
      </c>
      <c r="AW366" s="5">
        <f t="shared" si="542"/>
        <v>2.413302263517794E-5</v>
      </c>
      <c r="AX366" s="5">
        <f t="shared" si="543"/>
        <v>3.9591703802450458E-4</v>
      </c>
      <c r="AY366" s="5">
        <f t="shared" si="544"/>
        <v>7.4357970745458251E-4</v>
      </c>
      <c r="AZ366" s="5">
        <f t="shared" si="545"/>
        <v>6.9826596008230044E-4</v>
      </c>
      <c r="BA366" s="5">
        <f t="shared" si="546"/>
        <v>4.3714242164992337E-4</v>
      </c>
      <c r="BB366" s="5">
        <f t="shared" si="547"/>
        <v>2.052514812372887E-4</v>
      </c>
      <c r="BC366" s="5">
        <f t="shared" si="548"/>
        <v>7.7097382388275379E-5</v>
      </c>
      <c r="BD366" s="5">
        <f t="shared" si="549"/>
        <v>2.294977354220283E-3</v>
      </c>
      <c r="BE366" s="5">
        <f t="shared" si="550"/>
        <v>3.2159259479736481E-3</v>
      </c>
      <c r="BF366" s="5">
        <f t="shared" si="551"/>
        <v>2.2532204258642798E-3</v>
      </c>
      <c r="BG366" s="5">
        <f t="shared" si="552"/>
        <v>1.0524708113446085E-3</v>
      </c>
      <c r="BH366" s="5">
        <f t="shared" si="553"/>
        <v>3.6870387691014325E-4</v>
      </c>
      <c r="BI366" s="5">
        <f t="shared" si="554"/>
        <v>1.0333211895911358E-4</v>
      </c>
      <c r="BJ366" s="8">
        <f t="shared" si="555"/>
        <v>0.28723004882844216</v>
      </c>
      <c r="BK366" s="8">
        <f t="shared" si="556"/>
        <v>0.22520731182206402</v>
      </c>
      <c r="BL366" s="8">
        <f t="shared" si="557"/>
        <v>0.44285024344706292</v>
      </c>
      <c r="BM366" s="8">
        <f t="shared" si="558"/>
        <v>0.63256053079439789</v>
      </c>
      <c r="BN366" s="8">
        <f t="shared" si="559"/>
        <v>0.36357854682265356</v>
      </c>
    </row>
    <row r="367" spans="1:66" x14ac:dyDescent="0.25">
      <c r="A367" t="s">
        <v>69</v>
      </c>
      <c r="B367" t="s">
        <v>70</v>
      </c>
      <c r="C367" t="s">
        <v>258</v>
      </c>
      <c r="D367" t="s">
        <v>497</v>
      </c>
      <c r="E367">
        <f>VLOOKUP(A367,home!$A$2:$E$405,3,FALSE)</f>
        <v>1.346875</v>
      </c>
      <c r="F367">
        <f>VLOOKUP(B367,home!$B$2:$E$405,3,FALSE)</f>
        <v>0.84</v>
      </c>
      <c r="G367">
        <f>VLOOKUP(C367,away!$B$2:$E$405,4,FALSE)</f>
        <v>1.44</v>
      </c>
      <c r="H367">
        <f>VLOOKUP(A367,away!$A$2:$E$405,3,FALSE)</f>
        <v>1.3218749999999999</v>
      </c>
      <c r="I367">
        <f>VLOOKUP(C367,away!$B$2:$E$405,3,FALSE)</f>
        <v>0.32</v>
      </c>
      <c r="J367">
        <f>VLOOKUP(B367,home!$B$2:$E$405,4,FALSE)</f>
        <v>0.85</v>
      </c>
      <c r="K367" s="3">
        <f t="shared" si="504"/>
        <v>1.6291800000000001</v>
      </c>
      <c r="L367" s="3">
        <f t="shared" si="505"/>
        <v>0.35954999999999998</v>
      </c>
      <c r="M367" s="5">
        <f t="shared" si="506"/>
        <v>0.13686913892054775</v>
      </c>
      <c r="N367" s="5">
        <f t="shared" si="507"/>
        <v>0.22298446374657796</v>
      </c>
      <c r="O367" s="5">
        <f t="shared" si="508"/>
        <v>4.9211298898882955E-2</v>
      </c>
      <c r="P367" s="5">
        <f t="shared" si="509"/>
        <v>8.0174063940082113E-2</v>
      </c>
      <c r="Q367" s="5">
        <f t="shared" si="510"/>
        <v>0.18164091432332502</v>
      </c>
      <c r="R367" s="5">
        <f t="shared" si="511"/>
        <v>8.8469612595466814E-3</v>
      </c>
      <c r="S367" s="5">
        <f t="shared" si="512"/>
        <v>1.1740923811173658E-2</v>
      </c>
      <c r="T367" s="5">
        <f t="shared" si="513"/>
        <v>6.5308990744951514E-2</v>
      </c>
      <c r="U367" s="5">
        <f t="shared" si="514"/>
        <v>1.4413292344828263E-2</v>
      </c>
      <c r="V367" s="5">
        <f t="shared" si="515"/>
        <v>7.6416672627478168E-4</v>
      </c>
      <c r="W367" s="5">
        <f t="shared" si="516"/>
        <v>9.8641914932424871E-2</v>
      </c>
      <c r="X367" s="5">
        <f t="shared" si="517"/>
        <v>3.546670051395337E-2</v>
      </c>
      <c r="Y367" s="5">
        <f t="shared" si="518"/>
        <v>6.376026084895966E-3</v>
      </c>
      <c r="Z367" s="5">
        <f t="shared" si="519"/>
        <v>1.06030830695667E-3</v>
      </c>
      <c r="AA367" s="5">
        <f t="shared" si="520"/>
        <v>1.7274330875276674E-3</v>
      </c>
      <c r="AB367" s="5">
        <f t="shared" si="521"/>
        <v>1.4071497187691632E-3</v>
      </c>
      <c r="AC367" s="5">
        <f t="shared" si="522"/>
        <v>2.7976701165265325E-5</v>
      </c>
      <c r="AD367" s="5">
        <f t="shared" si="523"/>
        <v>4.017635874240201E-2</v>
      </c>
      <c r="AE367" s="5">
        <f t="shared" si="524"/>
        <v>1.4445409785830646E-2</v>
      </c>
      <c r="AF367" s="5">
        <f t="shared" si="525"/>
        <v>2.5969235442477043E-3</v>
      </c>
      <c r="AG367" s="5">
        <f t="shared" si="526"/>
        <v>3.1124128677808741E-4</v>
      </c>
      <c r="AH367" s="5">
        <f t="shared" si="527"/>
        <v>9.5308462941567652E-5</v>
      </c>
      <c r="AI367" s="5">
        <f t="shared" si="528"/>
        <v>1.5527464165514317E-4</v>
      </c>
      <c r="AJ367" s="5">
        <f t="shared" si="529"/>
        <v>1.2648517034586311E-4</v>
      </c>
      <c r="AK367" s="5">
        <f t="shared" si="530"/>
        <v>6.8689036608024425E-5</v>
      </c>
      <c r="AL367" s="5">
        <f t="shared" si="531"/>
        <v>6.5551835738766803E-7</v>
      </c>
      <c r="AM367" s="5">
        <f t="shared" si="532"/>
        <v>1.3090904027189291E-2</v>
      </c>
      <c r="AN367" s="5">
        <f t="shared" si="533"/>
        <v>4.7068345429759099E-3</v>
      </c>
      <c r="AO367" s="5">
        <f t="shared" si="534"/>
        <v>8.4617117996349425E-4</v>
      </c>
      <c r="AP367" s="5">
        <f t="shared" si="535"/>
        <v>1.0141361591862479E-4</v>
      </c>
      <c r="AQ367" s="5">
        <f t="shared" si="536"/>
        <v>9.1158164008853851E-6</v>
      </c>
      <c r="AR367" s="5">
        <f t="shared" si="537"/>
        <v>6.8536315701281297E-6</v>
      </c>
      <c r="AS367" s="5">
        <f t="shared" si="538"/>
        <v>1.1165799481421345E-5</v>
      </c>
      <c r="AT367" s="5">
        <f t="shared" si="539"/>
        <v>9.0955485995710173E-6</v>
      </c>
      <c r="AU367" s="5">
        <f t="shared" si="540"/>
        <v>4.9394286224830362E-6</v>
      </c>
      <c r="AV367" s="5">
        <f t="shared" si="541"/>
        <v>2.0118045807942294E-6</v>
      </c>
      <c r="AW367" s="5">
        <f t="shared" si="542"/>
        <v>1.0666224507419795E-8</v>
      </c>
      <c r="AX367" s="5">
        <f t="shared" si="543"/>
        <v>3.5545731705027071E-3</v>
      </c>
      <c r="AY367" s="5">
        <f t="shared" si="544"/>
        <v>1.2780467834542484E-3</v>
      </c>
      <c r="AZ367" s="5">
        <f t="shared" si="545"/>
        <v>2.2976086049548752E-4</v>
      </c>
      <c r="BA367" s="5">
        <f t="shared" si="546"/>
        <v>2.7536839130384182E-5</v>
      </c>
      <c r="BB367" s="5">
        <f t="shared" si="547"/>
        <v>2.4752176273324076E-6</v>
      </c>
      <c r="BC367" s="5">
        <f t="shared" si="548"/>
        <v>1.7799289958147343E-7</v>
      </c>
      <c r="BD367" s="5">
        <f t="shared" si="549"/>
        <v>4.107038718399282E-7</v>
      </c>
      <c r="BE367" s="5">
        <f t="shared" si="550"/>
        <v>6.6911053392417411E-7</v>
      </c>
      <c r="BF367" s="5">
        <f t="shared" si="551"/>
        <v>5.4505074982929316E-7</v>
      </c>
      <c r="BG367" s="5">
        <f t="shared" si="552"/>
        <v>2.9599526020229594E-7</v>
      </c>
      <c r="BH367" s="5">
        <f t="shared" si="553"/>
        <v>1.2055738950409421E-7</v>
      </c>
      <c r="BI367" s="5">
        <f t="shared" si="554"/>
        <v>3.9281937566456007E-8</v>
      </c>
      <c r="BJ367" s="8">
        <f t="shared" si="555"/>
        <v>0.6917959537519448</v>
      </c>
      <c r="BK367" s="8">
        <f t="shared" si="556"/>
        <v>0.23085497240105524</v>
      </c>
      <c r="BL367" s="8">
        <f t="shared" si="557"/>
        <v>7.6088039533702578E-2</v>
      </c>
      <c r="BM367" s="8">
        <f t="shared" si="558"/>
        <v>0.31879439678746735</v>
      </c>
      <c r="BN367" s="8">
        <f t="shared" si="559"/>
        <v>0.67972684108896242</v>
      </c>
    </row>
    <row r="368" spans="1:66" x14ac:dyDescent="0.25">
      <c r="A368" t="s">
        <v>80</v>
      </c>
      <c r="B368" t="s">
        <v>359</v>
      </c>
      <c r="C368" t="s">
        <v>94</v>
      </c>
      <c r="D368" t="s">
        <v>497</v>
      </c>
      <c r="E368">
        <f>VLOOKUP(A368,home!$A$2:$E$405,3,FALSE)</f>
        <v>1.21984435797665</v>
      </c>
      <c r="F368">
        <f>VLOOKUP(B368,home!$B$2:$E$405,3,FALSE)</f>
        <v>1.41</v>
      </c>
      <c r="G368">
        <f>VLOOKUP(C368,away!$B$2:$E$405,4,FALSE)</f>
        <v>0.82</v>
      </c>
      <c r="H368">
        <f>VLOOKUP(A368,away!$A$2:$E$405,3,FALSE)</f>
        <v>1.0350194552529199</v>
      </c>
      <c r="I368">
        <f>VLOOKUP(C368,away!$B$2:$E$405,3,FALSE)</f>
        <v>0.86</v>
      </c>
      <c r="J368">
        <f>VLOOKUP(B368,home!$B$2:$E$405,4,FALSE)</f>
        <v>0.92</v>
      </c>
      <c r="K368" s="3">
        <f t="shared" si="504"/>
        <v>1.4103840466926025</v>
      </c>
      <c r="L368" s="3">
        <f t="shared" si="505"/>
        <v>0.81890739299611026</v>
      </c>
      <c r="M368" s="5">
        <f t="shared" si="506"/>
        <v>0.1076046475128396</v>
      </c>
      <c r="N368" s="5">
        <f t="shared" si="507"/>
        <v>0.15176387820208981</v>
      </c>
      <c r="O368" s="5">
        <f t="shared" si="508"/>
        <v>8.8118241369004868E-2</v>
      </c>
      <c r="P368" s="5">
        <f t="shared" si="509"/>
        <v>0.12428056184945258</v>
      </c>
      <c r="Q368" s="5">
        <f t="shared" si="510"/>
        <v>0.10702267634021337</v>
      </c>
      <c r="R368" s="5">
        <f t="shared" si="511"/>
        <v>3.6080339657446878E-2</v>
      </c>
      <c r="S368" s="5">
        <f t="shared" si="512"/>
        <v>3.588520201177324E-2</v>
      </c>
      <c r="T368" s="5">
        <f t="shared" si="513"/>
        <v>8.7641660873230623E-2</v>
      </c>
      <c r="U368" s="5">
        <f t="shared" si="514"/>
        <v>5.0887135452113513E-2</v>
      </c>
      <c r="V368" s="5">
        <f t="shared" si="515"/>
        <v>4.605163615335613E-3</v>
      </c>
      <c r="W368" s="5">
        <f t="shared" si="516"/>
        <v>5.0314358448194256E-2</v>
      </c>
      <c r="X368" s="5">
        <f t="shared" si="517"/>
        <v>4.1202800107082577E-2</v>
      </c>
      <c r="Y368" s="5">
        <f t="shared" si="518"/>
        <v>1.687063880991542E-2</v>
      </c>
      <c r="Z368" s="5">
        <f t="shared" si="519"/>
        <v>9.8488189624313313E-3</v>
      </c>
      <c r="AA368" s="5">
        <f t="shared" si="520"/>
        <v>1.389061714337674E-2</v>
      </c>
      <c r="AB368" s="5">
        <f t="shared" si="521"/>
        <v>9.7955524088666653E-3</v>
      </c>
      <c r="AC368" s="5">
        <f t="shared" si="522"/>
        <v>3.3242774287134885E-4</v>
      </c>
      <c r="AD368" s="5">
        <f t="shared" si="523"/>
        <v>1.7740642118726585E-2</v>
      </c>
      <c r="AE368" s="5">
        <f t="shared" si="524"/>
        <v>1.4527942987523379E-2</v>
      </c>
      <c r="AF368" s="5">
        <f t="shared" si="525"/>
        <v>5.948519958754445E-3</v>
      </c>
      <c r="AG368" s="5">
        <f t="shared" si="526"/>
        <v>1.6237623238696442E-3</v>
      </c>
      <c r="AH368" s="5">
        <f t="shared" si="527"/>
        <v>2.0163176651538236E-3</v>
      </c>
      <c r="AI368" s="5">
        <f t="shared" si="528"/>
        <v>2.8437822679974298E-3</v>
      </c>
      <c r="AJ368" s="5">
        <f t="shared" si="529"/>
        <v>2.0054125715254418E-3</v>
      </c>
      <c r="AK368" s="5">
        <f t="shared" si="530"/>
        <v>9.4280063263875685E-4</v>
      </c>
      <c r="AL368" s="5">
        <f t="shared" si="531"/>
        <v>1.5357814969271428E-5</v>
      </c>
      <c r="AM368" s="5">
        <f t="shared" si="532"/>
        <v>5.0042237244669651E-3</v>
      </c>
      <c r="AN368" s="5">
        <f t="shared" si="533"/>
        <v>4.0979958041725273E-3</v>
      </c>
      <c r="AO368" s="5">
        <f t="shared" si="534"/>
        <v>1.6779395302519613E-3</v>
      </c>
      <c r="AP368" s="5">
        <f t="shared" si="535"/>
        <v>4.5802569544125052E-4</v>
      </c>
      <c r="AQ368" s="5">
        <f t="shared" si="536"/>
        <v>9.3770157044756179E-5</v>
      </c>
      <c r="AR368" s="5">
        <f t="shared" si="537"/>
        <v>3.3023548852462447E-4</v>
      </c>
      <c r="AS368" s="5">
        <f t="shared" si="538"/>
        <v>4.6575886466686831E-4</v>
      </c>
      <c r="AT368" s="5">
        <f t="shared" si="539"/>
        <v>3.2844943616590507E-4</v>
      </c>
      <c r="AU368" s="5">
        <f t="shared" si="540"/>
        <v>1.5441328163785762E-4</v>
      </c>
      <c r="AV368" s="5">
        <f t="shared" si="541"/>
        <v>5.4445507254871534E-5</v>
      </c>
      <c r="AW368" s="5">
        <f t="shared" si="542"/>
        <v>4.9271877224170082E-7</v>
      </c>
      <c r="AX368" s="5">
        <f t="shared" si="543"/>
        <v>1.1763128845114724E-3</v>
      </c>
      <c r="AY368" s="5">
        <f t="shared" si="544"/>
        <v>9.6329131760302452E-4</v>
      </c>
      <c r="AZ368" s="5">
        <f t="shared" si="545"/>
        <v>3.9442319079704036E-4</v>
      </c>
      <c r="BA368" s="5">
        <f t="shared" si="546"/>
        <v>1.0766535563760391E-4</v>
      </c>
      <c r="BB368" s="5">
        <f t="shared" si="547"/>
        <v>2.2041988925297312E-5</v>
      </c>
      <c r="BC368" s="5">
        <f t="shared" si="548"/>
        <v>3.6100695374528724E-6</v>
      </c>
      <c r="BD368" s="5">
        <f t="shared" si="549"/>
        <v>4.5072047163749507E-5</v>
      </c>
      <c r="BE368" s="5">
        <f t="shared" si="550"/>
        <v>6.3568896271528876E-5</v>
      </c>
      <c r="BF368" s="5">
        <f t="shared" si="551"/>
        <v>4.4828278583610606E-5</v>
      </c>
      <c r="BG368" s="5">
        <f t="shared" si="552"/>
        <v>2.1075029651672018E-5</v>
      </c>
      <c r="BH368" s="5">
        <f t="shared" si="553"/>
        <v>7.4309714010729418E-6</v>
      </c>
      <c r="BI368" s="5">
        <f t="shared" si="554"/>
        <v>2.0961047031004504E-6</v>
      </c>
      <c r="BJ368" s="8">
        <f t="shared" si="555"/>
        <v>0.50865617988798928</v>
      </c>
      <c r="BK368" s="8">
        <f t="shared" si="556"/>
        <v>0.2736866518648447</v>
      </c>
      <c r="BL368" s="8">
        <f t="shared" si="557"/>
        <v>0.20809757307414897</v>
      </c>
      <c r="BM368" s="8">
        <f t="shared" si="558"/>
        <v>0.38445608025953626</v>
      </c>
      <c r="BN368" s="8">
        <f t="shared" si="559"/>
        <v>0.61487034493104709</v>
      </c>
    </row>
    <row r="369" spans="1:66" x14ac:dyDescent="0.25">
      <c r="A369" t="s">
        <v>80</v>
      </c>
      <c r="B369" t="s">
        <v>86</v>
      </c>
      <c r="C369" t="s">
        <v>95</v>
      </c>
      <c r="D369" t="s">
        <v>497</v>
      </c>
      <c r="E369">
        <f>VLOOKUP(A369,home!$A$2:$E$405,3,FALSE)</f>
        <v>1.21984435797665</v>
      </c>
      <c r="F369">
        <f>VLOOKUP(B369,home!$B$2:$E$405,3,FALSE)</f>
        <v>0.94</v>
      </c>
      <c r="G369">
        <f>VLOOKUP(C369,away!$B$2:$E$405,4,FALSE)</f>
        <v>0.6</v>
      </c>
      <c r="H369">
        <f>VLOOKUP(A369,away!$A$2:$E$405,3,FALSE)</f>
        <v>1.0350194552529199</v>
      </c>
      <c r="I369">
        <f>VLOOKUP(C369,away!$B$2:$E$405,3,FALSE)</f>
        <v>0.71</v>
      </c>
      <c r="J369">
        <f>VLOOKUP(B369,home!$B$2:$E$405,4,FALSE)</f>
        <v>1.01</v>
      </c>
      <c r="K369" s="3">
        <f t="shared" si="504"/>
        <v>0.68799221789883058</v>
      </c>
      <c r="L369" s="3">
        <f t="shared" si="505"/>
        <v>0.74221245136186886</v>
      </c>
      <c r="M369" s="5">
        <f t="shared" si="506"/>
        <v>0.23925994807548451</v>
      </c>
      <c r="N369" s="5">
        <f t="shared" si="507"/>
        <v>0.16460898233081162</v>
      </c>
      <c r="O369" s="5">
        <f t="shared" si="508"/>
        <v>0.17758171257381883</v>
      </c>
      <c r="P369" s="5">
        <f t="shared" si="509"/>
        <v>0.12217483629193425</v>
      </c>
      <c r="Q369" s="5">
        <f t="shared" si="510"/>
        <v>5.6624849419922248E-2</v>
      </c>
      <c r="R369" s="5">
        <f t="shared" si="511"/>
        <v>6.5901679103226418E-2</v>
      </c>
      <c r="S369" s="5">
        <f t="shared" si="512"/>
        <v>1.5596729355482937E-2</v>
      </c>
      <c r="T369" s="5">
        <f t="shared" si="513"/>
        <v>4.2027668295957187E-2</v>
      </c>
      <c r="U369" s="5">
        <f t="shared" si="514"/>
        <v>4.533984236948576E-2</v>
      </c>
      <c r="V369" s="5">
        <f t="shared" si="515"/>
        <v>8.8491750918849317E-4</v>
      </c>
      <c r="W369" s="5">
        <f t="shared" si="516"/>
        <v>1.2985818580199872E-2</v>
      </c>
      <c r="X369" s="5">
        <f t="shared" si="517"/>
        <v>9.6382362413506509E-3</v>
      </c>
      <c r="Y369" s="5">
        <f t="shared" si="518"/>
        <v>3.5768094737488351E-3</v>
      </c>
      <c r="Z369" s="5">
        <f t="shared" si="519"/>
        <v>1.6304348932022979E-2</v>
      </c>
      <c r="AA369" s="5">
        <f t="shared" si="520"/>
        <v>1.121726518313892E-2</v>
      </c>
      <c r="AB369" s="5">
        <f t="shared" si="521"/>
        <v>3.8586955760535383E-3</v>
      </c>
      <c r="AC369" s="5">
        <f t="shared" si="522"/>
        <v>2.8241942677463158E-5</v>
      </c>
      <c r="AD369" s="5">
        <f t="shared" si="523"/>
        <v>2.2335355315558879E-3</v>
      </c>
      <c r="AE369" s="5">
        <f t="shared" si="524"/>
        <v>1.6577578820799303E-3</v>
      </c>
      <c r="AF369" s="5">
        <f t="shared" si="525"/>
        <v>6.1520427071150231E-4</v>
      </c>
      <c r="AG369" s="5">
        <f t="shared" si="526"/>
        <v>1.52204089951025E-4</v>
      </c>
      <c r="AH369" s="5">
        <f t="shared" si="527"/>
        <v>3.0253226971740104E-3</v>
      </c>
      <c r="AI369" s="5">
        <f t="shared" si="528"/>
        <v>2.0813984722884197E-3</v>
      </c>
      <c r="AJ369" s="5">
        <f t="shared" si="529"/>
        <v>7.1599297564047361E-4</v>
      </c>
      <c r="AK369" s="5">
        <f t="shared" si="530"/>
        <v>1.6419919843695761E-4</v>
      </c>
      <c r="AL369" s="5">
        <f t="shared" si="531"/>
        <v>5.7685454685406269E-7</v>
      </c>
      <c r="AM369" s="5">
        <f t="shared" si="532"/>
        <v>3.0733101282219582E-4</v>
      </c>
      <c r="AN369" s="5">
        <f t="shared" si="533"/>
        <v>2.2810490440628789E-4</v>
      </c>
      <c r="AO369" s="5">
        <f t="shared" si="534"/>
        <v>8.4651150133527829E-5</v>
      </c>
      <c r="AP369" s="5">
        <f t="shared" si="535"/>
        <v>2.0943045883735765E-5</v>
      </c>
      <c r="AQ369" s="5">
        <f t="shared" si="536"/>
        <v>3.8860473560879042E-6</v>
      </c>
      <c r="AR369" s="5">
        <f t="shared" si="537"/>
        <v>4.4908643504604478E-4</v>
      </c>
      <c r="AS369" s="5">
        <f t="shared" si="538"/>
        <v>3.0896797247560747E-4</v>
      </c>
      <c r="AT369" s="5">
        <f t="shared" si="539"/>
        <v>1.06283780321599E-4</v>
      </c>
      <c r="AU369" s="5">
        <f t="shared" si="540"/>
        <v>2.4374137916709659E-5</v>
      </c>
      <c r="AV369" s="5">
        <f t="shared" si="541"/>
        <v>4.1923043011722644E-6</v>
      </c>
      <c r="AW369" s="5">
        <f t="shared" si="542"/>
        <v>8.1823034357312453E-9</v>
      </c>
      <c r="AX369" s="5">
        <f t="shared" si="543"/>
        <v>3.5240224190106063E-5</v>
      </c>
      <c r="AY369" s="5">
        <f t="shared" si="544"/>
        <v>2.6155733182680454E-5</v>
      </c>
      <c r="AZ369" s="5">
        <f t="shared" si="545"/>
        <v>9.7065554213421144E-6</v>
      </c>
      <c r="BA369" s="5">
        <f t="shared" si="546"/>
        <v>2.4014420978513902E-6</v>
      </c>
      <c r="BB369" s="5">
        <f t="shared" si="547"/>
        <v>4.4559505656246723E-7</v>
      </c>
      <c r="BC369" s="5">
        <f t="shared" si="548"/>
        <v>6.614523984919191E-8</v>
      </c>
      <c r="BD369" s="5">
        <f t="shared" si="549"/>
        <v>5.5552923971481234E-5</v>
      </c>
      <c r="BE369" s="5">
        <f t="shared" si="550"/>
        <v>3.8219979373904486E-5</v>
      </c>
      <c r="BF369" s="5">
        <f t="shared" si="551"/>
        <v>1.3147524188750052E-5</v>
      </c>
      <c r="BG369" s="5">
        <f t="shared" si="552"/>
        <v>3.0151314421655573E-6</v>
      </c>
      <c r="BH369" s="5">
        <f t="shared" si="553"/>
        <v>5.1859674203799518E-7</v>
      </c>
      <c r="BI369" s="5">
        <f t="shared" si="554"/>
        <v>7.1358104549965618E-8</v>
      </c>
      <c r="BJ369" s="8">
        <f t="shared" si="555"/>
        <v>0.29483999797207883</v>
      </c>
      <c r="BK369" s="8">
        <f t="shared" si="556"/>
        <v>0.37797140576249721</v>
      </c>
      <c r="BL369" s="8">
        <f t="shared" si="557"/>
        <v>0.31088953829314742</v>
      </c>
      <c r="BM369" s="8">
        <f t="shared" si="558"/>
        <v>0.17382713561366939</v>
      </c>
      <c r="BN369" s="8">
        <f t="shared" si="559"/>
        <v>0.82615200779519793</v>
      </c>
    </row>
    <row r="370" spans="1:66" x14ac:dyDescent="0.25">
      <c r="A370" t="s">
        <v>80</v>
      </c>
      <c r="B370" t="s">
        <v>81</v>
      </c>
      <c r="C370" t="s">
        <v>410</v>
      </c>
      <c r="D370" t="s">
        <v>497</v>
      </c>
      <c r="E370">
        <f>VLOOKUP(A370,home!$A$2:$E$405,3,FALSE)</f>
        <v>1.21984435797665</v>
      </c>
      <c r="F370">
        <f>VLOOKUP(B370,home!$B$2:$E$405,3,FALSE)</f>
        <v>1.05</v>
      </c>
      <c r="G370">
        <f>VLOOKUP(C370,away!$B$2:$E$405,4,FALSE)</f>
        <v>1.04</v>
      </c>
      <c r="H370">
        <f>VLOOKUP(A370,away!$A$2:$E$405,3,FALSE)</f>
        <v>1.0350194552529199</v>
      </c>
      <c r="I370">
        <f>VLOOKUP(C370,away!$B$2:$E$405,3,FALSE)</f>
        <v>0.86</v>
      </c>
      <c r="J370">
        <f>VLOOKUP(B370,home!$B$2:$E$405,4,FALSE)</f>
        <v>0.97</v>
      </c>
      <c r="K370" s="3">
        <f t="shared" si="504"/>
        <v>1.3320700389105018</v>
      </c>
      <c r="L370" s="3">
        <f t="shared" si="505"/>
        <v>0.86341322957198574</v>
      </c>
      <c r="M370" s="5">
        <f t="shared" si="506"/>
        <v>0.111304758423596</v>
      </c>
      <c r="N370" s="5">
        <f t="shared" si="507"/>
        <v>0.14826573388424352</v>
      </c>
      <c r="O370" s="5">
        <f t="shared" si="508"/>
        <v>9.610200093724669E-2</v>
      </c>
      <c r="P370" s="5">
        <f t="shared" si="509"/>
        <v>0.12801459612785529</v>
      </c>
      <c r="Q370" s="5">
        <f t="shared" si="510"/>
        <v>9.8750170952139227E-2</v>
      </c>
      <c r="R370" s="5">
        <f t="shared" si="511"/>
        <v>4.1487869498779091E-2</v>
      </c>
      <c r="S370" s="5">
        <f t="shared" si="512"/>
        <v>3.6808257467777314E-2</v>
      </c>
      <c r="T370" s="5">
        <f t="shared" si="513"/>
        <v>8.5262204022572202E-2</v>
      </c>
      <c r="U370" s="5">
        <f t="shared" si="514"/>
        <v>5.5264747937552476E-2</v>
      </c>
      <c r="V370" s="5">
        <f t="shared" si="515"/>
        <v>4.7037963162715269E-3</v>
      </c>
      <c r="W370" s="5">
        <f t="shared" si="516"/>
        <v>4.3847381354211602E-2</v>
      </c>
      <c r="X370" s="5">
        <f t="shared" si="517"/>
        <v>3.7858409143314307E-2</v>
      </c>
      <c r="Y370" s="5">
        <f t="shared" si="518"/>
        <v>1.6343725652443301E-2</v>
      </c>
      <c r="Z370" s="5">
        <f t="shared" si="519"/>
        <v>1.1940391797333978E-2</v>
      </c>
      <c r="AA370" s="5">
        <f t="shared" si="520"/>
        <v>1.5905438166081306E-2</v>
      </c>
      <c r="AB370" s="5">
        <f t="shared" si="521"/>
        <v>1.0593578818390258E-2</v>
      </c>
      <c r="AC370" s="5">
        <f t="shared" si="522"/>
        <v>3.3812266554429009E-4</v>
      </c>
      <c r="AD370" s="5">
        <f t="shared" si="523"/>
        <v>1.4601945746657066E-2</v>
      </c>
      <c r="AE370" s="5">
        <f t="shared" si="524"/>
        <v>1.2607513135156095E-2</v>
      </c>
      <c r="AF370" s="5">
        <f t="shared" si="525"/>
        <v>5.4427468164481791E-3</v>
      </c>
      <c r="AG370" s="5">
        <f t="shared" si="526"/>
        <v>1.5664465355107219E-3</v>
      </c>
      <c r="AH370" s="5">
        <f t="shared" si="527"/>
        <v>2.5773730610227437E-3</v>
      </c>
      <c r="AI370" s="5">
        <f t="shared" si="528"/>
        <v>3.4332414336834451E-3</v>
      </c>
      <c r="AJ370" s="5">
        <f t="shared" si="529"/>
        <v>2.2866590250779279E-3</v>
      </c>
      <c r="AK370" s="5">
        <f t="shared" si="530"/>
        <v>1.0153299921702018E-3</v>
      </c>
      <c r="AL370" s="5">
        <f t="shared" si="531"/>
        <v>1.5555358848755228E-5</v>
      </c>
      <c r="AM370" s="5">
        <f t="shared" si="532"/>
        <v>3.8901628877837007E-3</v>
      </c>
      <c r="AN370" s="5">
        <f t="shared" si="533"/>
        <v>3.3588181025024071E-3</v>
      </c>
      <c r="AO370" s="5">
        <f t="shared" si="534"/>
        <v>1.4500239927132262E-3</v>
      </c>
      <c r="AP370" s="5">
        <f t="shared" si="535"/>
        <v>4.1732329950179737E-4</v>
      </c>
      <c r="AQ370" s="5">
        <f t="shared" si="536"/>
        <v>9.0080614449620976E-5</v>
      </c>
      <c r="AR370" s="5">
        <f t="shared" si="537"/>
        <v>4.4506759968589648E-4</v>
      </c>
      <c r="AS370" s="5">
        <f t="shared" si="538"/>
        <v>5.928612148313957E-4</v>
      </c>
      <c r="AT370" s="5">
        <f t="shared" si="539"/>
        <v>3.9486633075449244E-4</v>
      </c>
      <c r="AU370" s="5">
        <f t="shared" si="540"/>
        <v>1.7532986952419462E-4</v>
      </c>
      <c r="AV370" s="5">
        <f t="shared" si="541"/>
        <v>5.8387916529816792E-5</v>
      </c>
      <c r="AW370" s="5">
        <f t="shared" si="542"/>
        <v>4.9696212673956597E-7</v>
      </c>
      <c r="AX370" s="5">
        <f t="shared" si="543"/>
        <v>8.6366157154970399E-4</v>
      </c>
      <c r="AY370" s="5">
        <f t="shared" si="544"/>
        <v>7.4569682674894644E-4</v>
      </c>
      <c r="AZ370" s="5">
        <f t="shared" si="545"/>
        <v>3.2192225273244471E-4</v>
      </c>
      <c r="BA370" s="5">
        <f t="shared" si="546"/>
        <v>9.265064396760304E-5</v>
      </c>
      <c r="BB370" s="5">
        <f t="shared" si="547"/>
        <v>1.9998947932498085E-5</v>
      </c>
      <c r="BC370" s="5">
        <f t="shared" si="548"/>
        <v>3.4534712444880324E-6</v>
      </c>
      <c r="BD370" s="5">
        <f t="shared" si="549"/>
        <v>6.4046208937108571E-5</v>
      </c>
      <c r="BE370" s="5">
        <f t="shared" si="550"/>
        <v>8.5314036030924341E-5</v>
      </c>
      <c r="BF370" s="5">
        <f t="shared" si="551"/>
        <v>5.6822135647662691E-5</v>
      </c>
      <c r="BG370" s="5">
        <f t="shared" si="552"/>
        <v>2.5230354814386619E-5</v>
      </c>
      <c r="BH370" s="5">
        <f t="shared" si="553"/>
        <v>8.4021499298314388E-6</v>
      </c>
      <c r="BI370" s="5">
        <f t="shared" si="554"/>
        <v>2.2384504367924857E-6</v>
      </c>
      <c r="BJ370" s="8">
        <f t="shared" si="555"/>
        <v>0.47580006985382262</v>
      </c>
      <c r="BK370" s="8">
        <f t="shared" si="556"/>
        <v>0.28193078318664211</v>
      </c>
      <c r="BL370" s="8">
        <f t="shared" si="557"/>
        <v>0.23057480513712669</v>
      </c>
      <c r="BM370" s="8">
        <f t="shared" si="558"/>
        <v>0.37557572028644309</v>
      </c>
      <c r="BN370" s="8">
        <f t="shared" si="559"/>
        <v>0.62392512982385984</v>
      </c>
    </row>
    <row r="371" spans="1:66" x14ac:dyDescent="0.25">
      <c r="A371" t="s">
        <v>80</v>
      </c>
      <c r="B371" t="s">
        <v>93</v>
      </c>
      <c r="C371" t="s">
        <v>96</v>
      </c>
      <c r="D371" t="s">
        <v>497</v>
      </c>
      <c r="E371">
        <f>VLOOKUP(A371,home!$A$2:$E$405,3,FALSE)</f>
        <v>1.21984435797665</v>
      </c>
      <c r="F371">
        <f>VLOOKUP(B371,home!$B$2:$E$405,3,FALSE)</f>
        <v>0.74</v>
      </c>
      <c r="G371">
        <f>VLOOKUP(C371,away!$B$2:$E$405,4,FALSE)</f>
        <v>1.6</v>
      </c>
      <c r="H371">
        <f>VLOOKUP(A371,away!$A$2:$E$405,3,FALSE)</f>
        <v>1.0350194552529199</v>
      </c>
      <c r="I371">
        <f>VLOOKUP(C371,away!$B$2:$E$405,3,FALSE)</f>
        <v>0.7</v>
      </c>
      <c r="J371">
        <f>VLOOKUP(B371,home!$B$2:$E$405,4,FALSE)</f>
        <v>0.97</v>
      </c>
      <c r="K371" s="3">
        <f t="shared" si="504"/>
        <v>1.4442957198443538</v>
      </c>
      <c r="L371" s="3">
        <f t="shared" si="505"/>
        <v>0.70277821011673258</v>
      </c>
      <c r="M371" s="5">
        <f t="shared" si="506"/>
        <v>0.11682549772632783</v>
      </c>
      <c r="N371" s="5">
        <f t="shared" si="507"/>
        <v>0.16873056633482156</v>
      </c>
      <c r="O371" s="5">
        <f t="shared" si="508"/>
        <v>8.2102414188105086E-2</v>
      </c>
      <c r="P371" s="5">
        <f t="shared" si="509"/>
        <v>0.1185801654007685</v>
      </c>
      <c r="Q371" s="5">
        <f t="shared" si="510"/>
        <v>0.12184841738214833</v>
      </c>
      <c r="R371" s="5">
        <f t="shared" si="511"/>
        <v>2.8849893844689559E-2</v>
      </c>
      <c r="S371" s="5">
        <f t="shared" si="512"/>
        <v>3.0090296853288671E-2</v>
      </c>
      <c r="T371" s="5">
        <f t="shared" si="513"/>
        <v>8.5632412673382771E-2</v>
      </c>
      <c r="U371" s="5">
        <f t="shared" si="514"/>
        <v>4.1667778197849094E-2</v>
      </c>
      <c r="V371" s="5">
        <f t="shared" si="515"/>
        <v>3.3935822109463711E-3</v>
      </c>
      <c r="W371" s="5">
        <f t="shared" si="516"/>
        <v>5.8661715898281744E-2</v>
      </c>
      <c r="X371" s="5">
        <f t="shared" si="517"/>
        <v>4.1226175701370715E-2</v>
      </c>
      <c r="Y371" s="5">
        <f t="shared" si="518"/>
        <v>1.4486428984683622E-2</v>
      </c>
      <c r="Z371" s="5">
        <f t="shared" si="519"/>
        <v>6.7583589194095579E-3</v>
      </c>
      <c r="AA371" s="5">
        <f t="shared" si="520"/>
        <v>9.7610688604751351E-3</v>
      </c>
      <c r="AB371" s="5">
        <f t="shared" si="521"/>
        <v>7.0489349881451228E-3</v>
      </c>
      <c r="AC371" s="5">
        <f t="shared" si="522"/>
        <v>2.152845203460015E-4</v>
      </c>
      <c r="AD371" s="5">
        <f t="shared" si="523"/>
        <v>2.1181216297653432E-2</v>
      </c>
      <c r="AE371" s="5">
        <f t="shared" si="524"/>
        <v>1.4885697277760243E-2</v>
      </c>
      <c r="AF371" s="5">
        <f t="shared" si="525"/>
        <v>5.230671844601931E-3</v>
      </c>
      <c r="AG371" s="5">
        <f t="shared" si="526"/>
        <v>1.2253340655524446E-3</v>
      </c>
      <c r="AH371" s="5">
        <f t="shared" si="527"/>
        <v>1.1874068461772758E-3</v>
      </c>
      <c r="AI371" s="5">
        <f t="shared" si="528"/>
        <v>1.7149666256477223E-3</v>
      </c>
      <c r="AJ371" s="5">
        <f t="shared" si="529"/>
        <v>1.2384594785494602E-3</v>
      </c>
      <c r="AK371" s="5">
        <f t="shared" si="530"/>
        <v>5.9623390802321862E-4</v>
      </c>
      <c r="AL371" s="5">
        <f t="shared" si="531"/>
        <v>8.7407199721609736E-6</v>
      </c>
      <c r="AM371" s="5">
        <f t="shared" si="532"/>
        <v>6.11838800795967E-3</v>
      </c>
      <c r="AN371" s="5">
        <f t="shared" si="533"/>
        <v>4.2998697730335777E-3</v>
      </c>
      <c r="AO371" s="5">
        <f t="shared" si="534"/>
        <v>1.5109273914137892E-3</v>
      </c>
      <c r="AP371" s="5">
        <f t="shared" si="535"/>
        <v>3.5394894925137562E-4</v>
      </c>
      <c r="AQ371" s="5">
        <f t="shared" si="536"/>
        <v>6.2186902256894987E-5</v>
      </c>
      <c r="AR371" s="5">
        <f t="shared" si="537"/>
        <v>1.6689673160736408E-4</v>
      </c>
      <c r="AS371" s="5">
        <f t="shared" si="538"/>
        <v>2.4104823511652781E-4</v>
      </c>
      <c r="AT371" s="5">
        <f t="shared" si="539"/>
        <v>1.7407246712741834E-4</v>
      </c>
      <c r="AU371" s="5">
        <f t="shared" si="540"/>
        <v>8.3804039738292436E-5</v>
      </c>
      <c r="AV371" s="5">
        <f t="shared" si="541"/>
        <v>3.025945397492045E-5</v>
      </c>
      <c r="AW371" s="5">
        <f t="shared" si="542"/>
        <v>2.4644449299564844E-7</v>
      </c>
      <c r="AX371" s="5">
        <f t="shared" si="543"/>
        <v>1.4727936020405294E-3</v>
      </c>
      <c r="AY371" s="5">
        <f t="shared" si="544"/>
        <v>1.0350472515134185E-3</v>
      </c>
      <c r="AZ371" s="5">
        <f t="shared" si="545"/>
        <v>3.6370432740242186E-4</v>
      </c>
      <c r="BA371" s="5">
        <f t="shared" si="546"/>
        <v>8.5201158741194736E-5</v>
      </c>
      <c r="BB371" s="5">
        <f t="shared" si="547"/>
        <v>1.4969379460002108E-5</v>
      </c>
      <c r="BC371" s="5">
        <f t="shared" si="548"/>
        <v>2.1040307406916928E-6</v>
      </c>
      <c r="BD371" s="5">
        <f t="shared" si="549"/>
        <v>1.9548564385559334E-5</v>
      </c>
      <c r="BE371" s="5">
        <f t="shared" si="550"/>
        <v>2.8233907871165116E-5</v>
      </c>
      <c r="BF371" s="5">
        <f t="shared" si="551"/>
        <v>2.0389056146401799E-5</v>
      </c>
      <c r="BG371" s="5">
        <f t="shared" si="552"/>
        <v>9.8159421746381125E-6</v>
      </c>
      <c r="BH371" s="5">
        <f t="shared" si="553"/>
        <v>3.544280817267373E-6</v>
      </c>
      <c r="BI371" s="5">
        <f t="shared" si="554"/>
        <v>1.0237979228611438E-6</v>
      </c>
      <c r="BJ371" s="8">
        <f t="shared" si="555"/>
        <v>0.54842777723407032</v>
      </c>
      <c r="BK371" s="8">
        <f t="shared" si="556"/>
        <v>0.27014861468316298</v>
      </c>
      <c r="BL371" s="8">
        <f t="shared" si="557"/>
        <v>0.17494579341454405</v>
      </c>
      <c r="BM371" s="8">
        <f t="shared" si="558"/>
        <v>0.36230878856730564</v>
      </c>
      <c r="BN371" s="8">
        <f t="shared" si="559"/>
        <v>0.63693695487686097</v>
      </c>
    </row>
    <row r="372" spans="1:66" x14ac:dyDescent="0.25">
      <c r="A372" t="s">
        <v>80</v>
      </c>
      <c r="B372" t="s">
        <v>416</v>
      </c>
      <c r="C372" t="s">
        <v>87</v>
      </c>
      <c r="D372" t="s">
        <v>497</v>
      </c>
      <c r="E372">
        <f>VLOOKUP(A372,home!$A$2:$E$405,3,FALSE)</f>
        <v>1.21984435797665</v>
      </c>
      <c r="F372">
        <f>VLOOKUP(B372,home!$B$2:$E$405,3,FALSE)</f>
        <v>0.82</v>
      </c>
      <c r="G372">
        <f>VLOOKUP(C372,away!$B$2:$E$405,4,FALSE)</f>
        <v>1.27</v>
      </c>
      <c r="H372">
        <f>VLOOKUP(A372,away!$A$2:$E$405,3,FALSE)</f>
        <v>1.0350194552529199</v>
      </c>
      <c r="I372">
        <f>VLOOKUP(C372,away!$B$2:$E$405,3,FALSE)</f>
        <v>1.01</v>
      </c>
      <c r="J372">
        <f>VLOOKUP(B372,home!$B$2:$E$405,4,FALSE)</f>
        <v>0.75</v>
      </c>
      <c r="K372" s="3">
        <f t="shared" si="504"/>
        <v>1.2703459143968834</v>
      </c>
      <c r="L372" s="3">
        <f t="shared" si="505"/>
        <v>0.78402723735408686</v>
      </c>
      <c r="M372" s="5">
        <f t="shared" si="506"/>
        <v>0.12817315551880426</v>
      </c>
      <c r="N372" s="5">
        <f t="shared" si="507"/>
        <v>0.1628242444486693</v>
      </c>
      <c r="O372" s="5">
        <f t="shared" si="508"/>
        <v>0.10049124502436382</v>
      </c>
      <c r="P372" s="5">
        <f t="shared" si="509"/>
        <v>0.12765864254935672</v>
      </c>
      <c r="Q372" s="5">
        <f t="shared" si="510"/>
        <v>0.10342155685006328</v>
      </c>
      <c r="R372" s="5">
        <f t="shared" si="511"/>
        <v>3.939393660736229E-2</v>
      </c>
      <c r="S372" s="5">
        <f t="shared" si="512"/>
        <v>3.1786548734757385E-2</v>
      </c>
      <c r="T372" s="5">
        <f t="shared" si="513"/>
        <v>8.1085317500013743E-2</v>
      </c>
      <c r="U372" s="5">
        <f t="shared" si="514"/>
        <v>5.0043926421172509E-2</v>
      </c>
      <c r="V372" s="5">
        <f t="shared" si="515"/>
        <v>3.5176612332514824E-3</v>
      </c>
      <c r="W372" s="5">
        <f t="shared" si="516"/>
        <v>4.3793717401680941E-2</v>
      </c>
      <c r="X372" s="5">
        <f t="shared" si="517"/>
        <v>3.4335467267905505E-2</v>
      </c>
      <c r="Y372" s="5">
        <f t="shared" si="518"/>
        <v>1.3459970772658814E-2</v>
      </c>
      <c r="Z372" s="5">
        <f t="shared" si="519"/>
        <v>1.0295306428924098E-2</v>
      </c>
      <c r="AA372" s="5">
        <f t="shared" si="520"/>
        <v>1.3078600459447696E-2</v>
      </c>
      <c r="AB372" s="5">
        <f t="shared" si="521"/>
        <v>8.3071733298442935E-3</v>
      </c>
      <c r="AC372" s="5">
        <f t="shared" si="522"/>
        <v>2.1897128935059008E-4</v>
      </c>
      <c r="AD372" s="5">
        <f t="shared" si="523"/>
        <v>1.3908292494369274E-2</v>
      </c>
      <c r="AE372" s="5">
        <f t="shared" si="524"/>
        <v>1.0904480140672922E-2</v>
      </c>
      <c r="AF372" s="5">
        <f t="shared" si="525"/>
        <v>4.2747047197371473E-3</v>
      </c>
      <c r="AG372" s="5">
        <f t="shared" si="526"/>
        <v>1.117161643973331E-3</v>
      </c>
      <c r="AH372" s="5">
        <f t="shared" si="527"/>
        <v>2.017950164295782E-3</v>
      </c>
      <c r="AI372" s="5">
        <f t="shared" si="528"/>
        <v>2.5634947466696661E-3</v>
      </c>
      <c r="AJ372" s="5">
        <f t="shared" si="529"/>
        <v>1.6282625390048426E-3</v>
      </c>
      <c r="AK372" s="5">
        <f t="shared" si="530"/>
        <v>6.8948555466343225E-4</v>
      </c>
      <c r="AL372" s="5">
        <f t="shared" si="531"/>
        <v>8.72369177231583E-6</v>
      </c>
      <c r="AM372" s="5">
        <f t="shared" si="532"/>
        <v>3.5336685092917691E-3</v>
      </c>
      <c r="AN372" s="5">
        <f t="shared" si="533"/>
        <v>2.7704923590651603E-3</v>
      </c>
      <c r="AO372" s="5">
        <f t="shared" si="534"/>
        <v>1.0860707351942321E-3</v>
      </c>
      <c r="AP372" s="5">
        <f t="shared" si="535"/>
        <v>2.8383634602848531E-4</v>
      </c>
      <c r="AQ372" s="5">
        <f t="shared" si="536"/>
        <v>5.5633856559347981E-5</v>
      </c>
      <c r="AR372" s="5">
        <f t="shared" si="537"/>
        <v>3.1642557848620963E-4</v>
      </c>
      <c r="AS372" s="5">
        <f t="shared" si="538"/>
        <v>4.0196994084062672E-4</v>
      </c>
      <c r="AT372" s="5">
        <f t="shared" si="539"/>
        <v>2.553204360286236E-4</v>
      </c>
      <c r="AU372" s="5">
        <f t="shared" si="540"/>
        <v>1.0811509092366423E-4</v>
      </c>
      <c r="AV372" s="5">
        <f t="shared" si="541"/>
        <v>3.4335891009881113E-5</v>
      </c>
      <c r="AW372" s="5">
        <f t="shared" si="542"/>
        <v>2.4135203081008943E-7</v>
      </c>
      <c r="AX372" s="5">
        <f t="shared" si="543"/>
        <v>7.4816355893528677E-4</v>
      </c>
      <c r="AY372" s="5">
        <f t="shared" si="544"/>
        <v>5.8658060820103441E-4</v>
      </c>
      <c r="AZ372" s="5">
        <f t="shared" si="545"/>
        <v>2.299475868666685E-4</v>
      </c>
      <c r="BA372" s="5">
        <f t="shared" si="546"/>
        <v>6.0095057089104352E-5</v>
      </c>
      <c r="BB372" s="5">
        <f t="shared" si="547"/>
        <v>1.177904039705165E-5</v>
      </c>
      <c r="BC372" s="5">
        <f t="shared" si="548"/>
        <v>1.8470177002365188E-6</v>
      </c>
      <c r="BD372" s="5">
        <f t="shared" si="549"/>
        <v>4.134771202145194E-5</v>
      </c>
      <c r="BE372" s="5">
        <f t="shared" si="550"/>
        <v>5.2525897036110373E-5</v>
      </c>
      <c r="BF372" s="5">
        <f t="shared" si="551"/>
        <v>3.3363029349927103E-5</v>
      </c>
      <c r="BG372" s="5">
        <f t="shared" si="552"/>
        <v>1.4127529342194393E-5</v>
      </c>
      <c r="BH372" s="5">
        <f t="shared" si="553"/>
        <v>4.4867122950946856E-6</v>
      </c>
      <c r="BI372" s="5">
        <f t="shared" si="554"/>
        <v>1.1399353266295595E-6</v>
      </c>
      <c r="BJ372" s="8">
        <f t="shared" si="555"/>
        <v>0.47849302791507259</v>
      </c>
      <c r="BK372" s="8">
        <f t="shared" si="556"/>
        <v>0.2919502836254938</v>
      </c>
      <c r="BL372" s="8">
        <f t="shared" si="557"/>
        <v>0.21947723259948473</v>
      </c>
      <c r="BM372" s="8">
        <f t="shared" si="558"/>
        <v>0.33766673031418543</v>
      </c>
      <c r="BN372" s="8">
        <f t="shared" si="559"/>
        <v>0.66196278099861949</v>
      </c>
    </row>
    <row r="373" spans="1:66" x14ac:dyDescent="0.25">
      <c r="A373" t="s">
        <v>80</v>
      </c>
      <c r="B373" t="s">
        <v>84</v>
      </c>
      <c r="C373" t="s">
        <v>88</v>
      </c>
      <c r="D373" t="s">
        <v>497</v>
      </c>
      <c r="E373">
        <f>VLOOKUP(A373,home!$A$2:$E$405,3,FALSE)</f>
        <v>1.21984435797665</v>
      </c>
      <c r="F373">
        <f>VLOOKUP(B373,home!$B$2:$E$405,3,FALSE)</f>
        <v>1.08</v>
      </c>
      <c r="G373">
        <f>VLOOKUP(C373,away!$B$2:$E$405,4,FALSE)</f>
        <v>1.21</v>
      </c>
      <c r="H373">
        <f>VLOOKUP(A373,away!$A$2:$E$405,3,FALSE)</f>
        <v>1.0350194552529199</v>
      </c>
      <c r="I373">
        <f>VLOOKUP(C373,away!$B$2:$E$405,3,FALSE)</f>
        <v>0.98</v>
      </c>
      <c r="J373">
        <f>VLOOKUP(B373,home!$B$2:$E$405,4,FALSE)</f>
        <v>1.1399999999999999</v>
      </c>
      <c r="K373" s="3">
        <f t="shared" si="504"/>
        <v>1.5940926070038863</v>
      </c>
      <c r="L373" s="3">
        <f t="shared" si="505"/>
        <v>1.156323735408562</v>
      </c>
      <c r="M373" s="5">
        <f t="shared" si="506"/>
        <v>6.3901250866641085E-2</v>
      </c>
      <c r="N373" s="5">
        <f t="shared" si="507"/>
        <v>0.10186451158481326</v>
      </c>
      <c r="O373" s="5">
        <f t="shared" si="508"/>
        <v>7.3890533099394029E-2</v>
      </c>
      <c r="P373" s="5">
        <f t="shared" si="509"/>
        <v>0.11778835254131999</v>
      </c>
      <c r="Q373" s="5">
        <f t="shared" si="510"/>
        <v>8.1190732416706282E-2</v>
      </c>
      <c r="R373" s="5">
        <f t="shared" si="511"/>
        <v>4.2720688622410657E-2</v>
      </c>
      <c r="S373" s="5">
        <f t="shared" si="512"/>
        <v>5.4279438220047042E-2</v>
      </c>
      <c r="T373" s="5">
        <f t="shared" si="513"/>
        <v>9.3882770988642825E-2</v>
      </c>
      <c r="U373" s="5">
        <f t="shared" si="514"/>
        <v>6.8100733899099875E-2</v>
      </c>
      <c r="V373" s="5">
        <f t="shared" si="515"/>
        <v>1.1116954359870399E-2</v>
      </c>
      <c r="W373" s="5">
        <f t="shared" si="516"/>
        <v>4.314184876756743E-2</v>
      </c>
      <c r="X373" s="5">
        <f t="shared" si="517"/>
        <v>4.9885943719344829E-2</v>
      </c>
      <c r="Y373" s="5">
        <f t="shared" si="518"/>
        <v>2.8842150392967062E-2</v>
      </c>
      <c r="Z373" s="5">
        <f t="shared" si="519"/>
        <v>1.6466315415697316E-2</v>
      </c>
      <c r="AA373" s="5">
        <f t="shared" si="520"/>
        <v>2.6248831668757217E-2</v>
      </c>
      <c r="AB373" s="5">
        <f t="shared" si="521"/>
        <v>2.0921534252827688E-2</v>
      </c>
      <c r="AC373" s="5">
        <f t="shared" si="522"/>
        <v>1.2807336726269008E-3</v>
      </c>
      <c r="AD373" s="5">
        <f t="shared" si="523"/>
        <v>1.7193025543214734E-2</v>
      </c>
      <c r="AE373" s="5">
        <f t="shared" si="524"/>
        <v>1.9880703519104884E-2</v>
      </c>
      <c r="AF373" s="5">
        <f t="shared" si="525"/>
        <v>1.1494264677880754E-2</v>
      </c>
      <c r="AG373" s="5">
        <f t="shared" si="526"/>
        <v>4.4303636893672548E-3</v>
      </c>
      <c r="AH373" s="5">
        <f t="shared" si="527"/>
        <v>4.7600978374736785E-3</v>
      </c>
      <c r="AI373" s="5">
        <f t="shared" si="528"/>
        <v>7.5880367713319777E-3</v>
      </c>
      <c r="AJ373" s="5">
        <f t="shared" si="529"/>
        <v>6.0480166594269738E-3</v>
      </c>
      <c r="AK373" s="5">
        <f t="shared" si="530"/>
        <v>3.2136995479429605E-3</v>
      </c>
      <c r="AL373" s="5">
        <f t="shared" si="531"/>
        <v>9.4430395209474198E-5</v>
      </c>
      <c r="AM373" s="5">
        <f t="shared" si="532"/>
        <v>5.4814549820935126E-3</v>
      </c>
      <c r="AN373" s="5">
        <f t="shared" si="533"/>
        <v>6.3383365003682425E-3</v>
      </c>
      <c r="AO373" s="5">
        <f t="shared" si="534"/>
        <v>3.6645844691911202E-3</v>
      </c>
      <c r="AP373" s="5">
        <f t="shared" si="535"/>
        <v>1.4124820007117595E-3</v>
      </c>
      <c r="AQ373" s="5">
        <f t="shared" si="536"/>
        <v>4.0832161581509532E-4</v>
      </c>
      <c r="AR373" s="5">
        <f t="shared" si="537"/>
        <v>1.1008428224675568E-3</v>
      </c>
      <c r="AS373" s="5">
        <f t="shared" si="538"/>
        <v>1.754845404768824E-3</v>
      </c>
      <c r="AT373" s="5">
        <f t="shared" si="539"/>
        <v>1.3986930430883626E-3</v>
      </c>
      <c r="AU373" s="5">
        <f t="shared" si="540"/>
        <v>7.4321541315164254E-4</v>
      </c>
      <c r="AV373" s="5">
        <f t="shared" si="541"/>
        <v>2.9618854887909296E-4</v>
      </c>
      <c r="AW373" s="5">
        <f t="shared" si="542"/>
        <v>4.8350647508200134E-6</v>
      </c>
      <c r="AX373" s="5">
        <f t="shared" si="543"/>
        <v>1.4563244770966495E-3</v>
      </c>
      <c r="AY373" s="5">
        <f t="shared" si="544"/>
        <v>1.6839825593233182E-3</v>
      </c>
      <c r="AZ373" s="5">
        <f t="shared" si="545"/>
        <v>9.7361450167980515E-4</v>
      </c>
      <c r="BA373" s="5">
        <f t="shared" si="546"/>
        <v>3.7527118581011268E-4</v>
      </c>
      <c r="BB373" s="5">
        <f t="shared" si="547"/>
        <v>1.0848374484178753E-4</v>
      </c>
      <c r="BC373" s="5">
        <f t="shared" si="548"/>
        <v>2.5088465813313023E-5</v>
      </c>
      <c r="BD373" s="5">
        <f t="shared" si="549"/>
        <v>2.1215511409556462E-4</v>
      </c>
      <c r="BE373" s="5">
        <f t="shared" si="550"/>
        <v>3.3819489891780558E-4</v>
      </c>
      <c r="BF373" s="5">
        <f t="shared" si="551"/>
        <v>2.6955699404565032E-4</v>
      </c>
      <c r="BG373" s="5">
        <f t="shared" si="552"/>
        <v>1.4323293712478728E-4</v>
      </c>
      <c r="BH373" s="5">
        <f t="shared" si="553"/>
        <v>5.7081641537518954E-5</v>
      </c>
      <c r="BI373" s="5">
        <f t="shared" si="554"/>
        <v>1.819868455412097E-5</v>
      </c>
      <c r="BJ373" s="8">
        <f t="shared" si="555"/>
        <v>0.47373425980235406</v>
      </c>
      <c r="BK373" s="8">
        <f t="shared" si="556"/>
        <v>0.25014514261503823</v>
      </c>
      <c r="BL373" s="8">
        <f t="shared" si="557"/>
        <v>0.25982437786129592</v>
      </c>
      <c r="BM373" s="8">
        <f t="shared" si="558"/>
        <v>0.51713487906852751</v>
      </c>
      <c r="BN373" s="8">
        <f t="shared" si="559"/>
        <v>0.48135606913128526</v>
      </c>
    </row>
    <row r="374" spans="1:66" x14ac:dyDescent="0.25">
      <c r="A374" t="s">
        <v>80</v>
      </c>
      <c r="B374" t="s">
        <v>98</v>
      </c>
      <c r="C374" t="s">
        <v>435</v>
      </c>
      <c r="D374" t="s">
        <v>497</v>
      </c>
      <c r="E374">
        <f>VLOOKUP(A374,home!$A$2:$E$405,3,FALSE)</f>
        <v>1.21984435797665</v>
      </c>
      <c r="F374">
        <f>VLOOKUP(B374,home!$B$2:$E$405,3,FALSE)</f>
        <v>0.93</v>
      </c>
      <c r="G374">
        <f>VLOOKUP(C374,away!$B$2:$E$405,4,FALSE)</f>
        <v>1.52</v>
      </c>
      <c r="H374">
        <f>VLOOKUP(A374,away!$A$2:$E$405,3,FALSE)</f>
        <v>1.0350194552529199</v>
      </c>
      <c r="I374">
        <f>VLOOKUP(C374,away!$B$2:$E$405,3,FALSE)</f>
        <v>0.7</v>
      </c>
      <c r="J374">
        <f>VLOOKUP(B374,home!$B$2:$E$405,4,FALSE)</f>
        <v>0.66</v>
      </c>
      <c r="K374" s="3">
        <f t="shared" si="504"/>
        <v>1.7243719844357925</v>
      </c>
      <c r="L374" s="3">
        <f t="shared" si="505"/>
        <v>0.47817898832684896</v>
      </c>
      <c r="M374" s="5">
        <f t="shared" si="506"/>
        <v>0.11052086274064353</v>
      </c>
      <c r="N374" s="5">
        <f t="shared" si="507"/>
        <v>0.19057907940563934</v>
      </c>
      <c r="O374" s="5">
        <f t="shared" si="508"/>
        <v>5.2848754334331463E-2</v>
      </c>
      <c r="P374" s="5">
        <f t="shared" si="509"/>
        <v>9.1130911386450825E-2</v>
      </c>
      <c r="Q374" s="5">
        <f t="shared" si="510"/>
        <v>0.16431461267332442</v>
      </c>
      <c r="R374" s="5">
        <f t="shared" si="511"/>
        <v>1.2635581940962393E-2</v>
      </c>
      <c r="S374" s="5">
        <f t="shared" si="512"/>
        <v>1.8785690783137288E-2</v>
      </c>
      <c r="T374" s="5">
        <f t="shared" si="513"/>
        <v>7.8571795255448315E-2</v>
      </c>
      <c r="U374" s="5">
        <f t="shared" si="514"/>
        <v>2.1788443506038386E-2</v>
      </c>
      <c r="V374" s="5">
        <f t="shared" si="515"/>
        <v>1.7211000103801982E-3</v>
      </c>
      <c r="W374" s="5">
        <f t="shared" si="516"/>
        <v>9.4446504909099699E-2</v>
      </c>
      <c r="X374" s="5">
        <f t="shared" si="517"/>
        <v>4.5162334168440066E-2</v>
      </c>
      <c r="Y374" s="5">
        <f t="shared" si="518"/>
        <v>1.0797839631571875E-2</v>
      </c>
      <c r="Z374" s="5">
        <f t="shared" si="519"/>
        <v>2.0140232631501334E-3</v>
      </c>
      <c r="AA374" s="5">
        <f t="shared" si="520"/>
        <v>3.4729252909780454E-3</v>
      </c>
      <c r="AB374" s="5">
        <f t="shared" si="521"/>
        <v>2.994307537900533E-3</v>
      </c>
      <c r="AC374" s="5">
        <f t="shared" si="522"/>
        <v>8.8696722412741775E-5</v>
      </c>
      <c r="AD374" s="5">
        <f t="shared" si="523"/>
        <v>4.0715226773282286E-2</v>
      </c>
      <c r="AE374" s="5">
        <f t="shared" si="524"/>
        <v>1.9469165947946357E-2</v>
      </c>
      <c r="AF374" s="5">
        <f t="shared" si="525"/>
        <v>4.6548730382782628E-3</v>
      </c>
      <c r="AG374" s="5">
        <f t="shared" si="526"/>
        <v>7.4195416007794175E-4</v>
      </c>
      <c r="AH374" s="5">
        <f t="shared" si="527"/>
        <v>2.4076590160996745E-4</v>
      </c>
      <c r="AI374" s="5">
        <f t="shared" si="528"/>
        <v>4.1516997554365232E-4</v>
      </c>
      <c r="AJ374" s="5">
        <f t="shared" si="529"/>
        <v>3.5795373730318372E-4</v>
      </c>
      <c r="AK374" s="5">
        <f t="shared" si="530"/>
        <v>2.0574846544323309E-4</v>
      </c>
      <c r="AL374" s="5">
        <f t="shared" si="531"/>
        <v>2.9254252817162279E-6</v>
      </c>
      <c r="AM374" s="5">
        <f t="shared" si="532"/>
        <v>1.40416392775596E-2</v>
      </c>
      <c r="AN374" s="5">
        <f t="shared" si="533"/>
        <v>6.7144168641939958E-3</v>
      </c>
      <c r="AO374" s="5">
        <f t="shared" si="534"/>
        <v>1.6053465316625088E-3</v>
      </c>
      <c r="AP374" s="5">
        <f t="shared" si="535"/>
        <v>2.5588099347479808E-4</v>
      </c>
      <c r="AQ374" s="5">
        <f t="shared" si="536"/>
        <v>3.0589228647961995E-5</v>
      </c>
      <c r="AR374" s="5">
        <f t="shared" si="537"/>
        <v>2.3025839051091187E-5</v>
      </c>
      <c r="AS374" s="5">
        <f t="shared" si="538"/>
        <v>3.9705111777829275E-5</v>
      </c>
      <c r="AT374" s="5">
        <f t="shared" si="539"/>
        <v>3.423319119429022E-5</v>
      </c>
      <c r="AU374" s="5">
        <f t="shared" si="540"/>
        <v>1.9676918611089376E-5</v>
      </c>
      <c r="AV374" s="5">
        <f t="shared" si="541"/>
        <v>8.4825817982464452E-6</v>
      </c>
      <c r="AW374" s="5">
        <f t="shared" si="542"/>
        <v>6.700511496824806E-8</v>
      </c>
      <c r="AX374" s="5">
        <f t="shared" si="543"/>
        <v>4.0355015642961675E-3</v>
      </c>
      <c r="AY374" s="5">
        <f t="shared" si="544"/>
        <v>1.9296920554065576E-3</v>
      </c>
      <c r="AZ374" s="5">
        <f t="shared" si="545"/>
        <v>4.6136909741833267E-4</v>
      </c>
      <c r="BA374" s="5">
        <f t="shared" si="546"/>
        <v>7.3539002749589905E-5</v>
      </c>
      <c r="BB374" s="5">
        <f t="shared" si="547"/>
        <v>8.7912014843410668E-6</v>
      </c>
      <c r="BC374" s="5">
        <f t="shared" si="548"/>
        <v>8.4075356639194118E-7</v>
      </c>
      <c r="BD374" s="5">
        <f t="shared" si="549"/>
        <v>1.8350787371379377E-6</v>
      </c>
      <c r="BE374" s="5">
        <f t="shared" si="550"/>
        <v>3.1643583635544737E-6</v>
      </c>
      <c r="BF374" s="5">
        <f t="shared" si="551"/>
        <v>2.7282654554142134E-6</v>
      </c>
      <c r="BG374" s="5">
        <f t="shared" si="552"/>
        <v>1.5681815058067428E-6</v>
      </c>
      <c r="BH374" s="5">
        <f t="shared" si="553"/>
        <v>6.760320637808709E-7</v>
      </c>
      <c r="BI374" s="5">
        <f t="shared" si="554"/>
        <v>2.3314615027280864E-7</v>
      </c>
      <c r="BJ374" s="8">
        <f t="shared" si="555"/>
        <v>0.67861099253356927</v>
      </c>
      <c r="BK374" s="8">
        <f t="shared" si="556"/>
        <v>0.22417987912371284</v>
      </c>
      <c r="BL374" s="8">
        <f t="shared" si="557"/>
        <v>9.5094979394819382E-2</v>
      </c>
      <c r="BM374" s="8">
        <f t="shared" si="558"/>
        <v>0.37594044678360755</v>
      </c>
      <c r="BN374" s="8">
        <f t="shared" si="559"/>
        <v>0.62202980248135187</v>
      </c>
    </row>
    <row r="375" spans="1:66" x14ac:dyDescent="0.25">
      <c r="A375" t="s">
        <v>80</v>
      </c>
      <c r="B375" t="s">
        <v>90</v>
      </c>
      <c r="C375" t="s">
        <v>85</v>
      </c>
      <c r="D375" t="s">
        <v>497</v>
      </c>
      <c r="E375">
        <f>VLOOKUP(A375,home!$A$2:$E$405,3,FALSE)</f>
        <v>1.21984435797665</v>
      </c>
      <c r="F375">
        <f>VLOOKUP(B375,home!$B$2:$E$405,3,FALSE)</f>
        <v>1.3</v>
      </c>
      <c r="G375">
        <f>VLOOKUP(C375,away!$B$2:$E$405,4,FALSE)</f>
        <v>0.78</v>
      </c>
      <c r="H375">
        <f>VLOOKUP(A375,away!$A$2:$E$405,3,FALSE)</f>
        <v>1.0350194552529199</v>
      </c>
      <c r="I375">
        <f>VLOOKUP(C375,away!$B$2:$E$405,3,FALSE)</f>
        <v>1.23</v>
      </c>
      <c r="J375">
        <f>VLOOKUP(B375,home!$B$2:$E$405,4,FALSE)</f>
        <v>0.61</v>
      </c>
      <c r="K375" s="3">
        <f t="shared" si="504"/>
        <v>1.2369221789883231</v>
      </c>
      <c r="L375" s="3">
        <f t="shared" si="505"/>
        <v>0.77657509727626584</v>
      </c>
      <c r="M375" s="5">
        <f t="shared" si="506"/>
        <v>0.13352089770657488</v>
      </c>
      <c r="N375" s="5">
        <f t="shared" si="507"/>
        <v>0.16515495973169356</v>
      </c>
      <c r="O375" s="5">
        <f t="shared" si="508"/>
        <v>0.10368900412489772</v>
      </c>
      <c r="P375" s="5">
        <f t="shared" si="509"/>
        <v>0.12825522891929769</v>
      </c>
      <c r="Q375" s="5">
        <f t="shared" si="510"/>
        <v>0.10214191633102762</v>
      </c>
      <c r="R375" s="5">
        <f t="shared" si="511"/>
        <v>4.0261149232385787E-2</v>
      </c>
      <c r="S375" s="5">
        <f t="shared" si="512"/>
        <v>3.0799305628716307E-2</v>
      </c>
      <c r="T375" s="5">
        <f t="shared" si="513"/>
        <v>7.9320868610751979E-2</v>
      </c>
      <c r="U375" s="5">
        <f t="shared" si="514"/>
        <v>4.9799908437096675E-2</v>
      </c>
      <c r="V375" s="5">
        <f t="shared" si="515"/>
        <v>3.2871858028856687E-3</v>
      </c>
      <c r="W375" s="5">
        <f t="shared" si="516"/>
        <v>4.211386723807254E-2</v>
      </c>
      <c r="X375" s="5">
        <f t="shared" si="517"/>
        <v>3.2704580547085929E-2</v>
      </c>
      <c r="Y375" s="5">
        <f t="shared" si="518"/>
        <v>1.2698781409866362E-2</v>
      </c>
      <c r="Z375" s="5">
        <f t="shared" si="519"/>
        <v>1.0421935293864749E-2</v>
      </c>
      <c r="AA375" s="5">
        <f t="shared" si="520"/>
        <v>1.2891122912962493E-2</v>
      </c>
      <c r="AB375" s="5">
        <f t="shared" si="521"/>
        <v>7.9726579215539366E-3</v>
      </c>
      <c r="AC375" s="5">
        <f t="shared" si="522"/>
        <v>1.9734680810783609E-4</v>
      </c>
      <c r="AD375" s="5">
        <f t="shared" si="523"/>
        <v>1.3022894107435415E-2</v>
      </c>
      <c r="AE375" s="5">
        <f t="shared" si="524"/>
        <v>1.0113255258300166E-2</v>
      </c>
      <c r="AF375" s="5">
        <f t="shared" si="525"/>
        <v>3.9268510929970791E-3</v>
      </c>
      <c r="AG375" s="5">
        <f t="shared" si="526"/>
        <v>1.0164982565112057E-3</v>
      </c>
      <c r="AH375" s="5">
        <f t="shared" si="527"/>
        <v>2.0233538536599915E-3</v>
      </c>
      <c r="AI375" s="5">
        <f t="shared" si="528"/>
        <v>2.5027312575335368E-3</v>
      </c>
      <c r="AJ375" s="5">
        <f t="shared" si="529"/>
        <v>1.5478419002452849E-3</v>
      </c>
      <c r="AK375" s="5">
        <f t="shared" si="530"/>
        <v>6.3818665866027466E-4</v>
      </c>
      <c r="AL375" s="5">
        <f t="shared" si="531"/>
        <v>7.5825613773167065E-6</v>
      </c>
      <c r="AM375" s="5">
        <f t="shared" si="532"/>
        <v>3.2216613112206402E-3</v>
      </c>
      <c r="AN375" s="5">
        <f t="shared" si="533"/>
        <v>2.5018619461523511E-3</v>
      </c>
      <c r="AO375" s="5">
        <f t="shared" si="534"/>
        <v>9.7144184210252484E-4</v>
      </c>
      <c r="AP375" s="5">
        <f t="shared" si="535"/>
        <v>2.5146584767633432E-4</v>
      </c>
      <c r="AQ375" s="5">
        <f t="shared" si="536"/>
        <v>4.8820528780226999E-5</v>
      </c>
      <c r="AR375" s="5">
        <f t="shared" si="537"/>
        <v>3.1425724314606315E-4</v>
      </c>
      <c r="AS375" s="5">
        <f t="shared" si="538"/>
        <v>3.8871175395509164E-4</v>
      </c>
      <c r="AT375" s="5">
        <f t="shared" si="539"/>
        <v>2.4040309485025253E-4</v>
      </c>
      <c r="AU375" s="5">
        <f t="shared" si="540"/>
        <v>9.9119973305903603E-5</v>
      </c>
      <c r="AV375" s="5">
        <f t="shared" si="541"/>
        <v>3.0650923340700685E-5</v>
      </c>
      <c r="AW375" s="5">
        <f t="shared" si="542"/>
        <v>2.0232021144808776E-7</v>
      </c>
      <c r="AX375" s="5">
        <f t="shared" si="543"/>
        <v>6.6415738817290166E-4</v>
      </c>
      <c r="AY375" s="5">
        <f t="shared" si="544"/>
        <v>5.1576808832712177E-4</v>
      </c>
      <c r="AZ375" s="5">
        <f t="shared" si="545"/>
        <v>2.0026632668231412E-4</v>
      </c>
      <c r="BA375" s="5">
        <f t="shared" si="546"/>
        <v>5.1840614041492835E-5</v>
      </c>
      <c r="BB375" s="5">
        <f t="shared" si="547"/>
        <v>1.0064532473033414E-5</v>
      </c>
      <c r="BC375" s="5">
        <f t="shared" si="548"/>
        <v>1.5631730568572124E-6</v>
      </c>
      <c r="BD375" s="5">
        <f t="shared" si="549"/>
        <v>4.0674058194320819E-5</v>
      </c>
      <c r="BE375" s="5">
        <f t="shared" si="550"/>
        <v>5.0310644690017162E-5</v>
      </c>
      <c r="BF375" s="5">
        <f t="shared" si="551"/>
        <v>3.1115176128141676E-5</v>
      </c>
      <c r="BG375" s="5">
        <f t="shared" si="552"/>
        <v>1.2829017152008816E-5</v>
      </c>
      <c r="BH375" s="5">
        <f t="shared" si="553"/>
        <v>3.9671239624853304E-6</v>
      </c>
      <c r="BI375" s="5">
        <f t="shared" si="554"/>
        <v>9.8140472319882883E-7</v>
      </c>
      <c r="BJ375" s="8">
        <f t="shared" si="555"/>
        <v>0.47065338418242764</v>
      </c>
      <c r="BK375" s="8">
        <f t="shared" si="556"/>
        <v>0.29658331551528683</v>
      </c>
      <c r="BL375" s="8">
        <f t="shared" si="557"/>
        <v>0.22253897671244388</v>
      </c>
      <c r="BM375" s="8">
        <f t="shared" si="558"/>
        <v>0.32665888989003022</v>
      </c>
      <c r="BN375" s="8">
        <f t="shared" si="559"/>
        <v>0.67302315604587726</v>
      </c>
    </row>
    <row r="376" spans="1:66" x14ac:dyDescent="0.25">
      <c r="A376" t="s">
        <v>99</v>
      </c>
      <c r="B376" t="s">
        <v>111</v>
      </c>
      <c r="C376" t="s">
        <v>101</v>
      </c>
      <c r="D376" t="s">
        <v>497</v>
      </c>
      <c r="E376">
        <f>VLOOKUP(A376,home!$A$2:$E$405,3,FALSE)</f>
        <v>1.3320158102766799</v>
      </c>
      <c r="F376">
        <f>VLOOKUP(B376,home!$B$2:$E$405,3,FALSE)</f>
        <v>1.01</v>
      </c>
      <c r="G376">
        <f>VLOOKUP(C376,away!$B$2:$E$405,4,FALSE)</f>
        <v>0.55000000000000004</v>
      </c>
      <c r="H376">
        <f>VLOOKUP(A376,away!$A$2:$E$405,3,FALSE)</f>
        <v>1.25494071146245</v>
      </c>
      <c r="I376">
        <f>VLOOKUP(C376,away!$B$2:$E$405,3,FALSE)</f>
        <v>1.19</v>
      </c>
      <c r="J376">
        <f>VLOOKUP(B376,home!$B$2:$E$405,4,FALSE)</f>
        <v>0.68</v>
      </c>
      <c r="K376" s="3">
        <f t="shared" si="504"/>
        <v>0.73993478260869583</v>
      </c>
      <c r="L376" s="3">
        <f t="shared" si="505"/>
        <v>1.0154980237154145</v>
      </c>
      <c r="M376" s="5">
        <f t="shared" si="506"/>
        <v>0.17283242313603786</v>
      </c>
      <c r="N376" s="5">
        <f t="shared" si="507"/>
        <v>0.12788472144089827</v>
      </c>
      <c r="O376" s="5">
        <f t="shared" si="508"/>
        <v>0.17551098412859273</v>
      </c>
      <c r="P376" s="5">
        <f t="shared" si="509"/>
        <v>0.12986668188662848</v>
      </c>
      <c r="Q376" s="5">
        <f t="shared" si="510"/>
        <v>4.7313176779172343E-2</v>
      </c>
      <c r="R376" s="5">
        <f t="shared" si="511"/>
        <v>8.9115528761466681E-2</v>
      </c>
      <c r="S376" s="5">
        <f t="shared" si="512"/>
        <v>2.4395531171497693E-2</v>
      </c>
      <c r="T376" s="5">
        <f t="shared" si="513"/>
        <v>4.8046437514947554E-2</v>
      </c>
      <c r="U376" s="5">
        <f t="shared" si="514"/>
        <v>6.5939679401174817E-2</v>
      </c>
      <c r="V376" s="5">
        <f t="shared" si="515"/>
        <v>2.0367620513031294E-3</v>
      </c>
      <c r="W376" s="5">
        <f t="shared" si="516"/>
        <v>1.1669555058207897E-2</v>
      </c>
      <c r="X376" s="5">
        <f t="shared" si="517"/>
        <v>1.1850410099248337E-2</v>
      </c>
      <c r="Y376" s="5">
        <f t="shared" si="518"/>
        <v>6.0170340180019368E-3</v>
      </c>
      <c r="Z376" s="5">
        <f t="shared" si="519"/>
        <v>3.0165547779874541E-2</v>
      </c>
      <c r="AA376" s="5">
        <f t="shared" si="520"/>
        <v>2.232053803877369E-2</v>
      </c>
      <c r="AB376" s="5">
        <f t="shared" si="521"/>
        <v>8.2578712307145672E-3</v>
      </c>
      <c r="AC376" s="5">
        <f t="shared" si="522"/>
        <v>9.5651731817683976E-5</v>
      </c>
      <c r="AD376" s="5">
        <f t="shared" si="523"/>
        <v>2.1586774212838163E-3</v>
      </c>
      <c r="AE376" s="5">
        <f t="shared" si="524"/>
        <v>2.1921326551528025E-3</v>
      </c>
      <c r="AF376" s="5">
        <f t="shared" si="525"/>
        <v>1.1130531895148475E-3</v>
      </c>
      <c r="AG376" s="5">
        <f t="shared" si="526"/>
        <v>3.7676777141415556E-4</v>
      </c>
      <c r="AH376" s="5">
        <f t="shared" si="527"/>
        <v>7.658263538688875E-3</v>
      </c>
      <c r="AI376" s="5">
        <f t="shared" si="528"/>
        <v>5.6666155666598526E-3</v>
      </c>
      <c r="AJ376" s="5">
        <f t="shared" si="529"/>
        <v>2.096462978721755E-3</v>
      </c>
      <c r="AK376" s="5">
        <f t="shared" si="530"/>
        <v>5.1708195946922029E-4</v>
      </c>
      <c r="AL376" s="5">
        <f t="shared" si="531"/>
        <v>2.874917287503362E-6</v>
      </c>
      <c r="AM376" s="5">
        <f t="shared" si="532"/>
        <v>3.1945610168798824E-4</v>
      </c>
      <c r="AN376" s="5">
        <f t="shared" si="533"/>
        <v>3.2440703992798255E-4</v>
      </c>
      <c r="AO376" s="5">
        <f t="shared" si="534"/>
        <v>1.6471735396311689E-4</v>
      </c>
      <c r="AP376" s="5">
        <f t="shared" si="535"/>
        <v>5.5756715807059215E-5</v>
      </c>
      <c r="AQ376" s="5">
        <f t="shared" si="536"/>
        <v>1.4155208677732659E-5</v>
      </c>
      <c r="AR376" s="5">
        <f t="shared" si="537"/>
        <v>1.5553902977260747E-3</v>
      </c>
      <c r="AS376" s="5">
        <f t="shared" si="538"/>
        <v>1.1508873818196176E-3</v>
      </c>
      <c r="AT376" s="5">
        <f t="shared" si="539"/>
        <v>4.2579080233689489E-4</v>
      </c>
      <c r="AU376" s="5">
        <f t="shared" si="540"/>
        <v>1.0501914158797751E-4</v>
      </c>
      <c r="AV376" s="5">
        <f t="shared" si="541"/>
        <v>1.9426828925162994E-5</v>
      </c>
      <c r="AW376" s="5">
        <f t="shared" si="542"/>
        <v>6.000609692261402E-8</v>
      </c>
      <c r="AX376" s="5">
        <f t="shared" si="543"/>
        <v>3.9396113525920483E-5</v>
      </c>
      <c r="AY376" s="5">
        <f t="shared" si="544"/>
        <v>4.0006675427640361E-5</v>
      </c>
      <c r="AZ376" s="5">
        <f t="shared" si="545"/>
        <v>2.031334991609641E-5</v>
      </c>
      <c r="BA376" s="5">
        <f t="shared" si="546"/>
        <v>6.8760555649451967E-6</v>
      </c>
      <c r="BB376" s="5">
        <f t="shared" si="547"/>
        <v>1.7456552092898059E-6</v>
      </c>
      <c r="BC376" s="5">
        <f t="shared" si="548"/>
        <v>3.5454188302446342E-7</v>
      </c>
      <c r="BD376" s="5">
        <f t="shared" si="549"/>
        <v>2.6324929557449306E-4</v>
      </c>
      <c r="BE376" s="5">
        <f t="shared" si="550"/>
        <v>1.9478731029280477E-4</v>
      </c>
      <c r="BF376" s="5">
        <f t="shared" si="551"/>
        <v>7.2064953048219546E-5</v>
      </c>
      <c r="BG376" s="5">
        <f t="shared" si="552"/>
        <v>1.7774455122480071E-5</v>
      </c>
      <c r="BH376" s="5">
        <f t="shared" si="553"/>
        <v>3.2879843967600768E-6</v>
      </c>
      <c r="BI376" s="5">
        <f t="shared" si="554"/>
        <v>4.8657880396749046E-7</v>
      </c>
      <c r="BJ376" s="8">
        <f t="shared" si="555"/>
        <v>0.25960915075943269</v>
      </c>
      <c r="BK376" s="8">
        <f t="shared" si="556"/>
        <v>0.32926993157000001</v>
      </c>
      <c r="BL376" s="8">
        <f t="shared" si="557"/>
        <v>0.38089119063389659</v>
      </c>
      <c r="BM376" s="8">
        <f t="shared" si="558"/>
        <v>0.25737235794107677</v>
      </c>
      <c r="BN376" s="8">
        <f t="shared" si="559"/>
        <v>0.74252351613279632</v>
      </c>
    </row>
    <row r="377" spans="1:66" x14ac:dyDescent="0.25">
      <c r="A377" t="s">
        <v>99</v>
      </c>
      <c r="B377" t="s">
        <v>104</v>
      </c>
      <c r="C377" t="s">
        <v>395</v>
      </c>
      <c r="D377" t="s">
        <v>497</v>
      </c>
      <c r="E377">
        <f>VLOOKUP(A377,home!$A$2:$E$405,3,FALSE)</f>
        <v>1.3320158102766799</v>
      </c>
      <c r="F377">
        <f>VLOOKUP(B377,home!$B$2:$E$405,3,FALSE)</f>
        <v>0.78</v>
      </c>
      <c r="G377">
        <f>VLOOKUP(C377,away!$B$2:$E$405,4,FALSE)</f>
        <v>0.53</v>
      </c>
      <c r="H377">
        <f>VLOOKUP(A377,away!$A$2:$E$405,3,FALSE)</f>
        <v>1.25494071146245</v>
      </c>
      <c r="I377">
        <f>VLOOKUP(C377,away!$B$2:$E$405,3,FALSE)</f>
        <v>1.0900000000000001</v>
      </c>
      <c r="J377">
        <f>VLOOKUP(B377,home!$B$2:$E$405,4,FALSE)</f>
        <v>1.1200000000000001</v>
      </c>
      <c r="K377" s="3">
        <f t="shared" si="504"/>
        <v>0.55065533596837957</v>
      </c>
      <c r="L377" s="3">
        <f t="shared" si="505"/>
        <v>1.5320316205533591</v>
      </c>
      <c r="M377" s="5">
        <f t="shared" si="506"/>
        <v>0.12459498072803649</v>
      </c>
      <c r="N377" s="5">
        <f t="shared" si="507"/>
        <v>6.8608890972770689E-2</v>
      </c>
      <c r="O377" s="5">
        <f t="shared" si="508"/>
        <v>0.19088345023758826</v>
      </c>
      <c r="P377" s="5">
        <f t="shared" si="509"/>
        <v>0.10511099042138261</v>
      </c>
      <c r="Q377" s="5">
        <f t="shared" si="510"/>
        <v>1.8889925954514483E-2</v>
      </c>
      <c r="R377" s="5">
        <f t="shared" si="511"/>
        <v>0.14621974080215444</v>
      </c>
      <c r="S377" s="5">
        <f t="shared" si="512"/>
        <v>2.2168469874962401E-2</v>
      </c>
      <c r="T377" s="5">
        <f t="shared" si="513"/>
        <v>2.8939963872227779E-2</v>
      </c>
      <c r="U377" s="5">
        <f t="shared" si="514"/>
        <v>8.0516680496619725E-2</v>
      </c>
      <c r="V377" s="5">
        <f t="shared" si="515"/>
        <v>2.0779772552886448E-3</v>
      </c>
      <c r="W377" s="5">
        <f t="shared" si="516"/>
        <v>3.4672795076336619E-3</v>
      </c>
      <c r="X377" s="5">
        <f t="shared" si="517"/>
        <v>5.3119818429914522E-3</v>
      </c>
      <c r="Y377" s="5">
        <f t="shared" si="518"/>
        <v>4.0690620756341075E-3</v>
      </c>
      <c r="Z377" s="5">
        <f t="shared" si="519"/>
        <v>7.4671088819338913E-2</v>
      </c>
      <c r="AA377" s="5">
        <f t="shared" si="520"/>
        <v>4.1118033500937769E-2</v>
      </c>
      <c r="AB377" s="5">
        <f t="shared" si="521"/>
        <v>1.1320932275908985E-2</v>
      </c>
      <c r="AC377" s="5">
        <f t="shared" si="522"/>
        <v>1.0956412835624922E-4</v>
      </c>
      <c r="AD377" s="5">
        <f t="shared" si="523"/>
        <v>4.7731899054307282E-4</v>
      </c>
      <c r="AE377" s="5">
        <f t="shared" si="524"/>
        <v>7.3126778660259726E-4</v>
      </c>
      <c r="AF377" s="5">
        <f t="shared" si="525"/>
        <v>5.6016268608362265E-4</v>
      </c>
      <c r="AG377" s="5">
        <f t="shared" si="526"/>
        <v>2.860623159114049E-4</v>
      </c>
      <c r="AH377" s="5">
        <f t="shared" si="527"/>
        <v>2.8599617303093919E-2</v>
      </c>
      <c r="AI377" s="5">
        <f t="shared" si="528"/>
        <v>1.5748531874602262E-2</v>
      </c>
      <c r="AJ377" s="5">
        <f t="shared" si="529"/>
        <v>4.3360065552089204E-3</v>
      </c>
      <c r="AK377" s="5">
        <f t="shared" si="530"/>
        <v>7.9588171547322149E-4</v>
      </c>
      <c r="AL377" s="5">
        <f t="shared" si="531"/>
        <v>3.6972256759904657E-6</v>
      </c>
      <c r="AM377" s="5">
        <f t="shared" si="532"/>
        <v>5.2567649820316737E-5</v>
      </c>
      <c r="AN377" s="5">
        <f t="shared" si="533"/>
        <v>8.053530174290135E-5</v>
      </c>
      <c r="AO377" s="5">
        <f t="shared" si="534"/>
        <v>6.1691314420465469E-5</v>
      </c>
      <c r="AP377" s="5">
        <f t="shared" si="535"/>
        <v>3.1504348135217501E-5</v>
      </c>
      <c r="AQ377" s="5">
        <f t="shared" si="536"/>
        <v>1.2066414382018622E-5</v>
      </c>
      <c r="AR377" s="5">
        <f t="shared" si="537"/>
        <v>8.7631036088129631E-3</v>
      </c>
      <c r="AS377" s="5">
        <f t="shared" si="538"/>
        <v>4.8254497618366206E-3</v>
      </c>
      <c r="AT377" s="5">
        <f t="shared" si="539"/>
        <v>1.3285798299013407E-3</v>
      </c>
      <c r="AU377" s="5">
        <f t="shared" si="540"/>
        <v>2.438631908650451E-4</v>
      </c>
      <c r="AV377" s="5">
        <f t="shared" si="541"/>
        <v>3.3571141824028108E-5</v>
      </c>
      <c r="AW377" s="5">
        <f t="shared" si="542"/>
        <v>8.6640518106466734E-8</v>
      </c>
      <c r="AX377" s="5">
        <f t="shared" si="543"/>
        <v>4.8244428121457699E-6</v>
      </c>
      <c r="AY377" s="5">
        <f t="shared" si="544"/>
        <v>7.3911989397586892E-6</v>
      </c>
      <c r="AZ377" s="5">
        <f t="shared" si="545"/>
        <v>5.6617752447553884E-6</v>
      </c>
      <c r="BA377" s="5">
        <f t="shared" si="546"/>
        <v>2.8913395678104956E-6</v>
      </c>
      <c r="BB377" s="5">
        <f t="shared" si="547"/>
        <v>1.1074059109106911E-6</v>
      </c>
      <c r="BC377" s="5">
        <f t="shared" si="548"/>
        <v>3.3931617446057463E-7</v>
      </c>
      <c r="BD377" s="5">
        <f t="shared" si="549"/>
        <v>2.2375586371477852E-3</v>
      </c>
      <c r="BE377" s="5">
        <f t="shared" si="550"/>
        <v>1.2321236030875631E-3</v>
      </c>
      <c r="BF377" s="5">
        <f t="shared" si="551"/>
        <v>3.3923771830637612E-4</v>
      </c>
      <c r="BG377" s="5">
        <f t="shared" si="552"/>
        <v>6.2267686582381354E-5</v>
      </c>
      <c r="BH377" s="5">
        <f t="shared" si="553"/>
        <v>8.5720084687487382E-6</v>
      </c>
      <c r="BI377" s="5">
        <f t="shared" si="554"/>
        <v>9.4404444065652681E-7</v>
      </c>
      <c r="BJ377" s="8">
        <f t="shared" si="555"/>
        <v>0.1316024965120636</v>
      </c>
      <c r="BK377" s="8">
        <f t="shared" si="556"/>
        <v>0.25407307083264219</v>
      </c>
      <c r="BL377" s="8">
        <f t="shared" si="557"/>
        <v>0.53861414599286084</v>
      </c>
      <c r="BM377" s="8">
        <f t="shared" si="558"/>
        <v>0.34464551848203712</v>
      </c>
      <c r="BN377" s="8">
        <f t="shared" si="559"/>
        <v>0.654307979116447</v>
      </c>
    </row>
    <row r="378" spans="1:66" x14ac:dyDescent="0.25">
      <c r="A378" t="s">
        <v>99</v>
      </c>
      <c r="B378" t="s">
        <v>106</v>
      </c>
      <c r="C378" t="s">
        <v>116</v>
      </c>
      <c r="D378" t="s">
        <v>497</v>
      </c>
      <c r="E378">
        <f>VLOOKUP(A378,home!$A$2:$E$405,3,FALSE)</f>
        <v>1.3320158102766799</v>
      </c>
      <c r="F378">
        <f>VLOOKUP(B378,home!$B$2:$E$405,3,FALSE)</f>
        <v>0.93</v>
      </c>
      <c r="G378">
        <f>VLOOKUP(C378,away!$B$2:$E$405,4,FALSE)</f>
        <v>1.32</v>
      </c>
      <c r="H378">
        <f>VLOOKUP(A378,away!$A$2:$E$405,3,FALSE)</f>
        <v>1.25494071146245</v>
      </c>
      <c r="I378">
        <f>VLOOKUP(C378,away!$B$2:$E$405,3,FALSE)</f>
        <v>0.75</v>
      </c>
      <c r="J378">
        <f>VLOOKUP(B378,home!$B$2:$E$405,4,FALSE)</f>
        <v>1.48</v>
      </c>
      <c r="K378" s="3">
        <f t="shared" si="504"/>
        <v>1.6351826086956525</v>
      </c>
      <c r="L378" s="3">
        <f t="shared" si="505"/>
        <v>1.3929841897233195</v>
      </c>
      <c r="M378" s="5">
        <f t="shared" si="506"/>
        <v>4.840429166534542E-2</v>
      </c>
      <c r="N378" s="5">
        <f t="shared" si="507"/>
        <v>7.9149855917404741E-2</v>
      </c>
      <c r="O378" s="5">
        <f t="shared" si="508"/>
        <v>6.7426413004582408E-2</v>
      </c>
      <c r="P378" s="5">
        <f t="shared" si="509"/>
        <v>0.11025449791182353</v>
      </c>
      <c r="Q378" s="5">
        <f t="shared" si="510"/>
        <v>6.4712233938453476E-2</v>
      </c>
      <c r="R378" s="5">
        <f t="shared" si="511"/>
        <v>4.696196364256907E-2</v>
      </c>
      <c r="S378" s="5">
        <f t="shared" si="512"/>
        <v>6.2783969621082764E-2</v>
      </c>
      <c r="T378" s="5">
        <f t="shared" si="513"/>
        <v>9.0143118757942509E-2</v>
      </c>
      <c r="U378" s="5">
        <f t="shared" si="514"/>
        <v>7.6791386218526464E-2</v>
      </c>
      <c r="V378" s="5">
        <f t="shared" si="515"/>
        <v>1.588981015554488E-2</v>
      </c>
      <c r="W378" s="5">
        <f t="shared" si="516"/>
        <v>3.5272106502001216E-2</v>
      </c>
      <c r="X378" s="5">
        <f t="shared" si="517"/>
        <v>4.9133486695524795E-2</v>
      </c>
      <c r="Y378" s="5">
        <f t="shared" si="518"/>
        <v>3.4221085076423553E-2</v>
      </c>
      <c r="Z378" s="5">
        <f t="shared" si="519"/>
        <v>2.1805757624153353E-2</v>
      </c>
      <c r="AA378" s="5">
        <f t="shared" si="520"/>
        <v>3.5656395636448186E-2</v>
      </c>
      <c r="AB378" s="5">
        <f t="shared" si="521"/>
        <v>2.9152359016745823E-2</v>
      </c>
      <c r="AC378" s="5">
        <f t="shared" si="522"/>
        <v>2.2620967329794487E-3</v>
      </c>
      <c r="AD378" s="5">
        <f t="shared" si="523"/>
        <v>1.441908378103331E-2</v>
      </c>
      <c r="AE378" s="5">
        <f t="shared" si="524"/>
        <v>2.0085555737275343E-2</v>
      </c>
      <c r="AF378" s="5">
        <f t="shared" si="525"/>
        <v>1.3989430791915534E-2</v>
      </c>
      <c r="AG378" s="5">
        <f t="shared" si="526"/>
        <v>6.4956853054556384E-3</v>
      </c>
      <c r="AH378" s="5">
        <f t="shared" si="527"/>
        <v>7.593768903846089E-3</v>
      </c>
      <c r="AI378" s="5">
        <f t="shared" si="528"/>
        <v>1.2417198846022971E-2</v>
      </c>
      <c r="AJ378" s="5">
        <f t="shared" si="529"/>
        <v>1.0152193800866247E-2</v>
      </c>
      <c r="AK378" s="5">
        <f t="shared" si="530"/>
        <v>5.5335635810947643E-3</v>
      </c>
      <c r="AL378" s="5">
        <f t="shared" si="531"/>
        <v>2.0610266647177105E-4</v>
      </c>
      <c r="AM378" s="5">
        <f t="shared" si="532"/>
        <v>4.7155670064142402E-3</v>
      </c>
      <c r="AN378" s="5">
        <f t="shared" si="533"/>
        <v>6.56871028551596E-3</v>
      </c>
      <c r="AO378" s="5">
        <f t="shared" si="534"/>
        <v>4.5750547872983422E-3</v>
      </c>
      <c r="AP378" s="5">
        <f t="shared" si="535"/>
        <v>2.1243263286081916E-3</v>
      </c>
      <c r="AQ378" s="5">
        <f t="shared" si="536"/>
        <v>7.3978824739104896E-4</v>
      </c>
      <c r="AR378" s="5">
        <f t="shared" si="537"/>
        <v>2.1156000046940373E-3</v>
      </c>
      <c r="AS378" s="5">
        <f t="shared" si="538"/>
        <v>3.4593923346321301E-3</v>
      </c>
      <c r="AT378" s="5">
        <f t="shared" si="539"/>
        <v>2.8283690911227559E-3</v>
      </c>
      <c r="AU378" s="5">
        <f t="shared" si="540"/>
        <v>1.5416333162587524E-3</v>
      </c>
      <c r="AV378" s="5">
        <f t="shared" si="541"/>
        <v>6.302129969330293E-4</v>
      </c>
      <c r="AW378" s="5">
        <f t="shared" si="542"/>
        <v>1.3040479371378864E-5</v>
      </c>
      <c r="AX378" s="5">
        <f t="shared" si="543"/>
        <v>1.2851355265045977E-3</v>
      </c>
      <c r="AY378" s="5">
        <f t="shared" si="544"/>
        <v>1.7901734700726585E-3</v>
      </c>
      <c r="AZ378" s="5">
        <f t="shared" si="545"/>
        <v>1.2468416703366729E-3</v>
      </c>
      <c r="BA378" s="5">
        <f t="shared" si="546"/>
        <v>5.7894357795573346E-4</v>
      </c>
      <c r="BB378" s="5">
        <f t="shared" si="547"/>
        <v>2.016148127085467E-4</v>
      </c>
      <c r="BC378" s="5">
        <f t="shared" si="548"/>
        <v>5.6169249303406759E-5</v>
      </c>
      <c r="BD378" s="5">
        <f t="shared" si="549"/>
        <v>4.9116622638622901E-4</v>
      </c>
      <c r="BE378" s="5">
        <f t="shared" si="550"/>
        <v>8.0314647136543326E-4</v>
      </c>
      <c r="BF378" s="5">
        <f t="shared" si="551"/>
        <v>6.5664557110601889E-4</v>
      </c>
      <c r="BG378" s="5">
        <f t="shared" si="552"/>
        <v>3.5791180598319537E-4</v>
      </c>
      <c r="BH378" s="5">
        <f t="shared" si="553"/>
        <v>1.4631279014764342E-4</v>
      </c>
      <c r="BI378" s="5">
        <f t="shared" si="554"/>
        <v>4.7849625975832586E-5</v>
      </c>
      <c r="BJ378" s="8">
        <f t="shared" si="555"/>
        <v>0.4315039674655396</v>
      </c>
      <c r="BK378" s="8">
        <f t="shared" si="556"/>
        <v>0.24159094222332048</v>
      </c>
      <c r="BL378" s="8">
        <f t="shared" si="557"/>
        <v>0.30476348288530708</v>
      </c>
      <c r="BM378" s="8">
        <f t="shared" si="558"/>
        <v>0.5809777611274406</v>
      </c>
      <c r="BN378" s="8">
        <f t="shared" si="559"/>
        <v>0.41690925608017865</v>
      </c>
    </row>
    <row r="379" spans="1:66" x14ac:dyDescent="0.25">
      <c r="A379" t="s">
        <v>99</v>
      </c>
      <c r="B379" t="s">
        <v>105</v>
      </c>
      <c r="C379" t="s">
        <v>107</v>
      </c>
      <c r="D379" t="s">
        <v>497</v>
      </c>
      <c r="E379">
        <f>VLOOKUP(A379,home!$A$2:$E$405,3,FALSE)</f>
        <v>1.3320158102766799</v>
      </c>
      <c r="F379">
        <f>VLOOKUP(B379,home!$B$2:$E$405,3,FALSE)</f>
        <v>1.19</v>
      </c>
      <c r="G379">
        <f>VLOOKUP(C379,away!$B$2:$E$405,4,FALSE)</f>
        <v>0.97</v>
      </c>
      <c r="H379">
        <f>VLOOKUP(A379,away!$A$2:$E$405,3,FALSE)</f>
        <v>1.25494071146245</v>
      </c>
      <c r="I379">
        <f>VLOOKUP(C379,away!$B$2:$E$405,3,FALSE)</f>
        <v>0.68</v>
      </c>
      <c r="J379">
        <f>VLOOKUP(B379,home!$B$2:$E$405,4,FALSE)</f>
        <v>1.38</v>
      </c>
      <c r="K379" s="3">
        <f t="shared" si="504"/>
        <v>1.5375458498023715</v>
      </c>
      <c r="L379" s="3">
        <f t="shared" si="505"/>
        <v>1.1776363636363629</v>
      </c>
      <c r="M379" s="5">
        <f t="shared" si="506"/>
        <v>6.6192890673917537E-2</v>
      </c>
      <c r="N379" s="5">
        <f t="shared" si="507"/>
        <v>0.101774604342104</v>
      </c>
      <c r="O379" s="5">
        <f t="shared" si="508"/>
        <v>7.7951155071811565E-2</v>
      </c>
      <c r="P379" s="5">
        <f t="shared" si="509"/>
        <v>0.11985347496796496</v>
      </c>
      <c r="Q379" s="5">
        <f t="shared" si="510"/>
        <v>7.8241560260740237E-2</v>
      </c>
      <c r="R379" s="5">
        <f t="shared" si="511"/>
        <v>4.5899057400011219E-2</v>
      </c>
      <c r="S379" s="5">
        <f t="shared" si="512"/>
        <v>5.4253769988160151E-2</v>
      </c>
      <c r="T379" s="5">
        <f t="shared" si="513"/>
        <v>9.2140106510693501E-2</v>
      </c>
      <c r="U379" s="5">
        <f t="shared" si="514"/>
        <v>7.0571905215228076E-2</v>
      </c>
      <c r="V379" s="5">
        <f t="shared" si="515"/>
        <v>1.0915074274242613E-2</v>
      </c>
      <c r="W379" s="5">
        <f t="shared" si="516"/>
        <v>4.0099995420321104E-2</v>
      </c>
      <c r="X379" s="5">
        <f t="shared" si="517"/>
        <v>4.7223212788621759E-2</v>
      </c>
      <c r="Y379" s="5">
        <f t="shared" si="518"/>
        <v>2.7805886293809368E-2</v>
      </c>
      <c r="Z379" s="5">
        <f t="shared" si="519"/>
        <v>1.8017466350295299E-2</v>
      </c>
      <c r="AA379" s="5">
        <f t="shared" si="520"/>
        <v>2.7702680610850419E-2</v>
      </c>
      <c r="AB379" s="5">
        <f t="shared" si="521"/>
        <v>2.1297070800806849E-2</v>
      </c>
      <c r="AC379" s="5">
        <f t="shared" si="522"/>
        <v>1.2352247801674595E-3</v>
      </c>
      <c r="AD379" s="5">
        <f t="shared" si="523"/>
        <v>1.5413895383902202E-2</v>
      </c>
      <c r="AE379" s="5">
        <f t="shared" si="524"/>
        <v>1.815196370936991E-2</v>
      </c>
      <c r="AF379" s="5">
        <f t="shared" si="525"/>
        <v>1.0688206267780808E-2</v>
      </c>
      <c r="AG379" s="5">
        <f t="shared" si="526"/>
        <v>4.1956067876615898E-3</v>
      </c>
      <c r="AH379" s="5">
        <f t="shared" si="527"/>
        <v>5.3045058886755734E-3</v>
      </c>
      <c r="AI379" s="5">
        <f t="shared" si="528"/>
        <v>8.1559210143853679E-3</v>
      </c>
      <c r="AJ379" s="5">
        <f t="shared" si="529"/>
        <v>6.2700512534920871E-3</v>
      </c>
      <c r="AK379" s="5">
        <f t="shared" si="530"/>
        <v>3.2134970942849718E-3</v>
      </c>
      <c r="AL379" s="5">
        <f t="shared" si="531"/>
        <v>8.9463373339545755E-5</v>
      </c>
      <c r="AM379" s="5">
        <f t="shared" si="532"/>
        <v>4.7399141753613535E-3</v>
      </c>
      <c r="AN379" s="5">
        <f t="shared" si="533"/>
        <v>5.5818952934209949E-3</v>
      </c>
      <c r="AO379" s="5">
        <f t="shared" si="534"/>
        <v>3.2867214377716157E-3</v>
      </c>
      <c r="AP379" s="5">
        <f t="shared" si="535"/>
        <v>1.2901875607543478E-3</v>
      </c>
      <c r="AQ379" s="5">
        <f t="shared" si="536"/>
        <v>3.7984294686390486E-4</v>
      </c>
      <c r="AR379" s="5">
        <f t="shared" si="537"/>
        <v>1.249355805125514E-3</v>
      </c>
      <c r="AS379" s="5">
        <f t="shared" si="538"/>
        <v>1.9209418330972344E-3</v>
      </c>
      <c r="AT379" s="5">
        <f t="shared" si="539"/>
        <v>1.4767680715952068E-3</v>
      </c>
      <c r="AU379" s="5">
        <f t="shared" si="540"/>
        <v>7.5686620653395381E-4</v>
      </c>
      <c r="AV379" s="5">
        <f t="shared" si="541"/>
        <v>2.909291236779863E-4</v>
      </c>
      <c r="AW379" s="5">
        <f t="shared" si="542"/>
        <v>4.4996843769499368E-6</v>
      </c>
      <c r="AX379" s="5">
        <f t="shared" si="543"/>
        <v>1.2146392281243792E-3</v>
      </c>
      <c r="AY379" s="5">
        <f t="shared" si="544"/>
        <v>1.4304033237384727E-3</v>
      </c>
      <c r="AZ379" s="5">
        <f t="shared" si="545"/>
        <v>8.4224748435037129E-4</v>
      </c>
      <c r="BA379" s="5">
        <f t="shared" si="546"/>
        <v>3.3062042158408188E-4</v>
      </c>
      <c r="BB379" s="5">
        <f t="shared" si="547"/>
        <v>9.7337657754549889E-5</v>
      </c>
      <c r="BC379" s="5">
        <f t="shared" si="548"/>
        <v>2.2925673064589768E-5</v>
      </c>
      <c r="BD379" s="5">
        <f t="shared" si="549"/>
        <v>2.4521447120599854E-4</v>
      </c>
      <c r="BE379" s="5">
        <f t="shared" si="550"/>
        <v>3.770284925142662E-4</v>
      </c>
      <c r="BF379" s="5">
        <f t="shared" si="551"/>
        <v>2.8984929696127736E-4</v>
      </c>
      <c r="BG379" s="5">
        <f t="shared" si="552"/>
        <v>1.4855219453698237E-4</v>
      </c>
      <c r="BH379" s="5">
        <f t="shared" si="553"/>
        <v>5.7101452547342937E-5</v>
      </c>
      <c r="BI379" s="5">
        <f t="shared" si="554"/>
        <v>1.7559220276370839E-5</v>
      </c>
      <c r="BJ379" s="8">
        <f t="shared" si="555"/>
        <v>0.45495177296779304</v>
      </c>
      <c r="BK379" s="8">
        <f t="shared" si="556"/>
        <v>0.25397030138153071</v>
      </c>
      <c r="BL379" s="8">
        <f t="shared" si="557"/>
        <v>0.27319601051761827</v>
      </c>
      <c r="BM379" s="8">
        <f t="shared" si="558"/>
        <v>0.50879690486132645</v>
      </c>
      <c r="BN379" s="8">
        <f t="shared" si="559"/>
        <v>0.4899127427165495</v>
      </c>
    </row>
    <row r="380" spans="1:66" x14ac:dyDescent="0.25">
      <c r="A380" t="s">
        <v>99</v>
      </c>
      <c r="B380" t="s">
        <v>110</v>
      </c>
      <c r="C380" t="s">
        <v>108</v>
      </c>
      <c r="D380" t="s">
        <v>497</v>
      </c>
      <c r="E380">
        <f>VLOOKUP(A380,home!$A$2:$E$405,3,FALSE)</f>
        <v>1.3320158102766799</v>
      </c>
      <c r="F380">
        <f>VLOOKUP(B380,home!$B$2:$E$405,3,FALSE)</f>
        <v>0.99</v>
      </c>
      <c r="G380">
        <f>VLOOKUP(C380,away!$B$2:$E$405,4,FALSE)</f>
        <v>0.79</v>
      </c>
      <c r="H380">
        <f>VLOOKUP(A380,away!$A$2:$E$405,3,FALSE)</f>
        <v>1.25494071146245</v>
      </c>
      <c r="I380">
        <f>VLOOKUP(C380,away!$B$2:$E$405,3,FALSE)</f>
        <v>0.71</v>
      </c>
      <c r="J380">
        <f>VLOOKUP(B380,home!$B$2:$E$405,4,FALSE)</f>
        <v>0.47</v>
      </c>
      <c r="K380" s="3">
        <f t="shared" si="504"/>
        <v>1.0417695652173913</v>
      </c>
      <c r="L380" s="3">
        <f t="shared" si="505"/>
        <v>0.41877371541501957</v>
      </c>
      <c r="M380" s="5">
        <f t="shared" si="506"/>
        <v>0.23211013952606394</v>
      </c>
      <c r="N380" s="5">
        <f t="shared" si="507"/>
        <v>0.24180527913661568</v>
      </c>
      <c r="O380" s="5">
        <f t="shared" si="508"/>
        <v>9.7201625514828388E-2</v>
      </c>
      <c r="P380" s="5">
        <f t="shared" si="509"/>
        <v>0.10126169515100646</v>
      </c>
      <c r="Q380" s="5">
        <f t="shared" si="510"/>
        <v>0.12595269025671099</v>
      </c>
      <c r="R380" s="5">
        <f t="shared" si="511"/>
        <v>2.0352742930612022E-2</v>
      </c>
      <c r="S380" s="5">
        <f t="shared" si="512"/>
        <v>1.1044251368975563E-2</v>
      </c>
      <c r="T380" s="5">
        <f t="shared" si="513"/>
        <v>5.2745676065320005E-2</v>
      </c>
      <c r="U380" s="5">
        <f t="shared" si="514"/>
        <v>2.1202868153805024E-2</v>
      </c>
      <c r="V380" s="5">
        <f t="shared" si="515"/>
        <v>5.3535868674712487E-4</v>
      </c>
      <c r="W380" s="5">
        <f t="shared" si="516"/>
        <v>4.3737893122231537E-2</v>
      </c>
      <c r="X380" s="5">
        <f t="shared" si="517"/>
        <v>1.8316280007221932E-2</v>
      </c>
      <c r="Y380" s="5">
        <f t="shared" si="518"/>
        <v>3.8351883156030847E-3</v>
      </c>
      <c r="Z380" s="5">
        <f t="shared" si="519"/>
        <v>2.8410645919797234E-3</v>
      </c>
      <c r="AA380" s="5">
        <f t="shared" si="520"/>
        <v>2.9597346247412417E-3</v>
      </c>
      <c r="AB380" s="5">
        <f t="shared" si="521"/>
        <v>1.541680726587771E-3</v>
      </c>
      <c r="AC380" s="5">
        <f t="shared" si="522"/>
        <v>1.4597414896577321E-5</v>
      </c>
      <c r="AD380" s="5">
        <f t="shared" si="523"/>
        <v>1.1391201475367967E-2</v>
      </c>
      <c r="AE380" s="5">
        <f t="shared" si="524"/>
        <v>4.7703357648808961E-3</v>
      </c>
      <c r="AF380" s="5">
        <f t="shared" si="525"/>
        <v>9.9884561601816112E-4</v>
      </c>
      <c r="AG380" s="5">
        <f t="shared" si="526"/>
        <v>1.3943009658197642E-4</v>
      </c>
      <c r="AH380" s="5">
        <f t="shared" si="527"/>
        <v>2.9744079372935134E-4</v>
      </c>
      <c r="AI380" s="5">
        <f t="shared" si="528"/>
        <v>3.0986476636134209E-4</v>
      </c>
      <c r="AJ380" s="5">
        <f t="shared" si="529"/>
        <v>1.6140384146422194E-4</v>
      </c>
      <c r="AK380" s="5">
        <f t="shared" si="530"/>
        <v>5.6048536582199757E-5</v>
      </c>
      <c r="AL380" s="5">
        <f t="shared" si="531"/>
        <v>2.5473406379715517E-7</v>
      </c>
      <c r="AM380" s="5">
        <f t="shared" si="532"/>
        <v>2.3734014016595592E-3</v>
      </c>
      <c r="AN380" s="5">
        <f t="shared" si="533"/>
        <v>9.9391812314418874E-4</v>
      </c>
      <c r="AO380" s="5">
        <f t="shared" si="534"/>
        <v>2.0811339262370745E-4</v>
      </c>
      <c r="AP380" s="5">
        <f t="shared" si="535"/>
        <v>2.9050806218884897E-5</v>
      </c>
      <c r="AQ380" s="5">
        <f t="shared" si="536"/>
        <v>3.0414285140210459E-6</v>
      </c>
      <c r="AR380" s="5">
        <f t="shared" si="537"/>
        <v>2.4912077261206596E-5</v>
      </c>
      <c r="AS380" s="5">
        <f t="shared" si="538"/>
        <v>2.5952643897069257E-5</v>
      </c>
      <c r="AT380" s="5">
        <f t="shared" si="539"/>
        <v>1.3518337274445809E-5</v>
      </c>
      <c r="AU380" s="5">
        <f t="shared" si="540"/>
        <v>4.6943307816204896E-6</v>
      </c>
      <c r="AV380" s="5">
        <f t="shared" si="541"/>
        <v>1.2226027343388482E-6</v>
      </c>
      <c r="AW380" s="5">
        <f t="shared" si="542"/>
        <v>3.0869927102368373E-9</v>
      </c>
      <c r="AX380" s="5">
        <f t="shared" si="543"/>
        <v>4.1208955771553752E-4</v>
      </c>
      <c r="AY380" s="5">
        <f t="shared" si="544"/>
        <v>1.725722751682678E-4</v>
      </c>
      <c r="AZ380" s="5">
        <f t="shared" si="545"/>
        <v>3.6134366424919314E-5</v>
      </c>
      <c r="BA380" s="5">
        <f t="shared" si="546"/>
        <v>5.044040960643733E-6</v>
      </c>
      <c r="BB380" s="5">
        <f t="shared" si="547"/>
        <v>5.2807794344858008E-7</v>
      </c>
      <c r="BC380" s="5">
        <f t="shared" si="548"/>
        <v>4.4229032481336917E-8</v>
      </c>
      <c r="BD380" s="5">
        <f t="shared" si="549"/>
        <v>1.7387538588969169E-6</v>
      </c>
      <c r="BE380" s="5">
        <f t="shared" si="550"/>
        <v>1.8113808516031025E-6</v>
      </c>
      <c r="BF380" s="5">
        <f t="shared" si="551"/>
        <v>9.4352072110883583E-7</v>
      </c>
      <c r="BG380" s="5">
        <f t="shared" si="552"/>
        <v>3.2764372380105059E-7</v>
      </c>
      <c r="BH380" s="5">
        <f t="shared" si="553"/>
        <v>8.5332314922606855E-8</v>
      </c>
      <c r="BI380" s="5">
        <f t="shared" si="554"/>
        <v>1.7779321723183535E-8</v>
      </c>
      <c r="BJ380" s="8">
        <f t="shared" si="555"/>
        <v>0.50792675755595795</v>
      </c>
      <c r="BK380" s="8">
        <f t="shared" si="556"/>
        <v>0.34513886915692171</v>
      </c>
      <c r="BL380" s="8">
        <f t="shared" si="557"/>
        <v>0.14415863429145226</v>
      </c>
      <c r="BM380" s="8">
        <f t="shared" si="558"/>
        <v>0.18120858389229855</v>
      </c>
      <c r="BN380" s="8">
        <f t="shared" si="559"/>
        <v>0.81868417251583747</v>
      </c>
    </row>
    <row r="381" spans="1:66" x14ac:dyDescent="0.25">
      <c r="A381" t="s">
        <v>99</v>
      </c>
      <c r="B381" t="s">
        <v>115</v>
      </c>
      <c r="C381" t="s">
        <v>109</v>
      </c>
      <c r="D381" t="s">
        <v>497</v>
      </c>
      <c r="E381">
        <f>VLOOKUP(A381,home!$A$2:$E$405,3,FALSE)</f>
        <v>1.3320158102766799</v>
      </c>
      <c r="F381">
        <f>VLOOKUP(B381,home!$B$2:$E$405,3,FALSE)</f>
        <v>1.1100000000000001</v>
      </c>
      <c r="G381">
        <f>VLOOKUP(C381,away!$B$2:$E$405,4,FALSE)</f>
        <v>0.82</v>
      </c>
      <c r="H381">
        <f>VLOOKUP(A381,away!$A$2:$E$405,3,FALSE)</f>
        <v>1.25494071146245</v>
      </c>
      <c r="I381">
        <f>VLOOKUP(C381,away!$B$2:$E$405,3,FALSE)</f>
        <v>1.07</v>
      </c>
      <c r="J381">
        <f>VLOOKUP(B381,home!$B$2:$E$405,4,FALSE)</f>
        <v>0.95</v>
      </c>
      <c r="K381" s="3">
        <f t="shared" si="504"/>
        <v>1.2124007905138341</v>
      </c>
      <c r="L381" s="3">
        <f t="shared" si="505"/>
        <v>1.2756472332015805</v>
      </c>
      <c r="M381" s="5">
        <f t="shared" si="506"/>
        <v>8.3071962918756931E-2</v>
      </c>
      <c r="N381" s="5">
        <f t="shared" si="507"/>
        <v>0.1007165135122368</v>
      </c>
      <c r="O381" s="5">
        <f t="shared" si="508"/>
        <v>0.10597051965393657</v>
      </c>
      <c r="P381" s="5">
        <f t="shared" si="509"/>
        <v>0.12847874179959448</v>
      </c>
      <c r="Q381" s="5">
        <f t="shared" si="510"/>
        <v>6.1054390300016588E-2</v>
      </c>
      <c r="R381" s="5">
        <f t="shared" si="511"/>
        <v>6.7590500098738945E-2</v>
      </c>
      <c r="S381" s="5">
        <f t="shared" si="512"/>
        <v>4.9676167850247643E-2</v>
      </c>
      <c r="T381" s="5">
        <f t="shared" si="513"/>
        <v>7.7883864061025571E-2</v>
      </c>
      <c r="U381" s="5">
        <f t="shared" si="514"/>
        <v>8.1946775750936479E-2</v>
      </c>
      <c r="V381" s="5">
        <f t="shared" si="515"/>
        <v>8.5365498091858633E-3</v>
      </c>
      <c r="W381" s="5">
        <f t="shared" si="516"/>
        <v>2.4674130354693426E-2</v>
      </c>
      <c r="X381" s="5">
        <f t="shared" si="517"/>
        <v>3.1475486118619798E-2</v>
      </c>
      <c r="Y381" s="5">
        <f t="shared" si="518"/>
        <v>2.0075808390446051E-2</v>
      </c>
      <c r="Z381" s="5">
        <f t="shared" si="519"/>
        <v>2.8740544813889175E-2</v>
      </c>
      <c r="AA381" s="5">
        <f t="shared" si="520"/>
        <v>3.4845059252157508E-2</v>
      </c>
      <c r="AB381" s="5">
        <f t="shared" si="521"/>
        <v>2.1123088691408578E-2</v>
      </c>
      <c r="AC381" s="5">
        <f t="shared" si="522"/>
        <v>8.251619591756748E-4</v>
      </c>
      <c r="AD381" s="5">
        <f t="shared" si="523"/>
        <v>7.4787337868179255E-3</v>
      </c>
      <c r="AE381" s="5">
        <f t="shared" si="524"/>
        <v>9.5402260630054643E-3</v>
      </c>
      <c r="AF381" s="5">
        <f t="shared" si="525"/>
        <v>6.0849814906952645E-3</v>
      </c>
      <c r="AG381" s="5">
        <f t="shared" si="526"/>
        <v>2.5874299342294152E-3</v>
      </c>
      <c r="AH381" s="5">
        <f t="shared" si="527"/>
        <v>9.1656991181359344E-3</v>
      </c>
      <c r="AI381" s="5">
        <f t="shared" si="528"/>
        <v>1.1112500856439958E-2</v>
      </c>
      <c r="AJ381" s="5">
        <f t="shared" si="529"/>
        <v>6.7364024114667329E-3</v>
      </c>
      <c r="AK381" s="5">
        <f t="shared" si="530"/>
        <v>2.7224065362938549E-3</v>
      </c>
      <c r="AL381" s="5">
        <f t="shared" si="531"/>
        <v>5.1047677975039873E-5</v>
      </c>
      <c r="AM381" s="5">
        <f t="shared" si="532"/>
        <v>1.8134445510361134E-3</v>
      </c>
      <c r="AN381" s="5">
        <f t="shared" si="533"/>
        <v>2.3133155240937005E-3</v>
      </c>
      <c r="AO381" s="5">
        <f t="shared" si="534"/>
        <v>1.4754872739161965E-3</v>
      </c>
      <c r="AP381" s="5">
        <f t="shared" si="535"/>
        <v>6.2740041953177983E-4</v>
      </c>
      <c r="AQ381" s="5">
        <f t="shared" si="536"/>
        <v>2.0008540232130634E-4</v>
      </c>
      <c r="AR381" s="5">
        <f t="shared" si="537"/>
        <v>2.3384397440816529E-3</v>
      </c>
      <c r="AS381" s="5">
        <f t="shared" si="538"/>
        <v>2.8351261942935633E-3</v>
      </c>
      <c r="AT381" s="5">
        <f t="shared" si="539"/>
        <v>1.7186546195839974E-3</v>
      </c>
      <c r="AU381" s="5">
        <f t="shared" si="540"/>
        <v>6.9456607313463049E-4</v>
      </c>
      <c r="AV381" s="5">
        <f t="shared" si="541"/>
        <v>2.1052311403312889E-4</v>
      </c>
      <c r="AW381" s="5">
        <f t="shared" si="542"/>
        <v>2.1930588878698874E-6</v>
      </c>
      <c r="AX381" s="5">
        <f t="shared" si="543"/>
        <v>3.6643693453819779E-4</v>
      </c>
      <c r="AY381" s="5">
        <f t="shared" si="544"/>
        <v>4.6744426168652062E-4</v>
      </c>
      <c r="AZ381" s="5">
        <f t="shared" si="545"/>
        <v>2.9814698954818282E-4</v>
      </c>
      <c r="BA381" s="5">
        <f t="shared" si="546"/>
        <v>1.2677679410150671E-4</v>
      </c>
      <c r="BB381" s="5">
        <f t="shared" si="547"/>
        <v>4.0430616657438347E-5</v>
      </c>
      <c r="BC381" s="5">
        <f t="shared" si="548"/>
        <v>1.0315040855138985E-5</v>
      </c>
      <c r="BD381" s="5">
        <f t="shared" si="549"/>
        <v>4.9717069825772921E-4</v>
      </c>
      <c r="BE381" s="5">
        <f t="shared" si="550"/>
        <v>6.0277014758798575E-4</v>
      </c>
      <c r="BF381" s="5">
        <f t="shared" si="551"/>
        <v>3.6539950171690725E-4</v>
      </c>
      <c r="BG381" s="5">
        <f t="shared" si="552"/>
        <v>1.4767021491164648E-4</v>
      </c>
      <c r="BH381" s="5">
        <f t="shared" si="553"/>
        <v>4.4758871323556987E-5</v>
      </c>
      <c r="BI381" s="5">
        <f t="shared" si="554"/>
        <v>1.0853138195037488E-5</v>
      </c>
      <c r="BJ381" s="8">
        <f t="shared" si="555"/>
        <v>0.34931084782007232</v>
      </c>
      <c r="BK381" s="8">
        <f t="shared" si="556"/>
        <v>0.27110707627662223</v>
      </c>
      <c r="BL381" s="8">
        <f t="shared" si="557"/>
        <v>0.35067888468663433</v>
      </c>
      <c r="BM381" s="8">
        <f t="shared" si="558"/>
        <v>0.45248947411113899</v>
      </c>
      <c r="BN381" s="8">
        <f t="shared" si="559"/>
        <v>0.54688262828328027</v>
      </c>
    </row>
    <row r="382" spans="1:66" x14ac:dyDescent="0.25">
      <c r="A382" t="s">
        <v>99</v>
      </c>
      <c r="B382" t="s">
        <v>118</v>
      </c>
      <c r="C382" t="s">
        <v>102</v>
      </c>
      <c r="D382" t="s">
        <v>497</v>
      </c>
      <c r="E382">
        <f>VLOOKUP(A382,home!$A$2:$E$405,3,FALSE)</f>
        <v>1.3320158102766799</v>
      </c>
      <c r="F382">
        <f>VLOOKUP(B382,home!$B$2:$E$405,3,FALSE)</f>
        <v>0.89</v>
      </c>
      <c r="G382">
        <f>VLOOKUP(C382,away!$B$2:$E$405,4,FALSE)</f>
        <v>1.39</v>
      </c>
      <c r="H382">
        <f>VLOOKUP(A382,away!$A$2:$E$405,3,FALSE)</f>
        <v>1.25494071146245</v>
      </c>
      <c r="I382">
        <f>VLOOKUP(C382,away!$B$2:$E$405,3,FALSE)</f>
        <v>1</v>
      </c>
      <c r="J382">
        <f>VLOOKUP(B382,home!$B$2:$E$405,4,FALSE)</f>
        <v>1.45</v>
      </c>
      <c r="K382" s="3">
        <f t="shared" si="504"/>
        <v>1.6478367588932807</v>
      </c>
      <c r="L382" s="3">
        <f t="shared" si="505"/>
        <v>1.8196640316205523</v>
      </c>
      <c r="M382" s="5">
        <f t="shared" si="506"/>
        <v>3.1194895899512461E-2</v>
      </c>
      <c r="N382" s="5">
        <f t="shared" si="507"/>
        <v>5.1404096153065897E-2</v>
      </c>
      <c r="O382" s="5">
        <f t="shared" si="508"/>
        <v>5.6764230038490286E-2</v>
      </c>
      <c r="P382" s="5">
        <f t="shared" si="509"/>
        <v>9.3538184847698422E-2</v>
      </c>
      <c r="Q382" s="5">
        <f t="shared" si="510"/>
        <v>4.2352779599353352E-2</v>
      </c>
      <c r="R382" s="5">
        <f t="shared" si="511"/>
        <v>5.1645913841837851E-2</v>
      </c>
      <c r="S382" s="5">
        <f t="shared" si="512"/>
        <v>7.0118778828325456E-2</v>
      </c>
      <c r="T382" s="5">
        <f t="shared" si="513"/>
        <v>7.7067829676096003E-2</v>
      </c>
      <c r="U382" s="5">
        <f t="shared" si="514"/>
        <v>8.5104035275215692E-2</v>
      </c>
      <c r="V382" s="5">
        <f t="shared" si="515"/>
        <v>2.3361312114315379E-2</v>
      </c>
      <c r="W382" s="5">
        <f t="shared" si="516"/>
        <v>2.3263489021706624E-2</v>
      </c>
      <c r="X382" s="5">
        <f t="shared" si="517"/>
        <v>4.2331734222799136E-2</v>
      </c>
      <c r="Y382" s="5">
        <f t="shared" si="518"/>
        <v>3.8514767080674195E-2</v>
      </c>
      <c r="Z382" s="5">
        <f t="shared" si="519"/>
        <v>3.1326070599388786E-2</v>
      </c>
      <c r="AA382" s="5">
        <f t="shared" si="520"/>
        <v>5.1620250645358898E-2</v>
      </c>
      <c r="AB382" s="5">
        <f t="shared" si="521"/>
        <v>4.2530873258353509E-2</v>
      </c>
      <c r="AC382" s="5">
        <f t="shared" si="522"/>
        <v>4.3780694481892809E-3</v>
      </c>
      <c r="AD382" s="5">
        <f t="shared" si="523"/>
        <v>9.5836080875196187E-3</v>
      </c>
      <c r="AE382" s="5">
        <f t="shared" si="524"/>
        <v>1.743894693000728E-2</v>
      </c>
      <c r="AF382" s="5">
        <f t="shared" si="525"/>
        <v>1.5866512238936953E-2</v>
      </c>
      <c r="AG382" s="5">
        <f t="shared" si="526"/>
        <v>9.6239072094869513E-3</v>
      </c>
      <c r="AH382" s="5">
        <f t="shared" si="527"/>
        <v>1.425073098042846E-2</v>
      </c>
      <c r="AI382" s="5">
        <f t="shared" si="528"/>
        <v>2.3482878350649296E-2</v>
      </c>
      <c r="AJ382" s="5">
        <f t="shared" si="529"/>
        <v>1.9347975075409567E-2</v>
      </c>
      <c r="AK382" s="5">
        <f t="shared" si="530"/>
        <v>1.0627434846470293E-2</v>
      </c>
      <c r="AL382" s="5">
        <f t="shared" si="531"/>
        <v>5.2510727477976917E-4</v>
      </c>
      <c r="AM382" s="5">
        <f t="shared" si="532"/>
        <v>3.1584443378883512E-3</v>
      </c>
      <c r="AN382" s="5">
        <f t="shared" si="533"/>
        <v>5.7473075575310241E-3</v>
      </c>
      <c r="AO382" s="5">
        <f t="shared" si="534"/>
        <v>5.2290844205500862E-3</v>
      </c>
      <c r="AP382" s="5">
        <f t="shared" si="535"/>
        <v>3.1717256127941299E-3</v>
      </c>
      <c r="AQ382" s="5">
        <f t="shared" si="536"/>
        <v>1.4428687539427831E-3</v>
      </c>
      <c r="AR382" s="5">
        <f t="shared" si="537"/>
        <v>5.1863085178772686E-3</v>
      </c>
      <c r="AS382" s="5">
        <f t="shared" si="538"/>
        <v>8.5461898187194907E-3</v>
      </c>
      <c r="AT382" s="5">
        <f t="shared" si="539"/>
        <v>7.041362865882742E-3</v>
      </c>
      <c r="AU382" s="5">
        <f t="shared" si="540"/>
        <v>3.8676721877025731E-3</v>
      </c>
      <c r="AV382" s="5">
        <f t="shared" si="541"/>
        <v>1.5933231005613735E-3</v>
      </c>
      <c r="AW382" s="5">
        <f t="shared" si="542"/>
        <v>4.3737195458231019E-5</v>
      </c>
      <c r="AX382" s="5">
        <f t="shared" si="543"/>
        <v>8.6743344681512941E-4</v>
      </c>
      <c r="AY382" s="5">
        <f t="shared" si="544"/>
        <v>1.5784374429941303E-3</v>
      </c>
      <c r="AZ382" s="5">
        <f t="shared" si="545"/>
        <v>1.4361129205897676E-3</v>
      </c>
      <c r="BA382" s="5">
        <f t="shared" si="546"/>
        <v>8.7108100898091421E-4</v>
      </c>
      <c r="BB382" s="5">
        <f t="shared" si="547"/>
        <v>3.9626869516757717E-4</v>
      </c>
      <c r="BC382" s="5">
        <f t="shared" si="548"/>
        <v>1.4421517829072976E-4</v>
      </c>
      <c r="BD382" s="5">
        <f t="shared" si="549"/>
        <v>1.5728898444780941E-3</v>
      </c>
      <c r="BE382" s="5">
        <f t="shared" si="550"/>
        <v>2.5918657034209387E-3</v>
      </c>
      <c r="BF382" s="5">
        <f t="shared" si="551"/>
        <v>2.1354857901059068E-3</v>
      </c>
      <c r="BG382" s="5">
        <f t="shared" si="552"/>
        <v>1.1729773276769246E-3</v>
      </c>
      <c r="BH382" s="5">
        <f t="shared" si="553"/>
        <v>4.8321878947361148E-4</v>
      </c>
      <c r="BI382" s="5">
        <f t="shared" si="554"/>
        <v>1.5925313677650604E-4</v>
      </c>
      <c r="BJ382" s="8">
        <f t="shared" si="555"/>
        <v>0.35149064959519066</v>
      </c>
      <c r="BK382" s="8">
        <f t="shared" si="556"/>
        <v>0.22469478585581493</v>
      </c>
      <c r="BL382" s="8">
        <f t="shared" si="557"/>
        <v>0.38972486939488932</v>
      </c>
      <c r="BM382" s="8">
        <f t="shared" si="558"/>
        <v>0.66880157481778979</v>
      </c>
      <c r="BN382" s="8">
        <f t="shared" si="559"/>
        <v>0.32690010037995826</v>
      </c>
    </row>
    <row r="383" spans="1:66" x14ac:dyDescent="0.25">
      <c r="A383" t="s">
        <v>99</v>
      </c>
      <c r="B383" t="s">
        <v>417</v>
      </c>
      <c r="C383" t="s">
        <v>121</v>
      </c>
      <c r="D383" t="s">
        <v>497</v>
      </c>
      <c r="E383">
        <f>VLOOKUP(A383,home!$A$2:$E$405,3,FALSE)</f>
        <v>1.3320158102766799</v>
      </c>
      <c r="F383">
        <f>VLOOKUP(B383,home!$B$2:$E$405,3,FALSE)</f>
        <v>0.98</v>
      </c>
      <c r="G383">
        <f>VLOOKUP(C383,away!$B$2:$E$405,4,FALSE)</f>
        <v>1.1299999999999999</v>
      </c>
      <c r="H383">
        <f>VLOOKUP(A383,away!$A$2:$E$405,3,FALSE)</f>
        <v>1.25494071146245</v>
      </c>
      <c r="I383">
        <f>VLOOKUP(C383,away!$B$2:$E$405,3,FALSE)</f>
        <v>0.94</v>
      </c>
      <c r="J383">
        <f>VLOOKUP(B383,home!$B$2:$E$405,4,FALSE)</f>
        <v>1.08</v>
      </c>
      <c r="K383" s="3">
        <f t="shared" si="504"/>
        <v>1.4750743083003952</v>
      </c>
      <c r="L383" s="3">
        <f t="shared" si="505"/>
        <v>1.2740158102766792</v>
      </c>
      <c r="M383" s="5">
        <f t="shared" si="506"/>
        <v>6.398605445048787E-2</v>
      </c>
      <c r="N383" s="5">
        <f t="shared" si="507"/>
        <v>9.4384185009424817E-2</v>
      </c>
      <c r="O383" s="5">
        <f t="shared" si="508"/>
        <v>8.151924500714601E-2</v>
      </c>
      <c r="P383" s="5">
        <f t="shared" si="509"/>
        <v>0.12024694394208635</v>
      </c>
      <c r="Q383" s="5">
        <f t="shared" si="510"/>
        <v>6.9611843208636934E-2</v>
      </c>
      <c r="R383" s="5">
        <f t="shared" si="511"/>
        <v>5.1928403490461156E-2</v>
      </c>
      <c r="S383" s="5">
        <f t="shared" si="512"/>
        <v>5.6494058164657711E-2</v>
      </c>
      <c r="T383" s="5">
        <f t="shared" si="513"/>
        <v>8.8686588830304738E-2</v>
      </c>
      <c r="U383" s="5">
        <f t="shared" si="514"/>
        <v>7.6598253859835805E-2</v>
      </c>
      <c r="V383" s="5">
        <f t="shared" si="515"/>
        <v>1.1796386126680039E-2</v>
      </c>
      <c r="W383" s="5">
        <f t="shared" si="516"/>
        <v>3.4227547156831892E-2</v>
      </c>
      <c r="X383" s="5">
        <f t="shared" si="517"/>
        <v>4.3606436224794431E-2</v>
      </c>
      <c r="Y383" s="5">
        <f t="shared" si="518"/>
        <v>2.7777644590104917E-2</v>
      </c>
      <c r="Z383" s="5">
        <f t="shared" si="519"/>
        <v>2.2052535683091391E-2</v>
      </c>
      <c r="AA383" s="5">
        <f t="shared" si="520"/>
        <v>3.2529128819005819E-2</v>
      </c>
      <c r="AB383" s="5">
        <f t="shared" si="521"/>
        <v>2.3991441096154736E-2</v>
      </c>
      <c r="AC383" s="5">
        <f t="shared" si="522"/>
        <v>1.3855356779262293E-3</v>
      </c>
      <c r="AD383" s="5">
        <f t="shared" si="523"/>
        <v>1.2622043861795738E-2</v>
      </c>
      <c r="AE383" s="5">
        <f t="shared" si="524"/>
        <v>1.6080683437933483E-2</v>
      </c>
      <c r="AF383" s="5">
        <f t="shared" si="525"/>
        <v>1.0243522469990805E-2</v>
      </c>
      <c r="AG383" s="5">
        <f t="shared" si="526"/>
        <v>4.3501365265642333E-3</v>
      </c>
      <c r="AH383" s="5">
        <f t="shared" si="527"/>
        <v>7.0238197792372743E-3</v>
      </c>
      <c r="AI383" s="5">
        <f t="shared" si="528"/>
        <v>1.0360656102485056E-2</v>
      </c>
      <c r="AJ383" s="5">
        <f t="shared" si="529"/>
        <v>7.6413688169557088E-3</v>
      </c>
      <c r="AK383" s="5">
        <f t="shared" si="530"/>
        <v>3.7571956073797165E-3</v>
      </c>
      <c r="AL383" s="5">
        <f t="shared" si="531"/>
        <v>1.0415171394715405E-4</v>
      </c>
      <c r="AM383" s="5">
        <f t="shared" si="532"/>
        <v>3.7236905237551222E-3</v>
      </c>
      <c r="AN383" s="5">
        <f t="shared" si="533"/>
        <v>4.7440405998414739E-3</v>
      </c>
      <c r="AO383" s="5">
        <f t="shared" si="534"/>
        <v>3.0219913643962505E-3</v>
      </c>
      <c r="AP383" s="5">
        <f t="shared" si="535"/>
        <v>1.2833549255868049E-3</v>
      </c>
      <c r="AQ383" s="5">
        <f t="shared" si="536"/>
        <v>4.0875361634851068E-4</v>
      </c>
      <c r="AR383" s="5">
        <f t="shared" si="537"/>
        <v>1.789691489456467E-3</v>
      </c>
      <c r="AS383" s="5">
        <f t="shared" si="538"/>
        <v>2.639927935881102E-3</v>
      </c>
      <c r="AT383" s="5">
        <f t="shared" si="539"/>
        <v>1.9470449369913539E-3</v>
      </c>
      <c r="AU383" s="5">
        <f t="shared" si="540"/>
        <v>9.5734532122076924E-4</v>
      </c>
      <c r="AV383" s="5">
        <f t="shared" si="541"/>
        <v>3.5303887187608637E-4</v>
      </c>
      <c r="AW383" s="5">
        <f t="shared" si="542"/>
        <v>5.4369161704370491E-6</v>
      </c>
      <c r="AX383" s="5">
        <f t="shared" si="543"/>
        <v>9.1545337060880362E-4</v>
      </c>
      <c r="AY383" s="5">
        <f t="shared" si="544"/>
        <v>1.166302067726692E-3</v>
      </c>
      <c r="AZ383" s="5">
        <f t="shared" si="545"/>
        <v>7.4294363692109424E-4</v>
      </c>
      <c r="BA383" s="5">
        <f t="shared" si="546"/>
        <v>3.1550731319397686E-4</v>
      </c>
      <c r="BB383" s="5">
        <f t="shared" si="547"/>
        <v>1.0049032631676072E-4</v>
      </c>
      <c r="BC383" s="5">
        <f t="shared" si="548"/>
        <v>2.5605252901483145E-5</v>
      </c>
      <c r="BD383" s="5">
        <f t="shared" si="549"/>
        <v>3.8001587551419243E-4</v>
      </c>
      <c r="BE383" s="5">
        <f t="shared" si="550"/>
        <v>5.6055165471726647E-4</v>
      </c>
      <c r="BF383" s="5">
        <f t="shared" si="551"/>
        <v>4.1342767217435698E-4</v>
      </c>
      <c r="BG383" s="5">
        <f t="shared" si="552"/>
        <v>2.0327884585494404E-4</v>
      </c>
      <c r="BH383" s="5">
        <f t="shared" si="553"/>
        <v>7.4962850735396048E-5</v>
      </c>
      <c r="BI383" s="5">
        <f t="shared" si="554"/>
        <v>2.2115155039348033E-5</v>
      </c>
      <c r="BJ383" s="8">
        <f t="shared" si="555"/>
        <v>0.41803876431397879</v>
      </c>
      <c r="BK383" s="8">
        <f t="shared" si="556"/>
        <v>0.25517943214351202</v>
      </c>
      <c r="BL383" s="8">
        <f t="shared" si="557"/>
        <v>0.30469091318812247</v>
      </c>
      <c r="BM383" s="8">
        <f t="shared" si="558"/>
        <v>0.51712410506890549</v>
      </c>
      <c r="BN383" s="8">
        <f t="shared" si="559"/>
        <v>0.48167667510824319</v>
      </c>
    </row>
    <row r="384" spans="1:66" x14ac:dyDescent="0.25">
      <c r="A384" t="s">
        <v>99</v>
      </c>
      <c r="B384" t="s">
        <v>119</v>
      </c>
      <c r="C384" t="s">
        <v>117</v>
      </c>
      <c r="D384" t="s">
        <v>497</v>
      </c>
      <c r="E384">
        <f>VLOOKUP(A384,home!$A$2:$E$405,3,FALSE)</f>
        <v>1.3320158102766799</v>
      </c>
      <c r="F384">
        <f>VLOOKUP(B384,home!$B$2:$E$405,3,FALSE)</f>
        <v>0.79</v>
      </c>
      <c r="G384">
        <f>VLOOKUP(C384,away!$B$2:$E$405,4,FALSE)</f>
        <v>1.04</v>
      </c>
      <c r="H384">
        <f>VLOOKUP(A384,away!$A$2:$E$405,3,FALSE)</f>
        <v>1.25494071146245</v>
      </c>
      <c r="I384">
        <f>VLOOKUP(C384,away!$B$2:$E$405,3,FALSE)</f>
        <v>0.75</v>
      </c>
      <c r="J384">
        <f>VLOOKUP(B384,home!$B$2:$E$405,4,FALSE)</f>
        <v>1.4</v>
      </c>
      <c r="K384" s="3">
        <f t="shared" si="504"/>
        <v>1.0943841897233204</v>
      </c>
      <c r="L384" s="3">
        <f t="shared" si="505"/>
        <v>1.3176877470355723</v>
      </c>
      <c r="M384" s="5">
        <f t="shared" si="506"/>
        <v>8.9629395613859436E-2</v>
      </c>
      <c r="N384" s="5">
        <f t="shared" si="507"/>
        <v>9.8088993494264476E-2</v>
      </c>
      <c r="O384" s="5">
        <f t="shared" si="508"/>
        <v>0.11810355637458643</v>
      </c>
      <c r="P384" s="5">
        <f t="shared" si="509"/>
        <v>0.12925066484644426</v>
      </c>
      <c r="Q384" s="5">
        <f t="shared" si="510"/>
        <v>5.3673521832998339E-2</v>
      </c>
      <c r="R384" s="5">
        <f t="shared" si="511"/>
        <v>7.7811804558058778E-2</v>
      </c>
      <c r="S384" s="5">
        <f t="shared" si="512"/>
        <v>4.6596694780860079E-2</v>
      </c>
      <c r="T384" s="5">
        <f t="shared" si="513"/>
        <v>7.0724942059588167E-2</v>
      </c>
      <c r="U384" s="5">
        <f t="shared" si="514"/>
        <v>8.5156008682180512E-2</v>
      </c>
      <c r="V384" s="5">
        <f t="shared" si="515"/>
        <v>7.4661192208013609E-3</v>
      </c>
      <c r="W384" s="5">
        <f t="shared" si="516"/>
        <v>1.9579817900267613E-2</v>
      </c>
      <c r="X384" s="5">
        <f t="shared" si="517"/>
        <v>2.5800086136370397E-2</v>
      </c>
      <c r="Y384" s="5">
        <f t="shared" si="518"/>
        <v>1.6998228687178814E-2</v>
      </c>
      <c r="Z384" s="5">
        <f t="shared" si="519"/>
        <v>3.4177220480293577E-2</v>
      </c>
      <c r="AA384" s="5">
        <f t="shared" si="520"/>
        <v>3.7403009742321358E-2</v>
      </c>
      <c r="AB384" s="5">
        <f t="shared" si="521"/>
        <v>2.0466631255031908E-2</v>
      </c>
      <c r="AC384" s="5">
        <f t="shared" si="522"/>
        <v>6.7291042359919541E-4</v>
      </c>
      <c r="AD384" s="5">
        <f t="shared" si="523"/>
        <v>5.3569607869286343E-3</v>
      </c>
      <c r="AE384" s="5">
        <f t="shared" si="524"/>
        <v>7.0588015902858965E-3</v>
      </c>
      <c r="AF384" s="5">
        <f t="shared" si="525"/>
        <v>4.6506481821374712E-3</v>
      </c>
      <c r="AG384" s="5">
        <f t="shared" si="526"/>
        <v>2.042700708458601E-3</v>
      </c>
      <c r="AH384" s="5">
        <f t="shared" si="527"/>
        <v>1.1258726163654018E-2</v>
      </c>
      <c r="AI384" s="5">
        <f t="shared" si="528"/>
        <v>1.2321371909927249E-2</v>
      </c>
      <c r="AJ384" s="5">
        <f t="shared" si="529"/>
        <v>6.7421573069627065E-3</v>
      </c>
      <c r="AK384" s="5">
        <f t="shared" si="530"/>
        <v>2.459503453789182E-3</v>
      </c>
      <c r="AL384" s="5">
        <f t="shared" si="531"/>
        <v>3.881499770767155E-5</v>
      </c>
      <c r="AM384" s="5">
        <f t="shared" si="532"/>
        <v>1.172514638036499E-3</v>
      </c>
      <c r="AN384" s="5">
        <f t="shared" si="533"/>
        <v>1.5450081717605438E-3</v>
      </c>
      <c r="AO384" s="5">
        <f t="shared" si="534"/>
        <v>1.01791916849935E-3</v>
      </c>
      <c r="AP384" s="5">
        <f t="shared" si="535"/>
        <v>4.4709987193474387E-4</v>
      </c>
      <c r="AQ384" s="5">
        <f t="shared" si="536"/>
        <v>1.472845057373964E-4</v>
      </c>
      <c r="AR384" s="5">
        <f t="shared" si="537"/>
        <v>2.9670971026151439E-3</v>
      </c>
      <c r="AS384" s="5">
        <f t="shared" si="538"/>
        <v>3.2471441584758856E-3</v>
      </c>
      <c r="AT384" s="5">
        <f t="shared" si="539"/>
        <v>1.7768116143942227E-3</v>
      </c>
      <c r="AU384" s="5">
        <f t="shared" si="540"/>
        <v>6.4817151296993553E-4</v>
      </c>
      <c r="AV384" s="5">
        <f t="shared" si="541"/>
        <v>1.7733716400583535E-4</v>
      </c>
      <c r="AW384" s="5">
        <f t="shared" si="542"/>
        <v>1.5548173631386141E-6</v>
      </c>
      <c r="AX384" s="5">
        <f t="shared" si="543"/>
        <v>2.1386358034771765E-4</v>
      </c>
      <c r="AY384" s="5">
        <f t="shared" si="544"/>
        <v>2.8180541936134512E-4</v>
      </c>
      <c r="AZ384" s="5">
        <f t="shared" si="545"/>
        <v>1.8566577407033282E-4</v>
      </c>
      <c r="BA384" s="5">
        <f t="shared" si="546"/>
        <v>8.1549838512117462E-5</v>
      </c>
      <c r="BB384" s="5">
        <f t="shared" si="547"/>
        <v>2.6864305745036706E-5</v>
      </c>
      <c r="BC384" s="5">
        <f t="shared" si="548"/>
        <v>7.0797533025704417E-6</v>
      </c>
      <c r="BD384" s="5">
        <f t="shared" si="549"/>
        <v>6.5161791606345291E-4</v>
      </c>
      <c r="BE384" s="5">
        <f t="shared" si="550"/>
        <v>7.1312034508030052E-4</v>
      </c>
      <c r="BF384" s="5">
        <f t="shared" si="551"/>
        <v>3.9021381551295961E-4</v>
      </c>
      <c r="BG384" s="5">
        <f t="shared" si="552"/>
        <v>1.4234794343633188E-4</v>
      </c>
      <c r="BH384" s="5">
        <f t="shared" si="553"/>
        <v>3.8945834684087771E-5</v>
      </c>
      <c r="BI384" s="5">
        <f t="shared" si="554"/>
        <v>8.5243411467687593E-6</v>
      </c>
      <c r="BJ384" s="8">
        <f t="shared" si="555"/>
        <v>0.30910135640578607</v>
      </c>
      <c r="BK384" s="8">
        <f t="shared" si="556"/>
        <v>0.27393640530263336</v>
      </c>
      <c r="BL384" s="8">
        <f t="shared" si="557"/>
        <v>0.38248410119489712</v>
      </c>
      <c r="BM384" s="8">
        <f t="shared" si="558"/>
        <v>0.43286089606140021</v>
      </c>
      <c r="BN384" s="8">
        <f t="shared" si="559"/>
        <v>0.56655793672021171</v>
      </c>
    </row>
    <row r="385" spans="1:66" x14ac:dyDescent="0.25">
      <c r="A385" t="s">
        <v>99</v>
      </c>
      <c r="B385" t="s">
        <v>100</v>
      </c>
      <c r="C385" t="s">
        <v>120</v>
      </c>
      <c r="D385" t="s">
        <v>497</v>
      </c>
      <c r="E385">
        <f>VLOOKUP(A385,home!$A$2:$E$405,3,FALSE)</f>
        <v>1.3320158102766799</v>
      </c>
      <c r="F385">
        <f>VLOOKUP(B385,home!$B$2:$E$405,3,FALSE)</f>
        <v>1</v>
      </c>
      <c r="G385">
        <f>VLOOKUP(C385,away!$B$2:$E$405,4,FALSE)</f>
        <v>1.54</v>
      </c>
      <c r="H385">
        <f>VLOOKUP(A385,away!$A$2:$E$405,3,FALSE)</f>
        <v>1.25494071146245</v>
      </c>
      <c r="I385">
        <f>VLOOKUP(C385,away!$B$2:$E$405,3,FALSE)</f>
        <v>0.93</v>
      </c>
      <c r="J385">
        <f>VLOOKUP(B385,home!$B$2:$E$405,4,FALSE)</f>
        <v>1.25</v>
      </c>
      <c r="K385" s="3">
        <f t="shared" si="504"/>
        <v>2.0513043478260871</v>
      </c>
      <c r="L385" s="3">
        <f t="shared" si="505"/>
        <v>1.4588685770750982</v>
      </c>
      <c r="M385" s="5">
        <f t="shared" si="506"/>
        <v>2.9891744962929841E-2</v>
      </c>
      <c r="N385" s="5">
        <f t="shared" si="507"/>
        <v>6.1317066406566499E-2</v>
      </c>
      <c r="O385" s="5">
        <f t="shared" si="508"/>
        <v>4.3608127440361182E-2</v>
      </c>
      <c r="P385" s="5">
        <f t="shared" si="509"/>
        <v>8.9453541418966956E-2</v>
      </c>
      <c r="Q385" s="5">
        <f t="shared" si="510"/>
        <v>6.2889982457865409E-2</v>
      </c>
      <c r="R385" s="5">
        <f t="shared" si="511"/>
        <v>3.1809263413914643E-2</v>
      </c>
      <c r="S385" s="5">
        <f t="shared" si="512"/>
        <v>6.6924297011753786E-2</v>
      </c>
      <c r="T385" s="5">
        <f t="shared" si="513"/>
        <v>9.1748219220583974E-2</v>
      </c>
      <c r="U385" s="5">
        <f t="shared" si="514"/>
        <v>6.5250480342108369E-2</v>
      </c>
      <c r="V385" s="5">
        <f t="shared" si="515"/>
        <v>2.2252949330995905E-2</v>
      </c>
      <c r="W385" s="5">
        <f t="shared" si="516"/>
        <v>4.3002164816841888E-2</v>
      </c>
      <c r="X385" s="5">
        <f t="shared" si="517"/>
        <v>6.2734506997494971E-2</v>
      </c>
      <c r="Y385" s="5">
        <f t="shared" si="518"/>
        <v>4.5760700478471653E-2</v>
      </c>
      <c r="Z385" s="5">
        <f t="shared" si="519"/>
        <v>1.5468511618154882E-2</v>
      </c>
      <c r="AA385" s="5">
        <f t="shared" si="520"/>
        <v>3.173062513671944E-2</v>
      </c>
      <c r="AB385" s="5">
        <f t="shared" si="521"/>
        <v>3.2544584651096171E-2</v>
      </c>
      <c r="AC385" s="5">
        <f t="shared" si="522"/>
        <v>4.162112999640576E-3</v>
      </c>
      <c r="AD385" s="5">
        <f t="shared" si="523"/>
        <v>2.205263191368044E-2</v>
      </c>
      <c r="AE385" s="5">
        <f t="shared" si="524"/>
        <v>3.2171891740671879E-2</v>
      </c>
      <c r="AF385" s="5">
        <f t="shared" si="525"/>
        <v>2.3467280962764053E-2</v>
      </c>
      <c r="AG385" s="5">
        <f t="shared" si="526"/>
        <v>1.1411892928656381E-2</v>
      </c>
      <c r="AH385" s="5">
        <f t="shared" si="527"/>
        <v>5.6416313834618077E-3</v>
      </c>
      <c r="AI385" s="5">
        <f t="shared" si="528"/>
        <v>1.1572702985727304E-2</v>
      </c>
      <c r="AJ385" s="5">
        <f t="shared" si="529"/>
        <v>1.1869567975361183E-2</v>
      </c>
      <c r="AK385" s="5">
        <f t="shared" si="530"/>
        <v>8.1160321315585614E-3</v>
      </c>
      <c r="AL385" s="5">
        <f t="shared" si="531"/>
        <v>4.9821882003274877E-4</v>
      </c>
      <c r="AM385" s="5">
        <f t="shared" si="532"/>
        <v>9.0473319451082005E-3</v>
      </c>
      <c r="AN385" s="5">
        <f t="shared" si="533"/>
        <v>1.3198868281086079E-2</v>
      </c>
      <c r="AO385" s="5">
        <f t="shared" si="534"/>
        <v>9.6277070941148506E-3</v>
      </c>
      <c r="AP385" s="5">
        <f t="shared" si="535"/>
        <v>4.6818531162957219E-3</v>
      </c>
      <c r="AQ385" s="5">
        <f t="shared" si="536"/>
        <v>1.7075520984612378E-3</v>
      </c>
      <c r="AR385" s="5">
        <f t="shared" si="537"/>
        <v>1.6460797497546288E-3</v>
      </c>
      <c r="AS385" s="5">
        <f t="shared" si="538"/>
        <v>3.3766105475401464E-3</v>
      </c>
      <c r="AT385" s="5">
        <f t="shared" si="539"/>
        <v>3.4632279485422648E-3</v>
      </c>
      <c r="AU385" s="5">
        <f t="shared" si="540"/>
        <v>2.3680448494525228E-3</v>
      </c>
      <c r="AV385" s="5">
        <f t="shared" si="541"/>
        <v>1.214395173882283E-3</v>
      </c>
      <c r="AW385" s="5">
        <f t="shared" si="542"/>
        <v>4.1415594384167301E-5</v>
      </c>
      <c r="AX385" s="5">
        <f t="shared" si="543"/>
        <v>3.0931385592043855E-3</v>
      </c>
      <c r="AY385" s="5">
        <f t="shared" si="544"/>
        <v>4.5124826485626211E-3</v>
      </c>
      <c r="AZ385" s="5">
        <f t="shared" si="545"/>
        <v>3.2915595702923115E-3</v>
      </c>
      <c r="BA385" s="5">
        <f t="shared" si="546"/>
        <v>1.6006509422234225E-3</v>
      </c>
      <c r="BB385" s="5">
        <f t="shared" si="547"/>
        <v>5.8378484061884965E-4</v>
      </c>
      <c r="BC385" s="5">
        <f t="shared" si="548"/>
        <v>1.7033307195032682E-4</v>
      </c>
      <c r="BD385" s="5">
        <f t="shared" si="549"/>
        <v>4.0023567037944513E-4</v>
      </c>
      <c r="BE385" s="5">
        <f t="shared" si="550"/>
        <v>8.2100517080444424E-4</v>
      </c>
      <c r="BF385" s="5">
        <f t="shared" si="551"/>
        <v>8.4206573822942813E-4</v>
      </c>
      <c r="BG385" s="5">
        <f t="shared" si="552"/>
        <v>5.7577770332846987E-4</v>
      </c>
      <c r="BH385" s="5">
        <f t="shared" si="553"/>
        <v>2.952738265547523E-4</v>
      </c>
      <c r="BI385" s="5">
        <f t="shared" si="554"/>
        <v>1.2113929684220185E-4</v>
      </c>
      <c r="BJ385" s="8">
        <f t="shared" si="555"/>
        <v>0.50807160009151509</v>
      </c>
      <c r="BK385" s="8">
        <f t="shared" si="556"/>
        <v>0.21769534719288247</v>
      </c>
      <c r="BL385" s="8">
        <f t="shared" si="557"/>
        <v>0.25726687113561925</v>
      </c>
      <c r="BM385" s="8">
        <f t="shared" si="558"/>
        <v>0.67506153688338866</v>
      </c>
      <c r="BN385" s="8">
        <f t="shared" si="559"/>
        <v>0.31896972610060453</v>
      </c>
    </row>
    <row r="386" spans="1:66" x14ac:dyDescent="0.25">
      <c r="A386" t="s">
        <v>99</v>
      </c>
      <c r="B386" t="s">
        <v>113</v>
      </c>
      <c r="C386" t="s">
        <v>103</v>
      </c>
      <c r="D386" t="s">
        <v>497</v>
      </c>
      <c r="E386">
        <f>VLOOKUP(A386,home!$A$2:$E$405,3,FALSE)</f>
        <v>1.3320158102766799</v>
      </c>
      <c r="F386">
        <f>VLOOKUP(B386,home!$B$2:$E$405,3,FALSE)</f>
        <v>1.1399999999999999</v>
      </c>
      <c r="G386">
        <f>VLOOKUP(C386,away!$B$2:$E$405,4,FALSE)</f>
        <v>0.99</v>
      </c>
      <c r="H386">
        <f>VLOOKUP(A386,away!$A$2:$E$405,3,FALSE)</f>
        <v>1.25494071146245</v>
      </c>
      <c r="I386">
        <f>VLOOKUP(C386,away!$B$2:$E$405,3,FALSE)</f>
        <v>1.06</v>
      </c>
      <c r="J386">
        <f>VLOOKUP(B386,home!$B$2:$E$405,4,FALSE)</f>
        <v>0.76</v>
      </c>
      <c r="K386" s="3">
        <f t="shared" si="504"/>
        <v>1.5033130434782609</v>
      </c>
      <c r="L386" s="3">
        <f t="shared" si="505"/>
        <v>1.0109802371541499</v>
      </c>
      <c r="M386" s="5">
        <f t="shared" si="506"/>
        <v>8.092007979122004E-2</v>
      </c>
      <c r="N386" s="5">
        <f t="shared" si="507"/>
        <v>0.1216482114294427</v>
      </c>
      <c r="O386" s="5">
        <f t="shared" si="508"/>
        <v>8.1808601457860355E-2</v>
      </c>
      <c r="P386" s="5">
        <f t="shared" si="509"/>
        <v>0.12298393764031613</v>
      </c>
      <c r="Q386" s="5">
        <f t="shared" si="510"/>
        <v>9.1437671478841256E-2</v>
      </c>
      <c r="R386" s="5">
        <f t="shared" si="511"/>
        <v>4.1353439651558493E-2</v>
      </c>
      <c r="S386" s="5">
        <f t="shared" si="512"/>
        <v>4.6728355176307752E-2</v>
      </c>
      <c r="T386" s="5">
        <f t="shared" si="513"/>
        <v>9.2441678796502169E-2</v>
      </c>
      <c r="U386" s="5">
        <f t="shared" si="514"/>
        <v>6.2167165220878992E-2</v>
      </c>
      <c r="V386" s="5">
        <f t="shared" si="515"/>
        <v>7.8909642615073647E-3</v>
      </c>
      <c r="W386" s="5">
        <f t="shared" si="516"/>
        <v>4.5819814733140729E-2</v>
      </c>
      <c r="X386" s="5">
        <f t="shared" si="517"/>
        <v>4.6322927165269819E-2</v>
      </c>
      <c r="Y386" s="5">
        <f t="shared" si="518"/>
        <v>2.3415781945609445E-2</v>
      </c>
      <c r="Z386" s="5">
        <f t="shared" si="519"/>
        <v>1.3935836742024142E-2</v>
      </c>
      <c r="AA386" s="5">
        <f t="shared" si="520"/>
        <v>2.0949925146068485E-2</v>
      </c>
      <c r="AB386" s="5">
        <f t="shared" si="521"/>
        <v>1.5747147865988985E-2</v>
      </c>
      <c r="AC386" s="5">
        <f t="shared" si="522"/>
        <v>7.4955272161978477E-4</v>
      </c>
      <c r="AD386" s="5">
        <f t="shared" si="523"/>
        <v>1.7220381284521972E-2</v>
      </c>
      <c r="AE386" s="5">
        <f t="shared" si="524"/>
        <v>1.7409465154910906E-2</v>
      </c>
      <c r="AF386" s="5">
        <f t="shared" si="525"/>
        <v>8.8003126055193684E-3</v>
      </c>
      <c r="AG386" s="5">
        <f t="shared" si="526"/>
        <v>2.965647374986208E-3</v>
      </c>
      <c r="AH386" s="5">
        <f t="shared" si="527"/>
        <v>3.5222138835982715E-3</v>
      </c>
      <c r="AI386" s="5">
        <f t="shared" si="528"/>
        <v>5.2949900731335021E-3</v>
      </c>
      <c r="AJ386" s="5">
        <f t="shared" si="529"/>
        <v>3.9800138210147528E-3</v>
      </c>
      <c r="AK386" s="5">
        <f t="shared" si="530"/>
        <v>1.9944022301184097E-3</v>
      </c>
      <c r="AL386" s="5">
        <f t="shared" si="531"/>
        <v>4.5567402015250488E-5</v>
      </c>
      <c r="AM386" s="5">
        <f t="shared" si="532"/>
        <v>5.1775247597381545E-3</v>
      </c>
      <c r="AN386" s="5">
        <f t="shared" si="533"/>
        <v>5.2343752094715619E-3</v>
      </c>
      <c r="AO386" s="5">
        <f t="shared" si="534"/>
        <v>2.6459249453126815E-3</v>
      </c>
      <c r="AP386" s="5">
        <f t="shared" si="535"/>
        <v>8.9165927623476515E-4</v>
      </c>
      <c r="AQ386" s="5">
        <f t="shared" si="536"/>
        <v>2.2536247663713016E-4</v>
      </c>
      <c r="AR386" s="5">
        <f t="shared" si="537"/>
        <v>7.1217772546956402E-4</v>
      </c>
      <c r="AS386" s="5">
        <f t="shared" si="538"/>
        <v>1.0706260639730756E-3</v>
      </c>
      <c r="AT386" s="5">
        <f t="shared" si="539"/>
        <v>8.0474306332925798E-4</v>
      </c>
      <c r="AU386" s="5">
        <f t="shared" si="540"/>
        <v>4.0326024791717508E-4</v>
      </c>
      <c r="AV386" s="5">
        <f t="shared" si="541"/>
        <v>1.5155659765254172E-4</v>
      </c>
      <c r="AW386" s="5">
        <f t="shared" si="542"/>
        <v>1.9237288549715004E-6</v>
      </c>
      <c r="AX386" s="5">
        <f t="shared" si="543"/>
        <v>1.2972400840410034E-3</v>
      </c>
      <c r="AY386" s="5">
        <f t="shared" si="544"/>
        <v>1.3114840878096427E-3</v>
      </c>
      <c r="AZ386" s="5">
        <f t="shared" si="545"/>
        <v>6.6294224705884324E-4</v>
      </c>
      <c r="BA386" s="5">
        <f t="shared" si="546"/>
        <v>2.2340717005035144E-4</v>
      </c>
      <c r="BB386" s="5">
        <f t="shared" si="547"/>
        <v>5.6465058439860456E-5</v>
      </c>
      <c r="BC386" s="5">
        <f t="shared" si="548"/>
        <v>1.1417011634490613E-5</v>
      </c>
      <c r="BD386" s="5">
        <f t="shared" si="549"/>
        <v>1.1999960096518709E-4</v>
      </c>
      <c r="BE386" s="5">
        <f t="shared" si="550"/>
        <v>1.8039696534315224E-4</v>
      </c>
      <c r="BF386" s="5">
        <f t="shared" si="551"/>
        <v>1.3559655550212833E-4</v>
      </c>
      <c r="BG386" s="5">
        <f t="shared" si="552"/>
        <v>6.7948023512357799E-5</v>
      </c>
      <c r="BH386" s="5">
        <f t="shared" si="553"/>
        <v>2.5536787506173774E-5</v>
      </c>
      <c r="BI386" s="5">
        <f t="shared" si="554"/>
        <v>7.6779571493127342E-6</v>
      </c>
      <c r="BJ386" s="8">
        <f t="shared" si="555"/>
        <v>0.48521969429517309</v>
      </c>
      <c r="BK386" s="8">
        <f t="shared" si="556"/>
        <v>0.26062994108079596</v>
      </c>
      <c r="BL386" s="8">
        <f t="shared" si="557"/>
        <v>0.24049741893854018</v>
      </c>
      <c r="BM386" s="8">
        <f t="shared" si="558"/>
        <v>0.45882138924833965</v>
      </c>
      <c r="BN386" s="8">
        <f t="shared" si="559"/>
        <v>0.54015194144923895</v>
      </c>
    </row>
    <row r="387" spans="1:66" x14ac:dyDescent="0.25">
      <c r="A387" t="s">
        <v>122</v>
      </c>
      <c r="B387" t="s">
        <v>362</v>
      </c>
      <c r="C387" t="s">
        <v>132</v>
      </c>
      <c r="D387" t="s">
        <v>497</v>
      </c>
      <c r="E387">
        <f>VLOOKUP(A387,home!$A$2:$E$405,3,FALSE)</f>
        <v>1.2563600782778901</v>
      </c>
      <c r="F387">
        <f>VLOOKUP(B387,home!$B$2:$E$405,3,FALSE)</f>
        <v>1.4</v>
      </c>
      <c r="G387">
        <f>VLOOKUP(C387,away!$B$2:$E$405,4,FALSE)</f>
        <v>1.1200000000000001</v>
      </c>
      <c r="H387">
        <f>VLOOKUP(A387,away!$A$2:$E$405,3,FALSE)</f>
        <v>1.0958904109589001</v>
      </c>
      <c r="I387">
        <f>VLOOKUP(C387,away!$B$2:$E$405,3,FALSE)</f>
        <v>1.0900000000000001</v>
      </c>
      <c r="J387">
        <f>VLOOKUP(B387,home!$B$2:$E$405,4,FALSE)</f>
        <v>1.04</v>
      </c>
      <c r="K387" s="3">
        <f t="shared" si="504"/>
        <v>1.9699726027397317</v>
      </c>
      <c r="L387" s="3">
        <f t="shared" si="505"/>
        <v>1.2423013698630094</v>
      </c>
      <c r="M387" s="5">
        <f t="shared" si="506"/>
        <v>4.0264947701109423E-2</v>
      </c>
      <c r="N387" s="5">
        <f t="shared" si="507"/>
        <v>7.9320843821933704E-2</v>
      </c>
      <c r="O387" s="5">
        <f t="shared" si="508"/>
        <v>5.0021199686550666E-2</v>
      </c>
      <c r="P387" s="5">
        <f t="shared" si="509"/>
        <v>9.8540392938678056E-2</v>
      </c>
      <c r="Q387" s="5">
        <f t="shared" si="510"/>
        <v>7.8129944577703281E-2</v>
      </c>
      <c r="R387" s="5">
        <f t="shared" si="511"/>
        <v>3.107070244639653E-2</v>
      </c>
      <c r="S387" s="5">
        <f t="shared" si="512"/>
        <v>6.0289467607091508E-2</v>
      </c>
      <c r="T387" s="5">
        <f t="shared" si="513"/>
        <v>9.7060937176201775E-2</v>
      </c>
      <c r="U387" s="5">
        <f t="shared" si="514"/>
        <v>6.1208432567279515E-2</v>
      </c>
      <c r="V387" s="5">
        <f t="shared" si="515"/>
        <v>1.639404375064973E-2</v>
      </c>
      <c r="W387" s="5">
        <f t="shared" si="516"/>
        <v>5.1304616757216356E-2</v>
      </c>
      <c r="X387" s="5">
        <f t="shared" si="517"/>
        <v>6.3735795677786589E-2</v>
      </c>
      <c r="Y387" s="5">
        <f t="shared" si="518"/>
        <v>3.9589533139911592E-2</v>
      </c>
      <c r="Z387" s="5">
        <f t="shared" si="519"/>
        <v>1.2866392070588125E-2</v>
      </c>
      <c r="AA387" s="5">
        <f t="shared" si="520"/>
        <v>2.5346439875166334E-2</v>
      </c>
      <c r="AB387" s="5">
        <f t="shared" si="521"/>
        <v>2.4965896065533778E-2</v>
      </c>
      <c r="AC387" s="5">
        <f t="shared" si="522"/>
        <v>2.5075711091113498E-3</v>
      </c>
      <c r="AD387" s="5">
        <f t="shared" si="523"/>
        <v>2.5267172351444493E-2</v>
      </c>
      <c r="AE387" s="5">
        <f t="shared" si="524"/>
        <v>3.1389442824764247E-2</v>
      </c>
      <c r="AF387" s="5">
        <f t="shared" si="525"/>
        <v>1.9497573910220625E-2</v>
      </c>
      <c r="AG387" s="5">
        <f t="shared" si="526"/>
        <v>8.0739542592241208E-3</v>
      </c>
      <c r="AH387" s="5">
        <f t="shared" si="527"/>
        <v>3.9959841236215455E-3</v>
      </c>
      <c r="AI387" s="5">
        <f t="shared" si="528"/>
        <v>7.8719792445173797E-3</v>
      </c>
      <c r="AJ387" s="5">
        <f t="shared" si="529"/>
        <v>7.7537917205175279E-3</v>
      </c>
      <c r="AK387" s="5">
        <f t="shared" si="530"/>
        <v>5.0915857522565644E-3</v>
      </c>
      <c r="AL387" s="5">
        <f t="shared" si="531"/>
        <v>2.454711172086791E-4</v>
      </c>
      <c r="AM387" s="5">
        <f t="shared" si="532"/>
        <v>9.9551274562096961E-3</v>
      </c>
      <c r="AN387" s="5">
        <f t="shared" si="533"/>
        <v>1.2367268476010159E-2</v>
      </c>
      <c r="AO387" s="5">
        <f t="shared" si="534"/>
        <v>7.6819372846055212E-3</v>
      </c>
      <c r="AP387" s="5">
        <f t="shared" si="535"/>
        <v>3.1810937372890561E-3</v>
      </c>
      <c r="AQ387" s="5">
        <f t="shared" si="536"/>
        <v>9.8796927687420802E-4</v>
      </c>
      <c r="AR387" s="5">
        <f t="shared" si="537"/>
        <v>9.9284331014517645E-4</v>
      </c>
      <c r="AS387" s="5">
        <f t="shared" si="538"/>
        <v>1.9558741197994237E-3</v>
      </c>
      <c r="AT387" s="5">
        <f t="shared" si="539"/>
        <v>1.9265092152062771E-3</v>
      </c>
      <c r="AU387" s="5">
        <f t="shared" si="540"/>
        <v>1.2650567909606623E-3</v>
      </c>
      <c r="AV387" s="5">
        <f t="shared" si="541"/>
        <v>6.2303180477558712E-4</v>
      </c>
      <c r="AW387" s="5">
        <f t="shared" si="542"/>
        <v>1.6687260622643981E-5</v>
      </c>
      <c r="AX387" s="5">
        <f t="shared" si="543"/>
        <v>3.2685547242525276E-3</v>
      </c>
      <c r="AY387" s="5">
        <f t="shared" si="544"/>
        <v>4.0605300114111261E-3</v>
      </c>
      <c r="AZ387" s="5">
        <f t="shared" si="545"/>
        <v>2.5222009977729529E-3</v>
      </c>
      <c r="BA387" s="5">
        <f t="shared" si="546"/>
        <v>1.0444445848677296E-3</v>
      </c>
      <c r="BB387" s="5">
        <f t="shared" si="547"/>
        <v>3.243787346317955E-4</v>
      </c>
      <c r="BC387" s="5">
        <f t="shared" si="548"/>
        <v>8.0595229277501834E-5</v>
      </c>
      <c r="BD387" s="5">
        <f t="shared" si="549"/>
        <v>2.0556843404211298E-4</v>
      </c>
      <c r="BE387" s="5">
        <f t="shared" si="550"/>
        <v>4.0496418305107214E-4</v>
      </c>
      <c r="BF387" s="5">
        <f t="shared" si="551"/>
        <v>3.9888417285074501E-4</v>
      </c>
      <c r="BG387" s="5">
        <f t="shared" si="552"/>
        <v>2.6193029739415564E-4</v>
      </c>
      <c r="BH387" s="5">
        <f t="shared" si="553"/>
        <v>1.2899887742348919E-4</v>
      </c>
      <c r="BI387" s="5">
        <f t="shared" si="554"/>
        <v>5.0824850861690912E-5</v>
      </c>
      <c r="BJ387" s="8">
        <f t="shared" si="555"/>
        <v>0.53884391500960915</v>
      </c>
      <c r="BK387" s="8">
        <f t="shared" si="556"/>
        <v>0.22230242423525987</v>
      </c>
      <c r="BL387" s="8">
        <f t="shared" si="557"/>
        <v>0.22554049753835026</v>
      </c>
      <c r="BM387" s="8">
        <f t="shared" si="558"/>
        <v>0.61816135493064717</v>
      </c>
      <c r="BN387" s="8">
        <f t="shared" si="559"/>
        <v>0.3773480311723717</v>
      </c>
    </row>
    <row r="388" spans="1:66" x14ac:dyDescent="0.25">
      <c r="A388" t="s">
        <v>122</v>
      </c>
      <c r="B388" t="s">
        <v>136</v>
      </c>
      <c r="C388" t="s">
        <v>134</v>
      </c>
      <c r="D388" t="s">
        <v>497</v>
      </c>
      <c r="E388">
        <f>VLOOKUP(A388,home!$A$2:$E$405,3,FALSE)</f>
        <v>1.2563600782778901</v>
      </c>
      <c r="F388">
        <f>VLOOKUP(B388,home!$B$2:$E$405,3,FALSE)</f>
        <v>1.35</v>
      </c>
      <c r="G388">
        <f>VLOOKUP(C388,away!$B$2:$E$405,4,FALSE)</f>
        <v>1.01</v>
      </c>
      <c r="H388">
        <f>VLOOKUP(A388,away!$A$2:$E$405,3,FALSE)</f>
        <v>1.0958904109589001</v>
      </c>
      <c r="I388">
        <f>VLOOKUP(C388,away!$B$2:$E$405,3,FALSE)</f>
        <v>0.4</v>
      </c>
      <c r="J388">
        <f>VLOOKUP(B388,home!$B$2:$E$405,4,FALSE)</f>
        <v>0.78</v>
      </c>
      <c r="K388" s="3">
        <f t="shared" si="504"/>
        <v>1.7130469667319033</v>
      </c>
      <c r="L388" s="3">
        <f t="shared" si="505"/>
        <v>0.34191780821917689</v>
      </c>
      <c r="M388" s="5">
        <f t="shared" si="506"/>
        <v>0.12809734773340148</v>
      </c>
      <c r="N388" s="5">
        <f t="shared" si="507"/>
        <v>0.21943677298110528</v>
      </c>
      <c r="O388" s="5">
        <f t="shared" si="508"/>
        <v>4.3798764375694389E-2</v>
      </c>
      <c r="P388" s="5">
        <f t="shared" si="509"/>
        <v>7.5029340460388616E-2</v>
      </c>
      <c r="Q388" s="5">
        <f t="shared" si="510"/>
        <v>0.18795274917235982</v>
      </c>
      <c r="R388" s="5">
        <f t="shared" si="511"/>
        <v>7.4877887590227947E-3</v>
      </c>
      <c r="S388" s="5">
        <f t="shared" si="512"/>
        <v>1.0986570037415842E-2</v>
      </c>
      <c r="T388" s="5">
        <f t="shared" si="513"/>
        <v>6.4264392045781993E-2</v>
      </c>
      <c r="U388" s="5">
        <f t="shared" si="514"/>
        <v>1.2826933821173243E-2</v>
      </c>
      <c r="V388" s="5">
        <f t="shared" si="515"/>
        <v>7.1500752133253241E-4</v>
      </c>
      <c r="W388" s="5">
        <f t="shared" si="516"/>
        <v>0.10732396228621112</v>
      </c>
      <c r="X388" s="5">
        <f t="shared" si="517"/>
        <v>3.6695973954298911E-2</v>
      </c>
      <c r="Y388" s="5">
        <f t="shared" si="518"/>
        <v>6.2735034924609424E-3</v>
      </c>
      <c r="Z388" s="5">
        <f t="shared" si="519"/>
        <v>8.5340277363108829E-4</v>
      </c>
      <c r="AA388" s="5">
        <f t="shared" si="520"/>
        <v>1.461919032769329E-3</v>
      </c>
      <c r="AB388" s="5">
        <f t="shared" si="521"/>
        <v>1.2521679823465687E-3</v>
      </c>
      <c r="AC388" s="5">
        <f t="shared" si="522"/>
        <v>2.6174694333566185E-5</v>
      </c>
      <c r="AD388" s="5">
        <f t="shared" si="523"/>
        <v>4.5962747013010778E-2</v>
      </c>
      <c r="AE388" s="5">
        <f t="shared" si="524"/>
        <v>1.5715481718421166E-2</v>
      </c>
      <c r="AF388" s="5">
        <f t="shared" si="525"/>
        <v>2.6867015321355545E-3</v>
      </c>
      <c r="AG388" s="5">
        <f t="shared" si="526"/>
        <v>3.0621036640229784E-4</v>
      </c>
      <c r="AH388" s="5">
        <f t="shared" si="527"/>
        <v>7.2948401472027017E-5</v>
      </c>
      <c r="AI388" s="5">
        <f t="shared" si="528"/>
        <v>1.24964037869597E-4</v>
      </c>
      <c r="AJ388" s="5">
        <f t="shared" si="529"/>
        <v>1.0703463301154191E-4</v>
      </c>
      <c r="AK388" s="5">
        <f t="shared" si="530"/>
        <v>6.1118451138561465E-5</v>
      </c>
      <c r="AL388" s="5">
        <f t="shared" si="531"/>
        <v>6.1324300224762875E-7</v>
      </c>
      <c r="AM388" s="5">
        <f t="shared" si="532"/>
        <v>1.5747268870660774E-2</v>
      </c>
      <c r="AN388" s="5">
        <f t="shared" si="533"/>
        <v>5.3842716576944063E-3</v>
      </c>
      <c r="AO388" s="5">
        <f t="shared" si="534"/>
        <v>9.2048918202775282E-4</v>
      </c>
      <c r="AP388" s="5">
        <f t="shared" si="535"/>
        <v>1.0491054786946408E-4</v>
      </c>
      <c r="AQ388" s="5">
        <f t="shared" si="536"/>
        <v>8.9676961466500477E-6</v>
      </c>
      <c r="AR388" s="5">
        <f t="shared" si="537"/>
        <v>4.9884715088816124E-6</v>
      </c>
      <c r="AS388" s="5">
        <f t="shared" si="538"/>
        <v>8.5454859869181671E-6</v>
      </c>
      <c r="AT388" s="5">
        <f t="shared" si="539"/>
        <v>7.3194094245700761E-6</v>
      </c>
      <c r="AU388" s="5">
        <f t="shared" si="540"/>
        <v>4.179497371009559E-6</v>
      </c>
      <c r="AV388" s="5">
        <f t="shared" si="541"/>
        <v>1.7899188234679724E-6</v>
      </c>
      <c r="AW388" s="5">
        <f t="shared" si="542"/>
        <v>9.9774851823256432E-9</v>
      </c>
      <c r="AX388" s="5">
        <f t="shared" si="543"/>
        <v>4.4959685288661986E-3</v>
      </c>
      <c r="AY388" s="5">
        <f t="shared" si="544"/>
        <v>1.5372517052123281E-3</v>
      </c>
      <c r="AZ388" s="5">
        <f t="shared" si="545"/>
        <v>2.6280686686369571E-4</v>
      </c>
      <c r="BA388" s="5">
        <f t="shared" si="546"/>
        <v>2.9952782634327958E-5</v>
      </c>
      <c r="BB388" s="5">
        <f t="shared" si="547"/>
        <v>2.5603474470987095E-6</v>
      </c>
      <c r="BC388" s="5">
        <f t="shared" si="548"/>
        <v>1.750856774783112E-7</v>
      </c>
      <c r="BD388" s="5">
        <f t="shared" si="549"/>
        <v>2.8427454078010178E-7</v>
      </c>
      <c r="BE388" s="5">
        <f t="shared" si="550"/>
        <v>4.8697563980245815E-7</v>
      </c>
      <c r="BF388" s="5">
        <f t="shared" si="551"/>
        <v>4.1710607131796446E-7</v>
      </c>
      <c r="BG388" s="5">
        <f t="shared" si="552"/>
        <v>2.3817409675890005E-7</v>
      </c>
      <c r="BH388" s="5">
        <f t="shared" si="553"/>
        <v>1.0200085350173613E-7</v>
      </c>
      <c r="BI388" s="5">
        <f t="shared" si="554"/>
        <v>3.4946450539042826E-8</v>
      </c>
      <c r="BJ388" s="8">
        <f t="shared" si="555"/>
        <v>0.71511311783328813</v>
      </c>
      <c r="BK388" s="8">
        <f t="shared" si="556"/>
        <v>0.21639230539508658</v>
      </c>
      <c r="BL388" s="8">
        <f t="shared" si="557"/>
        <v>6.7222025755265591E-2</v>
      </c>
      <c r="BM388" s="8">
        <f t="shared" si="558"/>
        <v>0.33624084654757186</v>
      </c>
      <c r="BN388" s="8">
        <f t="shared" si="559"/>
        <v>0.66180276348197231</v>
      </c>
    </row>
    <row r="389" spans="1:66" x14ac:dyDescent="0.25">
      <c r="A389" t="s">
        <v>122</v>
      </c>
      <c r="B389" t="s">
        <v>131</v>
      </c>
      <c r="C389" t="s">
        <v>124</v>
      </c>
      <c r="D389" t="s">
        <v>497</v>
      </c>
      <c r="E389">
        <f>VLOOKUP(A389,home!$A$2:$E$405,3,FALSE)</f>
        <v>1.2563600782778901</v>
      </c>
      <c r="F389">
        <f>VLOOKUP(B389,home!$B$2:$E$405,3,FALSE)</f>
        <v>1.1000000000000001</v>
      </c>
      <c r="G389">
        <f>VLOOKUP(C389,away!$B$2:$E$405,4,FALSE)</f>
        <v>1.21</v>
      </c>
      <c r="H389">
        <f>VLOOKUP(A389,away!$A$2:$E$405,3,FALSE)</f>
        <v>1.0958904109589001</v>
      </c>
      <c r="I389">
        <f>VLOOKUP(C389,away!$B$2:$E$405,3,FALSE)</f>
        <v>0.72</v>
      </c>
      <c r="J389">
        <f>VLOOKUP(B389,home!$B$2:$E$405,4,FALSE)</f>
        <v>1.04</v>
      </c>
      <c r="K389" s="3">
        <f t="shared" si="504"/>
        <v>1.6722152641878718</v>
      </c>
      <c r="L389" s="3">
        <f t="shared" si="505"/>
        <v>0.82060273972602438</v>
      </c>
      <c r="M389" s="5">
        <f t="shared" si="506"/>
        <v>8.2676654855928691E-2</v>
      </c>
      <c r="N389" s="5">
        <f t="shared" si="507"/>
        <v>0.13825316424207629</v>
      </c>
      <c r="O389" s="5">
        <f t="shared" si="508"/>
        <v>6.7844689486158002E-2</v>
      </c>
      <c r="P389" s="5">
        <f t="shared" si="509"/>
        <v>0.11345092535283982</v>
      </c>
      <c r="Q389" s="5">
        <f t="shared" si="510"/>
        <v>0.11559452578393643</v>
      </c>
      <c r="R389" s="5">
        <f t="shared" si="511"/>
        <v>2.7836769034101327E-2</v>
      </c>
      <c r="S389" s="5">
        <f t="shared" si="512"/>
        <v>3.8920032764523056E-2</v>
      </c>
      <c r="T389" s="5">
        <f t="shared" si="513"/>
        <v>9.485718455562879E-2</v>
      </c>
      <c r="U389" s="5">
        <f t="shared" si="514"/>
        <v>4.6549070084496519E-2</v>
      </c>
      <c r="V389" s="5">
        <f t="shared" si="515"/>
        <v>5.9341132963409001E-3</v>
      </c>
      <c r="W389" s="5">
        <f t="shared" si="516"/>
        <v>6.4432976824152319E-2</v>
      </c>
      <c r="X389" s="5">
        <f t="shared" si="517"/>
        <v>5.2873877310602828E-2</v>
      </c>
      <c r="Y389" s="5">
        <f t="shared" si="518"/>
        <v>2.1694224290509181E-2</v>
      </c>
      <c r="Z389" s="5">
        <f t="shared" si="519"/>
        <v>7.6143096448347027E-3</v>
      </c>
      <c r="AA389" s="5">
        <f t="shared" si="520"/>
        <v>1.2732764814345522E-2</v>
      </c>
      <c r="AB389" s="5">
        <f t="shared" si="521"/>
        <v>1.064596183893142E-2</v>
      </c>
      <c r="AC389" s="5">
        <f t="shared" si="522"/>
        <v>5.0893345118978067E-4</v>
      </c>
      <c r="AD389" s="5">
        <f t="shared" si="523"/>
        <v>2.693645184060274E-2</v>
      </c>
      <c r="AE389" s="5">
        <f t="shared" si="524"/>
        <v>2.2104126178896719E-2</v>
      </c>
      <c r="AF389" s="5">
        <f t="shared" si="525"/>
        <v>9.0693532508261936E-3</v>
      </c>
      <c r="AG389" s="5">
        <f t="shared" si="526"/>
        <v>2.4807787083903667E-3</v>
      </c>
      <c r="AH389" s="5">
        <f t="shared" si="527"/>
        <v>1.5620808389184117E-3</v>
      </c>
      <c r="AI389" s="5">
        <f t="shared" si="528"/>
        <v>2.6121354227347645E-3</v>
      </c>
      <c r="AJ389" s="5">
        <f t="shared" si="529"/>
        <v>2.1840263630114563E-3</v>
      </c>
      <c r="AK389" s="5">
        <f t="shared" si="530"/>
        <v>1.2173874072054927E-3</v>
      </c>
      <c r="AL389" s="5">
        <f t="shared" si="531"/>
        <v>2.7934836541759055E-5</v>
      </c>
      <c r="AM389" s="5">
        <f t="shared" si="532"/>
        <v>9.0087091861834768E-3</v>
      </c>
      <c r="AN389" s="5">
        <f t="shared" si="533"/>
        <v>7.3925714395771634E-3</v>
      </c>
      <c r="AO389" s="5">
        <f t="shared" si="534"/>
        <v>3.0331821884686905E-3</v>
      </c>
      <c r="AP389" s="5">
        <f t="shared" si="535"/>
        <v>8.2967920464852864E-4</v>
      </c>
      <c r="AQ389" s="5">
        <f t="shared" si="536"/>
        <v>1.7020925710707282E-4</v>
      </c>
      <c r="AR389" s="5">
        <f t="shared" si="537"/>
        <v>2.5636956321799513E-4</v>
      </c>
      <c r="AS389" s="5">
        <f t="shared" si="538"/>
        <v>4.2870509688630902E-4</v>
      </c>
      <c r="AT389" s="5">
        <f t="shared" si="539"/>
        <v>3.5844360342421328E-4</v>
      </c>
      <c r="AU389" s="5">
        <f t="shared" si="540"/>
        <v>1.9979828833215779E-4</v>
      </c>
      <c r="AV389" s="5">
        <f t="shared" si="541"/>
        <v>8.3526436876911003E-5</v>
      </c>
      <c r="AW389" s="5">
        <f t="shared" si="542"/>
        <v>1.0648018075710976E-6</v>
      </c>
      <c r="AX389" s="5">
        <f t="shared" si="543"/>
        <v>2.5107501686275841E-3</v>
      </c>
      <c r="AY389" s="5">
        <f t="shared" si="544"/>
        <v>2.0603284671433728E-3</v>
      </c>
      <c r="AZ389" s="5">
        <f t="shared" si="545"/>
        <v>8.4535559243668608E-4</v>
      </c>
      <c r="BA389" s="5">
        <f t="shared" si="546"/>
        <v>2.3123370506542037E-4</v>
      </c>
      <c r="BB389" s="5">
        <f t="shared" si="547"/>
        <v>4.7437752973420845E-5</v>
      </c>
      <c r="BC389" s="5">
        <f t="shared" si="548"/>
        <v>7.7855100112871029E-6</v>
      </c>
      <c r="BD389" s="5">
        <f t="shared" si="549"/>
        <v>3.5062927659841824E-5</v>
      </c>
      <c r="BE389" s="5">
        <f t="shared" si="550"/>
        <v>5.8632762839902632E-5</v>
      </c>
      <c r="BF389" s="5">
        <f t="shared" si="551"/>
        <v>4.9023300501196316E-5</v>
      </c>
      <c r="BG389" s="5">
        <f t="shared" si="552"/>
        <v>2.73258371329898E-5</v>
      </c>
      <c r="BH389" s="5">
        <f t="shared" si="553"/>
        <v>1.1423670490124331E-5</v>
      </c>
      <c r="BI389" s="5">
        <f t="shared" si="554"/>
        <v>3.8205672333276895E-6</v>
      </c>
      <c r="BJ389" s="8">
        <f t="shared" si="555"/>
        <v>0.57443390545786432</v>
      </c>
      <c r="BK389" s="8">
        <f t="shared" si="556"/>
        <v>0.24357892302450737</v>
      </c>
      <c r="BL389" s="8">
        <f t="shared" si="557"/>
        <v>0.17469701734449788</v>
      </c>
      <c r="BM389" s="8">
        <f t="shared" si="558"/>
        <v>0.45260816305132828</v>
      </c>
      <c r="BN389" s="8">
        <f t="shared" si="559"/>
        <v>0.54565672875504068</v>
      </c>
    </row>
    <row r="390" spans="1:66" x14ac:dyDescent="0.25">
      <c r="A390" t="s">
        <v>122</v>
      </c>
      <c r="B390" t="s">
        <v>133</v>
      </c>
      <c r="C390" t="s">
        <v>125</v>
      </c>
      <c r="D390" t="s">
        <v>497</v>
      </c>
      <c r="E390">
        <f>VLOOKUP(A390,home!$A$2:$E$405,3,FALSE)</f>
        <v>1.2563600782778901</v>
      </c>
      <c r="F390">
        <f>VLOOKUP(B390,home!$B$2:$E$405,3,FALSE)</f>
        <v>0.57999999999999996</v>
      </c>
      <c r="G390">
        <f>VLOOKUP(C390,away!$B$2:$E$405,4,FALSE)</f>
        <v>0.99</v>
      </c>
      <c r="H390">
        <f>VLOOKUP(A390,away!$A$2:$E$405,3,FALSE)</f>
        <v>1.0958904109589001</v>
      </c>
      <c r="I390">
        <f>VLOOKUP(C390,away!$B$2:$E$405,3,FALSE)</f>
        <v>1.02</v>
      </c>
      <c r="J390">
        <f>VLOOKUP(B390,home!$B$2:$E$405,4,FALSE)</f>
        <v>1.24</v>
      </c>
      <c r="K390" s="3">
        <f t="shared" si="504"/>
        <v>0.72140195694716436</v>
      </c>
      <c r="L390" s="3">
        <f t="shared" si="505"/>
        <v>1.3860821917808168</v>
      </c>
      <c r="M390" s="5">
        <f t="shared" si="506"/>
        <v>0.12154336713573649</v>
      </c>
      <c r="N390" s="5">
        <f t="shared" si="507"/>
        <v>8.7681622905667972E-2</v>
      </c>
      <c r="O390" s="5">
        <f t="shared" si="508"/>
        <v>0.16846909671592211</v>
      </c>
      <c r="P390" s="5">
        <f t="shared" si="509"/>
        <v>0.12153393605598731</v>
      </c>
      <c r="Q390" s="5">
        <f t="shared" si="510"/>
        <v>3.1626847176226096E-2</v>
      </c>
      <c r="R390" s="5">
        <f t="shared" si="511"/>
        <v>0.1167560074116699</v>
      </c>
      <c r="S390" s="5">
        <f t="shared" si="512"/>
        <v>3.0381126427009193E-2</v>
      </c>
      <c r="T390" s="5">
        <f t="shared" si="513"/>
        <v>4.383740965314039E-2</v>
      </c>
      <c r="U390" s="5">
        <f t="shared" si="514"/>
        <v>8.4228012232116289E-2</v>
      </c>
      <c r="V390" s="5">
        <f t="shared" si="515"/>
        <v>3.3754187803285559E-3</v>
      </c>
      <c r="W390" s="5">
        <f t="shared" si="516"/>
        <v>7.6052231483328004E-3</v>
      </c>
      <c r="X390" s="5">
        <f t="shared" si="517"/>
        <v>1.054146437042333E-2</v>
      </c>
      <c r="Y390" s="5">
        <f t="shared" si="518"/>
        <v>7.3056680195678807E-3</v>
      </c>
      <c r="Z390" s="5">
        <f t="shared" si="519"/>
        <v>5.3944474218914899E-2</v>
      </c>
      <c r="AA390" s="5">
        <f t="shared" si="520"/>
        <v>3.8915649268011061E-2</v>
      </c>
      <c r="AB390" s="5">
        <f t="shared" si="521"/>
        <v>1.4036912768906333E-2</v>
      </c>
      <c r="AC390" s="5">
        <f t="shared" si="522"/>
        <v>2.1094730417934763E-4</v>
      </c>
      <c r="AD390" s="5">
        <f t="shared" si="523"/>
        <v>1.3716057155567891E-3</v>
      </c>
      <c r="AE390" s="5">
        <f t="shared" si="524"/>
        <v>1.9011582564780495E-3</v>
      </c>
      <c r="AF390" s="5">
        <f t="shared" si="525"/>
        <v>1.3175808015306459E-3</v>
      </c>
      <c r="AG390" s="5">
        <f t="shared" si="526"/>
        <v>6.0875842841130766E-4</v>
      </c>
      <c r="AH390" s="5">
        <f t="shared" si="527"/>
        <v>1.8692868764954327E-2</v>
      </c>
      <c r="AI390" s="5">
        <f t="shared" si="528"/>
        <v>1.3485072107994574E-2</v>
      </c>
      <c r="AJ390" s="5">
        <f t="shared" si="529"/>
        <v>4.8640787041404543E-3</v>
      </c>
      <c r="AK390" s="5">
        <f t="shared" si="530"/>
        <v>1.1696519653039835E-3</v>
      </c>
      <c r="AL390" s="5">
        <f t="shared" si="531"/>
        <v>8.4372374343339422E-6</v>
      </c>
      <c r="AM390" s="5">
        <f t="shared" si="532"/>
        <v>1.9789580947251676E-4</v>
      </c>
      <c r="AN390" s="5">
        <f t="shared" si="533"/>
        <v>2.7429985733790492E-4</v>
      </c>
      <c r="AO390" s="5">
        <f t="shared" si="534"/>
        <v>1.9010107373204434E-4</v>
      </c>
      <c r="AP390" s="5">
        <f t="shared" si="535"/>
        <v>8.7831904312799563E-5</v>
      </c>
      <c r="AQ390" s="5">
        <f t="shared" si="536"/>
        <v>3.0435559609542037E-5</v>
      </c>
      <c r="AR390" s="5">
        <f t="shared" si="537"/>
        <v>5.1819705016798107E-3</v>
      </c>
      <c r="AS390" s="5">
        <f t="shared" si="538"/>
        <v>3.7382836607542944E-3</v>
      </c>
      <c r="AT390" s="5">
        <f t="shared" si="539"/>
        <v>1.3484025742458788E-3</v>
      </c>
      <c r="AU390" s="5">
        <f t="shared" si="540"/>
        <v>3.2424675193785696E-4</v>
      </c>
      <c r="AV390" s="5">
        <f t="shared" si="541"/>
        <v>5.8478060345432947E-5</v>
      </c>
      <c r="AW390" s="5">
        <f t="shared" si="542"/>
        <v>2.3434952089715409E-7</v>
      </c>
      <c r="AX390" s="5">
        <f t="shared" si="543"/>
        <v>2.3793737370852783E-5</v>
      </c>
      <c r="AY390" s="5">
        <f t="shared" si="544"/>
        <v>3.2980075645648748E-5</v>
      </c>
      <c r="AZ390" s="5">
        <f t="shared" si="545"/>
        <v>2.2856547768008984E-5</v>
      </c>
      <c r="BA390" s="5">
        <f t="shared" si="546"/>
        <v>1.0560351275608276E-5</v>
      </c>
      <c r="BB390" s="5">
        <f t="shared" si="547"/>
        <v>3.6593787105176148E-6</v>
      </c>
      <c r="BC390" s="5">
        <f t="shared" si="548"/>
        <v>1.0144399327260624E-6</v>
      </c>
      <c r="BD390" s="5">
        <f t="shared" si="549"/>
        <v>1.1971061717853146E-3</v>
      </c>
      <c r="BE390" s="5">
        <f t="shared" si="550"/>
        <v>8.6359473499945428E-4</v>
      </c>
      <c r="BF390" s="5">
        <f t="shared" si="551"/>
        <v>3.1149946591893708E-4</v>
      </c>
      <c r="BG390" s="5">
        <f t="shared" si="552"/>
        <v>7.4905441433972575E-5</v>
      </c>
      <c r="BH390" s="5">
        <f t="shared" si="553"/>
        <v>1.3509233009114755E-5</v>
      </c>
      <c r="BI390" s="5">
        <f t="shared" si="554"/>
        <v>1.9491174259261235E-6</v>
      </c>
      <c r="BJ390" s="8">
        <f t="shared" si="555"/>
        <v>0.19467276721050347</v>
      </c>
      <c r="BK390" s="8">
        <f t="shared" si="556"/>
        <v>0.27708621301632091</v>
      </c>
      <c r="BL390" s="8">
        <f t="shared" si="557"/>
        <v>0.47373129565255512</v>
      </c>
      <c r="BM390" s="8">
        <f t="shared" si="558"/>
        <v>0.35179112697095966</v>
      </c>
      <c r="BN390" s="8">
        <f t="shared" si="559"/>
        <v>0.64761087740120993</v>
      </c>
    </row>
    <row r="391" spans="1:66" x14ac:dyDescent="0.25">
      <c r="A391" t="s">
        <v>122</v>
      </c>
      <c r="B391" t="s">
        <v>135</v>
      </c>
      <c r="C391" t="s">
        <v>127</v>
      </c>
      <c r="D391" t="s">
        <v>497</v>
      </c>
      <c r="E391">
        <f>VLOOKUP(A391,home!$A$2:$E$405,3,FALSE)</f>
        <v>1.2563600782778901</v>
      </c>
      <c r="F391">
        <f>VLOOKUP(B391,home!$B$2:$E$405,3,FALSE)</f>
        <v>0.69</v>
      </c>
      <c r="G391">
        <f>VLOOKUP(C391,away!$B$2:$E$405,4,FALSE)</f>
        <v>1.1399999999999999</v>
      </c>
      <c r="H391">
        <f>VLOOKUP(A391,away!$A$2:$E$405,3,FALSE)</f>
        <v>1.0958904109589001</v>
      </c>
      <c r="I391">
        <f>VLOOKUP(C391,away!$B$2:$E$405,3,FALSE)</f>
        <v>0.95</v>
      </c>
      <c r="J391">
        <f>VLOOKUP(B391,home!$B$2:$E$405,4,FALSE)</f>
        <v>1.04</v>
      </c>
      <c r="K391" s="3">
        <f t="shared" si="504"/>
        <v>0.98825283757338822</v>
      </c>
      <c r="L391" s="3">
        <f t="shared" si="505"/>
        <v>1.0827397260273932</v>
      </c>
      <c r="M391" s="5">
        <f t="shared" si="506"/>
        <v>0.12606059642863407</v>
      </c>
      <c r="N391" s="5">
        <f t="shared" si="507"/>
        <v>0.12457974212679133</v>
      </c>
      <c r="O391" s="5">
        <f t="shared" si="508"/>
        <v>0.13649081563998902</v>
      </c>
      <c r="P391" s="5">
        <f t="shared" si="509"/>
        <v>0.13488743585892535</v>
      </c>
      <c r="Q391" s="5">
        <f t="shared" si="510"/>
        <v>6.155814183048125E-2</v>
      </c>
      <c r="R391" s="5">
        <f t="shared" si="511"/>
        <v>7.389201416564857E-2</v>
      </c>
      <c r="S391" s="5">
        <f t="shared" si="512"/>
        <v>3.6083083985121604E-2</v>
      </c>
      <c r="T391" s="5">
        <f t="shared" si="513"/>
        <v>6.665144562029067E-2</v>
      </c>
      <c r="U391" s="5">
        <f t="shared" si="514"/>
        <v>7.3023992673215188E-2</v>
      </c>
      <c r="V391" s="5">
        <f t="shared" si="515"/>
        <v>4.2899603793065261E-3</v>
      </c>
      <c r="W391" s="5">
        <f t="shared" si="516"/>
        <v>2.0278336113239398E-2</v>
      </c>
      <c r="X391" s="5">
        <f t="shared" si="517"/>
        <v>2.195616008754022E-2</v>
      </c>
      <c r="Y391" s="5">
        <f t="shared" si="518"/>
        <v>1.1886403378898439E-2</v>
      </c>
      <c r="Z391" s="5">
        <f t="shared" si="519"/>
        <v>2.6668606391108865E-2</v>
      </c>
      <c r="AA391" s="5">
        <f t="shared" si="520"/>
        <v>2.6355325940141131E-2</v>
      </c>
      <c r="AB391" s="5">
        <f t="shared" si="521"/>
        <v>1.3022862822757997E-2</v>
      </c>
      <c r="AC391" s="5">
        <f t="shared" si="522"/>
        <v>2.8689662545972202E-4</v>
      </c>
      <c r="AD391" s="5">
        <f t="shared" si="523"/>
        <v>5.0100308012939361E-3</v>
      </c>
      <c r="AE391" s="5">
        <f t="shared" si="524"/>
        <v>5.4245593771817969E-3</v>
      </c>
      <c r="AF391" s="5">
        <f t="shared" si="525"/>
        <v>2.9366929669345726E-3</v>
      </c>
      <c r="AG391" s="5">
        <f t="shared" si="526"/>
        <v>1.0598913794817705E-3</v>
      </c>
      <c r="AH391" s="5">
        <f t="shared" si="527"/>
        <v>7.2187898943604006E-3</v>
      </c>
      <c r="AI391" s="5">
        <f t="shared" si="528"/>
        <v>7.1339895969477641E-3</v>
      </c>
      <c r="AJ391" s="5">
        <f t="shared" si="529"/>
        <v>3.5250927312013296E-3</v>
      </c>
      <c r="AK391" s="5">
        <f t="shared" si="530"/>
        <v>1.16122763143968E-3</v>
      </c>
      <c r="AL391" s="5">
        <f t="shared" si="531"/>
        <v>1.2279412048236249E-5</v>
      </c>
      <c r="AM391" s="5">
        <f t="shared" si="532"/>
        <v>9.9023543114176195E-4</v>
      </c>
      <c r="AN391" s="5">
        <f t="shared" si="533"/>
        <v>1.0721672394170489E-3</v>
      </c>
      <c r="AO391" s="5">
        <f t="shared" si="534"/>
        <v>5.8043903153098093E-4</v>
      </c>
      <c r="AP391" s="5">
        <f t="shared" si="535"/>
        <v>2.094881326584866E-4</v>
      </c>
      <c r="AQ391" s="5">
        <f t="shared" si="536"/>
        <v>5.6705280840159992E-5</v>
      </c>
      <c r="AR391" s="5">
        <f t="shared" si="537"/>
        <v>1.5632141184938194E-3</v>
      </c>
      <c r="AS391" s="5">
        <f t="shared" si="538"/>
        <v>1.5448507883362994E-3</v>
      </c>
      <c r="AT391" s="5">
        <f t="shared" si="539"/>
        <v>7.6335158760041679E-4</v>
      </c>
      <c r="AU391" s="5">
        <f t="shared" si="540"/>
        <v>2.5146145750408764E-4</v>
      </c>
      <c r="AV391" s="5">
        <f t="shared" si="541"/>
        <v>6.2126874729688633E-5</v>
      </c>
      <c r="AW391" s="5">
        <f t="shared" si="542"/>
        <v>3.649784424595872E-7</v>
      </c>
      <c r="AX391" s="5">
        <f t="shared" si="543"/>
        <v>1.6310049578192553E-4</v>
      </c>
      <c r="AY391" s="5">
        <f t="shared" si="544"/>
        <v>1.7659538611785404E-4</v>
      </c>
      <c r="AZ391" s="5">
        <f t="shared" si="545"/>
        <v>9.5603419991473497E-5</v>
      </c>
      <c r="BA391" s="5">
        <f t="shared" si="546"/>
        <v>3.4504540256283273E-5</v>
      </c>
      <c r="BB391" s="5">
        <f t="shared" si="547"/>
        <v>9.3398591159473277E-6</v>
      </c>
      <c r="BC391" s="5">
        <f t="shared" si="548"/>
        <v>2.0225273000670529E-6</v>
      </c>
      <c r="BD391" s="5">
        <f t="shared" si="549"/>
        <v>2.8209233773002505E-4</v>
      </c>
      <c r="BE391" s="5">
        <f t="shared" si="550"/>
        <v>2.7877855321940776E-4</v>
      </c>
      <c r="BF391" s="5">
        <f t="shared" si="551"/>
        <v>1.3775184813684177E-4</v>
      </c>
      <c r="BG391" s="5">
        <f t="shared" si="552"/>
        <v>4.5377884934070788E-5</v>
      </c>
      <c r="BH391" s="5">
        <f t="shared" si="553"/>
        <v>1.1211205887293537E-5</v>
      </c>
      <c r="BI391" s="5">
        <f t="shared" si="554"/>
        <v>2.2159012061474635E-6</v>
      </c>
      <c r="BJ391" s="8">
        <f t="shared" si="555"/>
        <v>0.32473160502628534</v>
      </c>
      <c r="BK391" s="8">
        <f t="shared" si="556"/>
        <v>0.30179684807561336</v>
      </c>
      <c r="BL391" s="8">
        <f t="shared" si="557"/>
        <v>0.34676654365347925</v>
      </c>
      <c r="BM391" s="8">
        <f t="shared" si="558"/>
        <v>0.34231862668834184</v>
      </c>
      <c r="BN391" s="8">
        <f t="shared" si="559"/>
        <v>0.65746874605046968</v>
      </c>
    </row>
    <row r="392" spans="1:66" x14ac:dyDescent="0.25">
      <c r="A392" t="s">
        <v>122</v>
      </c>
      <c r="B392" t="s">
        <v>137</v>
      </c>
      <c r="C392" t="s">
        <v>123</v>
      </c>
      <c r="D392" t="s">
        <v>497</v>
      </c>
      <c r="E392">
        <f>VLOOKUP(A392,home!$A$2:$E$405,3,FALSE)</f>
        <v>1.2563600782778901</v>
      </c>
      <c r="F392">
        <f>VLOOKUP(B392,home!$B$2:$E$405,3,FALSE)</f>
        <v>1.0900000000000001</v>
      </c>
      <c r="G392">
        <f>VLOOKUP(C392,away!$B$2:$E$405,4,FALSE)</f>
        <v>0.99</v>
      </c>
      <c r="H392">
        <f>VLOOKUP(A392,away!$A$2:$E$405,3,FALSE)</f>
        <v>1.0958904109589001</v>
      </c>
      <c r="I392">
        <f>VLOOKUP(C392,away!$B$2:$E$405,3,FALSE)</f>
        <v>0.72</v>
      </c>
      <c r="J392">
        <f>VLOOKUP(B392,home!$B$2:$E$405,4,FALSE)</f>
        <v>0.91</v>
      </c>
      <c r="K392" s="3">
        <f t="shared" si="504"/>
        <v>1.3557381604696712</v>
      </c>
      <c r="L392" s="3">
        <f t="shared" si="505"/>
        <v>0.71802739726027132</v>
      </c>
      <c r="M392" s="5">
        <f t="shared" si="506"/>
        <v>0.12571151535838623</v>
      </c>
      <c r="N392" s="5">
        <f t="shared" si="507"/>
        <v>0.17043189858183336</v>
      </c>
      <c r="O392" s="5">
        <f t="shared" si="508"/>
        <v>9.0264312178426689E-2</v>
      </c>
      <c r="P392" s="5">
        <f t="shared" si="509"/>
        <v>0.12237477254884031</v>
      </c>
      <c r="Q392" s="5">
        <f t="shared" si="510"/>
        <v>0.11553051433434418</v>
      </c>
      <c r="R392" s="5">
        <f t="shared" si="511"/>
        <v>3.2406124569482164E-2</v>
      </c>
      <c r="S392" s="5">
        <f t="shared" si="512"/>
        <v>2.9781649106860011E-2</v>
      </c>
      <c r="T392" s="5">
        <f t="shared" si="513"/>
        <v>8.2954074511629616E-2</v>
      </c>
      <c r="U392" s="5">
        <f t="shared" si="514"/>
        <v>4.3934219711780756E-2</v>
      </c>
      <c r="V392" s="5">
        <f t="shared" si="515"/>
        <v>3.2212398939228584E-3</v>
      </c>
      <c r="W392" s="5">
        <f t="shared" si="516"/>
        <v>5.2209708993919593E-2</v>
      </c>
      <c r="X392" s="5">
        <f t="shared" si="517"/>
        <v>3.7488001460620257E-2</v>
      </c>
      <c r="Y392" s="5">
        <f t="shared" si="518"/>
        <v>1.3458706058629208E-2</v>
      </c>
      <c r="Z392" s="5">
        <f t="shared" si="519"/>
        <v>7.7561617599724688E-3</v>
      </c>
      <c r="AA392" s="5">
        <f t="shared" si="520"/>
        <v>1.0515324476770281E-2</v>
      </c>
      <c r="AB392" s="5">
        <f t="shared" si="521"/>
        <v>7.128013331439126E-3</v>
      </c>
      <c r="AC392" s="5">
        <f t="shared" si="522"/>
        <v>1.9598368644881822E-4</v>
      </c>
      <c r="AD392" s="5">
        <f t="shared" si="523"/>
        <v>1.7695673707518348E-2</v>
      </c>
      <c r="AE392" s="5">
        <f t="shared" si="524"/>
        <v>1.2705978534976415E-2</v>
      </c>
      <c r="AF392" s="5">
        <f t="shared" si="525"/>
        <v>4.5616203485569955E-3</v>
      </c>
      <c r="AG392" s="5">
        <f t="shared" si="526"/>
        <v>1.0917894620546236E-3</v>
      </c>
      <c r="AH392" s="5">
        <f t="shared" si="527"/>
        <v>1.3922841603106687E-3</v>
      </c>
      <c r="AI392" s="5">
        <f t="shared" si="528"/>
        <v>1.8875727663506467E-3</v>
      </c>
      <c r="AJ392" s="5">
        <f t="shared" si="529"/>
        <v>1.2795272150024374E-3</v>
      </c>
      <c r="AK392" s="5">
        <f t="shared" si="530"/>
        <v>5.7823462424609541E-4</v>
      </c>
      <c r="AL392" s="5">
        <f t="shared" si="531"/>
        <v>7.6312687772743326E-6</v>
      </c>
      <c r="AM392" s="5">
        <f t="shared" si="532"/>
        <v>4.7981400241004909E-3</v>
      </c>
      <c r="AN392" s="5">
        <f t="shared" si="533"/>
        <v>3.4451959931952108E-3</v>
      </c>
      <c r="AO392" s="5">
        <f t="shared" si="534"/>
        <v>1.2368725560227363E-3</v>
      </c>
      <c r="AP392" s="5">
        <f t="shared" si="535"/>
        <v>2.9603612738122152E-4</v>
      </c>
      <c r="AQ392" s="5">
        <f t="shared" si="536"/>
        <v>5.3140512509637136E-5</v>
      </c>
      <c r="AR392" s="5">
        <f t="shared" si="537"/>
        <v>1.9993963437491447E-4</v>
      </c>
      <c r="AS392" s="5">
        <f t="shared" si="538"/>
        <v>2.7106579211242515E-4</v>
      </c>
      <c r="AT392" s="5">
        <f t="shared" si="539"/>
        <v>1.8374711918237683E-4</v>
      </c>
      <c r="AU392" s="5">
        <f t="shared" si="540"/>
        <v>8.3037660450639014E-5</v>
      </c>
      <c r="AV392" s="5">
        <f t="shared" si="541"/>
        <v>2.8144331257263627E-5</v>
      </c>
      <c r="AW392" s="5">
        <f t="shared" si="542"/>
        <v>2.063531416477338E-7</v>
      </c>
      <c r="AX392" s="5">
        <f t="shared" si="543"/>
        <v>1.0841702549916497E-3</v>
      </c>
      <c r="AY392" s="5">
        <f t="shared" si="544"/>
        <v>7.7846394637865889E-4</v>
      </c>
      <c r="AZ392" s="5">
        <f t="shared" si="545"/>
        <v>2.794792206396139E-4</v>
      </c>
      <c r="BA392" s="5">
        <f t="shared" si="546"/>
        <v>6.6891245794730361E-5</v>
      </c>
      <c r="BB392" s="5">
        <f t="shared" si="547"/>
        <v>1.2007436779371823E-5</v>
      </c>
      <c r="BC392" s="5">
        <f t="shared" si="548"/>
        <v>1.7243337156919219E-6</v>
      </c>
      <c r="BD392" s="5">
        <f t="shared" si="549"/>
        <v>2.3927022546565011E-5</v>
      </c>
      <c r="BE392" s="5">
        <f t="shared" si="550"/>
        <v>3.2438777532796391E-5</v>
      </c>
      <c r="BF392" s="5">
        <f t="shared" si="551"/>
        <v>2.1989244290099142E-5</v>
      </c>
      <c r="BG392" s="5">
        <f t="shared" si="552"/>
        <v>9.937219201325746E-6</v>
      </c>
      <c r="BH392" s="5">
        <f t="shared" si="553"/>
        <v>3.3680668200473152E-6</v>
      </c>
      <c r="BI392" s="5">
        <f t="shared" si="554"/>
        <v>9.1324334298997663E-7</v>
      </c>
      <c r="BJ392" s="8">
        <f t="shared" si="555"/>
        <v>0.52018008764559176</v>
      </c>
      <c r="BK392" s="8">
        <f t="shared" si="556"/>
        <v>0.28207125580961412</v>
      </c>
      <c r="BL392" s="8">
        <f t="shared" si="557"/>
        <v>0.19024412114492029</v>
      </c>
      <c r="BM392" s="8">
        <f t="shared" si="558"/>
        <v>0.34275423119554865</v>
      </c>
      <c r="BN392" s="8">
        <f t="shared" si="559"/>
        <v>0.65671913757131284</v>
      </c>
    </row>
    <row r="393" spans="1:66" x14ac:dyDescent="0.25">
      <c r="A393" t="s">
        <v>122</v>
      </c>
      <c r="B393" t="s">
        <v>138</v>
      </c>
      <c r="C393" t="s">
        <v>144</v>
      </c>
      <c r="D393" t="s">
        <v>497</v>
      </c>
      <c r="E393">
        <f>VLOOKUP(A393,home!$A$2:$E$405,3,FALSE)</f>
        <v>1.2563600782778901</v>
      </c>
      <c r="F393">
        <f>VLOOKUP(B393,home!$B$2:$E$405,3,FALSE)</f>
        <v>1.36</v>
      </c>
      <c r="G393">
        <f>VLOOKUP(C393,away!$B$2:$E$405,4,FALSE)</f>
        <v>1.27</v>
      </c>
      <c r="H393">
        <f>VLOOKUP(A393,away!$A$2:$E$405,3,FALSE)</f>
        <v>1.0958904109589001</v>
      </c>
      <c r="I393">
        <f>VLOOKUP(C393,away!$B$2:$E$405,3,FALSE)</f>
        <v>1.45</v>
      </c>
      <c r="J393">
        <f>VLOOKUP(B393,home!$B$2:$E$405,4,FALSE)</f>
        <v>1.1299999999999999</v>
      </c>
      <c r="K393" s="3">
        <f t="shared" si="504"/>
        <v>2.169985127201572</v>
      </c>
      <c r="L393" s="3">
        <f t="shared" si="505"/>
        <v>1.7956164383561577</v>
      </c>
      <c r="M393" s="5">
        <f t="shared" si="506"/>
        <v>1.8956629526305217E-2</v>
      </c>
      <c r="N393" s="5">
        <f t="shared" si="507"/>
        <v>4.1135604133952501E-2</v>
      </c>
      <c r="O393" s="5">
        <f t="shared" si="508"/>
        <v>3.4038835593261353E-2</v>
      </c>
      <c r="P393" s="5">
        <f t="shared" si="509"/>
        <v>7.3863766984636633E-2</v>
      </c>
      <c r="Q393" s="5">
        <f t="shared" si="510"/>
        <v>4.4631824584564224E-2</v>
      </c>
      <c r="R393" s="5">
        <f t="shared" si="511"/>
        <v>3.0560346366881382E-2</v>
      </c>
      <c r="S393" s="5">
        <f t="shared" si="512"/>
        <v>7.1951821203102909E-2</v>
      </c>
      <c r="T393" s="5">
        <f t="shared" si="513"/>
        <v>8.0141637897872015E-2</v>
      </c>
      <c r="U393" s="5">
        <f t="shared" si="514"/>
        <v>6.6315497098261192E-2</v>
      </c>
      <c r="V393" s="5">
        <f t="shared" si="515"/>
        <v>3.1150829189635611E-2</v>
      </c>
      <c r="W393" s="5">
        <f t="shared" si="516"/>
        <v>3.2283465182791279E-2</v>
      </c>
      <c r="X393" s="5">
        <f t="shared" si="517"/>
        <v>5.79687207693187E-2</v>
      </c>
      <c r="Y393" s="5">
        <f t="shared" si="518"/>
        <v>5.2044793961933344E-2</v>
      </c>
      <c r="Z393" s="5">
        <f t="shared" si="519"/>
        <v>1.8291553432743368E-2</v>
      </c>
      <c r="AA393" s="5">
        <f t="shared" si="520"/>
        <v>3.9692398902465967E-2</v>
      </c>
      <c r="AB393" s="5">
        <f t="shared" si="521"/>
        <v>4.3065957640651582E-2</v>
      </c>
      <c r="AC393" s="5">
        <f t="shared" si="522"/>
        <v>7.5861243735621236E-3</v>
      </c>
      <c r="AD393" s="5">
        <f t="shared" si="523"/>
        <v>1.7513659825296714E-2</v>
      </c>
      <c r="AE393" s="5">
        <f t="shared" si="524"/>
        <v>3.1447815478080614E-2</v>
      </c>
      <c r="AF393" s="5">
        <f t="shared" si="525"/>
        <v>2.8234107211416382E-2</v>
      </c>
      <c r="AG393" s="5">
        <f t="shared" si="526"/>
        <v>1.6899209010376465E-2</v>
      </c>
      <c r="AH393" s="5">
        <f t="shared" si="527"/>
        <v>8.211153506726002E-3</v>
      </c>
      <c r="AI393" s="5">
        <f t="shared" si="528"/>
        <v>1.7818080986764458E-2</v>
      </c>
      <c r="AJ393" s="5">
        <f t="shared" si="529"/>
        <v>1.9332485368275996E-2</v>
      </c>
      <c r="AK393" s="5">
        <f t="shared" si="530"/>
        <v>1.3983735240333639E-2</v>
      </c>
      <c r="AL393" s="5">
        <f t="shared" si="531"/>
        <v>1.1823615000075996E-3</v>
      </c>
      <c r="AM393" s="5">
        <f t="shared" si="532"/>
        <v>7.6008762687523115E-3</v>
      </c>
      <c r="AN393" s="5">
        <f t="shared" si="533"/>
        <v>1.3648258374082869E-2</v>
      </c>
      <c r="AO393" s="5">
        <f t="shared" si="534"/>
        <v>1.2253518545717644E-2</v>
      </c>
      <c r="AP393" s="5">
        <f t="shared" si="535"/>
        <v>7.334206442797548E-3</v>
      </c>
      <c r="AQ393" s="5">
        <f t="shared" si="536"/>
        <v>3.2923554127462307E-3</v>
      </c>
      <c r="AR393" s="5">
        <f t="shared" si="537"/>
        <v>2.9488164429086008E-3</v>
      </c>
      <c r="AS393" s="5">
        <f t="shared" si="538"/>
        <v>6.3988878239591065E-3</v>
      </c>
      <c r="AT393" s="5">
        <f t="shared" si="539"/>
        <v>6.9427457043112475E-3</v>
      </c>
      <c r="AU393" s="5">
        <f t="shared" si="540"/>
        <v>5.0218849734326703E-3</v>
      </c>
      <c r="AV393" s="5">
        <f t="shared" si="541"/>
        <v>2.7243539257164888E-3</v>
      </c>
      <c r="AW393" s="5">
        <f t="shared" si="542"/>
        <v>1.2797292866003842E-4</v>
      </c>
      <c r="AX393" s="5">
        <f t="shared" si="543"/>
        <v>2.7489647428153162E-3</v>
      </c>
      <c r="AY393" s="5">
        <f t="shared" si="544"/>
        <v>4.9360862806606893E-3</v>
      </c>
      <c r="AZ393" s="5">
        <f t="shared" si="545"/>
        <v>4.4316588333493208E-3</v>
      </c>
      <c r="BA393" s="5">
        <f t="shared" si="546"/>
        <v>2.6525198167827711E-3</v>
      </c>
      <c r="BB393" s="5">
        <f t="shared" si="547"/>
        <v>1.1907270465201525E-3</v>
      </c>
      <c r="BC393" s="5">
        <f t="shared" si="548"/>
        <v>4.2761781166537216E-4</v>
      </c>
      <c r="BD393" s="5">
        <f t="shared" si="549"/>
        <v>8.8249054643027005E-4</v>
      </c>
      <c r="BE393" s="5">
        <f t="shared" si="550"/>
        <v>1.9149913606496744E-3</v>
      </c>
      <c r="BF393" s="5">
        <f t="shared" si="551"/>
        <v>2.0777513856646479E-3</v>
      </c>
      <c r="BG393" s="5">
        <f t="shared" si="552"/>
        <v>1.5028965349715812E-3</v>
      </c>
      <c r="BH393" s="5">
        <f t="shared" si="553"/>
        <v>8.1531578215277706E-4</v>
      </c>
      <c r="BI393" s="5">
        <f t="shared" si="554"/>
        <v>3.5384462424884871E-4</v>
      </c>
      <c r="BJ393" s="8">
        <f t="shared" si="555"/>
        <v>0.46281762763149253</v>
      </c>
      <c r="BK393" s="8">
        <f t="shared" si="556"/>
        <v>0.2096276190579108</v>
      </c>
      <c r="BL393" s="8">
        <f t="shared" si="557"/>
        <v>0.30460246980806743</v>
      </c>
      <c r="BM393" s="8">
        <f t="shared" si="558"/>
        <v>0.74734414938861182</v>
      </c>
      <c r="BN393" s="8">
        <f t="shared" si="559"/>
        <v>0.24318700718960129</v>
      </c>
    </row>
    <row r="394" spans="1:66" s="10" customFormat="1" x14ac:dyDescent="0.25">
      <c r="A394" t="s">
        <v>122</v>
      </c>
      <c r="B394" t="s">
        <v>139</v>
      </c>
      <c r="C394" t="s">
        <v>130</v>
      </c>
      <c r="D394" t="s">
        <v>497</v>
      </c>
      <c r="E394">
        <f>VLOOKUP(A394,home!$A$2:$E$405,3,FALSE)</f>
        <v>1.2563600782778901</v>
      </c>
      <c r="F394">
        <f>VLOOKUP(B394,home!$B$2:$E$405,3,FALSE)</f>
        <v>0.83</v>
      </c>
      <c r="G394">
        <f>VLOOKUP(C394,away!$B$2:$E$405,4,FALSE)</f>
        <v>0.87</v>
      </c>
      <c r="H394">
        <f>VLOOKUP(A394,away!$A$2:$E$405,3,FALSE)</f>
        <v>1.0958904109589001</v>
      </c>
      <c r="I394">
        <f>VLOOKUP(C394,away!$B$2:$E$405,3,FALSE)</f>
        <v>1.41</v>
      </c>
      <c r="J394">
        <f>VLOOKUP(B394,home!$B$2:$E$405,4,FALSE)</f>
        <v>0.74</v>
      </c>
      <c r="K394" s="3">
        <f t="shared" si="504"/>
        <v>0.90721761252446431</v>
      </c>
      <c r="L394" s="3">
        <f t="shared" si="505"/>
        <v>1.1434520547945162</v>
      </c>
      <c r="M394" s="5">
        <f t="shared" si="506"/>
        <v>0.12864872288947862</v>
      </c>
      <c r="N394" s="5">
        <f t="shared" si="507"/>
        <v>0.1167123872341142</v>
      </c>
      <c r="O394" s="5">
        <f t="shared" si="508"/>
        <v>0.14710364653466465</v>
      </c>
      <c r="P394" s="5">
        <f t="shared" si="509"/>
        <v>0.13345501900282117</v>
      </c>
      <c r="Q394" s="5">
        <f t="shared" si="510"/>
        <v>5.2941766649281921E-2</v>
      </c>
      <c r="R394" s="5">
        <f t="shared" si="511"/>
        <v>8.4102983448914273E-2</v>
      </c>
      <c r="S394" s="5">
        <f t="shared" si="512"/>
        <v>3.4610219396316963E-2</v>
      </c>
      <c r="T394" s="5">
        <f t="shared" si="513"/>
        <v>6.053637185957321E-2</v>
      </c>
      <c r="U394" s="5">
        <f t="shared" si="514"/>
        <v>7.629970785070854E-2</v>
      </c>
      <c r="V394" s="5">
        <f t="shared" si="515"/>
        <v>3.9892501961807415E-3</v>
      </c>
      <c r="W394" s="5">
        <f t="shared" si="516"/>
        <v>1.6009901047462954E-2</v>
      </c>
      <c r="X394" s="5">
        <f t="shared" si="517"/>
        <v>1.8306554249778392E-2</v>
      </c>
      <c r="Y394" s="5">
        <f t="shared" si="518"/>
        <v>1.0466333536558195E-2</v>
      </c>
      <c r="Z394" s="5">
        <f t="shared" si="519"/>
        <v>3.2055909746336736E-2</v>
      </c>
      <c r="AA394" s="5">
        <f t="shared" si="520"/>
        <v>2.908168590737132E-2</v>
      </c>
      <c r="AB394" s="5">
        <f t="shared" si="521"/>
        <v>1.3191708828535884E-2</v>
      </c>
      <c r="AC394" s="5">
        <f t="shared" si="522"/>
        <v>2.5864299737145372E-4</v>
      </c>
      <c r="AD394" s="5">
        <f t="shared" si="523"/>
        <v>3.6311160512580653E-3</v>
      </c>
      <c r="AE394" s="5">
        <f t="shared" si="524"/>
        <v>4.1520071100083844E-3</v>
      </c>
      <c r="AF394" s="5">
        <f t="shared" si="525"/>
        <v>2.3738105307302645E-3</v>
      </c>
      <c r="AG394" s="5">
        <f t="shared" si="526"/>
        <v>9.047795096854607E-4</v>
      </c>
      <c r="AH394" s="5">
        <f t="shared" si="527"/>
        <v>9.1635989669390742E-3</v>
      </c>
      <c r="AI394" s="5">
        <f t="shared" si="528"/>
        <v>8.3133783769181145E-3</v>
      </c>
      <c r="AJ394" s="5">
        <f t="shared" si="529"/>
        <v>3.7710216415600788E-3</v>
      </c>
      <c r="AK394" s="5">
        <f t="shared" si="530"/>
        <v>1.1403790834780738E-3</v>
      </c>
      <c r="AL394" s="5">
        <f t="shared" si="531"/>
        <v>1.0732234367785356E-5</v>
      </c>
      <c r="AM394" s="5">
        <f t="shared" si="532"/>
        <v>6.5884248696432052E-4</v>
      </c>
      <c r="AN394" s="5">
        <f t="shared" si="533"/>
        <v>7.5335479550528157E-4</v>
      </c>
      <c r="AO394" s="5">
        <f t="shared" si="534"/>
        <v>4.3071254445490844E-4</v>
      </c>
      <c r="AP394" s="5">
        <f t="shared" si="535"/>
        <v>1.6416638132757982E-4</v>
      </c>
      <c r="AQ394" s="5">
        <f t="shared" si="536"/>
        <v>4.6929096514300313E-5</v>
      </c>
      <c r="AR394" s="5">
        <f t="shared" si="537"/>
        <v>2.0956272136118752E-3</v>
      </c>
      <c r="AS394" s="5">
        <f t="shared" si="538"/>
        <v>1.9011899174742608E-3</v>
      </c>
      <c r="AT394" s="5">
        <f t="shared" si="539"/>
        <v>8.6239648894329099E-4</v>
      </c>
      <c r="AU394" s="5">
        <f t="shared" si="540"/>
        <v>2.6079376124953774E-4</v>
      </c>
      <c r="AV394" s="5">
        <f t="shared" si="541"/>
        <v>5.9149173360520193E-5</v>
      </c>
      <c r="AW394" s="5">
        <f t="shared" si="542"/>
        <v>3.0925524891140546E-7</v>
      </c>
      <c r="AX394" s="5">
        <f t="shared" si="543"/>
        <v>9.9618918008908522E-5</v>
      </c>
      <c r="AY394" s="5">
        <f t="shared" si="544"/>
        <v>1.139094564936929E-4</v>
      </c>
      <c r="AZ394" s="5">
        <f t="shared" si="545"/>
        <v>6.5125001044119852E-5</v>
      </c>
      <c r="BA394" s="5">
        <f t="shared" si="546"/>
        <v>2.4822438754131287E-5</v>
      </c>
      <c r="BB394" s="5">
        <f t="shared" si="547"/>
        <v>7.0958171496056126E-6</v>
      </c>
      <c r="BC394" s="5">
        <f t="shared" si="548"/>
        <v>1.6227453400325384E-6</v>
      </c>
      <c r="BD394" s="5">
        <f t="shared" si="549"/>
        <v>3.9937487391463432E-4</v>
      </c>
      <c r="BE394" s="5">
        <f t="shared" si="550"/>
        <v>3.6231991961509349E-4</v>
      </c>
      <c r="BF394" s="5">
        <f t="shared" si="551"/>
        <v>1.6435150622163045E-4</v>
      </c>
      <c r="BG394" s="5">
        <f t="shared" si="552"/>
        <v>4.9700860363062412E-5</v>
      </c>
      <c r="BH394" s="5">
        <f t="shared" si="553"/>
        <v>1.1272373969747315E-5</v>
      </c>
      <c r="BI394" s="5">
        <f t="shared" si="554"/>
        <v>2.0452992400634156E-6</v>
      </c>
      <c r="BJ394" s="8">
        <f t="shared" si="555"/>
        <v>0.2884012274600079</v>
      </c>
      <c r="BK394" s="8">
        <f t="shared" si="556"/>
        <v>0.3010864961730304</v>
      </c>
      <c r="BL394" s="8">
        <f t="shared" si="557"/>
        <v>0.3783363320270538</v>
      </c>
      <c r="BM394" s="8">
        <f t="shared" si="558"/>
        <v>0.33680183944590919</v>
      </c>
      <c r="BN394" s="8">
        <f t="shared" si="559"/>
        <v>0.66296452575927489</v>
      </c>
    </row>
    <row r="395" spans="1:66" x14ac:dyDescent="0.25">
      <c r="A395" t="s">
        <v>122</v>
      </c>
      <c r="B395" t="s">
        <v>141</v>
      </c>
      <c r="C395" t="s">
        <v>401</v>
      </c>
      <c r="D395" t="s">
        <v>497</v>
      </c>
      <c r="E395">
        <f>VLOOKUP(A395,home!$A$2:$E$405,3,FALSE)</f>
        <v>1.2563600782778901</v>
      </c>
      <c r="F395">
        <f>VLOOKUP(B395,home!$B$2:$E$405,3,FALSE)</f>
        <v>0.83</v>
      </c>
      <c r="G395">
        <f>VLOOKUP(C395,away!$B$2:$E$405,4,FALSE)</f>
        <v>0.83</v>
      </c>
      <c r="H395">
        <f>VLOOKUP(A395,away!$A$2:$E$405,3,FALSE)</f>
        <v>1.0958904109589001</v>
      </c>
      <c r="I395">
        <f>VLOOKUP(C395,away!$B$2:$E$405,3,FALSE)</f>
        <v>0.8</v>
      </c>
      <c r="J395">
        <f>VLOOKUP(B395,home!$B$2:$E$405,4,FALSE)</f>
        <v>0.71</v>
      </c>
      <c r="K395" s="3">
        <f t="shared" si="504"/>
        <v>0.8655064579256383</v>
      </c>
      <c r="L395" s="3">
        <f t="shared" si="505"/>
        <v>0.62246575342465527</v>
      </c>
      <c r="M395" s="5">
        <f t="shared" si="506"/>
        <v>0.22583012732358396</v>
      </c>
      <c r="N395" s="5">
        <f t="shared" si="507"/>
        <v>0.19545743359273107</v>
      </c>
      <c r="O395" s="5">
        <f t="shared" si="508"/>
        <v>0.14057152035046055</v>
      </c>
      <c r="P395" s="5">
        <f t="shared" si="509"/>
        <v>0.12166555866374888</v>
      </c>
      <c r="Q395" s="5">
        <f t="shared" si="510"/>
        <v>8.4584835512040171E-2</v>
      </c>
      <c r="R395" s="5">
        <f t="shared" si="511"/>
        <v>4.3750478662499336E-2</v>
      </c>
      <c r="S395" s="5">
        <f t="shared" si="512"/>
        <v>1.6386773036433853E-2</v>
      </c>
      <c r="T395" s="5">
        <f t="shared" si="513"/>
        <v>5.2651163365302629E-2</v>
      </c>
      <c r="U395" s="5">
        <f t="shared" si="514"/>
        <v>3.7866321819731014E-2</v>
      </c>
      <c r="V395" s="5">
        <f t="shared" si="515"/>
        <v>9.8092703563519719E-4</v>
      </c>
      <c r="W395" s="5">
        <f t="shared" si="516"/>
        <v>2.4402907126082878E-2</v>
      </c>
      <c r="X395" s="5">
        <f t="shared" si="517"/>
        <v>1.5189973969989071E-2</v>
      </c>
      <c r="Y395" s="5">
        <f t="shared" si="518"/>
        <v>4.7276192958650735E-3</v>
      </c>
      <c r="Z395" s="5">
        <f t="shared" si="519"/>
        <v>9.0777248877806516E-3</v>
      </c>
      <c r="AA395" s="5">
        <f t="shared" si="520"/>
        <v>7.856829513646444E-3</v>
      </c>
      <c r="AB395" s="5">
        <f t="shared" si="521"/>
        <v>3.4000683414408747E-3</v>
      </c>
      <c r="AC395" s="5">
        <f t="shared" si="522"/>
        <v>3.3029537847026843E-5</v>
      </c>
      <c r="AD395" s="5">
        <f t="shared" si="523"/>
        <v>5.2802184274460765E-3</v>
      </c>
      <c r="AE395" s="5">
        <f t="shared" si="524"/>
        <v>3.2867551416869713E-3</v>
      </c>
      <c r="AF395" s="5">
        <f t="shared" si="525"/>
        <v>1.0229462577962698E-3</v>
      </c>
      <c r="AG395" s="5">
        <f t="shared" si="526"/>
        <v>2.1224967102402895E-4</v>
      </c>
      <c r="AH395" s="5">
        <f t="shared" si="527"/>
        <v>1.4126432154135315E-3</v>
      </c>
      <c r="AI395" s="5">
        <f t="shared" si="528"/>
        <v>1.2226518256852502E-3</v>
      </c>
      <c r="AJ395" s="5">
        <f t="shared" si="529"/>
        <v>5.2910652546257785E-4</v>
      </c>
      <c r="AK395" s="5">
        <f t="shared" si="530"/>
        <v>1.5264837157281914E-4</v>
      </c>
      <c r="AL395" s="5">
        <f t="shared" si="531"/>
        <v>7.117840692364155E-7</v>
      </c>
      <c r="AM395" s="5">
        <f t="shared" si="532"/>
        <v>9.1401262964250769E-4</v>
      </c>
      <c r="AN395" s="5">
        <f t="shared" si="533"/>
        <v>5.68941560150074E-4</v>
      </c>
      <c r="AO395" s="5">
        <f t="shared" si="534"/>
        <v>1.7707331844670729E-4</v>
      </c>
      <c r="AP395" s="5">
        <f t="shared" si="535"/>
        <v>3.6740692192777858E-5</v>
      </c>
      <c r="AQ395" s="5">
        <f t="shared" si="536"/>
        <v>5.7174556617802028E-6</v>
      </c>
      <c r="AR395" s="5">
        <f t="shared" si="537"/>
        <v>1.758644046805224E-4</v>
      </c>
      <c r="AS395" s="5">
        <f t="shared" si="538"/>
        <v>1.5221177797023998E-4</v>
      </c>
      <c r="AT395" s="5">
        <f t="shared" si="539"/>
        <v>6.5870138402793056E-5</v>
      </c>
      <c r="AU395" s="5">
        <f t="shared" si="540"/>
        <v>1.9003676724024329E-5</v>
      </c>
      <c r="AV395" s="5">
        <f t="shared" si="541"/>
        <v>4.1119512322435481E-6</v>
      </c>
      <c r="AW395" s="5">
        <f t="shared" si="542"/>
        <v>1.0652009329354527E-8</v>
      </c>
      <c r="AX395" s="5">
        <f t="shared" si="543"/>
        <v>1.3184730559686415E-4</v>
      </c>
      <c r="AY395" s="5">
        <f t="shared" si="544"/>
        <v>8.2070432415362813E-5</v>
      </c>
      <c r="AZ395" s="5">
        <f t="shared" si="545"/>
        <v>2.554301677365803E-5</v>
      </c>
      <c r="BA395" s="5">
        <f t="shared" si="546"/>
        <v>5.2998843935845513E-6</v>
      </c>
      <c r="BB395" s="5">
        <f t="shared" si="547"/>
        <v>8.2474913302904481E-7</v>
      </c>
      <c r="BC395" s="5">
        <f t="shared" si="548"/>
        <v>1.0267561809545118E-7</v>
      </c>
      <c r="BD395" s="5">
        <f t="shared" si="549"/>
        <v>1.8244928193339968E-5</v>
      </c>
      <c r="BE395" s="5">
        <f t="shared" si="550"/>
        <v>1.5791103175725289E-5</v>
      </c>
      <c r="BF395" s="5">
        <f t="shared" si="551"/>
        <v>6.833650888180147E-6</v>
      </c>
      <c r="BG395" s="5">
        <f t="shared" si="552"/>
        <v>1.9715229916430638E-6</v>
      </c>
      <c r="BH395" s="5">
        <f t="shared" si="553"/>
        <v>4.2659147030398646E-7</v>
      </c>
      <c r="BI395" s="5">
        <f t="shared" si="554"/>
        <v>7.384353448881869E-8</v>
      </c>
      <c r="BJ395" s="8">
        <f t="shared" si="555"/>
        <v>0.3887642760799887</v>
      </c>
      <c r="BK395" s="8">
        <f t="shared" si="556"/>
        <v>0.3649791978137335</v>
      </c>
      <c r="BL395" s="8">
        <f t="shared" si="557"/>
        <v>0.2372226722151759</v>
      </c>
      <c r="BM395" s="8">
        <f t="shared" si="558"/>
        <v>0.18810185711120875</v>
      </c>
      <c r="BN395" s="8">
        <f t="shared" si="559"/>
        <v>0.81185995410506406</v>
      </c>
    </row>
    <row r="396" spans="1:66" x14ac:dyDescent="0.25">
      <c r="A396" t="s">
        <v>122</v>
      </c>
      <c r="B396" t="s">
        <v>142</v>
      </c>
      <c r="C396" t="s">
        <v>140</v>
      </c>
      <c r="D396" t="s">
        <v>497</v>
      </c>
      <c r="E396">
        <f>VLOOKUP(A396,home!$A$2:$E$405,3,FALSE)</f>
        <v>1.2563600782778901</v>
      </c>
      <c r="F396">
        <f>VLOOKUP(B396,home!$B$2:$E$405,3,FALSE)</f>
        <v>1.1000000000000001</v>
      </c>
      <c r="G396">
        <f>VLOOKUP(C396,away!$B$2:$E$405,4,FALSE)</f>
        <v>0.68</v>
      </c>
      <c r="H396">
        <f>VLOOKUP(A396,away!$A$2:$E$405,3,FALSE)</f>
        <v>1.0958904109589001</v>
      </c>
      <c r="I396">
        <f>VLOOKUP(C396,away!$B$2:$E$405,3,FALSE)</f>
        <v>0.64</v>
      </c>
      <c r="J396">
        <f>VLOOKUP(B396,home!$B$2:$E$405,4,FALSE)</f>
        <v>0.96</v>
      </c>
      <c r="K396" s="3">
        <f t="shared" si="504"/>
        <v>0.93975733855186194</v>
      </c>
      <c r="L396" s="3">
        <f t="shared" si="505"/>
        <v>0.67331506849314826</v>
      </c>
      <c r="M396" s="5">
        <f t="shared" si="506"/>
        <v>0.199274420434044</v>
      </c>
      <c r="N396" s="5">
        <f t="shared" si="507"/>
        <v>0.18726959898856194</v>
      </c>
      <c r="O396" s="5">
        <f t="shared" si="508"/>
        <v>0.13417447004348076</v>
      </c>
      <c r="P396" s="5">
        <f t="shared" si="509"/>
        <v>0.126091442869668</v>
      </c>
      <c r="Q396" s="5">
        <f t="shared" si="510"/>
        <v>8.7993989968582709E-2</v>
      </c>
      <c r="R396" s="5">
        <f t="shared" si="511"/>
        <v>4.5170846243679064E-2</v>
      </c>
      <c r="S396" s="5">
        <f t="shared" si="512"/>
        <v>1.9946177650805197E-2</v>
      </c>
      <c r="T396" s="5">
        <f t="shared" si="513"/>
        <v>5.9247679382681669E-2</v>
      </c>
      <c r="U396" s="5">
        <f t="shared" si="514"/>
        <v>4.24496342460952E-2</v>
      </c>
      <c r="V396" s="5">
        <f t="shared" si="515"/>
        <v>1.4023332549526894E-3</v>
      </c>
      <c r="W396" s="5">
        <f t="shared" si="516"/>
        <v>2.7564332607144845E-2</v>
      </c>
      <c r="X396" s="5">
        <f t="shared" si="517"/>
        <v>1.8559480497347652E-2</v>
      </c>
      <c r="Y396" s="5">
        <f t="shared" si="518"/>
        <v>6.2481889411344421E-3</v>
      </c>
      <c r="Z396" s="5">
        <f t="shared" si="519"/>
        <v>1.0138070477485411E-2</v>
      </c>
      <c r="AA396" s="5">
        <f t="shared" si="520"/>
        <v>9.5273261299728927E-3</v>
      </c>
      <c r="AB396" s="5">
        <f t="shared" si="521"/>
        <v>4.4766873237094681E-3</v>
      </c>
      <c r="AC396" s="5">
        <f t="shared" si="522"/>
        <v>5.545814131461347E-5</v>
      </c>
      <c r="AD396" s="5">
        <f t="shared" si="523"/>
        <v>6.4759459624621849E-3</v>
      </c>
      <c r="AE396" s="5">
        <f t="shared" si="524"/>
        <v>4.3603519992731531E-3</v>
      </c>
      <c r="AF396" s="5">
        <f t="shared" si="525"/>
        <v>1.4679453525224195E-3</v>
      </c>
      <c r="AG396" s="5">
        <f t="shared" si="526"/>
        <v>3.2946324185927718E-4</v>
      </c>
      <c r="AH396" s="5">
        <f t="shared" si="527"/>
        <v>1.7065289044841136E-3</v>
      </c>
      <c r="AI396" s="5">
        <f t="shared" si="528"/>
        <v>1.6037230614398149E-3</v>
      </c>
      <c r="AJ396" s="5">
        <f t="shared" si="529"/>
        <v>7.5355525799646224E-4</v>
      </c>
      <c r="AK396" s="5">
        <f t="shared" si="530"/>
        <v>2.3605302790217239E-4</v>
      </c>
      <c r="AL396" s="5">
        <f t="shared" si="531"/>
        <v>1.4036517164618316E-6</v>
      </c>
      <c r="AM396" s="5">
        <f t="shared" si="532"/>
        <v>1.2171635484578283E-3</v>
      </c>
      <c r="AN396" s="5">
        <f t="shared" si="533"/>
        <v>8.1953455799724608E-4</v>
      </c>
      <c r="AO396" s="5">
        <f t="shared" si="534"/>
        <v>2.7590248352520887E-4</v>
      </c>
      <c r="AP396" s="5">
        <f t="shared" si="535"/>
        <v>6.1923099864068576E-5</v>
      </c>
      <c r="AQ396" s="5">
        <f t="shared" si="536"/>
        <v>1.0423439056570846E-5</v>
      </c>
      <c r="AR396" s="5">
        <f t="shared" si="537"/>
        <v>2.2980632524165169E-4</v>
      </c>
      <c r="AS396" s="5">
        <f t="shared" si="538"/>
        <v>2.1596218059147812E-4</v>
      </c>
      <c r="AT396" s="5">
        <f t="shared" si="539"/>
        <v>1.0147602203025203E-4</v>
      </c>
      <c r="AU396" s="5">
        <f t="shared" si="540"/>
        <v>3.1787612129993252E-5</v>
      </c>
      <c r="AV396" s="5">
        <f t="shared" si="541"/>
        <v>7.4681604435503339E-6</v>
      </c>
      <c r="AW396" s="5">
        <f t="shared" si="542"/>
        <v>2.4671236700410954E-8</v>
      </c>
      <c r="AX396" s="5">
        <f t="shared" si="543"/>
        <v>1.9063972948017807E-4</v>
      </c>
      <c r="AY396" s="5">
        <f t="shared" si="544"/>
        <v>1.2836060251246136E-4</v>
      </c>
      <c r="AZ396" s="5">
        <f t="shared" si="545"/>
        <v>4.3213563936249851E-5</v>
      </c>
      <c r="BA396" s="5">
        <f t="shared" si="546"/>
        <v>9.6987812538563697E-6</v>
      </c>
      <c r="BB396" s="5">
        <f t="shared" si="547"/>
        <v>1.632583891060091E-6</v>
      </c>
      <c r="BC396" s="5">
        <f t="shared" si="548"/>
        <v>2.1984866688598718E-7</v>
      </c>
      <c r="BD396" s="5">
        <f t="shared" si="549"/>
        <v>2.5788676936706889E-5</v>
      </c>
      <c r="BE396" s="5">
        <f t="shared" si="550"/>
        <v>2.4235098402813446E-5</v>
      </c>
      <c r="BF396" s="5">
        <f t="shared" si="551"/>
        <v>1.1387555787285221E-5</v>
      </c>
      <c r="BG396" s="5">
        <f t="shared" si="552"/>
        <v>3.567179706423338E-6</v>
      </c>
      <c r="BH396" s="5">
        <f t="shared" si="553"/>
        <v>8.3807082676115187E-7</v>
      </c>
      <c r="BI396" s="5">
        <f t="shared" si="554"/>
        <v>1.5751664193500379E-7</v>
      </c>
      <c r="BJ396" s="8">
        <f t="shared" si="555"/>
        <v>0.402275689180212</v>
      </c>
      <c r="BK396" s="8">
        <f t="shared" si="556"/>
        <v>0.34689959660501346</v>
      </c>
      <c r="BL396" s="8">
        <f t="shared" si="557"/>
        <v>0.24075129863749881</v>
      </c>
      <c r="BM396" s="8">
        <f t="shared" si="558"/>
        <v>0.21996155042091728</v>
      </c>
      <c r="BN396" s="8">
        <f t="shared" si="559"/>
        <v>0.77997476854801651</v>
      </c>
    </row>
    <row r="397" spans="1:66" x14ac:dyDescent="0.25">
      <c r="A397" t="s">
        <v>122</v>
      </c>
      <c r="B397" t="s">
        <v>129</v>
      </c>
      <c r="C397" t="s">
        <v>143</v>
      </c>
      <c r="D397" t="s">
        <v>497</v>
      </c>
      <c r="E397">
        <f>VLOOKUP(A397,home!$A$2:$E$405,3,FALSE)</f>
        <v>1.2563600782778901</v>
      </c>
      <c r="F397">
        <f>VLOOKUP(B397,home!$B$2:$E$405,3,FALSE)</f>
        <v>1.1200000000000001</v>
      </c>
      <c r="G397">
        <f>VLOOKUP(C397,away!$B$2:$E$405,4,FALSE)</f>
        <v>0.99</v>
      </c>
      <c r="H397">
        <f>VLOOKUP(A397,away!$A$2:$E$405,3,FALSE)</f>
        <v>1.0958904109589001</v>
      </c>
      <c r="I397">
        <f>VLOOKUP(C397,away!$B$2:$E$405,3,FALSE)</f>
        <v>0.87</v>
      </c>
      <c r="J397">
        <f>VLOOKUP(B397,home!$B$2:$E$405,4,FALSE)</f>
        <v>1.08</v>
      </c>
      <c r="K397" s="3">
        <f t="shared" si="504"/>
        <v>1.3930520547945247</v>
      </c>
      <c r="L397" s="3">
        <f t="shared" si="505"/>
        <v>1.0296986301369826</v>
      </c>
      <c r="M397" s="5">
        <f t="shared" si="506"/>
        <v>8.8677358200298123E-2</v>
      </c>
      <c r="N397" s="5">
        <f t="shared" si="507"/>
        <v>0.12353217605467538</v>
      </c>
      <c r="O397" s="5">
        <f t="shared" si="508"/>
        <v>9.1310954263013486E-2</v>
      </c>
      <c r="P397" s="5">
        <f t="shared" si="509"/>
        <v>0.1272009124613398</v>
      </c>
      <c r="Q397" s="5">
        <f t="shared" si="510"/>
        <v>8.6043375843102274E-2</v>
      </c>
      <c r="R397" s="5">
        <f t="shared" si="511"/>
        <v>4.7011382260562819E-2</v>
      </c>
      <c r="S397" s="5">
        <f t="shared" si="512"/>
        <v>4.5615003816563388E-2</v>
      </c>
      <c r="T397" s="5">
        <f t="shared" si="513"/>
        <v>8.8598746238003942E-2</v>
      </c>
      <c r="U397" s="5">
        <f t="shared" si="514"/>
        <v>6.5489302656807899E-2</v>
      </c>
      <c r="V397" s="5">
        <f t="shared" si="515"/>
        <v>7.270138530098955E-3</v>
      </c>
      <c r="W397" s="5">
        <f t="shared" si="516"/>
        <v>3.995430050656374E-2</v>
      </c>
      <c r="X397" s="5">
        <f t="shared" si="517"/>
        <v>4.1140888499690033E-2</v>
      </c>
      <c r="Y397" s="5">
        <f t="shared" si="518"/>
        <v>2.1181358265374581E-2</v>
      </c>
      <c r="Z397" s="5">
        <f t="shared" si="519"/>
        <v>1.6135851971515864E-2</v>
      </c>
      <c r="AA397" s="5">
        <f t="shared" si="520"/>
        <v>2.2478081744780453E-2</v>
      </c>
      <c r="AB397" s="5">
        <f t="shared" si="521"/>
        <v>1.5656568981202854E-2</v>
      </c>
      <c r="AC397" s="5">
        <f t="shared" si="522"/>
        <v>6.5177873016083879E-4</v>
      </c>
      <c r="AD397" s="5">
        <f t="shared" si="523"/>
        <v>1.3914605104636633E-2</v>
      </c>
      <c r="AE397" s="5">
        <f t="shared" si="524"/>
        <v>1.4327849815141406E-2</v>
      </c>
      <c r="AF397" s="5">
        <f t="shared" si="525"/>
        <v>7.3766836637297606E-3</v>
      </c>
      <c r="AG397" s="5">
        <f t="shared" si="526"/>
        <v>2.5319203544987979E-3</v>
      </c>
      <c r="AH397" s="5">
        <f t="shared" si="527"/>
        <v>4.1537661677907532E-3</v>
      </c>
      <c r="AI397" s="5">
        <f t="shared" si="528"/>
        <v>5.7864124951768868E-3</v>
      </c>
      <c r="AJ397" s="5">
        <f t="shared" si="529"/>
        <v>4.0303869081474378E-3</v>
      </c>
      <c r="AK397" s="5">
        <f t="shared" si="530"/>
        <v>1.871512921337247E-3</v>
      </c>
      <c r="AL397" s="5">
        <f t="shared" si="531"/>
        <v>3.7397076720345227E-5</v>
      </c>
      <c r="AM397" s="5">
        <f t="shared" si="532"/>
        <v>3.8767538465336875E-3</v>
      </c>
      <c r="AN397" s="5">
        <f t="shared" si="533"/>
        <v>3.9918881251540164E-3</v>
      </c>
      <c r="AO397" s="5">
        <f t="shared" si="534"/>
        <v>2.0552208670655886E-3</v>
      </c>
      <c r="AP397" s="5">
        <f t="shared" si="535"/>
        <v>7.054193704821262E-4</v>
      </c>
      <c r="AQ397" s="5">
        <f t="shared" si="536"/>
        <v>1.8159233986438447E-4</v>
      </c>
      <c r="AR397" s="5">
        <f t="shared" si="537"/>
        <v>8.554254665766967E-4</v>
      </c>
      <c r="AS397" s="5">
        <f t="shared" si="538"/>
        <v>1.1916522039382323E-3</v>
      </c>
      <c r="AT397" s="5">
        <f t="shared" si="539"/>
        <v>8.3001677564828935E-4</v>
      </c>
      <c r="AU397" s="5">
        <f t="shared" si="540"/>
        <v>3.8541885827692528E-4</v>
      </c>
      <c r="AV397" s="5">
        <f t="shared" si="541"/>
        <v>1.342271331198076E-4</v>
      </c>
      <c r="AW397" s="5">
        <f t="shared" si="542"/>
        <v>1.490090461632957E-6</v>
      </c>
      <c r="AX397" s="5">
        <f t="shared" si="543"/>
        <v>9.0008665197438835E-4</v>
      </c>
      <c r="AY397" s="5">
        <f t="shared" si="544"/>
        <v>9.2681799254261063E-4</v>
      </c>
      <c r="AZ397" s="5">
        <f t="shared" si="545"/>
        <v>4.7717160865371703E-4</v>
      </c>
      <c r="BA397" s="5">
        <f t="shared" si="546"/>
        <v>1.6378098392366431E-4</v>
      </c>
      <c r="BB397" s="5">
        <f t="shared" si="547"/>
        <v>4.2161263697171065E-5</v>
      </c>
      <c r="BC397" s="5">
        <f t="shared" si="548"/>
        <v>8.6826790947642317E-6</v>
      </c>
      <c r="BD397" s="5">
        <f t="shared" si="549"/>
        <v>1.4680507185305225E-4</v>
      </c>
      <c r="BE397" s="5">
        <f t="shared" si="550"/>
        <v>2.0450710699915225E-4</v>
      </c>
      <c r="BF397" s="5">
        <f t="shared" si="551"/>
        <v>1.4244452281262642E-4</v>
      </c>
      <c r="BG397" s="5">
        <f t="shared" si="552"/>
        <v>6.6144211732784946E-5</v>
      </c>
      <c r="BH397" s="5">
        <f t="shared" si="553"/>
        <v>2.303558251678004E-5</v>
      </c>
      <c r="BI397" s="5">
        <f t="shared" si="554"/>
        <v>6.4179531116778509E-6</v>
      </c>
      <c r="BJ397" s="8">
        <f t="shared" si="555"/>
        <v>0.4519314800744027</v>
      </c>
      <c r="BK397" s="8">
        <f t="shared" si="556"/>
        <v>0.27037940680772404</v>
      </c>
      <c r="BL397" s="8">
        <f t="shared" si="557"/>
        <v>0.26177446328540588</v>
      </c>
      <c r="BM397" s="8">
        <f t="shared" si="558"/>
        <v>0.43551971515397564</v>
      </c>
      <c r="BN397" s="8">
        <f t="shared" si="559"/>
        <v>0.56377615908299183</v>
      </c>
    </row>
    <row r="398" spans="1:66" x14ac:dyDescent="0.25">
      <c r="A398" t="s">
        <v>145</v>
      </c>
      <c r="B398" t="s">
        <v>388</v>
      </c>
      <c r="C398" t="s">
        <v>391</v>
      </c>
      <c r="D398" t="s">
        <v>497</v>
      </c>
      <c r="E398">
        <f>VLOOKUP(A398,home!$A$2:$E$405,3,FALSE)</f>
        <v>1.4020887728459499</v>
      </c>
      <c r="F398">
        <f>VLOOKUP(B398,home!$B$2:$E$405,3,FALSE)</f>
        <v>1.34</v>
      </c>
      <c r="G398">
        <f>VLOOKUP(C398,away!$B$2:$E$405,4,FALSE)</f>
        <v>1.76</v>
      </c>
      <c r="H398">
        <f>VLOOKUP(A398,away!$A$2:$E$405,3,FALSE)</f>
        <v>1.2193211488250699</v>
      </c>
      <c r="I398">
        <f>VLOOKUP(C398,away!$B$2:$E$405,3,FALSE)</f>
        <v>0.67</v>
      </c>
      <c r="J398">
        <f>VLOOKUP(B398,home!$B$2:$E$405,4,FALSE)</f>
        <v>1.23</v>
      </c>
      <c r="K398" s="3">
        <f t="shared" si="504"/>
        <v>3.3066861618798882</v>
      </c>
      <c r="L398" s="3">
        <f t="shared" si="505"/>
        <v>1.00484255874674</v>
      </c>
      <c r="M398" s="5">
        <f t="shared" si="506"/>
        <v>1.3413029138909759E-2</v>
      </c>
      <c r="N398" s="5">
        <f t="shared" si="507"/>
        <v>4.4352677842524606E-2</v>
      </c>
      <c r="O398" s="5">
        <f t="shared" si="508"/>
        <v>1.3477982520486664E-2</v>
      </c>
      <c r="P398" s="5">
        <f t="shared" si="509"/>
        <v>4.456745829055226E-2</v>
      </c>
      <c r="Q398" s="5">
        <f t="shared" si="510"/>
        <v>7.3330193032096438E-2</v>
      </c>
      <c r="R398" s="5">
        <f t="shared" si="511"/>
        <v>6.7716252213148266E-3</v>
      </c>
      <c r="S398" s="5">
        <f t="shared" si="512"/>
        <v>3.7021062093986548E-2</v>
      </c>
      <c r="T398" s="5">
        <f t="shared" si="513"/>
        <v>7.3685298799764154E-2</v>
      </c>
      <c r="U398" s="5">
        <f t="shared" si="514"/>
        <v>2.2391639412758572E-2</v>
      </c>
      <c r="V398" s="5">
        <f t="shared" si="515"/>
        <v>1.36677606001881E-2</v>
      </c>
      <c r="W398" s="5">
        <f t="shared" si="516"/>
        <v>8.0826644849071441E-2</v>
      </c>
      <c r="X398" s="5">
        <f t="shared" si="517"/>
        <v>8.1218052625054951E-2</v>
      </c>
      <c r="Y398" s="5">
        <f t="shared" si="518"/>
        <v>4.0805677908093793E-2</v>
      </c>
      <c r="Z398" s="5">
        <f t="shared" si="519"/>
        <v>2.2681390714199838E-3</v>
      </c>
      <c r="AA398" s="5">
        <f t="shared" si="520"/>
        <v>7.5000240806835589E-3</v>
      </c>
      <c r="AB398" s="5">
        <f t="shared" si="521"/>
        <v>1.240011292068113E-2</v>
      </c>
      <c r="AC398" s="5">
        <f t="shared" si="522"/>
        <v>2.8383658911314384E-3</v>
      </c>
      <c r="AD398" s="5">
        <f t="shared" si="523"/>
        <v>6.6817087008401221E-2</v>
      </c>
      <c r="AE398" s="5">
        <f t="shared" si="524"/>
        <v>6.7140652677525434E-2</v>
      </c>
      <c r="AF398" s="5">
        <f t="shared" si="525"/>
        <v>3.3732892616205407E-2</v>
      </c>
      <c r="AG398" s="5">
        <f t="shared" si="526"/>
        <v>1.1298748710132287E-2</v>
      </c>
      <c r="AH398" s="5">
        <f t="shared" si="527"/>
        <v>5.6978066702977775E-4</v>
      </c>
      <c r="AI398" s="5">
        <f t="shared" si="528"/>
        <v>1.8840858469740581E-3</v>
      </c>
      <c r="AJ398" s="5">
        <f t="shared" si="529"/>
        <v>3.1150402989914344E-3</v>
      </c>
      <c r="AK398" s="5">
        <f t="shared" si="530"/>
        <v>3.4334868834577214E-3</v>
      </c>
      <c r="AL398" s="5">
        <f t="shared" si="531"/>
        <v>3.7724141849320911E-4</v>
      </c>
      <c r="AM398" s="5">
        <f t="shared" si="532"/>
        <v>4.4188627397560944E-2</v>
      </c>
      <c r="AN398" s="5">
        <f t="shared" si="533"/>
        <v>4.4402613421671434E-2</v>
      </c>
      <c r="AO398" s="5">
        <f t="shared" si="534"/>
        <v>2.2308817842837329E-2</v>
      </c>
      <c r="AP398" s="5">
        <f t="shared" si="535"/>
        <v>7.4722832012705321E-3</v>
      </c>
      <c r="AQ398" s="5">
        <f t="shared" si="536"/>
        <v>1.8771170429112405E-3</v>
      </c>
      <c r="AR398" s="5">
        <f t="shared" si="537"/>
        <v>1.1450797267652527E-4</v>
      </c>
      <c r="AS398" s="5">
        <f t="shared" si="538"/>
        <v>3.786419286743864E-4</v>
      </c>
      <c r="AT398" s="5">
        <f t="shared" si="539"/>
        <v>6.260250129275528E-4</v>
      </c>
      <c r="AU398" s="5">
        <f t="shared" si="540"/>
        <v>6.9002274907940559E-4</v>
      </c>
      <c r="AV398" s="5">
        <f t="shared" si="541"/>
        <v>5.7042216894079723E-4</v>
      </c>
      <c r="AW398" s="5">
        <f t="shared" si="542"/>
        <v>3.4818324386201661E-5</v>
      </c>
      <c r="AX398" s="5">
        <f t="shared" si="543"/>
        <v>2.4352987121330216E-2</v>
      </c>
      <c r="AY398" s="5">
        <f t="shared" si="544"/>
        <v>2.4470917892123859E-2</v>
      </c>
      <c r="AZ398" s="5">
        <f t="shared" si="545"/>
        <v>1.2294709874801558E-2</v>
      </c>
      <c r="BA398" s="5">
        <f t="shared" si="546"/>
        <v>4.1180825765481368E-3</v>
      </c>
      <c r="BB398" s="5">
        <f t="shared" si="547"/>
        <v>1.0345061583372493E-3</v>
      </c>
      <c r="BC398" s="5">
        <f t="shared" si="548"/>
        <v>2.0790316303657242E-4</v>
      </c>
      <c r="BD398" s="5">
        <f t="shared" si="549"/>
        <v>1.9177080710196897E-5</v>
      </c>
      <c r="BE398" s="5">
        <f t="shared" si="550"/>
        <v>6.3412587409661814E-5</v>
      </c>
      <c r="BF398" s="5">
        <f t="shared" si="551"/>
        <v>1.0484276263826379E-4</v>
      </c>
      <c r="BG398" s="5">
        <f t="shared" si="552"/>
        <v>1.1556070412973488E-4</v>
      </c>
      <c r="BH398" s="5">
        <f t="shared" si="553"/>
        <v>9.5530745300722602E-5</v>
      </c>
      <c r="BI398" s="5">
        <f t="shared" si="554"/>
        <v>6.3178038703994298E-5</v>
      </c>
      <c r="BJ398" s="8">
        <f t="shared" si="555"/>
        <v>0.75993649176129852</v>
      </c>
      <c r="BK398" s="8">
        <f t="shared" si="556"/>
        <v>0.13635583532538517</v>
      </c>
      <c r="BL398" s="8">
        <f t="shared" si="557"/>
        <v>7.4385099603568983E-2</v>
      </c>
      <c r="BM398" s="8">
        <f t="shared" si="558"/>
        <v>0.75259650014805068</v>
      </c>
      <c r="BN398" s="8">
        <f t="shared" si="559"/>
        <v>0.19591296604588457</v>
      </c>
    </row>
    <row r="399" spans="1:66" x14ac:dyDescent="0.25">
      <c r="A399" t="s">
        <v>145</v>
      </c>
      <c r="B399" t="s">
        <v>349</v>
      </c>
      <c r="C399" t="s">
        <v>425</v>
      </c>
      <c r="D399" t="s">
        <v>497</v>
      </c>
      <c r="E399">
        <f>VLOOKUP(A399,home!$A$2:$E$405,3,FALSE)</f>
        <v>1.4020887728459499</v>
      </c>
      <c r="F399">
        <f>VLOOKUP(B399,home!$B$2:$E$405,3,FALSE)</f>
        <v>0.76</v>
      </c>
      <c r="G399">
        <f>VLOOKUP(C399,away!$B$2:$E$405,4,FALSE)</f>
        <v>0.59</v>
      </c>
      <c r="H399">
        <f>VLOOKUP(A399,away!$A$2:$E$405,3,FALSE)</f>
        <v>1.2193211488250699</v>
      </c>
      <c r="I399">
        <f>VLOOKUP(C399,away!$B$2:$E$405,3,FALSE)</f>
        <v>1.01</v>
      </c>
      <c r="J399">
        <f>VLOOKUP(B399,home!$B$2:$E$405,4,FALSE)</f>
        <v>1.03</v>
      </c>
      <c r="K399" s="3">
        <f t="shared" si="504"/>
        <v>0.62869660574412389</v>
      </c>
      <c r="L399" s="3">
        <f t="shared" si="505"/>
        <v>1.2684597911227204</v>
      </c>
      <c r="M399" s="5">
        <f t="shared" si="506"/>
        <v>0.14999453830229173</v>
      </c>
      <c r="N399" s="5">
        <f t="shared" si="507"/>
        <v>9.4301057110807801E-2</v>
      </c>
      <c r="O399" s="5">
        <f t="shared" si="508"/>
        <v>0.19026204072447386</v>
      </c>
      <c r="P399" s="5">
        <f t="shared" si="509"/>
        <v>0.119617099205427</v>
      </c>
      <c r="Q399" s="5">
        <f t="shared" si="510"/>
        <v>2.9643377261823818E-2</v>
      </c>
      <c r="R399" s="5">
        <f t="shared" si="511"/>
        <v>0.12066987421797437</v>
      </c>
      <c r="S399" s="5">
        <f t="shared" si="512"/>
        <v>2.3847952372580413E-2</v>
      </c>
      <c r="T399" s="5">
        <f t="shared" si="513"/>
        <v>3.7601432129705042E-2</v>
      </c>
      <c r="U399" s="5">
        <f t="shared" si="514"/>
        <v>7.5864740336410857E-2</v>
      </c>
      <c r="V399" s="5">
        <f t="shared" si="515"/>
        <v>2.1131309306211109E-3</v>
      </c>
      <c r="W399" s="5">
        <f t="shared" si="516"/>
        <v>6.2122302224337268E-3</v>
      </c>
      <c r="X399" s="5">
        <f t="shared" si="517"/>
        <v>7.8799642503545354E-3</v>
      </c>
      <c r="Y399" s="5">
        <f t="shared" si="518"/>
        <v>4.9977089035296114E-3</v>
      </c>
      <c r="Z399" s="5">
        <f t="shared" si="519"/>
        <v>5.1021627815112248E-2</v>
      </c>
      <c r="AA399" s="5">
        <f t="shared" si="520"/>
        <v>3.2077124226901052E-2</v>
      </c>
      <c r="AB399" s="5">
        <f t="shared" si="521"/>
        <v>1.0083389561742647E-2</v>
      </c>
      <c r="AC399" s="5">
        <f t="shared" si="522"/>
        <v>1.0532324835919529E-4</v>
      </c>
      <c r="AD399" s="5">
        <f t="shared" si="523"/>
        <v>9.7640201373628676E-4</v>
      </c>
      <c r="AE399" s="5">
        <f t="shared" si="524"/>
        <v>1.238526694395734E-3</v>
      </c>
      <c r="AF399" s="5">
        <f t="shared" si="525"/>
        <v>7.855106560365633E-4</v>
      </c>
      <c r="AG399" s="5">
        <f t="shared" si="526"/>
        <v>3.321295608936035E-4</v>
      </c>
      <c r="AH399" s="5">
        <f t="shared" si="527"/>
        <v>1.6179720840274619E-2</v>
      </c>
      <c r="AI399" s="5">
        <f t="shared" si="528"/>
        <v>1.0172135574168118E-2</v>
      </c>
      <c r="AJ399" s="5">
        <f t="shared" si="529"/>
        <v>3.1975935543242747E-3</v>
      </c>
      <c r="AK399" s="5">
        <f t="shared" si="530"/>
        <v>6.7010540471765365E-4</v>
      </c>
      <c r="AL399" s="5">
        <f t="shared" si="531"/>
        <v>3.3597120509093077E-6</v>
      </c>
      <c r="AM399" s="5">
        <f t="shared" si="532"/>
        <v>1.2277212637554623E-4</v>
      </c>
      <c r="AN399" s="5">
        <f t="shared" si="533"/>
        <v>1.557315057780176E-4</v>
      </c>
      <c r="AO399" s="5">
        <f t="shared" si="534"/>
        <v>9.8769576645205506E-5</v>
      </c>
      <c r="AP399" s="5">
        <f t="shared" si="535"/>
        <v>4.1761745520218979E-5</v>
      </c>
      <c r="AQ399" s="5">
        <f t="shared" si="536"/>
        <v>1.3243273749874294E-5</v>
      </c>
      <c r="AR399" s="5">
        <f t="shared" si="537"/>
        <v>4.1046650634957308E-3</v>
      </c>
      <c r="AS399" s="5">
        <f t="shared" si="538"/>
        <v>2.5805889931362546E-3</v>
      </c>
      <c r="AT399" s="5">
        <f t="shared" si="539"/>
        <v>8.1120377040270466E-4</v>
      </c>
      <c r="AU399" s="5">
        <f t="shared" si="540"/>
        <v>1.7000035233967204E-4</v>
      </c>
      <c r="AV399" s="5">
        <f t="shared" si="541"/>
        <v>2.6719661122814232E-5</v>
      </c>
      <c r="AW399" s="5">
        <f t="shared" si="542"/>
        <v>7.4424748735657967E-8</v>
      </c>
      <c r="AX399" s="5">
        <f t="shared" si="543"/>
        <v>1.2864403188715751E-5</v>
      </c>
      <c r="AY399" s="5">
        <f t="shared" si="544"/>
        <v>1.6317978181676839E-5</v>
      </c>
      <c r="AZ399" s="5">
        <f t="shared" si="545"/>
        <v>1.0349349597937461E-5</v>
      </c>
      <c r="BA399" s="5">
        <f t="shared" si="546"/>
        <v>4.3759112764185882E-6</v>
      </c>
      <c r="BB399" s="5">
        <f t="shared" si="547"/>
        <v>1.38766687591437E-6</v>
      </c>
      <c r="BC399" s="5">
        <f t="shared" si="548"/>
        <v>3.5203992711405163E-7</v>
      </c>
      <c r="BD399" s="5">
        <f t="shared" si="549"/>
        <v>8.6776709817842066E-4</v>
      </c>
      <c r="BE399" s="5">
        <f t="shared" si="550"/>
        <v>5.4556222920120097E-4</v>
      </c>
      <c r="BF399" s="5">
        <f t="shared" si="551"/>
        <v>1.7149656086049638E-4</v>
      </c>
      <c r="BG399" s="5">
        <f t="shared" si="552"/>
        <v>3.5939768569928223E-5</v>
      </c>
      <c r="BH399" s="5">
        <f t="shared" si="553"/>
        <v>5.6488026277858038E-6</v>
      </c>
      <c r="BI399" s="5">
        <f t="shared" si="554"/>
        <v>7.1027660772148472E-7</v>
      </c>
      <c r="BJ399" s="8">
        <f t="shared" si="555"/>
        <v>0.18444626438083334</v>
      </c>
      <c r="BK399" s="8">
        <f t="shared" si="556"/>
        <v>0.29569772174951203</v>
      </c>
      <c r="BL399" s="8">
        <f t="shared" si="557"/>
        <v>0.46849702701753021</v>
      </c>
      <c r="BM399" s="8">
        <f t="shared" si="558"/>
        <v>0.29515841058675635</v>
      </c>
      <c r="BN399" s="8">
        <f t="shared" si="559"/>
        <v>0.70448798682279856</v>
      </c>
    </row>
    <row r="400" spans="1:66" x14ac:dyDescent="0.25">
      <c r="A400" t="s">
        <v>145</v>
      </c>
      <c r="B400" t="s">
        <v>355</v>
      </c>
      <c r="C400" t="s">
        <v>347</v>
      </c>
      <c r="D400" t="s">
        <v>497</v>
      </c>
      <c r="E400">
        <f>VLOOKUP(A400,home!$A$2:$E$405,3,FALSE)</f>
        <v>1.4020887728459499</v>
      </c>
      <c r="F400">
        <f>VLOOKUP(B400,home!$B$2:$E$405,3,FALSE)</f>
        <v>0.46</v>
      </c>
      <c r="G400">
        <f>VLOOKUP(C400,away!$B$2:$E$405,4,FALSE)</f>
        <v>0.9</v>
      </c>
      <c r="H400">
        <f>VLOOKUP(A400,away!$A$2:$E$405,3,FALSE)</f>
        <v>1.2193211488250699</v>
      </c>
      <c r="I400">
        <f>VLOOKUP(C400,away!$B$2:$E$405,3,FALSE)</f>
        <v>1.05</v>
      </c>
      <c r="J400">
        <f>VLOOKUP(B400,home!$B$2:$E$405,4,FALSE)</f>
        <v>1.59</v>
      </c>
      <c r="K400" s="3">
        <f t="shared" si="504"/>
        <v>0.58046475195822334</v>
      </c>
      <c r="L400" s="3">
        <f t="shared" si="505"/>
        <v>2.0356566579634543</v>
      </c>
      <c r="M400" s="5">
        <f t="shared" si="506"/>
        <v>7.3085783601048768E-2</v>
      </c>
      <c r="N400" s="5">
        <f t="shared" si="507"/>
        <v>4.2423721249655155E-2</v>
      </c>
      <c r="O400" s="5">
        <f t="shared" si="508"/>
        <v>0.14877756198995112</v>
      </c>
      <c r="P400" s="5">
        <f t="shared" si="509"/>
        <v>8.6360130617446171E-2</v>
      </c>
      <c r="Q400" s="5">
        <f t="shared" si="510"/>
        <v>1.2312737416162942E-2</v>
      </c>
      <c r="R400" s="5">
        <f t="shared" si="511"/>
        <v>0.1514300173102073</v>
      </c>
      <c r="S400" s="5">
        <f t="shared" si="512"/>
        <v>2.5511364155899073E-2</v>
      </c>
      <c r="T400" s="5">
        <f t="shared" si="513"/>
        <v>2.5064505898967825E-2</v>
      </c>
      <c r="U400" s="5">
        <f t="shared" si="514"/>
        <v>8.7899787436998944E-2</v>
      </c>
      <c r="V400" s="5">
        <f t="shared" si="515"/>
        <v>3.3494350096852257E-3</v>
      </c>
      <c r="W400" s="5">
        <f t="shared" si="516"/>
        <v>2.38237002339992E-3</v>
      </c>
      <c r="X400" s="5">
        <f t="shared" si="517"/>
        <v>4.8496873998665965E-3</v>
      </c>
      <c r="Y400" s="5">
        <f t="shared" si="518"/>
        <v>4.9361492222899563E-3</v>
      </c>
      <c r="Z400" s="5">
        <f t="shared" si="519"/>
        <v>0.10275317431768156</v>
      </c>
      <c r="AA400" s="5">
        <f t="shared" si="520"/>
        <v>5.964459584323311E-2</v>
      </c>
      <c r="AB400" s="5">
        <f t="shared" si="521"/>
        <v>1.7310792765895391E-2</v>
      </c>
      <c r="AC400" s="5">
        <f t="shared" si="522"/>
        <v>2.4736141445614912E-4</v>
      </c>
      <c r="AD400" s="5">
        <f t="shared" si="523"/>
        <v>3.4572045617638528E-4</v>
      </c>
      <c r="AE400" s="5">
        <f t="shared" si="524"/>
        <v>7.0376814840962109E-4</v>
      </c>
      <c r="AF400" s="5">
        <f t="shared" si="525"/>
        <v>7.1631515848632902E-4</v>
      </c>
      <c r="AG400" s="5">
        <f t="shared" si="526"/>
        <v>4.8605724052428091E-4</v>
      </c>
      <c r="AH400" s="5">
        <f t="shared" si="527"/>
        <v>5.2292545856666969E-2</v>
      </c>
      <c r="AI400" s="5">
        <f t="shared" si="528"/>
        <v>3.0353979659954212E-2</v>
      </c>
      <c r="AJ400" s="5">
        <f t="shared" si="529"/>
        <v>8.8097076371301385E-3</v>
      </c>
      <c r="AK400" s="5">
        <f t="shared" si="530"/>
        <v>1.7045749194704043E-3</v>
      </c>
      <c r="AL400" s="5">
        <f t="shared" si="531"/>
        <v>1.1691556420197016E-5</v>
      </c>
      <c r="AM400" s="5">
        <f t="shared" si="532"/>
        <v>4.0135707768261873E-5</v>
      </c>
      <c r="AN400" s="5">
        <f t="shared" si="533"/>
        <v>8.1702520740537792E-5</v>
      </c>
      <c r="AO400" s="5">
        <f t="shared" si="534"/>
        <v>8.3159140158936508E-5</v>
      </c>
      <c r="AP400" s="5">
        <f t="shared" si="535"/>
        <v>5.6427819111685062E-5</v>
      </c>
      <c r="AQ400" s="5">
        <f t="shared" si="536"/>
        <v>2.8716916417264788E-5</v>
      </c>
      <c r="AR400" s="5">
        <f t="shared" si="537"/>
        <v>2.128993382699667E-2</v>
      </c>
      <c r="AS400" s="5">
        <f t="shared" si="538"/>
        <v>1.235805615809461E-2</v>
      </c>
      <c r="AT400" s="5">
        <f t="shared" si="539"/>
        <v>3.5867080012470906E-3</v>
      </c>
      <c r="AU400" s="5">
        <f t="shared" si="540"/>
        <v>6.939858567634893E-4</v>
      </c>
      <c r="AV400" s="5">
        <f t="shared" si="541"/>
        <v>1.0070858205218347E-4</v>
      </c>
      <c r="AW400" s="5">
        <f t="shared" si="542"/>
        <v>3.8375161116641826E-7</v>
      </c>
      <c r="AX400" s="5">
        <f t="shared" si="543"/>
        <v>3.8828939423953094E-6</v>
      </c>
      <c r="AY400" s="5">
        <f t="shared" si="544"/>
        <v>7.9042389060029747E-6</v>
      </c>
      <c r="AZ400" s="5">
        <f t="shared" si="545"/>
        <v>8.0451582775693652E-6</v>
      </c>
      <c r="BA400" s="5">
        <f t="shared" si="546"/>
        <v>5.4590600040346252E-6</v>
      </c>
      <c r="BB400" s="5">
        <f t="shared" si="547"/>
        <v>2.7781929608587718E-6</v>
      </c>
      <c r="BC400" s="5">
        <f t="shared" si="548"/>
        <v>1.1310893995758719E-6</v>
      </c>
      <c r="BD400" s="5">
        <f t="shared" si="549"/>
        <v>7.2231659237545218E-3</v>
      </c>
      <c r="BE400" s="5">
        <f t="shared" si="550"/>
        <v>4.1927932162852599E-3</v>
      </c>
      <c r="BF400" s="5">
        <f t="shared" si="551"/>
        <v>1.2168843371515722E-3</v>
      </c>
      <c r="BG400" s="5">
        <f t="shared" si="552"/>
        <v>2.3545282164217819E-4</v>
      </c>
      <c r="BH400" s="5">
        <f t="shared" si="553"/>
        <v>3.4168015928097683E-5</v>
      </c>
      <c r="BI400" s="5">
        <f t="shared" si="554"/>
        <v>3.9666657781215702E-6</v>
      </c>
      <c r="BJ400" s="8">
        <f t="shared" si="555"/>
        <v>9.4540374951626108E-2</v>
      </c>
      <c r="BK400" s="8">
        <f t="shared" si="556"/>
        <v>0.1885736705938616</v>
      </c>
      <c r="BL400" s="8">
        <f t="shared" si="557"/>
        <v>0.60915938682520143</v>
      </c>
      <c r="BM400" s="8">
        <f t="shared" si="558"/>
        <v>0.4806291340166044</v>
      </c>
      <c r="BN400" s="8">
        <f t="shared" si="559"/>
        <v>0.51438995218447148</v>
      </c>
    </row>
    <row r="401" spans="1:66" x14ac:dyDescent="0.25">
      <c r="A401" t="s">
        <v>145</v>
      </c>
      <c r="B401" t="s">
        <v>366</v>
      </c>
      <c r="C401" t="s">
        <v>360</v>
      </c>
      <c r="D401" t="s">
        <v>497</v>
      </c>
      <c r="E401">
        <f>VLOOKUP(A401,home!$A$2:$E$405,3,FALSE)</f>
        <v>1.4020887728459499</v>
      </c>
      <c r="F401">
        <f>VLOOKUP(B401,home!$B$2:$E$405,3,FALSE)</f>
        <v>1.0900000000000001</v>
      </c>
      <c r="G401">
        <f>VLOOKUP(C401,away!$B$2:$E$405,4,FALSE)</f>
        <v>0.89</v>
      </c>
      <c r="H401">
        <f>VLOOKUP(A401,away!$A$2:$E$405,3,FALSE)</f>
        <v>1.2193211488250699</v>
      </c>
      <c r="I401">
        <f>VLOOKUP(C401,away!$B$2:$E$405,3,FALSE)</f>
        <v>1.1100000000000001</v>
      </c>
      <c r="J401">
        <f>VLOOKUP(B401,home!$B$2:$E$405,4,FALSE)</f>
        <v>0.72</v>
      </c>
      <c r="K401" s="3">
        <f t="shared" si="504"/>
        <v>1.3601663185378561</v>
      </c>
      <c r="L401" s="3">
        <f t="shared" si="505"/>
        <v>0.97448146214099596</v>
      </c>
      <c r="M401" s="5">
        <f t="shared" si="506"/>
        <v>9.6844587054679979E-2</v>
      </c>
      <c r="N401" s="5">
        <f t="shared" si="507"/>
        <v>0.13172474544448301</v>
      </c>
      <c r="O401" s="5">
        <f t="shared" si="508"/>
        <v>9.4373254793485503E-2</v>
      </c>
      <c r="P401" s="5">
        <f t="shared" si="509"/>
        <v>0.12836332254089028</v>
      </c>
      <c r="Q401" s="5">
        <f t="shared" si="510"/>
        <v>8.9583781035779353E-2</v>
      </c>
      <c r="R401" s="5">
        <f t="shared" si="511"/>
        <v>4.5982493659080262E-2</v>
      </c>
      <c r="S401" s="5">
        <f t="shared" si="512"/>
        <v>4.2535011699810797E-2</v>
      </c>
      <c r="T401" s="5">
        <f t="shared" si="513"/>
        <v>8.7297733927865079E-2</v>
      </c>
      <c r="U401" s="5">
        <f t="shared" si="514"/>
        <v>6.2543839117461517E-2</v>
      </c>
      <c r="V401" s="5">
        <f t="shared" si="515"/>
        <v>6.2642581298501697E-3</v>
      </c>
      <c r="W401" s="5">
        <f t="shared" si="516"/>
        <v>4.0616280550712459E-2</v>
      </c>
      <c r="X401" s="5">
        <f t="shared" si="517"/>
        <v>3.9579812457787168E-2</v>
      </c>
      <c r="Y401" s="5">
        <f t="shared" si="518"/>
        <v>1.9284896757565426E-2</v>
      </c>
      <c r="Z401" s="5">
        <f t="shared" si="519"/>
        <v>1.4936362551263203E-2</v>
      </c>
      <c r="AA401" s="5">
        <f t="shared" si="520"/>
        <v>2.0315937263698375E-2</v>
      </c>
      <c r="AB401" s="5">
        <f t="shared" si="521"/>
        <v>1.3816526797805333E-2</v>
      </c>
      <c r="AC401" s="5">
        <f t="shared" si="522"/>
        <v>5.1893774555214934E-4</v>
      </c>
      <c r="AD401" s="5">
        <f t="shared" si="523"/>
        <v>1.3811224197340835E-2</v>
      </c>
      <c r="AE401" s="5">
        <f t="shared" si="524"/>
        <v>1.3458781949781798E-2</v>
      </c>
      <c r="AF401" s="5">
        <f t="shared" si="525"/>
        <v>6.5576667565301061E-3</v>
      </c>
      <c r="AG401" s="5">
        <f t="shared" si="526"/>
        <v>2.1301082297122869E-3</v>
      </c>
      <c r="AH401" s="5">
        <f t="shared" si="527"/>
        <v>3.6388021045057452E-3</v>
      </c>
      <c r="AI401" s="5">
        <f t="shared" si="528"/>
        <v>4.9493760623733835E-3</v>
      </c>
      <c r="AJ401" s="5">
        <f t="shared" si="529"/>
        <v>3.3659873089088976E-3</v>
      </c>
      <c r="AK401" s="5">
        <f t="shared" si="530"/>
        <v>1.5261008554012534E-3</v>
      </c>
      <c r="AL401" s="5">
        <f t="shared" si="531"/>
        <v>2.7513183849229469E-5</v>
      </c>
      <c r="AM401" s="5">
        <f t="shared" si="532"/>
        <v>3.7571123941996052E-3</v>
      </c>
      <c r="AN401" s="5">
        <f t="shared" si="533"/>
        <v>3.6612363793276891E-3</v>
      </c>
      <c r="AO401" s="5">
        <f t="shared" si="534"/>
        <v>1.7839034900855263E-3</v>
      </c>
      <c r="AP401" s="5">
        <f t="shared" si="535"/>
        <v>5.7946029377898981E-4</v>
      </c>
      <c r="AQ401" s="5">
        <f t="shared" si="536"/>
        <v>1.4116832858360024E-4</v>
      </c>
      <c r="AR401" s="5">
        <f t="shared" si="537"/>
        <v>7.0918903904809846E-4</v>
      </c>
      <c r="AS401" s="5">
        <f t="shared" si="538"/>
        <v>9.6461504438945212E-4</v>
      </c>
      <c r="AT401" s="5">
        <f t="shared" si="539"/>
        <v>6.5601844686671591E-4</v>
      </c>
      <c r="AU401" s="5">
        <f t="shared" si="540"/>
        <v>2.9743139858920767E-4</v>
      </c>
      <c r="AV401" s="5">
        <f t="shared" si="541"/>
        <v>1.0113904260916215E-4</v>
      </c>
      <c r="AW401" s="5">
        <f t="shared" si="542"/>
        <v>1.0129871764344944E-6</v>
      </c>
      <c r="AX401" s="5">
        <f t="shared" si="543"/>
        <v>8.517162889252382E-4</v>
      </c>
      <c r="AY401" s="5">
        <f t="shared" si="544"/>
        <v>8.2998173456116898E-4</v>
      </c>
      <c r="AZ401" s="5">
        <f t="shared" si="545"/>
        <v>4.0440090712274402E-4</v>
      </c>
      <c r="BA401" s="5">
        <f t="shared" si="546"/>
        <v>1.3136039575470558E-4</v>
      </c>
      <c r="BB401" s="5">
        <f t="shared" si="547"/>
        <v>3.2002067630616334E-5</v>
      </c>
      <c r="BC401" s="5">
        <f t="shared" si="548"/>
        <v>6.23708433124361E-6</v>
      </c>
      <c r="BD401" s="5">
        <f t="shared" si="549"/>
        <v>1.1518192861765977E-4</v>
      </c>
      <c r="BE401" s="5">
        <f t="shared" si="550"/>
        <v>1.5666657980997243E-4</v>
      </c>
      <c r="BF401" s="5">
        <f t="shared" si="551"/>
        <v>1.0654630254902372E-4</v>
      </c>
      <c r="BG401" s="5">
        <f t="shared" si="552"/>
        <v>4.8306897363975385E-5</v>
      </c>
      <c r="BH401" s="5">
        <f t="shared" si="553"/>
        <v>1.6426353686886133E-5</v>
      </c>
      <c r="BI401" s="5">
        <f t="shared" si="554"/>
        <v>4.4685146042585269E-6</v>
      </c>
      <c r="BJ401" s="8">
        <f t="shared" si="555"/>
        <v>0.45622361067185863</v>
      </c>
      <c r="BK401" s="8">
        <f t="shared" si="556"/>
        <v>0.27538361208919376</v>
      </c>
      <c r="BL401" s="8">
        <f t="shared" si="557"/>
        <v>0.25368830751085464</v>
      </c>
      <c r="BM401" s="8">
        <f t="shared" si="558"/>
        <v>0.41253073954738706</v>
      </c>
      <c r="BN401" s="8">
        <f t="shared" si="559"/>
        <v>0.5868721845283984</v>
      </c>
    </row>
    <row r="402" spans="1:66" x14ac:dyDescent="0.25">
      <c r="A402" t="s">
        <v>145</v>
      </c>
      <c r="B402" t="s">
        <v>371</v>
      </c>
      <c r="C402" t="s">
        <v>419</v>
      </c>
      <c r="D402" t="s">
        <v>497</v>
      </c>
      <c r="E402">
        <f>VLOOKUP(A402,home!$A$2:$E$405,3,FALSE)</f>
        <v>1.4020887728459499</v>
      </c>
      <c r="F402">
        <f>VLOOKUP(B402,home!$B$2:$E$405,3,FALSE)</f>
        <v>0.79</v>
      </c>
      <c r="G402">
        <f>VLOOKUP(C402,away!$B$2:$E$405,4,FALSE)</f>
        <v>0.99</v>
      </c>
      <c r="H402">
        <f>VLOOKUP(A402,away!$A$2:$E$405,3,FALSE)</f>
        <v>1.2193211488250699</v>
      </c>
      <c r="I402">
        <f>VLOOKUP(C402,away!$B$2:$E$405,3,FALSE)</f>
        <v>0.67</v>
      </c>
      <c r="J402">
        <f>VLOOKUP(B402,home!$B$2:$E$405,4,FALSE)</f>
        <v>0.91</v>
      </c>
      <c r="K402" s="3">
        <f t="shared" si="504"/>
        <v>1.0965736292428174</v>
      </c>
      <c r="L402" s="3">
        <f t="shared" si="505"/>
        <v>0.74342010443864515</v>
      </c>
      <c r="M402" s="5">
        <f t="shared" si="506"/>
        <v>0.1588184213106201</v>
      </c>
      <c r="N402" s="5">
        <f t="shared" si="507"/>
        <v>0.1741560926472015</v>
      </c>
      <c r="O402" s="5">
        <f t="shared" si="508"/>
        <v>0.11806880735752193</v>
      </c>
      <c r="P402" s="5">
        <f t="shared" si="509"/>
        <v>0.12947114058440889</v>
      </c>
      <c r="Q402" s="5">
        <f t="shared" si="510"/>
        <v>9.5487489284445046E-2</v>
      </c>
      <c r="R402" s="5">
        <f t="shared" si="511"/>
        <v>4.3887362548337611E-2</v>
      </c>
      <c r="S402" s="5">
        <f t="shared" si="512"/>
        <v>2.638670014771588E-2</v>
      </c>
      <c r="T402" s="5">
        <f t="shared" si="513"/>
        <v>7.0987319256426137E-2</v>
      </c>
      <c r="U402" s="5">
        <f t="shared" si="514"/>
        <v>4.8125724427525877E-2</v>
      </c>
      <c r="V402" s="5">
        <f t="shared" si="515"/>
        <v>2.3900922940739765E-3</v>
      </c>
      <c r="W402" s="5">
        <f t="shared" si="516"/>
        <v>3.4903020890642851E-2</v>
      </c>
      <c r="X402" s="5">
        <f t="shared" si="517"/>
        <v>2.594760743574592E-2</v>
      </c>
      <c r="Y402" s="5">
        <f t="shared" si="518"/>
        <v>9.644986514907597E-3</v>
      </c>
      <c r="Z402" s="5">
        <f t="shared" si="519"/>
        <v>1.0875582549740609E-2</v>
      </c>
      <c r="AA402" s="5">
        <f t="shared" si="520"/>
        <v>1.1925877026698914E-2</v>
      </c>
      <c r="AB402" s="5">
        <f t="shared" si="521"/>
        <v>6.5388011265353841E-3</v>
      </c>
      <c r="AC402" s="5">
        <f t="shared" si="522"/>
        <v>1.2177742546413268E-4</v>
      </c>
      <c r="AD402" s="5">
        <f t="shared" si="523"/>
        <v>9.5684330723975249E-3</v>
      </c>
      <c r="AE402" s="5">
        <f t="shared" si="524"/>
        <v>7.1133655139959543E-3</v>
      </c>
      <c r="AF402" s="5">
        <f t="shared" si="525"/>
        <v>2.644109466662564E-3</v>
      </c>
      <c r="AG402" s="5">
        <f t="shared" si="526"/>
        <v>6.5522804528449783E-4</v>
      </c>
      <c r="AH402" s="5">
        <f t="shared" si="527"/>
        <v>2.0212816787398176E-3</v>
      </c>
      <c r="AI402" s="5">
        <f t="shared" si="528"/>
        <v>2.2164841861777363E-3</v>
      </c>
      <c r="AJ402" s="5">
        <f t="shared" si="529"/>
        <v>1.2152690540981166E-3</v>
      </c>
      <c r="AK402" s="5">
        <f t="shared" si="530"/>
        <v>4.4421066571961919E-4</v>
      </c>
      <c r="AL402" s="5">
        <f t="shared" si="531"/>
        <v>3.9709907810851167E-6</v>
      </c>
      <c r="AM402" s="5">
        <f t="shared" si="532"/>
        <v>2.0984982760731919E-3</v>
      </c>
      <c r="AN402" s="5">
        <f t="shared" si="533"/>
        <v>1.5600658075626492E-3</v>
      </c>
      <c r="AO402" s="5">
        <f t="shared" si="534"/>
        <v>5.7989214279469191E-4</v>
      </c>
      <c r="AP402" s="5">
        <f t="shared" si="535"/>
        <v>1.4370115911985985E-4</v>
      </c>
      <c r="AQ402" s="5">
        <f t="shared" si="536"/>
        <v>2.6707582680210146E-5</v>
      </c>
      <c r="AR402" s="5">
        <f t="shared" si="537"/>
        <v>3.0053228734173515E-4</v>
      </c>
      <c r="AS402" s="5">
        <f t="shared" si="538"/>
        <v>3.2955578103497176E-4</v>
      </c>
      <c r="AT402" s="5">
        <f t="shared" si="539"/>
        <v>1.8069108942373512E-4</v>
      </c>
      <c r="AU402" s="5">
        <f t="shared" si="540"/>
        <v>6.6047027900407895E-5</v>
      </c>
      <c r="AV402" s="5">
        <f t="shared" si="541"/>
        <v>1.8106357271362975E-5</v>
      </c>
      <c r="AW402" s="5">
        <f t="shared" si="542"/>
        <v>8.9922521692541973E-8</v>
      </c>
      <c r="AX402" s="5">
        <f t="shared" si="543"/>
        <v>3.835263117588958E-4</v>
      </c>
      <c r="AY402" s="5">
        <f t="shared" si="544"/>
        <v>2.8512117074276666E-4</v>
      </c>
      <c r="AZ402" s="5">
        <f t="shared" si="545"/>
        <v>1.0598240526562817E-4</v>
      </c>
      <c r="BA402" s="5">
        <f t="shared" si="546"/>
        <v>2.6263150263744036E-5</v>
      </c>
      <c r="BB402" s="5">
        <f t="shared" si="547"/>
        <v>4.8811384779901056E-6</v>
      </c>
      <c r="BC402" s="5">
        <f t="shared" si="548"/>
        <v>7.2574729541737901E-7</v>
      </c>
      <c r="BD402" s="5">
        <f t="shared" si="549"/>
        <v>3.7236957407129583E-5</v>
      </c>
      <c r="BE402" s="5">
        <f t="shared" si="550"/>
        <v>4.08330655258963E-5</v>
      </c>
      <c r="BF402" s="5">
        <f t="shared" si="551"/>
        <v>2.2388231428420938E-5</v>
      </c>
      <c r="BG402" s="5">
        <f t="shared" si="552"/>
        <v>8.1834480632638862E-6</v>
      </c>
      <c r="BH402" s="5">
        <f t="shared" si="553"/>
        <v>2.2434383356133461E-6</v>
      </c>
      <c r="BI402" s="5">
        <f t="shared" si="554"/>
        <v>4.9201906353319879E-7</v>
      </c>
      <c r="BJ402" s="8">
        <f t="shared" si="555"/>
        <v>0.43632301701974452</v>
      </c>
      <c r="BK402" s="8">
        <f t="shared" si="556"/>
        <v>0.31747722392380684</v>
      </c>
      <c r="BL402" s="8">
        <f t="shared" si="557"/>
        <v>0.23545012777415106</v>
      </c>
      <c r="BM402" s="8">
        <f t="shared" si="558"/>
        <v>0.27995160628668697</v>
      </c>
      <c r="BN402" s="8">
        <f t="shared" si="559"/>
        <v>0.71988931373253506</v>
      </c>
    </row>
    <row r="403" spans="1:66" x14ac:dyDescent="0.25">
      <c r="A403" t="s">
        <v>145</v>
      </c>
      <c r="B403" t="s">
        <v>404</v>
      </c>
      <c r="C403" t="s">
        <v>375</v>
      </c>
      <c r="D403" t="s">
        <v>497</v>
      </c>
      <c r="E403">
        <f>VLOOKUP(A403,home!$A$2:$E$405,3,FALSE)</f>
        <v>1.4020887728459499</v>
      </c>
      <c r="F403">
        <f>VLOOKUP(B403,home!$B$2:$E$405,3,FALSE)</f>
        <v>0.99</v>
      </c>
      <c r="G403">
        <f>VLOOKUP(C403,away!$B$2:$E$405,4,FALSE)</f>
        <v>0.95</v>
      </c>
      <c r="H403">
        <f>VLOOKUP(A403,away!$A$2:$E$405,3,FALSE)</f>
        <v>1.2193211488250699</v>
      </c>
      <c r="I403">
        <f>VLOOKUP(C403,away!$B$2:$E$405,3,FALSE)</f>
        <v>0.83</v>
      </c>
      <c r="J403">
        <f>VLOOKUP(B403,home!$B$2:$E$405,4,FALSE)</f>
        <v>0.73</v>
      </c>
      <c r="K403" s="3">
        <f t="shared" ref="K403:K466" si="560">E403*F403*G403</f>
        <v>1.3186644908616159</v>
      </c>
      <c r="L403" s="3">
        <f t="shared" ref="L403:L466" si="561">H403*I403*J403</f>
        <v>0.73878668407310977</v>
      </c>
      <c r="M403" s="5">
        <f t="shared" ref="M403:M466" si="562">_xlfn.POISSON.DIST(0,K403,FALSE) * _xlfn.POISSON.DIST(0,L403,FALSE)</f>
        <v>0.12777924212286684</v>
      </c>
      <c r="N403" s="5">
        <f t="shared" ref="N403:N466" si="563">_xlfn.POISSON.DIST(1,K403,FALSE) * _xlfn.POISSON.DIST(0,L403,FALSE)</f>
        <v>0.16849794925663333</v>
      </c>
      <c r="O403" s="5">
        <f t="shared" ref="O403:O466" si="564">_xlfn.POISSON.DIST(0,K403,FALSE) * _xlfn.POISSON.DIST(1,L403,FALSE)</f>
        <v>9.4401602581327834E-2</v>
      </c>
      <c r="P403" s="5">
        <f t="shared" ref="P403:P466" si="565">_xlfn.POISSON.DIST(1,K403,FALSE) * _xlfn.POISSON.DIST(1,L403,FALSE)</f>
        <v>0.12448404120442727</v>
      </c>
      <c r="Q403" s="5">
        <f t="shared" ref="Q403:Q466" si="566">_xlfn.POISSON.DIST(2,K403,FALSE) * _xlfn.POISSON.DIST(0,L403,FALSE)</f>
        <v>0.1110961312338624</v>
      </c>
      <c r="R403" s="5">
        <f t="shared" ref="R403:R466" si="567">_xlfn.POISSON.DIST(0,K403,FALSE) * _xlfn.POISSON.DIST(2,L403,FALSE)</f>
        <v>3.4871323471123344E-2</v>
      </c>
      <c r="S403" s="5">
        <f t="shared" ref="S403:S466" si="568">_xlfn.POISSON.DIST(2,K403,FALSE) * _xlfn.POISSON.DIST(2,L403,FALSE)</f>
        <v>3.0318454424085973E-2</v>
      </c>
      <c r="T403" s="5">
        <f t="shared" ref="T403:T466" si="569">_xlfn.POISSON.DIST(2,K403,FALSE) * _xlfn.POISSON.DIST(1,L403,FALSE)</f>
        <v>8.2076342407616243E-2</v>
      </c>
      <c r="U403" s="5">
        <f t="shared" ref="U403:U466" si="570">_xlfn.POISSON.DIST(1,K403,FALSE) * _xlfn.POISSON.DIST(2,L403,FALSE)</f>
        <v>4.5983576010719576E-2</v>
      </c>
      <c r="V403" s="5">
        <f t="shared" ref="V403:V466" si="571">_xlfn.POISSON.DIST(3,K403,FALSE) * _xlfn.POISSON.DIST(3,L403,FALSE)</f>
        <v>3.2818438939257117E-3</v>
      </c>
      <c r="W403" s="5">
        <f t="shared" ref="W403:W466" si="572">_xlfn.POISSON.DIST(3,K403,FALSE) * _xlfn.POISSON.DIST(0,L403,FALSE)</f>
        <v>4.88328411100655E-2</v>
      </c>
      <c r="X403" s="5">
        <f t="shared" ref="X403:X466" si="573">_xlfn.POISSON.DIST(3,K403,FALSE) * _xlfn.POISSON.DIST(1,L403,FALSE)</f>
        <v>3.6077052757574328E-2</v>
      </c>
      <c r="Y403" s="5">
        <f t="shared" ref="Y403:Y466" si="574">_xlfn.POISSON.DIST(3,K403,FALSE) * _xlfn.POISSON.DIST(2,L403,FALSE)</f>
        <v>1.3326623088949484E-2</v>
      </c>
      <c r="Z403" s="5">
        <f t="shared" ref="Z403:Z466" si="575">_xlfn.POISSON.DIST(0,K403,FALSE) * _xlfn.POISSON.DIST(3,L403,FALSE)</f>
        <v>8.5874898121573416E-3</v>
      </c>
      <c r="AA403" s="5">
        <f t="shared" ref="AA403:AA466" si="576">_xlfn.POISSON.DIST(1,K403,FALSE) * _xlfn.POISSON.DIST(3,L403,FALSE)</f>
        <v>1.1324017880927774E-2</v>
      </c>
      <c r="AB403" s="5">
        <f t="shared" ref="AB403:AB466" si="577">_xlfn.POISSON.DIST(2,K403,FALSE) * _xlfn.POISSON.DIST(3,L403,FALSE)</f>
        <v>7.4662901367307287E-3</v>
      </c>
      <c r="AC403" s="5">
        <f t="shared" ref="AC403:AC466" si="578">_xlfn.POISSON.DIST(4,K403,FALSE) * _xlfn.POISSON.DIST(4,L403,FALSE)</f>
        <v>1.9982568360219012E-4</v>
      </c>
      <c r="AD403" s="5">
        <f t="shared" ref="AD403:AD466" si="579">_xlfn.POISSON.DIST(4,K403,FALSE) * _xlfn.POISSON.DIST(0,L403,FALSE)</f>
        <v>1.6098533389932671E-2</v>
      </c>
      <c r="AE403" s="5">
        <f t="shared" ref="AE403:AE466" si="580">_xlfn.POISSON.DIST(4,K403,FALSE) * _xlfn.POISSON.DIST(1,L403,FALSE)</f>
        <v>1.18933821015886E-2</v>
      </c>
      <c r="AF403" s="5">
        <f t="shared" ref="AF403:AF466" si="581">_xlfn.POISSON.DIST(4,K403,FALSE) * _xlfn.POISSON.DIST(2,L403,FALSE)</f>
        <v>4.3933361626235555E-3</v>
      </c>
      <c r="AG403" s="5">
        <f t="shared" ref="AG403:AG466" si="582">_xlfn.POISSON.DIST(4,K403,FALSE) * _xlfn.POISSON.DIST(3,L403,FALSE)</f>
        <v>1.0819127518677126E-3</v>
      </c>
      <c r="AH403" s="5">
        <f t="shared" ref="AH403:AH466" si="583">_xlfn.POISSON.DIST(0,K403,FALSE) * _xlfn.POISSON.DIST(4,L403,FALSE)</f>
        <v>1.5860807807088332E-3</v>
      </c>
      <c r="AI403" s="5">
        <f t="shared" ref="AI403:AI466" si="584">_xlfn.POISSON.DIST(1,K403,FALSE) * _xlfn.POISSON.DIST(4,L403,FALSE)</f>
        <v>2.0915084051588077E-3</v>
      </c>
      <c r="AJ403" s="5">
        <f t="shared" ref="AJ403:AJ466" si="585">_xlfn.POISSON.DIST(2,K403,FALSE) * _xlfn.POISSON.DIST(4,L403,FALSE)</f>
        <v>1.3789989331107649E-3</v>
      </c>
      <c r="AK403" s="5">
        <f t="shared" ref="AK403:AK466" si="586">_xlfn.POISSON.DIST(3,K403,FALSE) * _xlfn.POISSON.DIST(4,L403,FALSE)</f>
        <v>6.0614564200973963E-4</v>
      </c>
      <c r="AL403" s="5">
        <f t="shared" ref="AL403:AL466" si="587">_xlfn.POISSON.DIST(5,K403,FALSE) * _xlfn.POISSON.DIST(5,L403,FALSE)</f>
        <v>7.7869012894345015E-6</v>
      </c>
      <c r="AM403" s="5">
        <f t="shared" ref="AM403:AM466" si="588">_xlfn.POISSON.DIST(5,K403,FALSE) * _xlfn.POISSON.DIST(0,L403,FALSE)</f>
        <v>4.2457128672508558E-3</v>
      </c>
      <c r="AN403" s="5">
        <f t="shared" ref="AN403:AN466" si="589">_xlfn.POISSON.DIST(5,K403,FALSE) * _xlfn.POISSON.DIST(1,L403,FALSE)</f>
        <v>3.1366761307227956E-3</v>
      </c>
      <c r="AO403" s="5">
        <f t="shared" ref="AO403:AO466" si="590">_xlfn.POISSON.DIST(5,K403,FALSE) * _xlfn.POISSON.DIST(2,L403,FALSE)</f>
        <v>1.1586672788139827E-3</v>
      </c>
      <c r="AP403" s="5">
        <f t="shared" ref="AP403:AP466" si="591">_xlfn.POISSON.DIST(5,K403,FALSE) * _xlfn.POISSON.DIST(3,L403,FALSE)</f>
        <v>2.8533598561966526E-4</v>
      </c>
      <c r="AQ403" s="5">
        <f t="shared" ref="AQ403:AQ466" si="592">_xlfn.POISSON.DIST(5,K403,FALSE) * _xlfn.POISSON.DIST(4,L403,FALSE)</f>
        <v>5.2700606665671245E-5</v>
      </c>
      <c r="AR403" s="5">
        <f t="shared" ref="AR403:AR466" si="593">_xlfn.POISSON.DIST(0,K403,FALSE) * _xlfn.POISSON.DIST(5,L403,FALSE)</f>
        <v>2.3435507213039373E-4</v>
      </c>
      <c r="AS403" s="5">
        <f t="shared" ref="AS403:AS466" si="594">_xlfn.POISSON.DIST(1,K403,FALSE) * _xlfn.POISSON.DIST(5,L403,FALSE)</f>
        <v>3.0903571187166289E-4</v>
      </c>
      <c r="AT403" s="5">
        <f t="shared" ref="AT403:AT466" si="595">_xlfn.POISSON.DIST(2,K403,FALSE) * _xlfn.POISSON.DIST(5,L403,FALSE)</f>
        <v>2.0375720982665171E-4</v>
      </c>
      <c r="AU403" s="5">
        <f t="shared" ref="AU403:AU466" si="596">_xlfn.POISSON.DIST(3,K403,FALSE) * _xlfn.POISSON.DIST(5,L403,FALSE)</f>
        <v>8.9562465785148415E-5</v>
      </c>
      <c r="AV403" s="5">
        <f t="shared" ref="AV403:AV466" si="597">_xlfn.POISSON.DIST(4,K403,FALSE) * _xlfn.POISSON.DIST(5,L403,FALSE)</f>
        <v>2.9525710836220899E-5</v>
      </c>
      <c r="AW403" s="5">
        <f t="shared" ref="AW403:AW466" si="598">_xlfn.POISSON.DIST(6,K403,FALSE) * _xlfn.POISSON.DIST(6,L403,FALSE)</f>
        <v>2.1072474615518955E-7</v>
      </c>
      <c r="AX403" s="5">
        <f t="shared" ref="AX403:AX466" si="599">_xlfn.POISSON.DIST(6,K403,FALSE) * _xlfn.POISSON.DIST(0,L403,FALSE)</f>
        <v>9.3311179940632546E-4</v>
      </c>
      <c r="AY403" s="5">
        <f t="shared" ref="AY403:AY466" si="600">_xlfn.POISSON.DIST(6,K403,FALSE) * _xlfn.POISSON.DIST(1,L403,FALSE)</f>
        <v>6.8937057215289204E-4</v>
      </c>
      <c r="AZ403" s="5">
        <f t="shared" ref="AZ403:AZ466" si="601">_xlfn.POISSON.DIST(6,K403,FALSE) * _xlfn.POISSON.DIST(2,L403,FALSE)</f>
        <v>2.5464889954920867E-4</v>
      </c>
      <c r="BA403" s="5">
        <f t="shared" ref="BA403:BA466" si="602">_xlfn.POISSON.DIST(6,K403,FALSE) * _xlfn.POISSON.DIST(3,L403,FALSE)</f>
        <v>6.2710405366942109E-5</v>
      </c>
      <c r="BB403" s="5">
        <f t="shared" ref="BB403:BB466" si="603">_xlfn.POISSON.DIST(6,K403,FALSE) * _xlfn.POISSON.DIST(4,L403,FALSE)</f>
        <v>1.1582403109480925E-5</v>
      </c>
      <c r="BC403" s="5">
        <f t="shared" ref="BC403:BC466" si="604">_xlfn.POISSON.DIST(6,K403,FALSE) * _xlfn.POISSON.DIST(5,L403,FALSE)</f>
        <v>1.7113850373702985E-6</v>
      </c>
      <c r="BD403" s="5">
        <f t="shared" ref="BD403:BD466" si="605">_xlfn.POISSON.DIST(0,K403,FALSE) * _xlfn.POISSON.DIST(6,L403,FALSE)</f>
        <v>2.885640110582133E-5</v>
      </c>
      <c r="BE403" s="5">
        <f t="shared" ref="BE403:BE466" si="606">_xlfn.POISSON.DIST(1,K403,FALSE) * _xlfn.POISSON.DIST(6,L403,FALSE)</f>
        <v>3.805191147230645E-5</v>
      </c>
      <c r="BF403" s="5">
        <f t="shared" ref="BF403:BF466" si="607">_xlfn.POISSON.DIST(2,K403,FALSE) * _xlfn.POISSON.DIST(6,L403,FALSE)</f>
        <v>2.5088852233970133E-5</v>
      </c>
      <c r="BG403" s="5">
        <f t="shared" ref="BG403:BG466" si="608">_xlfn.POISSON.DIST(3,K403,FALSE) * _xlfn.POISSON.DIST(6,L403,FALSE)</f>
        <v>1.1027926185803519E-5</v>
      </c>
      <c r="BH403" s="5">
        <f t="shared" ref="BH403:BH466" si="609">_xlfn.POISSON.DIST(4,K403,FALSE) * _xlfn.POISSON.DIST(6,L403,FALSE)</f>
        <v>3.635533667265519E-6</v>
      </c>
      <c r="BI403" s="5">
        <f t="shared" ref="BI403:BI466" si="610">_xlfn.POISSON.DIST(5,K403,FALSE) * _xlfn.POISSON.DIST(6,L403,FALSE)</f>
        <v>9.5880983047098919E-7</v>
      </c>
      <c r="BJ403" s="8">
        <f t="shared" ref="BJ403:BJ466" si="611">SUM(N403,Q403,T403,W403,X403,Y403,AD403,AE403,AF403,AG403,AM403,AN403,AO403,AP403,AQ403,AX403,AY403,AZ403,BA403,BB403,BC403)</f>
        <v>0.50420633259440895</v>
      </c>
      <c r="BK403" s="8">
        <f t="shared" ref="BK403:BK466" si="612">SUM(M403,P403,S403,V403,AC403,AL403,AY403)</f>
        <v>0.28676056480235035</v>
      </c>
      <c r="BL403" s="8">
        <f t="shared" ref="BL403:BL466" si="613">SUM(O403,R403,U403,AA403,AB403,AH403,AI403,AJ403,AK403,AR403,AS403,AT403,AU403,AV403,BD403,BE403,BF403,BG403,BH403,BI403)</f>
        <v>0.20068339944676308</v>
      </c>
      <c r="BM403" s="8">
        <f t="shared" ref="BM403:BM466" si="614">SUM(S403:BI403)</f>
        <v>0.33841833693803192</v>
      </c>
      <c r="BN403" s="8">
        <f t="shared" ref="BN403:BN466" si="615">SUM(M403:R403)</f>
        <v>0.66113028987024103</v>
      </c>
    </row>
    <row r="404" spans="1:66" x14ac:dyDescent="0.25">
      <c r="A404" t="s">
        <v>145</v>
      </c>
      <c r="B404" t="s">
        <v>423</v>
      </c>
      <c r="C404" t="s">
        <v>146</v>
      </c>
      <c r="D404" t="s">
        <v>497</v>
      </c>
      <c r="E404">
        <f>VLOOKUP(A404,home!$A$2:$E$405,3,FALSE)</f>
        <v>1.4020887728459499</v>
      </c>
      <c r="F404">
        <f>VLOOKUP(B404,home!$B$2:$E$405,3,FALSE)</f>
        <v>1.03</v>
      </c>
      <c r="G404">
        <f>VLOOKUP(C404,away!$B$2:$E$405,4,FALSE)</f>
        <v>0.94</v>
      </c>
      <c r="H404">
        <f>VLOOKUP(A404,away!$A$2:$E$405,3,FALSE)</f>
        <v>1.2193211488250699</v>
      </c>
      <c r="I404">
        <f>VLOOKUP(C404,away!$B$2:$E$405,3,FALSE)</f>
        <v>1.07</v>
      </c>
      <c r="J404">
        <f>VLOOKUP(B404,home!$B$2:$E$405,4,FALSE)</f>
        <v>0.55000000000000004</v>
      </c>
      <c r="K404" s="3">
        <f t="shared" si="560"/>
        <v>1.3575023498694485</v>
      </c>
      <c r="L404" s="3">
        <f t="shared" si="561"/>
        <v>0.71757049608355372</v>
      </c>
      <c r="M404" s="5">
        <f t="shared" si="562"/>
        <v>0.12554728154870748</v>
      </c>
      <c r="N404" s="5">
        <f t="shared" si="563"/>
        <v>0.1704307297220917</v>
      </c>
      <c r="O404" s="5">
        <f t="shared" si="564"/>
        <v>9.0089025102847622E-2</v>
      </c>
      <c r="P404" s="5">
        <f t="shared" si="565"/>
        <v>0.12229606327456341</v>
      </c>
      <c r="Q404" s="5">
        <f t="shared" si="566"/>
        <v>0.11568005804385216</v>
      </c>
      <c r="R404" s="5">
        <f t="shared" si="567"/>
        <v>3.2322613217367041E-2</v>
      </c>
      <c r="S404" s="5">
        <f t="shared" si="568"/>
        <v>2.9782259934185699E-2</v>
      </c>
      <c r="T404" s="5">
        <f t="shared" si="569"/>
        <v>8.3008596637501292E-2</v>
      </c>
      <c r="U404" s="5">
        <f t="shared" si="570"/>
        <v>4.387802339649706E-2</v>
      </c>
      <c r="V404" s="5">
        <f t="shared" si="571"/>
        <v>3.2234452943775481E-3</v>
      </c>
      <c r="W404" s="5">
        <f t="shared" si="572"/>
        <v>5.2345316875854503E-2</v>
      </c>
      <c r="X404" s="5">
        <f t="shared" si="573"/>
        <v>3.7561454998257734E-2</v>
      </c>
      <c r="Y404" s="5">
        <f t="shared" si="574"/>
        <v>1.3476495948359937E-2</v>
      </c>
      <c r="Z404" s="5">
        <f t="shared" si="575"/>
        <v>7.7312512003676346E-3</v>
      </c>
      <c r="AA404" s="5">
        <f t="shared" si="576"/>
        <v>1.0495191671930061E-2</v>
      </c>
      <c r="AB404" s="5">
        <f t="shared" si="577"/>
        <v>7.1236236784876618E-3</v>
      </c>
      <c r="AC404" s="5">
        <f t="shared" si="578"/>
        <v>1.9624811108034148E-4</v>
      </c>
      <c r="AD404" s="5">
        <f t="shared" si="579"/>
        <v>1.776472266590836E-2</v>
      </c>
      <c r="AE404" s="5">
        <f t="shared" si="580"/>
        <v>1.2747440856162615E-2</v>
      </c>
      <c r="AF404" s="5">
        <f t="shared" si="581"/>
        <v>4.5735937294761834E-3</v>
      </c>
      <c r="AG404" s="5">
        <f t="shared" si="582"/>
        <v>1.0939586404482855E-3</v>
      </c>
      <c r="AH404" s="5">
        <f t="shared" si="583"/>
        <v>1.386929439798593E-3</v>
      </c>
      <c r="AI404" s="5">
        <f t="shared" si="584"/>
        <v>1.8827599736297082E-3</v>
      </c>
      <c r="AJ404" s="5">
        <f t="shared" si="585"/>
        <v>1.277925544221235E-3</v>
      </c>
      <c r="AK404" s="5">
        <f t="shared" si="586"/>
        <v>5.7826230974617333E-4</v>
      </c>
      <c r="AL404" s="5">
        <f t="shared" si="587"/>
        <v>7.6466399317085192E-6</v>
      </c>
      <c r="AM404" s="5">
        <f t="shared" si="588"/>
        <v>4.8231305527499258E-3</v>
      </c>
      <c r="AN404" s="5">
        <f t="shared" si="589"/>
        <v>3.4609361834125095E-3</v>
      </c>
      <c r="AO404" s="5">
        <f t="shared" si="590"/>
        <v>1.2417328470224174E-3</v>
      </c>
      <c r="AP404" s="5">
        <f t="shared" si="591"/>
        <v>2.9701028501370665E-4</v>
      </c>
      <c r="AQ404" s="5">
        <f t="shared" si="592"/>
        <v>5.328145438980077E-5</v>
      </c>
      <c r="AR404" s="5">
        <f t="shared" si="593"/>
        <v>1.9904392922983239E-4</v>
      </c>
      <c r="AS404" s="5">
        <f t="shared" si="594"/>
        <v>2.7020260165674573E-4</v>
      </c>
      <c r="AT404" s="5">
        <f t="shared" si="595"/>
        <v>1.8340033334493543E-4</v>
      </c>
      <c r="AU404" s="5">
        <f t="shared" si="596"/>
        <v>8.2988794494196668E-5</v>
      </c>
      <c r="AV404" s="5">
        <f t="shared" si="597"/>
        <v>2.8164370884676208E-5</v>
      </c>
      <c r="AW404" s="5">
        <f t="shared" si="598"/>
        <v>2.069061041718692E-7</v>
      </c>
      <c r="AX404" s="5">
        <f t="shared" si="599"/>
        <v>1.091235176514192E-3</v>
      </c>
      <c r="AY404" s="5">
        <f t="shared" si="600"/>
        <v>7.8303816695511315E-4</v>
      </c>
      <c r="AZ404" s="5">
        <f t="shared" si="601"/>
        <v>2.8094254295716849E-4</v>
      </c>
      <c r="BA404" s="5">
        <f t="shared" si="602"/>
        <v>6.7198693306916857E-5</v>
      </c>
      <c r="BB404" s="5">
        <f t="shared" si="603"/>
        <v>1.2054949923102724E-5</v>
      </c>
      <c r="BC404" s="5">
        <f t="shared" si="604"/>
        <v>1.7300552793166445E-6</v>
      </c>
      <c r="BD404" s="5">
        <f t="shared" si="605"/>
        <v>2.3804675173311758E-5</v>
      </c>
      <c r="BE404" s="5">
        <f t="shared" si="606"/>
        <v>3.2314902485649644E-5</v>
      </c>
      <c r="BF404" s="5">
        <f t="shared" si="607"/>
        <v>2.1933778030035734E-5</v>
      </c>
      <c r="BG404" s="5">
        <f t="shared" si="608"/>
        <v>9.9250517390961302E-6</v>
      </c>
      <c r="BH404" s="5">
        <f t="shared" si="609"/>
        <v>3.3683202645997161E-6</v>
      </c>
      <c r="BI404" s="5">
        <f t="shared" si="610"/>
        <v>9.1450053486139854E-7</v>
      </c>
      <c r="BJ404" s="8">
        <f t="shared" si="611"/>
        <v>0.52079465902543709</v>
      </c>
      <c r="BK404" s="8">
        <f t="shared" si="612"/>
        <v>0.28183598296980128</v>
      </c>
      <c r="BL404" s="8">
        <f t="shared" si="613"/>
        <v>0.18989041559236311</v>
      </c>
      <c r="BM404" s="8">
        <f t="shared" si="614"/>
        <v>0.34310370661768874</v>
      </c>
      <c r="BN404" s="8">
        <f t="shared" si="615"/>
        <v>0.65636577090942938</v>
      </c>
    </row>
    <row r="405" spans="1:66" x14ac:dyDescent="0.25">
      <c r="A405" t="s">
        <v>145</v>
      </c>
      <c r="B405" t="s">
        <v>432</v>
      </c>
      <c r="C405" t="s">
        <v>389</v>
      </c>
      <c r="D405" t="s">
        <v>497</v>
      </c>
      <c r="E405">
        <f>VLOOKUP(A405,home!$A$2:$E$405,3,FALSE)</f>
        <v>1.4020887728459499</v>
      </c>
      <c r="F405">
        <f>VLOOKUP(B405,home!$B$2:$E$405,3,FALSE)</f>
        <v>1.3</v>
      </c>
      <c r="G405">
        <f>VLOOKUP(C405,away!$B$2:$E$405,4,FALSE)</f>
        <v>0.75</v>
      </c>
      <c r="H405">
        <f>VLOOKUP(A405,away!$A$2:$E$405,3,FALSE)</f>
        <v>1.2193211488250699</v>
      </c>
      <c r="I405">
        <f>VLOOKUP(C405,away!$B$2:$E$405,3,FALSE)</f>
        <v>1.07</v>
      </c>
      <c r="J405">
        <f>VLOOKUP(B405,home!$B$2:$E$405,4,FALSE)</f>
        <v>1.88</v>
      </c>
      <c r="K405" s="3">
        <f t="shared" si="560"/>
        <v>1.3670365535248012</v>
      </c>
      <c r="L405" s="3">
        <f t="shared" si="561"/>
        <v>2.4527864229765108</v>
      </c>
      <c r="M405" s="5">
        <f t="shared" si="562"/>
        <v>2.193168297389397E-2</v>
      </c>
      <c r="N405" s="5">
        <f t="shared" si="563"/>
        <v>2.9981412305630579E-2</v>
      </c>
      <c r="O405" s="5">
        <f t="shared" si="564"/>
        <v>5.3793734231392241E-2</v>
      </c>
      <c r="P405" s="5">
        <f t="shared" si="565"/>
        <v>7.353800104491158E-2</v>
      </c>
      <c r="Q405" s="5">
        <f t="shared" si="566"/>
        <v>2.0492843274047649E-2</v>
      </c>
      <c r="R405" s="5">
        <f t="shared" si="567"/>
        <v>6.5972270481982842E-2</v>
      </c>
      <c r="S405" s="5">
        <f t="shared" si="568"/>
        <v>6.164412466793532E-2</v>
      </c>
      <c r="T405" s="5">
        <f t="shared" si="569"/>
        <v>5.0264567750769588E-2</v>
      </c>
      <c r="U405" s="5">
        <f t="shared" si="570"/>
        <v>9.0186505267895803E-2</v>
      </c>
      <c r="V405" s="5">
        <f t="shared" si="571"/>
        <v>2.2966194663265584E-2</v>
      </c>
      <c r="W405" s="5">
        <f t="shared" si="572"/>
        <v>9.3381552804260044E-3</v>
      </c>
      <c r="X405" s="5">
        <f t="shared" si="573"/>
        <v>2.2904500487475315E-2</v>
      </c>
      <c r="Y405" s="5">
        <f t="shared" si="574"/>
        <v>2.8089923910369168E-2</v>
      </c>
      <c r="Z405" s="5">
        <f t="shared" si="575"/>
        <v>5.3938629777047178E-2</v>
      </c>
      <c r="AA405" s="5">
        <f t="shared" si="576"/>
        <v>7.37360785522648E-2</v>
      </c>
      <c r="AB405" s="5">
        <f t="shared" si="577"/>
        <v>5.0399957347261048E-2</v>
      </c>
      <c r="AC405" s="5">
        <f t="shared" si="578"/>
        <v>4.8129230698893697E-3</v>
      </c>
      <c r="AD405" s="5">
        <f t="shared" si="579"/>
        <v>3.1913999027082464E-3</v>
      </c>
      <c r="AE405" s="5">
        <f t="shared" si="580"/>
        <v>7.8278223516513451E-3</v>
      </c>
      <c r="AF405" s="5">
        <f t="shared" si="581"/>
        <v>9.5999881928012423E-3</v>
      </c>
      <c r="AG405" s="5">
        <f t="shared" si="582"/>
        <v>7.8489069000125655E-3</v>
      </c>
      <c r="AH405" s="5">
        <f t="shared" si="583"/>
        <v>3.3074984697774472E-2</v>
      </c>
      <c r="AI405" s="5">
        <f t="shared" si="584"/>
        <v>4.5214713089131157E-2</v>
      </c>
      <c r="AJ405" s="5">
        <f t="shared" si="585"/>
        <v>3.0905082774989295E-2</v>
      </c>
      <c r="AK405" s="5">
        <f t="shared" si="586"/>
        <v>1.408279261437336E-2</v>
      </c>
      <c r="AL405" s="5">
        <f t="shared" si="587"/>
        <v>6.4551861736083214E-4</v>
      </c>
      <c r="AM405" s="5">
        <f t="shared" si="588"/>
        <v>8.7255206478353354E-4</v>
      </c>
      <c r="AN405" s="5">
        <f t="shared" si="589"/>
        <v>2.1401838578411722E-3</v>
      </c>
      <c r="AO405" s="5">
        <f t="shared" si="590"/>
        <v>2.6247069545931594E-3</v>
      </c>
      <c r="AP405" s="5">
        <f t="shared" si="591"/>
        <v>2.1459485275060418E-3</v>
      </c>
      <c r="AQ405" s="5">
        <f t="shared" si="592"/>
        <v>1.3158883531683141E-3</v>
      </c>
      <c r="AR405" s="5">
        <f t="shared" si="593"/>
        <v>1.6225174681371416E-2</v>
      </c>
      <c r="AS405" s="5">
        <f t="shared" si="594"/>
        <v>2.2180406876759848E-2</v>
      </c>
      <c r="AT405" s="5">
        <f t="shared" si="595"/>
        <v>1.5160713486291794E-2</v>
      </c>
      <c r="AU405" s="5">
        <f t="shared" si="596"/>
        <v>6.9084165044257717E-3</v>
      </c>
      <c r="AV405" s="5">
        <f t="shared" si="597"/>
        <v>2.3610144721310151E-3</v>
      </c>
      <c r="AW405" s="5">
        <f t="shared" si="598"/>
        <v>6.0123759989012776E-5</v>
      </c>
      <c r="AX405" s="5">
        <f t="shared" si="599"/>
        <v>1.9880176123543826E-4</v>
      </c>
      <c r="AY405" s="5">
        <f t="shared" si="600"/>
        <v>4.87618260822101E-4</v>
      </c>
      <c r="AZ405" s="5">
        <f t="shared" si="601"/>
        <v>5.9801172486993433E-4</v>
      </c>
      <c r="BA405" s="5">
        <f t="shared" si="602"/>
        <v>4.8893167984724649E-4</v>
      </c>
      <c r="BB405" s="5">
        <f t="shared" si="603"/>
        <v>2.9981124652310616E-4</v>
      </c>
      <c r="BC405" s="5">
        <f t="shared" si="604"/>
        <v>1.4707459098550768E-4</v>
      </c>
      <c r="BD405" s="5">
        <f t="shared" si="605"/>
        <v>6.6328146948150058E-3</v>
      </c>
      <c r="BE405" s="5">
        <f t="shared" si="606"/>
        <v>9.0673001405685624E-3</v>
      </c>
      <c r="BF405" s="5">
        <f t="shared" si="607"/>
        <v>6.1976653669688977E-3</v>
      </c>
      <c r="BG405" s="5">
        <f t="shared" si="608"/>
        <v>2.8241450343870623E-3</v>
      </c>
      <c r="BH405" s="5">
        <f t="shared" si="609"/>
        <v>9.651773736156676E-4</v>
      </c>
      <c r="BI405" s="5">
        <f t="shared" si="610"/>
        <v>2.6388655007353638E-4</v>
      </c>
      <c r="BJ405" s="8">
        <f t="shared" si="611"/>
        <v>0.20085904937806728</v>
      </c>
      <c r="BK405" s="8">
        <f t="shared" si="612"/>
        <v>0.18602606329807878</v>
      </c>
      <c r="BL405" s="8">
        <f t="shared" si="613"/>
        <v>0.54615283423847372</v>
      </c>
      <c r="BM405" s="8">
        <f t="shared" si="614"/>
        <v>0.72083913787897491</v>
      </c>
      <c r="BN405" s="8">
        <f t="shared" si="615"/>
        <v>0.26570994431185885</v>
      </c>
    </row>
    <row r="406" spans="1:66" x14ac:dyDescent="0.25">
      <c r="A406" t="s">
        <v>145</v>
      </c>
      <c r="B406" t="s">
        <v>434</v>
      </c>
      <c r="C406" t="s">
        <v>148</v>
      </c>
      <c r="D406" t="s">
        <v>497</v>
      </c>
      <c r="E406">
        <f>VLOOKUP(A406,home!$A$2:$E$405,3,FALSE)</f>
        <v>1.4020887728459499</v>
      </c>
      <c r="F406">
        <f>VLOOKUP(B406,home!$B$2:$E$405,3,FALSE)</f>
        <v>0.87</v>
      </c>
      <c r="G406">
        <f>VLOOKUP(C406,away!$B$2:$E$405,4,FALSE)</f>
        <v>0.83</v>
      </c>
      <c r="H406">
        <f>VLOOKUP(A406,away!$A$2:$E$405,3,FALSE)</f>
        <v>1.2193211488250699</v>
      </c>
      <c r="I406">
        <f>VLOOKUP(C406,away!$B$2:$E$405,3,FALSE)</f>
        <v>1.03</v>
      </c>
      <c r="J406">
        <f>VLOOKUP(B406,home!$B$2:$E$405,4,FALSE)</f>
        <v>1.0900000000000001</v>
      </c>
      <c r="K406" s="3">
        <f t="shared" si="560"/>
        <v>1.0124483028720603</v>
      </c>
      <c r="L406" s="3">
        <f t="shared" si="561"/>
        <v>1.3689318537859063</v>
      </c>
      <c r="M406" s="5">
        <f t="shared" si="562"/>
        <v>9.2422931320724988E-2</v>
      </c>
      <c r="N406" s="5">
        <f t="shared" si="563"/>
        <v>9.3573439962129024E-2</v>
      </c>
      <c r="O406" s="5">
        <f t="shared" si="564"/>
        <v>0.12652069470520755</v>
      </c>
      <c r="P406" s="5">
        <f t="shared" si="565"/>
        <v>0.12809566263248146</v>
      </c>
      <c r="Q406" s="5">
        <f t="shared" si="566"/>
        <v>4.7369135241779069E-2</v>
      </c>
      <c r="R406" s="5">
        <f t="shared" si="567"/>
        <v>8.6599104572540261E-2</v>
      </c>
      <c r="S406" s="5">
        <f t="shared" si="568"/>
        <v>4.4384273877642787E-2</v>
      </c>
      <c r="T406" s="5">
        <f t="shared" si="569"/>
        <v>6.4845118118763923E-2</v>
      </c>
      <c r="U406" s="5">
        <f t="shared" si="570"/>
        <v>8.7677116454708479E-2</v>
      </c>
      <c r="V406" s="5">
        <f t="shared" si="571"/>
        <v>6.8350437032278005E-3</v>
      </c>
      <c r="W406" s="5">
        <f t="shared" si="572"/>
        <v>1.5986266861352107E-2</v>
      </c>
      <c r="X406" s="5">
        <f t="shared" si="573"/>
        <v>2.188410992962694E-2</v>
      </c>
      <c r="Y406" s="5">
        <f t="shared" si="574"/>
        <v>1.4978927587209387E-2</v>
      </c>
      <c r="Z406" s="5">
        <f t="shared" si="575"/>
        <v>3.9516090919562367E-2</v>
      </c>
      <c r="AA406" s="5">
        <f t="shared" si="576"/>
        <v>4.0007999187648961E-2</v>
      </c>
      <c r="AB406" s="5">
        <f t="shared" si="577"/>
        <v>2.0253015439420975E-2</v>
      </c>
      <c r="AC406" s="5">
        <f t="shared" si="578"/>
        <v>5.920740122171683E-4</v>
      </c>
      <c r="AD406" s="5">
        <f t="shared" si="579"/>
        <v>4.0463171882589499E-3</v>
      </c>
      <c r="AE406" s="5">
        <f t="shared" si="580"/>
        <v>5.5391324895290991E-3</v>
      </c>
      <c r="AF406" s="5">
        <f t="shared" si="581"/>
        <v>3.791347453628407E-3</v>
      </c>
      <c r="AG406" s="5">
        <f t="shared" si="582"/>
        <v>1.7300320993473371E-3</v>
      </c>
      <c r="AH406" s="5">
        <f t="shared" si="583"/>
        <v>1.352370889922223E-2</v>
      </c>
      <c r="AI406" s="5">
        <f t="shared" si="584"/>
        <v>1.3692056123553328E-2</v>
      </c>
      <c r="AJ406" s="5">
        <f t="shared" si="585"/>
        <v>6.9312494925602829E-3</v>
      </c>
      <c r="AK406" s="5">
        <f t="shared" si="586"/>
        <v>2.3391772618418295E-3</v>
      </c>
      <c r="AL406" s="5">
        <f t="shared" si="587"/>
        <v>3.2823937453030419E-5</v>
      </c>
      <c r="AM406" s="5">
        <f t="shared" si="588"/>
        <v>8.1933739402696455E-4</v>
      </c>
      <c r="AN406" s="5">
        <f t="shared" si="589"/>
        <v>1.1216170576814459E-3</v>
      </c>
      <c r="AO406" s="5">
        <f t="shared" si="590"/>
        <v>7.6770865900487799E-4</v>
      </c>
      <c r="AP406" s="5">
        <f t="shared" si="591"/>
        <v>3.5031361257968001E-4</v>
      </c>
      <c r="AQ406" s="5">
        <f t="shared" si="592"/>
        <v>1.1988886576878476E-4</v>
      </c>
      <c r="AR406" s="5">
        <f t="shared" si="593"/>
        <v>3.7026071786946469E-3</v>
      </c>
      <c r="AS406" s="5">
        <f t="shared" si="594"/>
        <v>3.7486983542713032E-3</v>
      </c>
      <c r="AT406" s="5">
        <f t="shared" si="595"/>
        <v>1.8976816433806329E-3</v>
      </c>
      <c r="AU406" s="5">
        <f t="shared" si="596"/>
        <v>6.404348530773947E-4</v>
      </c>
      <c r="AV406" s="5">
        <f t="shared" si="597"/>
        <v>1.621017950245814E-4</v>
      </c>
      <c r="AW406" s="5">
        <f t="shared" si="598"/>
        <v>1.2636967297356722E-6</v>
      </c>
      <c r="AX406" s="5">
        <f t="shared" si="599"/>
        <v>1.3825612567703609E-4</v>
      </c>
      <c r="AY406" s="5">
        <f t="shared" si="600"/>
        <v>1.8926321442032222E-4</v>
      </c>
      <c r="AZ406" s="5">
        <f t="shared" si="601"/>
        <v>1.2954422148494561E-4</v>
      </c>
      <c r="BA406" s="5">
        <f t="shared" si="602"/>
        <v>5.9112403754879552E-5</v>
      </c>
      <c r="BB406" s="5">
        <f t="shared" si="603"/>
        <v>2.0230213113477055E-5</v>
      </c>
      <c r="BC406" s="5">
        <f t="shared" si="604"/>
        <v>5.5387566279832161E-6</v>
      </c>
      <c r="BD406" s="5">
        <f t="shared" si="605"/>
        <v>8.4476948482857723E-4</v>
      </c>
      <c r="BE406" s="5">
        <f t="shared" si="606"/>
        <v>8.5528543123279785E-4</v>
      </c>
      <c r="BF406" s="5">
        <f t="shared" si="607"/>
        <v>4.3296614166142214E-4</v>
      </c>
      <c r="BG406" s="5">
        <f t="shared" si="608"/>
        <v>1.4611861177539029E-4</v>
      </c>
      <c r="BH406" s="5">
        <f t="shared" si="609"/>
        <v>3.6984385127503839E-5</v>
      </c>
      <c r="BI406" s="5">
        <f t="shared" si="610"/>
        <v>7.4889555910215893E-6</v>
      </c>
      <c r="BJ406" s="8">
        <f t="shared" si="611"/>
        <v>0.27746463745576466</v>
      </c>
      <c r="BK406" s="8">
        <f t="shared" si="612"/>
        <v>0.2725520726981675</v>
      </c>
      <c r="BL406" s="8">
        <f t="shared" si="613"/>
        <v>0.41001925897136926</v>
      </c>
      <c r="BM406" s="8">
        <f t="shared" si="614"/>
        <v>0.42478309209231085</v>
      </c>
      <c r="BN406" s="8">
        <f t="shared" si="615"/>
        <v>0.57458096843486228</v>
      </c>
    </row>
    <row r="407" spans="1:66" x14ac:dyDescent="0.25">
      <c r="A407" t="s">
        <v>145</v>
      </c>
      <c r="B407" t="s">
        <v>147</v>
      </c>
      <c r="C407" t="s">
        <v>357</v>
      </c>
      <c r="D407" t="s">
        <v>497</v>
      </c>
      <c r="E407">
        <f>VLOOKUP(A407,home!$A$2:$E$405,3,FALSE)</f>
        <v>1.4020887728459499</v>
      </c>
      <c r="F407">
        <f>VLOOKUP(B407,home!$B$2:$E$405,3,FALSE)</f>
        <v>1.17</v>
      </c>
      <c r="G407">
        <f>VLOOKUP(C407,away!$B$2:$E$405,4,FALSE)</f>
        <v>0.71</v>
      </c>
      <c r="H407">
        <f>VLOOKUP(A407,away!$A$2:$E$405,3,FALSE)</f>
        <v>1.2193211488250699</v>
      </c>
      <c r="I407">
        <f>VLOOKUP(C407,away!$B$2:$E$405,3,FALSE)</f>
        <v>0.86</v>
      </c>
      <c r="J407">
        <f>VLOOKUP(B407,home!$B$2:$E$405,4,FALSE)</f>
        <v>1.01</v>
      </c>
      <c r="K407" s="3">
        <f t="shared" si="560"/>
        <v>1.1647151436031304</v>
      </c>
      <c r="L407" s="3">
        <f t="shared" si="561"/>
        <v>1.0591023498694558</v>
      </c>
      <c r="M407" s="5">
        <f t="shared" si="562"/>
        <v>0.10819528464906412</v>
      </c>
      <c r="N407" s="5">
        <f t="shared" si="563"/>
        <v>0.12601668649721631</v>
      </c>
      <c r="O407" s="5">
        <f t="shared" si="564"/>
        <v>0.11458988021661848</v>
      </c>
      <c r="P407" s="5">
        <f t="shared" si="565"/>
        <v>0.13346456879196431</v>
      </c>
      <c r="Q407" s="5">
        <f t="shared" si="566"/>
        <v>7.3386771554997995E-2</v>
      </c>
      <c r="R407" s="5">
        <f t="shared" si="567"/>
        <v>6.068120570434004E-2</v>
      </c>
      <c r="S407" s="5">
        <f t="shared" si="568"/>
        <v>4.1158889642468013E-2</v>
      </c>
      <c r="T407" s="5">
        <f t="shared" si="569"/>
        <v>7.772410220323131E-2</v>
      </c>
      <c r="U407" s="5">
        <f t="shared" si="570"/>
        <v>7.0676319215941516E-2</v>
      </c>
      <c r="V407" s="5">
        <f t="shared" si="571"/>
        <v>5.6412947876873579E-3</v>
      </c>
      <c r="W407" s="5">
        <f t="shared" si="572"/>
        <v>2.8491561390083204E-2</v>
      </c>
      <c r="X407" s="5">
        <f t="shared" si="573"/>
        <v>3.0175479619686977E-2</v>
      </c>
      <c r="Y407" s="5">
        <f t="shared" si="574"/>
        <v>1.5979460686824175E-2</v>
      </c>
      <c r="Z407" s="5">
        <f t="shared" si="575"/>
        <v>2.1422535851459458E-2</v>
      </c>
      <c r="AA407" s="5">
        <f t="shared" si="576"/>
        <v>2.4951151920575815E-2</v>
      </c>
      <c r="AB407" s="5">
        <f t="shared" si="577"/>
        <v>1.4530492246118494E-2</v>
      </c>
      <c r="AC407" s="5">
        <f t="shared" si="578"/>
        <v>4.349270965857903E-4</v>
      </c>
      <c r="AD407" s="5">
        <f t="shared" si="579"/>
        <v>8.2961382539820452E-3</v>
      </c>
      <c r="AE407" s="5">
        <f t="shared" si="580"/>
        <v>8.7864595196342678E-3</v>
      </c>
      <c r="AF407" s="5">
        <f t="shared" si="581"/>
        <v>4.652879962138751E-3</v>
      </c>
      <c r="AG407" s="5">
        <f t="shared" si="582"/>
        <v>1.642625367187219E-3</v>
      </c>
      <c r="AH407" s="5">
        <f t="shared" si="583"/>
        <v>5.6721645151108432E-3</v>
      </c>
      <c r="AI407" s="5">
        <f t="shared" si="584"/>
        <v>6.6064559077579077E-3</v>
      </c>
      <c r="AJ407" s="5">
        <f t="shared" si="585"/>
        <v>3.8473196206560011E-3</v>
      </c>
      <c r="AK407" s="5">
        <f t="shared" si="586"/>
        <v>1.4936771414864982E-3</v>
      </c>
      <c r="AL407" s="5">
        <f t="shared" si="587"/>
        <v>2.1460217084336914E-5</v>
      </c>
      <c r="AM407" s="5">
        <f t="shared" si="588"/>
        <v>1.9325275715676245E-3</v>
      </c>
      <c r="AN407" s="5">
        <f t="shared" si="589"/>
        <v>2.0467444922347838E-3</v>
      </c>
      <c r="AO407" s="5">
        <f t="shared" si="590"/>
        <v>1.0838559506541128E-3</v>
      </c>
      <c r="AP407" s="5">
        <f t="shared" si="591"/>
        <v>3.8263812808592135E-4</v>
      </c>
      <c r="AQ407" s="5">
        <f t="shared" si="592"/>
        <v>1.0131323515136227E-4</v>
      </c>
      <c r="AR407" s="5">
        <f t="shared" si="593"/>
        <v>1.2014805533600078E-3</v>
      </c>
      <c r="AS407" s="5">
        <f t="shared" si="594"/>
        <v>1.3993825952430701E-3</v>
      </c>
      <c r="AT407" s="5">
        <f t="shared" si="595"/>
        <v>8.1494105018712704E-4</v>
      </c>
      <c r="AU407" s="5">
        <f t="shared" si="596"/>
        <v>3.1639139409892847E-4</v>
      </c>
      <c r="AV407" s="5">
        <f t="shared" si="597"/>
        <v>9.2126462003182082E-5</v>
      </c>
      <c r="AW407" s="5">
        <f t="shared" si="598"/>
        <v>7.3534181699349631E-7</v>
      </c>
      <c r="AX407" s="5">
        <f t="shared" si="599"/>
        <v>3.7514068800589893E-4</v>
      </c>
      <c r="AY407" s="5">
        <f t="shared" si="600"/>
        <v>3.9731238419869188E-4</v>
      </c>
      <c r="AZ407" s="5">
        <f t="shared" si="601"/>
        <v>2.103972398685353E-4</v>
      </c>
      <c r="BA407" s="5">
        <f t="shared" si="602"/>
        <v>7.4277403716937776E-5</v>
      </c>
      <c r="BB407" s="5">
        <f t="shared" si="603"/>
        <v>1.9666843204702761E-5</v>
      </c>
      <c r="BC407" s="5">
        <f t="shared" si="604"/>
        <v>4.1658399705229674E-6</v>
      </c>
      <c r="BD407" s="5">
        <f t="shared" si="605"/>
        <v>2.1208181289767295E-4</v>
      </c>
      <c r="BE407" s="5">
        <f t="shared" si="606"/>
        <v>2.4701489916472541E-4</v>
      </c>
      <c r="BF407" s="5">
        <f t="shared" si="607"/>
        <v>1.4385099687637799E-4</v>
      </c>
      <c r="BG407" s="5">
        <f t="shared" si="608"/>
        <v>5.5848478161441348E-5</v>
      </c>
      <c r="BH407" s="5">
        <f t="shared" si="609"/>
        <v>1.6261892065454873E-5</v>
      </c>
      <c r="BI407" s="5">
        <f t="shared" si="610"/>
        <v>3.7880943904549761E-6</v>
      </c>
      <c r="BJ407" s="8">
        <f t="shared" si="611"/>
        <v>0.38178020483164143</v>
      </c>
      <c r="BK407" s="8">
        <f t="shared" si="612"/>
        <v>0.2893137375690526</v>
      </c>
      <c r="BL407" s="8">
        <f t="shared" si="613"/>
        <v>0.30755183471705405</v>
      </c>
      <c r="BM407" s="8">
        <f t="shared" si="614"/>
        <v>0.38333733851262464</v>
      </c>
      <c r="BN407" s="8">
        <f t="shared" si="615"/>
        <v>0.61633439741420115</v>
      </c>
    </row>
    <row r="408" spans="1:66" x14ac:dyDescent="0.25">
      <c r="A408" t="s">
        <v>21</v>
      </c>
      <c r="B408" t="s">
        <v>152</v>
      </c>
      <c r="C408" t="s">
        <v>265</v>
      </c>
      <c r="D408" t="s">
        <v>497</v>
      </c>
      <c r="E408">
        <f>VLOOKUP(A408,home!$A$2:$E$405,3,FALSE)</f>
        <v>1.37575757575758</v>
      </c>
      <c r="F408">
        <f>VLOOKUP(B408,home!$B$2:$E$405,3,FALSE)</f>
        <v>0.73</v>
      </c>
      <c r="G408">
        <f>VLOOKUP(C408,away!$B$2:$E$405,4,FALSE)</f>
        <v>0.68</v>
      </c>
      <c r="H408">
        <f>VLOOKUP(A408,away!$A$2:$E$405,3,FALSE)</f>
        <v>1.3303030303030301</v>
      </c>
      <c r="I408">
        <f>VLOOKUP(C408,away!$B$2:$E$405,3,FALSE)</f>
        <v>1.07</v>
      </c>
      <c r="J408">
        <f>VLOOKUP(B408,home!$B$2:$E$405,4,FALSE)</f>
        <v>1.1299999999999999</v>
      </c>
      <c r="K408" s="3">
        <f t="shared" si="560"/>
        <v>0.68292606060606276</v>
      </c>
      <c r="L408" s="3">
        <f t="shared" si="561"/>
        <v>1.6084693939393937</v>
      </c>
      <c r="M408" s="5">
        <f t="shared" si="562"/>
        <v>0.10112524766129605</v>
      </c>
      <c r="N408" s="5">
        <f t="shared" si="563"/>
        <v>6.9061067013141367E-2</v>
      </c>
      <c r="O408" s="5">
        <f t="shared" si="564"/>
        <v>0.16265686581773592</v>
      </c>
      <c r="P408" s="5">
        <f t="shared" si="565"/>
        <v>0.11108261260343533</v>
      </c>
      <c r="Q408" s="5">
        <f t="shared" si="566"/>
        <v>2.3581801218267969E-2</v>
      </c>
      <c r="R408" s="5">
        <f t="shared" si="567"/>
        <v>0.13081429519096754</v>
      </c>
      <c r="S408" s="5">
        <f t="shared" si="568"/>
        <v>3.0505109031064379E-2</v>
      </c>
      <c r="T408" s="5">
        <f t="shared" si="569"/>
        <v>3.7930605513546732E-2</v>
      </c>
      <c r="U408" s="5">
        <f t="shared" si="570"/>
        <v>8.9336491285726072E-2</v>
      </c>
      <c r="V408" s="5">
        <f t="shared" si="571"/>
        <v>3.7232016592080711E-3</v>
      </c>
      <c r="W408" s="5">
        <f t="shared" si="572"/>
        <v>5.3682088693289996E-3</v>
      </c>
      <c r="X408" s="5">
        <f t="shared" si="573"/>
        <v>8.6345996665896929E-3</v>
      </c>
      <c r="Y408" s="5">
        <f t="shared" si="574"/>
        <v>6.9442446463144096E-3</v>
      </c>
      <c r="Z408" s="5">
        <f t="shared" si="575"/>
        <v>7.0136930034808143E-2</v>
      </c>
      <c r="AA408" s="5">
        <f t="shared" si="576"/>
        <v>4.7898337331674562E-2</v>
      </c>
      <c r="AB408" s="5">
        <f t="shared" si="577"/>
        <v>1.6355511411750411E-2</v>
      </c>
      <c r="AC408" s="5">
        <f t="shared" si="578"/>
        <v>2.5561307457777052E-4</v>
      </c>
      <c r="AD408" s="5">
        <f t="shared" si="579"/>
        <v>9.1652243391034474E-4</v>
      </c>
      <c r="AE408" s="5">
        <f t="shared" si="580"/>
        <v>1.4741982838036298E-3</v>
      </c>
      <c r="AF408" s="5">
        <f t="shared" si="581"/>
        <v>1.1856014100480598E-3</v>
      </c>
      <c r="AG408" s="5">
        <f t="shared" si="582"/>
        <v>6.3566786049123092E-4</v>
      </c>
      <c r="AH408" s="5">
        <f t="shared" si="583"/>
        <v>2.8203276336464394E-2</v>
      </c>
      <c r="AI408" s="5">
        <f t="shared" si="584"/>
        <v>1.9260752404645819E-2</v>
      </c>
      <c r="AJ408" s="5">
        <f t="shared" si="585"/>
        <v>6.5768348820067594E-3</v>
      </c>
      <c r="AK408" s="5">
        <f t="shared" si="586"/>
        <v>1.4971639790751388E-3</v>
      </c>
      <c r="AL408" s="5">
        <f t="shared" si="587"/>
        <v>1.1231287456441168E-5</v>
      </c>
      <c r="AM408" s="5">
        <f t="shared" si="588"/>
        <v>1.251834110494945E-4</v>
      </c>
      <c r="AN408" s="5">
        <f t="shared" si="589"/>
        <v>2.013536853020464E-4</v>
      </c>
      <c r="AO408" s="5">
        <f t="shared" si="590"/>
        <v>1.6193562008262304E-4</v>
      </c>
      <c r="AP408" s="5">
        <f t="shared" si="591"/>
        <v>8.6822829563832168E-5</v>
      </c>
      <c r="AQ408" s="5">
        <f t="shared" si="592"/>
        <v>3.4912966012160123E-5</v>
      </c>
      <c r="AR408" s="5">
        <f t="shared" si="593"/>
        <v>9.0728213592036252E-3</v>
      </c>
      <c r="AS408" s="5">
        <f t="shared" si="594"/>
        <v>6.1960661494234754E-3</v>
      </c>
      <c r="AT408" s="5">
        <f t="shared" si="595"/>
        <v>2.115727523340175E-3</v>
      </c>
      <c r="AU408" s="5">
        <f t="shared" si="596"/>
        <v>4.8162848761017587E-4</v>
      </c>
      <c r="AV408" s="5">
        <f t="shared" si="597"/>
        <v>8.2229161429818299E-5</v>
      </c>
      <c r="AW408" s="5">
        <f t="shared" si="598"/>
        <v>3.4269954624880668E-7</v>
      </c>
      <c r="AX408" s="5">
        <f t="shared" si="599"/>
        <v>1.4248502293543455E-5</v>
      </c>
      <c r="AY408" s="5">
        <f t="shared" si="600"/>
        <v>2.2918279848639901E-5</v>
      </c>
      <c r="AZ408" s="5">
        <f t="shared" si="601"/>
        <v>1.8431675849137624E-5</v>
      </c>
      <c r="BA408" s="5">
        <f t="shared" si="602"/>
        <v>9.8822621607832482E-6</v>
      </c>
      <c r="BB408" s="5">
        <f t="shared" si="603"/>
        <v>3.9738290571263119E-6</v>
      </c>
      <c r="BC408" s="5">
        <f t="shared" si="604"/>
        <v>1.2783564830269419E-6</v>
      </c>
      <c r="BD408" s="5">
        <f t="shared" si="605"/>
        <v>2.4322259121597732E-3</v>
      </c>
      <c r="BE408" s="5">
        <f t="shared" si="606"/>
        <v>1.6610304606952614E-3</v>
      </c>
      <c r="BF408" s="5">
        <f t="shared" si="607"/>
        <v>5.6718049453464417E-4</v>
      </c>
      <c r="BG408" s="5">
        <f t="shared" si="608"/>
        <v>1.2911411359504773E-4</v>
      </c>
      <c r="BH408" s="5">
        <f t="shared" si="609"/>
        <v>2.2043848241527401E-5</v>
      </c>
      <c r="BI408" s="5">
        <f t="shared" si="610"/>
        <v>3.0108636880368398E-6</v>
      </c>
      <c r="BJ408" s="8">
        <f t="shared" si="611"/>
        <v>0.15641345833314485</v>
      </c>
      <c r="BK408" s="8">
        <f t="shared" si="612"/>
        <v>0.24672593359688666</v>
      </c>
      <c r="BL408" s="8">
        <f t="shared" si="613"/>
        <v>0.5253626070139682</v>
      </c>
      <c r="BM408" s="8">
        <f t="shared" si="614"/>
        <v>0.4002944638936613</v>
      </c>
      <c r="BN408" s="8">
        <f t="shared" si="615"/>
        <v>0.59832188950484411</v>
      </c>
    </row>
    <row r="409" spans="1:66" x14ac:dyDescent="0.25">
      <c r="A409" t="s">
        <v>21</v>
      </c>
      <c r="B409" t="s">
        <v>150</v>
      </c>
      <c r="C409" t="s">
        <v>397</v>
      </c>
      <c r="D409" t="s">
        <v>497</v>
      </c>
      <c r="E409">
        <f>VLOOKUP(A409,home!$A$2:$E$405,3,FALSE)</f>
        <v>1.37575757575758</v>
      </c>
      <c r="F409">
        <f>VLOOKUP(B409,home!$B$2:$E$405,3,FALSE)</f>
        <v>1.2</v>
      </c>
      <c r="G409">
        <f>VLOOKUP(C409,away!$B$2:$E$405,4,FALSE)</f>
        <v>1.45</v>
      </c>
      <c r="H409">
        <f>VLOOKUP(A409,away!$A$2:$E$405,3,FALSE)</f>
        <v>1.3303030303030301</v>
      </c>
      <c r="I409">
        <f>VLOOKUP(C409,away!$B$2:$E$405,3,FALSE)</f>
        <v>0.73</v>
      </c>
      <c r="J409">
        <f>VLOOKUP(B409,home!$B$2:$E$405,4,FALSE)</f>
        <v>0.88</v>
      </c>
      <c r="K409" s="3">
        <f t="shared" si="560"/>
        <v>2.393818181818189</v>
      </c>
      <c r="L409" s="3">
        <f t="shared" si="561"/>
        <v>0.85458666666666649</v>
      </c>
      <c r="M409" s="5">
        <f t="shared" si="562"/>
        <v>3.8836107924981648E-2</v>
      </c>
      <c r="N409" s="5">
        <f t="shared" si="563"/>
        <v>9.2966581261874515E-2</v>
      </c>
      <c r="O409" s="5">
        <f t="shared" si="564"/>
        <v>3.3188820017916981E-2</v>
      </c>
      <c r="P409" s="5">
        <f t="shared" si="565"/>
        <v>7.9448000791981124E-2</v>
      </c>
      <c r="Q409" s="5">
        <f t="shared" si="566"/>
        <v>0.11127254626307671</v>
      </c>
      <c r="R409" s="5">
        <f t="shared" si="567"/>
        <v>1.41813615348558E-2</v>
      </c>
      <c r="S409" s="5">
        <f t="shared" si="568"/>
        <v>4.0632192353281603E-2</v>
      </c>
      <c r="T409" s="5">
        <f t="shared" si="569"/>
        <v>9.509203440247517E-2</v>
      </c>
      <c r="U409" s="5">
        <f t="shared" si="570"/>
        <v>3.3947601085074906E-2</v>
      </c>
      <c r="V409" s="5">
        <f t="shared" si="571"/>
        <v>9.2358106433068961E-3</v>
      </c>
      <c r="W409" s="5">
        <f t="shared" si="572"/>
        <v>8.8788748127252862E-2</v>
      </c>
      <c r="X409" s="5">
        <f t="shared" si="573"/>
        <v>7.5877680299575256E-2</v>
      </c>
      <c r="Y409" s="5">
        <f t="shared" si="574"/>
        <v>3.2422026940806495E-2</v>
      </c>
      <c r="Z409" s="5">
        <f t="shared" si="575"/>
        <v>4.0397341609557666E-3</v>
      </c>
      <c r="AA409" s="5">
        <f t="shared" si="576"/>
        <v>9.6703890842079598E-3</v>
      </c>
      <c r="AB409" s="5">
        <f t="shared" si="577"/>
        <v>1.1574576607516584E-2</v>
      </c>
      <c r="AC409" s="5">
        <f t="shared" si="578"/>
        <v>1.1808706035910984E-3</v>
      </c>
      <c r="AD409" s="5">
        <f t="shared" si="579"/>
        <v>5.3136029901973386E-2</v>
      </c>
      <c r="AE409" s="5">
        <f t="shared" si="580"/>
        <v>4.5409342673827756E-2</v>
      </c>
      <c r="AF409" s="5">
        <f t="shared" si="581"/>
        <v>1.9403109395575432E-2</v>
      </c>
      <c r="AG409" s="5">
        <f t="shared" si="582"/>
        <v>5.527212860444497E-3</v>
      </c>
      <c r="AH409" s="5">
        <f t="shared" si="583"/>
        <v>8.630757377076629E-4</v>
      </c>
      <c r="AI409" s="5">
        <f t="shared" si="584"/>
        <v>2.0660463932107498E-3</v>
      </c>
      <c r="AJ409" s="5">
        <f t="shared" si="585"/>
        <v>2.4728697102738926E-3</v>
      </c>
      <c r="AK409" s="5">
        <f t="shared" si="586"/>
        <v>1.9732001579070403E-3</v>
      </c>
      <c r="AL409" s="5">
        <f t="shared" si="587"/>
        <v>9.6629465373365792E-5</v>
      </c>
      <c r="AM409" s="5">
        <f t="shared" si="588"/>
        <v>2.5439598897795752E-2</v>
      </c>
      <c r="AN409" s="5">
        <f t="shared" si="589"/>
        <v>2.1740342023404278E-2</v>
      </c>
      <c r="AO409" s="5">
        <f t="shared" si="590"/>
        <v>9.2895032109871541E-3</v>
      </c>
      <c r="AP409" s="5">
        <f t="shared" si="591"/>
        <v>2.6462285280222696E-3</v>
      </c>
      <c r="AQ409" s="5">
        <f t="shared" si="592"/>
        <v>5.6535790425019767E-4</v>
      </c>
      <c r="AR409" s="5">
        <f t="shared" si="593"/>
        <v>1.475146035536932E-4</v>
      </c>
      <c r="AS409" s="5">
        <f t="shared" si="594"/>
        <v>3.5312314007053276E-4</v>
      </c>
      <c r="AT409" s="5">
        <f t="shared" si="595"/>
        <v>4.2265629656078628E-4</v>
      </c>
      <c r="AU409" s="5">
        <f t="shared" si="596"/>
        <v>3.3725410912238354E-4</v>
      </c>
      <c r="AV409" s="5">
        <f t="shared" si="597"/>
        <v>2.0183125457751429E-4</v>
      </c>
      <c r="AW409" s="5">
        <f t="shared" si="598"/>
        <v>5.4910367436788685E-6</v>
      </c>
      <c r="AX409" s="5">
        <f t="shared" si="599"/>
        <v>1.0149629063284251E-2</v>
      </c>
      <c r="AY409" s="5">
        <f t="shared" si="600"/>
        <v>8.6737376690952106E-3</v>
      </c>
      <c r="AZ409" s="5">
        <f t="shared" si="601"/>
        <v>3.7062302810865876E-3</v>
      </c>
      <c r="BA409" s="5">
        <f t="shared" si="602"/>
        <v>1.0557649939376167E-3</v>
      </c>
      <c r="BB409" s="5">
        <f t="shared" si="603"/>
        <v>2.255606717381253E-4</v>
      </c>
      <c r="BC409" s="5">
        <f t="shared" si="604"/>
        <v>3.8552228518355741E-5</v>
      </c>
      <c r="BD409" s="5">
        <f t="shared" si="605"/>
        <v>2.1010668889267566E-5</v>
      </c>
      <c r="BE409" s="5">
        <f t="shared" si="606"/>
        <v>5.0295721199290465E-5</v>
      </c>
      <c r="BF409" s="5">
        <f t="shared" si="607"/>
        <v>6.0199405937260034E-5</v>
      </c>
      <c r="BG409" s="5">
        <f t="shared" si="608"/>
        <v>4.8035477489088968E-5</v>
      </c>
      <c r="BH409" s="5">
        <f t="shared" si="609"/>
        <v>2.8747049846424867E-5</v>
      </c>
      <c r="BI409" s="5">
        <f t="shared" si="610"/>
        <v>1.3763042119201115E-5</v>
      </c>
      <c r="BJ409" s="8">
        <f t="shared" si="611"/>
        <v>0.70342581759900191</v>
      </c>
      <c r="BK409" s="8">
        <f t="shared" si="612"/>
        <v>0.17810334945161094</v>
      </c>
      <c r="BL409" s="8">
        <f t="shared" si="613"/>
        <v>0.11162237109803703</v>
      </c>
      <c r="BM409" s="8">
        <f t="shared" si="614"/>
        <v>0.61862960788256738</v>
      </c>
      <c r="BN409" s="8">
        <f t="shared" si="615"/>
        <v>0.36989341779468676</v>
      </c>
    </row>
    <row r="410" spans="1:66" x14ac:dyDescent="0.25">
      <c r="A410" t="s">
        <v>154</v>
      </c>
      <c r="B410" t="s">
        <v>167</v>
      </c>
      <c r="C410" t="s">
        <v>162</v>
      </c>
      <c r="D410" t="s">
        <v>497</v>
      </c>
      <c r="E410">
        <f>VLOOKUP(A410,home!$A$2:$E$405,3,FALSE)</f>
        <v>1.32937685459941</v>
      </c>
      <c r="F410">
        <f>VLOOKUP(B410,home!$B$2:$E$405,3,FALSE)</f>
        <v>1.42</v>
      </c>
      <c r="G410">
        <f>VLOOKUP(C410,away!$B$2:$E$405,4,FALSE)</f>
        <v>0.93</v>
      </c>
      <c r="H410">
        <f>VLOOKUP(A410,away!$A$2:$E$405,3,FALSE)</f>
        <v>1.0178041543026699</v>
      </c>
      <c r="I410">
        <f>VLOOKUP(C410,away!$B$2:$E$405,3,FALSE)</f>
        <v>0.71</v>
      </c>
      <c r="J410">
        <f>VLOOKUP(B410,home!$B$2:$E$405,4,FALSE)</f>
        <v>0.4</v>
      </c>
      <c r="K410" s="3">
        <f t="shared" si="560"/>
        <v>1.7555750741839808</v>
      </c>
      <c r="L410" s="3">
        <f t="shared" si="561"/>
        <v>0.28905637982195825</v>
      </c>
      <c r="M410" s="5">
        <f t="shared" si="562"/>
        <v>0.12942788131578414</v>
      </c>
      <c r="N410" s="5">
        <f t="shared" si="563"/>
        <v>0.2272203623424332</v>
      </c>
      <c r="O410" s="5">
        <f t="shared" si="564"/>
        <v>3.7411954821166632E-2</v>
      </c>
      <c r="P410" s="5">
        <f t="shared" si="565"/>
        <v>6.5679495360537354E-2</v>
      </c>
      <c r="Q410" s="5">
        <f t="shared" si="566"/>
        <v>0.19945120223771412</v>
      </c>
      <c r="R410" s="5">
        <f t="shared" si="567"/>
        <v>5.4070821113345402E-3</v>
      </c>
      <c r="S410" s="5">
        <f t="shared" si="568"/>
        <v>8.3324320597697333E-3</v>
      </c>
      <c r="T410" s="5">
        <f t="shared" si="569"/>
        <v>5.7652642469970899E-2</v>
      </c>
      <c r="U410" s="5">
        <f t="shared" si="570"/>
        <v>9.4925385787250124E-3</v>
      </c>
      <c r="V410" s="5">
        <f t="shared" si="571"/>
        <v>4.6981971499666843E-4</v>
      </c>
      <c r="W410" s="5">
        <f t="shared" si="572"/>
        <v>0.11671718638818639</v>
      </c>
      <c r="X410" s="5">
        <f t="shared" si="573"/>
        <v>3.3737847360373899E-2</v>
      </c>
      <c r="Y410" s="5">
        <f t="shared" si="574"/>
        <v>4.8760700104877432E-3</v>
      </c>
      <c r="Z410" s="5">
        <f t="shared" si="575"/>
        <v>5.2098386016747775E-4</v>
      </c>
      <c r="AA410" s="5">
        <f t="shared" si="576"/>
        <v>9.1462627896217647E-4</v>
      </c>
      <c r="AB410" s="5">
        <f t="shared" si="577"/>
        <v>8.028475487698208E-4</v>
      </c>
      <c r="AC410" s="5">
        <f t="shared" si="578"/>
        <v>1.4900924687608967E-5</v>
      </c>
      <c r="AD410" s="5">
        <f t="shared" si="579"/>
        <v>5.1226445787996455E-2</v>
      </c>
      <c r="AE410" s="5">
        <f t="shared" si="580"/>
        <v>1.4807330970624057E-2</v>
      </c>
      <c r="AF410" s="5">
        <f t="shared" si="581"/>
        <v>2.1400767425970761E-3</v>
      </c>
      <c r="AG410" s="5">
        <f t="shared" si="582"/>
        <v>2.0620094525209323E-4</v>
      </c>
      <c r="AH410" s="5">
        <f t="shared" si="583"/>
        <v>3.7648427141420103E-5</v>
      </c>
      <c r="AI410" s="5">
        <f t="shared" si="584"/>
        <v>6.6094640271708788E-5</v>
      </c>
      <c r="AJ410" s="5">
        <f t="shared" si="585"/>
        <v>5.8017051499084352E-5</v>
      </c>
      <c r="AK410" s="5">
        <f t="shared" si="586"/>
        <v>3.3951096496480288E-5</v>
      </c>
      <c r="AL410" s="5">
        <f t="shared" si="587"/>
        <v>3.0246503425322671E-7</v>
      </c>
      <c r="AM410" s="5">
        <f t="shared" si="588"/>
        <v>1.7986374272888715E-2</v>
      </c>
      <c r="AN410" s="5">
        <f t="shared" si="589"/>
        <v>5.1990762334440188E-3</v>
      </c>
      <c r="AO410" s="5">
        <f t="shared" si="590"/>
        <v>7.5141307722885497E-4</v>
      </c>
      <c r="AP410" s="5">
        <f t="shared" si="591"/>
        <v>7.2400247951550132E-5</v>
      </c>
      <c r="AQ410" s="5">
        <f t="shared" si="592"/>
        <v>5.2319383927718064E-6</v>
      </c>
      <c r="AR410" s="5">
        <f t="shared" si="593"/>
        <v>2.1765036110979309E-6</v>
      </c>
      <c r="AS410" s="5">
        <f t="shared" si="594"/>
        <v>3.8210154885149526E-6</v>
      </c>
      <c r="AT410" s="5">
        <f t="shared" si="595"/>
        <v>3.3540397748538889E-6</v>
      </c>
      <c r="AU410" s="5">
        <f t="shared" si="596"/>
        <v>1.9627562088517128E-6</v>
      </c>
      <c r="AV410" s="5">
        <f t="shared" si="597"/>
        <v>8.6144146923997873E-7</v>
      </c>
      <c r="AW410" s="5">
        <f t="shared" si="598"/>
        <v>4.2635822041504724E-9</v>
      </c>
      <c r="AX410" s="5">
        <f t="shared" si="599"/>
        <v>5.262738391404574E-3</v>
      </c>
      <c r="AY410" s="5">
        <f t="shared" si="600"/>
        <v>1.521228107369442E-3</v>
      </c>
      <c r="AZ410" s="5">
        <f t="shared" si="601"/>
        <v>2.1986034479980999E-4</v>
      </c>
      <c r="BA410" s="5">
        <f t="shared" si="602"/>
        <v>2.1184011778080199E-5</v>
      </c>
      <c r="BB410" s="5">
        <f t="shared" si="603"/>
        <v>1.5308434386693964E-6</v>
      </c>
      <c r="BC410" s="5">
        <f t="shared" si="604"/>
        <v>8.8500012491194772E-8</v>
      </c>
      <c r="BD410" s="5">
        <f t="shared" si="605"/>
        <v>1.0485537574889782E-7</v>
      </c>
      <c r="BE410" s="5">
        <f t="shared" si="606"/>
        <v>1.8408148405896048E-7</v>
      </c>
      <c r="BF410" s="5">
        <f t="shared" si="607"/>
        <v>1.6158443251635343E-7</v>
      </c>
      <c r="BG410" s="5">
        <f t="shared" si="608"/>
        <v>9.455786736729122E-8</v>
      </c>
      <c r="BH410" s="5">
        <f t="shared" si="609"/>
        <v>4.1500858754502826E-8</v>
      </c>
      <c r="BI410" s="5">
        <f t="shared" si="610"/>
        <v>1.4571574637327044E-8</v>
      </c>
      <c r="BJ410" s="8">
        <f t="shared" si="611"/>
        <v>0.73907649122434504</v>
      </c>
      <c r="BK410" s="8">
        <f t="shared" si="612"/>
        <v>0.20544605994817919</v>
      </c>
      <c r="BL410" s="8">
        <f t="shared" si="613"/>
        <v>5.4237537462512517E-2</v>
      </c>
      <c r="BM410" s="8">
        <f t="shared" si="614"/>
        <v>0.33316187046244677</v>
      </c>
      <c r="BN410" s="8">
        <f t="shared" si="615"/>
        <v>0.66459797818897004</v>
      </c>
    </row>
    <row r="411" spans="1:66" x14ac:dyDescent="0.25">
      <c r="A411" t="s">
        <v>154</v>
      </c>
      <c r="B411" t="s">
        <v>157</v>
      </c>
      <c r="C411" t="s">
        <v>160</v>
      </c>
      <c r="D411" t="s">
        <v>497</v>
      </c>
      <c r="E411">
        <f>VLOOKUP(A411,home!$A$2:$E$405,3,FALSE)</f>
        <v>1.32937685459941</v>
      </c>
      <c r="F411">
        <f>VLOOKUP(B411,home!$B$2:$E$405,3,FALSE)</f>
        <v>1.19</v>
      </c>
      <c r="G411">
        <f>VLOOKUP(C411,away!$B$2:$E$405,4,FALSE)</f>
        <v>1.1499999999999999</v>
      </c>
      <c r="H411">
        <f>VLOOKUP(A411,away!$A$2:$E$405,3,FALSE)</f>
        <v>1.0178041543026699</v>
      </c>
      <c r="I411">
        <f>VLOOKUP(C411,away!$B$2:$E$405,3,FALSE)</f>
        <v>0.75</v>
      </c>
      <c r="J411">
        <f>VLOOKUP(B411,home!$B$2:$E$405,4,FALSE)</f>
        <v>0.81</v>
      </c>
      <c r="K411" s="3">
        <f t="shared" si="560"/>
        <v>1.8192522255192924</v>
      </c>
      <c r="L411" s="3">
        <f t="shared" si="561"/>
        <v>0.61831602373887196</v>
      </c>
      <c r="M411" s="5">
        <f t="shared" si="562"/>
        <v>8.7373062845202853E-2</v>
      </c>
      <c r="N411" s="5">
        <f t="shared" si="563"/>
        <v>0.15895363903157228</v>
      </c>
      <c r="O411" s="5">
        <f t="shared" si="564"/>
        <v>5.4024164800332397E-2</v>
      </c>
      <c r="P411" s="5">
        <f t="shared" si="565"/>
        <v>9.8283582044825721E-2</v>
      </c>
      <c r="Q411" s="5">
        <f t="shared" si="566"/>
        <v>0.14458838078128908</v>
      </c>
      <c r="R411" s="5">
        <f t="shared" si="567"/>
        <v>1.6702003382577529E-2</v>
      </c>
      <c r="S411" s="5">
        <f t="shared" si="568"/>
        <v>2.7639132087757493E-2</v>
      </c>
      <c r="T411" s="5">
        <f t="shared" si="569"/>
        <v>8.9401312683528592E-2</v>
      </c>
      <c r="U411" s="5">
        <f t="shared" si="570"/>
        <v>3.0385156824384914E-2</v>
      </c>
      <c r="V411" s="5">
        <f t="shared" si="571"/>
        <v>3.4545008848469701E-3</v>
      </c>
      <c r="W411" s="5">
        <f t="shared" si="572"/>
        <v>8.7680911173530357E-2</v>
      </c>
      <c r="X411" s="5">
        <f t="shared" si="573"/>
        <v>5.4214512354618515E-2</v>
      </c>
      <c r="Y411" s="5">
        <f t="shared" si="574"/>
        <v>1.6760850854024834E-2</v>
      </c>
      <c r="Z411" s="5">
        <f t="shared" si="575"/>
        <v>3.4423721066628422E-3</v>
      </c>
      <c r="AA411" s="5">
        <f t="shared" si="576"/>
        <v>6.2625431161119098E-3</v>
      </c>
      <c r="AB411" s="5">
        <f t="shared" si="577"/>
        <v>5.6965727506985593E-3</v>
      </c>
      <c r="AC411" s="5">
        <f t="shared" si="578"/>
        <v>2.428671306719715E-4</v>
      </c>
      <c r="AD411" s="5">
        <f t="shared" si="579"/>
        <v>3.9878423197001106E-2</v>
      </c>
      <c r="AE411" s="5">
        <f t="shared" si="580"/>
        <v>2.4657468064145718E-2</v>
      </c>
      <c r="AF411" s="5">
        <f t="shared" si="581"/>
        <v>7.6230538044454003E-3</v>
      </c>
      <c r="AG411" s="5">
        <f t="shared" si="582"/>
        <v>1.5711521057040533E-3</v>
      </c>
      <c r="AH411" s="5">
        <f t="shared" si="583"/>
        <v>5.3211845830534305E-4</v>
      </c>
      <c r="AI411" s="5">
        <f t="shared" si="584"/>
        <v>9.6805768951189011E-4</v>
      </c>
      <c r="AJ411" s="5">
        <f t="shared" si="585"/>
        <v>8.8057055303778528E-4</v>
      </c>
      <c r="AK411" s="5">
        <f t="shared" si="586"/>
        <v>5.3399331278024828E-4</v>
      </c>
      <c r="AL411" s="5">
        <f t="shared" si="587"/>
        <v>1.0927785194244538E-5</v>
      </c>
      <c r="AM411" s="5">
        <f t="shared" si="588"/>
        <v>1.4509782030268887E-2</v>
      </c>
      <c r="AN411" s="5">
        <f t="shared" si="589"/>
        <v>8.9716307302735946E-3</v>
      </c>
      <c r="AO411" s="5">
        <f t="shared" si="590"/>
        <v>2.7736515197981206E-3</v>
      </c>
      <c r="AP411" s="5">
        <f t="shared" si="591"/>
        <v>5.716643929862843E-4</v>
      </c>
      <c r="AQ411" s="5">
        <f t="shared" si="592"/>
        <v>8.8367313596093784E-5</v>
      </c>
      <c r="AR411" s="5">
        <f t="shared" si="593"/>
        <v>6.5803473859483709E-5</v>
      </c>
      <c r="AS411" s="5">
        <f t="shared" si="594"/>
        <v>1.1971311626576631E-4</v>
      </c>
      <c r="AT411" s="5">
        <f t="shared" si="595"/>
        <v>1.088941765951726E-4</v>
      </c>
      <c r="AU411" s="5">
        <f t="shared" si="596"/>
        <v>6.6035324372286193E-5</v>
      </c>
      <c r="AV411" s="5">
        <f t="shared" si="597"/>
        <v>3.0033727706792498E-5</v>
      </c>
      <c r="AW411" s="5">
        <f t="shared" si="598"/>
        <v>3.4145467649883644E-7</v>
      </c>
      <c r="AX411" s="5">
        <f t="shared" si="599"/>
        <v>4.3994922083944203E-3</v>
      </c>
      <c r="AY411" s="5">
        <f t="shared" si="600"/>
        <v>2.7202765287645866E-3</v>
      </c>
      <c r="AZ411" s="5">
        <f t="shared" si="601"/>
        <v>8.4099528336795018E-4</v>
      </c>
      <c r="BA411" s="5">
        <f t="shared" si="602"/>
        <v>1.7333361986507226E-4</v>
      </c>
      <c r="BB411" s="5">
        <f t="shared" si="603"/>
        <v>2.6793738653809155E-5</v>
      </c>
      <c r="BC411" s="5">
        <f t="shared" si="604"/>
        <v>3.3133995891043595E-6</v>
      </c>
      <c r="BD411" s="5">
        <f t="shared" si="605"/>
        <v>6.7812237175001254E-6</v>
      </c>
      <c r="BE411" s="5">
        <f t="shared" si="606"/>
        <v>1.2336756339806311E-5</v>
      </c>
      <c r="BF411" s="5">
        <f t="shared" si="607"/>
        <v>1.1221835713440938E-5</v>
      </c>
      <c r="BG411" s="5">
        <f t="shared" si="608"/>
        <v>6.805116532029767E-6</v>
      </c>
      <c r="BH411" s="5">
        <f t="shared" si="609"/>
        <v>3.0950558489533196E-6</v>
      </c>
      <c r="BI411" s="5">
        <f t="shared" si="610"/>
        <v>1.126137448262966E-6</v>
      </c>
      <c r="BJ411" s="8">
        <f t="shared" si="611"/>
        <v>0.66040900481541764</v>
      </c>
      <c r="BK411" s="8">
        <f t="shared" si="612"/>
        <v>0.21972434930726384</v>
      </c>
      <c r="BL411" s="8">
        <f t="shared" si="613"/>
        <v>0.11641702683214006</v>
      </c>
      <c r="BM411" s="8">
        <f t="shared" si="614"/>
        <v>0.4373479851015965</v>
      </c>
      <c r="BN411" s="8">
        <f t="shared" si="615"/>
        <v>0.55992483288579986</v>
      </c>
    </row>
    <row r="412" spans="1:66" x14ac:dyDescent="0.25">
      <c r="A412" t="s">
        <v>154</v>
      </c>
      <c r="B412" t="s">
        <v>159</v>
      </c>
      <c r="C412" t="s">
        <v>166</v>
      </c>
      <c r="D412" t="s">
        <v>497</v>
      </c>
      <c r="E412">
        <f>VLOOKUP(A412,home!$A$2:$E$405,3,FALSE)</f>
        <v>1.32937685459941</v>
      </c>
      <c r="F412">
        <f>VLOOKUP(B412,home!$B$2:$E$405,3,FALSE)</f>
        <v>0.8</v>
      </c>
      <c r="G412">
        <f>VLOOKUP(C412,away!$B$2:$E$405,4,FALSE)</f>
        <v>1.42</v>
      </c>
      <c r="H412">
        <f>VLOOKUP(A412,away!$A$2:$E$405,3,FALSE)</f>
        <v>1.0178041543026699</v>
      </c>
      <c r="I412">
        <f>VLOOKUP(C412,away!$B$2:$E$405,3,FALSE)</f>
        <v>0.71</v>
      </c>
      <c r="J412">
        <f>VLOOKUP(B412,home!$B$2:$E$405,4,FALSE)</f>
        <v>0.81</v>
      </c>
      <c r="K412" s="3">
        <f t="shared" si="560"/>
        <v>1.5101721068249296</v>
      </c>
      <c r="L412" s="3">
        <f t="shared" si="561"/>
        <v>0.58533916913946549</v>
      </c>
      <c r="M412" s="5">
        <f t="shared" si="562"/>
        <v>0.12300733687918651</v>
      </c>
      <c r="N412" s="5">
        <f t="shared" si="563"/>
        <v>0.18576224908976499</v>
      </c>
      <c r="O412" s="5">
        <f t="shared" si="564"/>
        <v>7.2001012366921371E-2</v>
      </c>
      <c r="P412" s="5">
        <f t="shared" si="565"/>
        <v>0.10873392053968148</v>
      </c>
      <c r="Q412" s="5">
        <f t="shared" si="566"/>
        <v>0.14026648353821392</v>
      </c>
      <c r="R412" s="5">
        <f t="shared" si="567"/>
        <v>2.1072506378027062E-2</v>
      </c>
      <c r="S412" s="5">
        <f t="shared" si="568"/>
        <v>2.4029187558832283E-2</v>
      </c>
      <c r="T412" s="5">
        <f t="shared" si="569"/>
        <v>8.2103466932372637E-2</v>
      </c>
      <c r="U412" s="5">
        <f t="shared" si="570"/>
        <v>3.1823111352986898E-2</v>
      </c>
      <c r="V412" s="5">
        <f t="shared" si="571"/>
        <v>2.3601011099049422E-3</v>
      </c>
      <c r="W412" s="5">
        <f t="shared" si="572"/>
        <v>7.0608843653942946E-2</v>
      </c>
      <c r="X412" s="5">
        <f t="shared" si="573"/>
        <v>4.1330121878297384E-2</v>
      </c>
      <c r="Y412" s="5">
        <f t="shared" si="574"/>
        <v>1.2096069600337715E-2</v>
      </c>
      <c r="Z412" s="5">
        <f t="shared" si="575"/>
        <v>4.1115211250001508E-3</v>
      </c>
      <c r="AA412" s="5">
        <f t="shared" si="576"/>
        <v>6.2091045195966834E-3</v>
      </c>
      <c r="AB412" s="5">
        <f t="shared" si="577"/>
        <v>4.6884082269277585E-3</v>
      </c>
      <c r="AC412" s="5">
        <f t="shared" si="578"/>
        <v>1.3039011181202142E-4</v>
      </c>
      <c r="AD412" s="5">
        <f t="shared" si="579"/>
        <v>2.6657876545336762E-2</v>
      </c>
      <c r="AE412" s="5">
        <f t="shared" si="580"/>
        <v>1.5603899308069864E-2</v>
      </c>
      <c r="AF412" s="5">
        <f t="shared" si="581"/>
        <v>4.5667867281607467E-3</v>
      </c>
      <c r="AG412" s="5">
        <f t="shared" si="582"/>
        <v>8.9103971636625011E-4</v>
      </c>
      <c r="AH412" s="5">
        <f t="shared" si="583"/>
        <v>6.01658589801737E-4</v>
      </c>
      <c r="AI412" s="5">
        <f t="shared" si="584"/>
        <v>9.0860802015020538E-4</v>
      </c>
      <c r="AJ412" s="5">
        <f t="shared" si="585"/>
        <v>6.8607724403413198E-4</v>
      </c>
      <c r="AK412" s="5">
        <f t="shared" si="586"/>
        <v>3.4536490568922221E-4</v>
      </c>
      <c r="AL412" s="5">
        <f t="shared" si="587"/>
        <v>4.610400783118643E-6</v>
      </c>
      <c r="AM412" s="5">
        <f t="shared" si="588"/>
        <v>8.0515963171900115E-3</v>
      </c>
      <c r="AN412" s="5">
        <f t="shared" si="589"/>
        <v>4.7129146985503819E-3</v>
      </c>
      <c r="AO412" s="5">
        <f t="shared" si="590"/>
        <v>1.3793267869373271E-3</v>
      </c>
      <c r="AP412" s="5">
        <f t="shared" si="591"/>
        <v>2.6912466514590128E-4</v>
      </c>
      <c r="AQ412" s="5">
        <f t="shared" si="592"/>
        <v>3.9382301972859671E-5</v>
      </c>
      <c r="AR412" s="5">
        <f t="shared" si="593"/>
        <v>7.0434867812034253E-5</v>
      </c>
      <c r="AS412" s="5">
        <f t="shared" si="594"/>
        <v>1.0636877271763519E-4</v>
      </c>
      <c r="AT412" s="5">
        <f t="shared" si="595"/>
        <v>8.0317576797686637E-5</v>
      </c>
      <c r="AU412" s="5">
        <f t="shared" si="596"/>
        <v>4.043112138921184E-5</v>
      </c>
      <c r="AV412" s="5">
        <f t="shared" si="597"/>
        <v>1.5264487942410125E-5</v>
      </c>
      <c r="AW412" s="5">
        <f t="shared" si="598"/>
        <v>1.1320619953030253E-7</v>
      </c>
      <c r="AX412" s="5">
        <f t="shared" si="599"/>
        <v>2.026549362272448E-3</v>
      </c>
      <c r="AY412" s="5">
        <f t="shared" si="600"/>
        <v>1.1862187199326686E-3</v>
      </c>
      <c r="AZ412" s="5">
        <f t="shared" si="601"/>
        <v>3.4717013997153414E-4</v>
      </c>
      <c r="BA412" s="5">
        <f t="shared" si="602"/>
        <v>6.7737427093656603E-5</v>
      </c>
      <c r="BB412" s="5">
        <f t="shared" si="603"/>
        <v>9.9123423236615161E-6</v>
      </c>
      <c r="BC412" s="5">
        <f t="shared" si="604"/>
        <v>1.1604164439915982E-6</v>
      </c>
      <c r="BD412" s="5">
        <f t="shared" si="605"/>
        <v>6.8713811672573684E-6</v>
      </c>
      <c r="BE412" s="5">
        <f t="shared" si="606"/>
        <v>1.0376968174154206E-5</v>
      </c>
      <c r="BF412" s="5">
        <f t="shared" si="607"/>
        <v>7.8355039450088515E-6</v>
      </c>
      <c r="BG412" s="5">
        <f t="shared" si="608"/>
        <v>3.9443198335563549E-6</v>
      </c>
      <c r="BH412" s="5">
        <f t="shared" si="609"/>
        <v>1.4891504482582886E-6</v>
      </c>
      <c r="BI412" s="5">
        <f t="shared" si="610"/>
        <v>4.4977469396510125E-7</v>
      </c>
      <c r="BJ412" s="8">
        <f t="shared" si="611"/>
        <v>0.59797793016869771</v>
      </c>
      <c r="BK412" s="8">
        <f t="shared" si="612"/>
        <v>0.25945176532013303</v>
      </c>
      <c r="BL412" s="8">
        <f t="shared" si="613"/>
        <v>0.13867963552905627</v>
      </c>
      <c r="BM412" s="8">
        <f t="shared" si="614"/>
        <v>0.3481912378373585</v>
      </c>
      <c r="BN412" s="8">
        <f t="shared" si="615"/>
        <v>0.65084350879179531</v>
      </c>
    </row>
    <row r="413" spans="1:66" x14ac:dyDescent="0.25">
      <c r="A413" t="s">
        <v>154</v>
      </c>
      <c r="B413" t="s">
        <v>163</v>
      </c>
      <c r="C413" t="s">
        <v>170</v>
      </c>
      <c r="D413" t="s">
        <v>497</v>
      </c>
      <c r="E413">
        <f>VLOOKUP(A413,home!$A$2:$E$405,3,FALSE)</f>
        <v>1.32937685459941</v>
      </c>
      <c r="F413">
        <f>VLOOKUP(B413,home!$B$2:$E$405,3,FALSE)</f>
        <v>1.55</v>
      </c>
      <c r="G413">
        <f>VLOOKUP(C413,away!$B$2:$E$405,4,FALSE)</f>
        <v>1.02</v>
      </c>
      <c r="H413">
        <f>VLOOKUP(A413,away!$A$2:$E$405,3,FALSE)</f>
        <v>1.0178041543026699</v>
      </c>
      <c r="I413">
        <f>VLOOKUP(C413,away!$B$2:$E$405,3,FALSE)</f>
        <v>1.02</v>
      </c>
      <c r="J413">
        <f>VLOOKUP(B413,home!$B$2:$E$405,4,FALSE)</f>
        <v>0.92</v>
      </c>
      <c r="K413" s="3">
        <f t="shared" si="560"/>
        <v>2.1017448071216678</v>
      </c>
      <c r="L413" s="3">
        <f t="shared" si="561"/>
        <v>0.95510741839762547</v>
      </c>
      <c r="M413" s="5">
        <f t="shared" si="562"/>
        <v>4.7035519647381563E-2</v>
      </c>
      <c r="N413" s="5">
        <f t="shared" si="563"/>
        <v>9.8856659169153371E-2</v>
      </c>
      <c r="O413" s="5">
        <f t="shared" si="564"/>
        <v>4.4923973743401395E-2</v>
      </c>
      <c r="P413" s="5">
        <f t="shared" si="565"/>
        <v>9.4418728530464027E-2</v>
      </c>
      <c r="Q413" s="5">
        <f t="shared" si="566"/>
        <v>0.10388573502908237</v>
      </c>
      <c r="R413" s="5">
        <f t="shared" si="567"/>
        <v>2.1453610293111408E-2</v>
      </c>
      <c r="S413" s="5">
        <f t="shared" si="568"/>
        <v>4.7383851417732506E-2</v>
      </c>
      <c r="T413" s="5">
        <f t="shared" si="569"/>
        <v>9.9222036191966637E-2</v>
      </c>
      <c r="U413" s="5">
        <f t="shared" si="570"/>
        <v>4.5090014027558856E-2</v>
      </c>
      <c r="V413" s="5">
        <f t="shared" si="571"/>
        <v>1.0568662995490965E-2</v>
      </c>
      <c r="W413" s="5">
        <f t="shared" si="572"/>
        <v>7.278043471046379E-2</v>
      </c>
      <c r="X413" s="5">
        <f t="shared" si="573"/>
        <v>6.951313310616801E-2</v>
      </c>
      <c r="Y413" s="5">
        <f t="shared" si="574"/>
        <v>3.3196254552881319E-2</v>
      </c>
      <c r="Z413" s="5">
        <f t="shared" si="575"/>
        <v>6.8301674474541205E-3</v>
      </c>
      <c r="AA413" s="5">
        <f t="shared" si="576"/>
        <v>1.4355268964458155E-2</v>
      </c>
      <c r="AB413" s="5">
        <f t="shared" si="577"/>
        <v>1.5085556000442387E-2</v>
      </c>
      <c r="AC413" s="5">
        <f t="shared" si="578"/>
        <v>1.3259656342990644E-3</v>
      </c>
      <c r="AD413" s="5">
        <f t="shared" si="579"/>
        <v>3.8241475178193721E-2</v>
      </c>
      <c r="AE413" s="5">
        <f t="shared" si="580"/>
        <v>3.652471663316148E-2</v>
      </c>
      <c r="AF413" s="5">
        <f t="shared" si="581"/>
        <v>1.7442513905601836E-2</v>
      </c>
      <c r="AG413" s="5">
        <f t="shared" si="582"/>
        <v>5.5531581422480179E-3</v>
      </c>
      <c r="AH413" s="5">
        <f t="shared" si="583"/>
        <v>1.630885899490351E-3</v>
      </c>
      <c r="AI413" s="5">
        <f t="shared" si="584"/>
        <v>3.427705970261795E-3</v>
      </c>
      <c r="AJ413" s="5">
        <f t="shared" si="585"/>
        <v>3.6020816116688337E-3</v>
      </c>
      <c r="AK413" s="5">
        <f t="shared" si="586"/>
        <v>2.5235521073844725E-3</v>
      </c>
      <c r="AL413" s="5">
        <f t="shared" si="587"/>
        <v>1.0646931527848228E-4</v>
      </c>
      <c r="AM413" s="5">
        <f t="shared" si="588"/>
        <v>1.6074764374488151E-2</v>
      </c>
      <c r="AN413" s="5">
        <f t="shared" si="589"/>
        <v>1.53531267030675E-2</v>
      </c>
      <c r="AO413" s="5">
        <f t="shared" si="590"/>
        <v>7.3319426048492221E-3</v>
      </c>
      <c r="AP413" s="5">
        <f t="shared" si="591"/>
        <v>2.334264257719034E-3</v>
      </c>
      <c r="AQ413" s="5">
        <f t="shared" si="592"/>
        <v>5.5736827726196895E-4</v>
      </c>
      <c r="AR413" s="5">
        <f t="shared" si="593"/>
        <v>3.115342442326638E-4</v>
      </c>
      <c r="AS413" s="5">
        <f t="shared" si="594"/>
        <v>6.5476548005657454E-4</v>
      </c>
      <c r="AT413" s="5">
        <f t="shared" si="595"/>
        <v>6.8807497379571583E-4</v>
      </c>
      <c r="AU413" s="5">
        <f t="shared" si="596"/>
        <v>4.8205266769517439E-4</v>
      </c>
      <c r="AV413" s="5">
        <f t="shared" si="597"/>
        <v>2.5328792277186997E-4</v>
      </c>
      <c r="AW413" s="5">
        <f t="shared" si="598"/>
        <v>5.936823827483648E-6</v>
      </c>
      <c r="AX413" s="5">
        <f t="shared" si="599"/>
        <v>5.6308420916308119E-3</v>
      </c>
      <c r="AY413" s="5">
        <f t="shared" si="600"/>
        <v>5.3780590535421908E-3</v>
      </c>
      <c r="AZ413" s="5">
        <f t="shared" si="601"/>
        <v>2.5683120493093293E-3</v>
      </c>
      <c r="BA413" s="5">
        <f t="shared" si="602"/>
        <v>8.1767129701844951E-4</v>
      </c>
      <c r="BB413" s="5">
        <f t="shared" si="603"/>
        <v>1.9524098039828231E-4</v>
      </c>
      <c r="BC413" s="5">
        <f t="shared" si="604"/>
        <v>3.7295221750724975E-5</v>
      </c>
      <c r="BD413" s="5">
        <f t="shared" si="605"/>
        <v>4.9591444625252455E-5</v>
      </c>
      <c r="BE413" s="5">
        <f t="shared" si="606"/>
        <v>1.0422856121878609E-4</v>
      </c>
      <c r="BF413" s="5">
        <f t="shared" si="607"/>
        <v>1.0953091864767327E-4</v>
      </c>
      <c r="BG413" s="5">
        <f t="shared" si="608"/>
        <v>7.6735346495671039E-5</v>
      </c>
      <c r="BH413" s="5">
        <f t="shared" si="609"/>
        <v>4.0319529004989626E-5</v>
      </c>
      <c r="BI413" s="5">
        <f t="shared" si="610"/>
        <v>1.6948272142365671E-5</v>
      </c>
      <c r="BJ413" s="8">
        <f t="shared" si="611"/>
        <v>0.63149500352995624</v>
      </c>
      <c r="BK413" s="8">
        <f t="shared" si="612"/>
        <v>0.2062172565941888</v>
      </c>
      <c r="BL413" s="8">
        <f t="shared" si="613"/>
        <v>0.15487971797846439</v>
      </c>
      <c r="BM413" s="8">
        <f t="shared" si="614"/>
        <v>0.58347579690775464</v>
      </c>
      <c r="BN413" s="8">
        <f t="shared" si="615"/>
        <v>0.41057422641259411</v>
      </c>
    </row>
    <row r="414" spans="1:66" x14ac:dyDescent="0.25">
      <c r="A414" t="s">
        <v>154</v>
      </c>
      <c r="B414" t="s">
        <v>165</v>
      </c>
      <c r="C414" t="s">
        <v>161</v>
      </c>
      <c r="D414" t="s">
        <v>497</v>
      </c>
      <c r="E414">
        <f>VLOOKUP(A414,home!$A$2:$E$405,3,FALSE)</f>
        <v>1.32937685459941</v>
      </c>
      <c r="F414">
        <f>VLOOKUP(B414,home!$B$2:$E$405,3,FALSE)</f>
        <v>0.84</v>
      </c>
      <c r="G414">
        <f>VLOOKUP(C414,away!$B$2:$E$405,4,FALSE)</f>
        <v>1.08</v>
      </c>
      <c r="H414">
        <f>VLOOKUP(A414,away!$A$2:$E$405,3,FALSE)</f>
        <v>1.0178041543026699</v>
      </c>
      <c r="I414">
        <f>VLOOKUP(C414,away!$B$2:$E$405,3,FALSE)</f>
        <v>0.66</v>
      </c>
      <c r="J414">
        <f>VLOOKUP(B414,home!$B$2:$E$405,4,FALSE)</f>
        <v>1.5</v>
      </c>
      <c r="K414" s="3">
        <f t="shared" si="560"/>
        <v>1.2060106824925847</v>
      </c>
      <c r="L414" s="3">
        <f t="shared" si="561"/>
        <v>1.0076261127596431</v>
      </c>
      <c r="M414" s="5">
        <f t="shared" si="562"/>
        <v>0.10930241430489676</v>
      </c>
      <c r="N414" s="5">
        <f t="shared" si="563"/>
        <v>0.13181987927393579</v>
      </c>
      <c r="O414" s="5">
        <f t="shared" si="564"/>
        <v>0.11013596684128713</v>
      </c>
      <c r="P414" s="5">
        <f t="shared" si="565"/>
        <v>0.13282515253724136</v>
      </c>
      <c r="Q414" s="5">
        <f t="shared" si="566"/>
        <v>7.9488091284624723E-2</v>
      </c>
      <c r="R414" s="5">
        <f t="shared" si="567"/>
        <v>5.5487938071655536E-2</v>
      </c>
      <c r="S414" s="5">
        <f t="shared" si="568"/>
        <v>4.0352542207640535E-2</v>
      </c>
      <c r="T414" s="5">
        <f t="shared" si="569"/>
        <v>8.0094276431810066E-2</v>
      </c>
      <c r="U414" s="5">
        <f t="shared" si="570"/>
        <v>6.6919046063903573E-2</v>
      </c>
      <c r="V414" s="5">
        <f t="shared" si="571"/>
        <v>5.4485251442379819E-3</v>
      </c>
      <c r="W414" s="5">
        <f t="shared" si="572"/>
        <v>3.1954495740067715E-2</v>
      </c>
      <c r="X414" s="5">
        <f t="shared" si="573"/>
        <v>3.2198184327758998E-2</v>
      </c>
      <c r="Y414" s="5">
        <f t="shared" si="574"/>
        <v>1.622186565604913E-2</v>
      </c>
      <c r="Z414" s="5">
        <f t="shared" si="575"/>
        <v>1.8637031781396696E-2</v>
      </c>
      <c r="AA414" s="5">
        <f t="shared" si="576"/>
        <v>2.2476459418318218E-2</v>
      </c>
      <c r="AB414" s="5">
        <f t="shared" si="577"/>
        <v>1.3553425081551421E-2</v>
      </c>
      <c r="AC414" s="5">
        <f t="shared" si="578"/>
        <v>4.138181599125386E-4</v>
      </c>
      <c r="AD414" s="5">
        <f t="shared" si="579"/>
        <v>9.6343658040463666E-3</v>
      </c>
      <c r="AE414" s="5">
        <f t="shared" si="580"/>
        <v>9.7078385640356722E-3</v>
      </c>
      <c r="AF414" s="5">
        <f t="shared" si="581"/>
        <v>4.8909358177887099E-3</v>
      </c>
      <c r="AG414" s="5">
        <f t="shared" si="582"/>
        <v>1.6427448819451148E-3</v>
      </c>
      <c r="AH414" s="5">
        <f t="shared" si="583"/>
        <v>4.6947899718166684E-3</v>
      </c>
      <c r="AI414" s="5">
        <f t="shared" si="584"/>
        <v>5.6619668580699624E-3</v>
      </c>
      <c r="AJ414" s="5">
        <f t="shared" si="585"/>
        <v>3.4141962573756759E-3</v>
      </c>
      <c r="AK414" s="5">
        <f t="shared" si="586"/>
        <v>1.3725190528404224E-3</v>
      </c>
      <c r="AL414" s="5">
        <f t="shared" si="587"/>
        <v>2.0115003154363441E-5</v>
      </c>
      <c r="AM414" s="5">
        <f t="shared" si="588"/>
        <v>2.3238296157442329E-3</v>
      </c>
      <c r="AN414" s="5">
        <f t="shared" si="589"/>
        <v>2.3415514024280964E-3</v>
      </c>
      <c r="AO414" s="5">
        <f t="shared" si="590"/>
        <v>1.1797041687277565E-3</v>
      </c>
      <c r="AP414" s="5">
        <f t="shared" si="591"/>
        <v>3.9623357524716524E-4</v>
      </c>
      <c r="AQ414" s="5">
        <f t="shared" si="592"/>
        <v>9.9813824292789138E-5</v>
      </c>
      <c r="AR414" s="5">
        <f t="shared" si="593"/>
        <v>9.4611859390491735E-4</v>
      </c>
      <c r="AS414" s="5">
        <f t="shared" si="594"/>
        <v>1.1410291311541938E-3</v>
      </c>
      <c r="AT414" s="5">
        <f t="shared" si="595"/>
        <v>6.8804666060359515E-4</v>
      </c>
      <c r="AU414" s="5">
        <f t="shared" si="596"/>
        <v>2.7659720758042855E-4</v>
      </c>
      <c r="AV414" s="5">
        <f t="shared" si="597"/>
        <v>8.3394796772403977E-5</v>
      </c>
      <c r="AW414" s="5">
        <f t="shared" si="598"/>
        <v>6.7899749598814652E-7</v>
      </c>
      <c r="AX414" s="5">
        <f t="shared" si="599"/>
        <v>4.6709389014669813E-4</v>
      </c>
      <c r="AY414" s="5">
        <f t="shared" si="600"/>
        <v>4.7065600082229716E-4</v>
      </c>
      <c r="AZ414" s="5">
        <f t="shared" si="601"/>
        <v>2.3712263827778529E-4</v>
      </c>
      <c r="BA414" s="5">
        <f t="shared" si="602"/>
        <v>7.9643654085051919E-5</v>
      </c>
      <c r="BB414" s="5">
        <f t="shared" si="603"/>
        <v>2.0062756392923629E-5</v>
      </c>
      <c r="BC414" s="5">
        <f t="shared" si="604"/>
        <v>4.0431514470890658E-6</v>
      </c>
      <c r="BD414" s="5">
        <f t="shared" si="605"/>
        <v>1.5888896683100514E-4</v>
      </c>
      <c r="BE414" s="5">
        <f t="shared" si="606"/>
        <v>1.9162179132840214E-4</v>
      </c>
      <c r="BF414" s="5">
        <f t="shared" si="607"/>
        <v>1.1554896367020898E-4</v>
      </c>
      <c r="BG414" s="5">
        <f t="shared" si="608"/>
        <v>4.645109484573987E-5</v>
      </c>
      <c r="BH414" s="5">
        <f t="shared" si="609"/>
        <v>1.4005129149359636E-5</v>
      </c>
      <c r="BI414" s="5">
        <f t="shared" si="610"/>
        <v>3.3780670727631977E-6</v>
      </c>
      <c r="BJ414" s="8">
        <f t="shared" si="611"/>
        <v>0.40527243245967415</v>
      </c>
      <c r="BK414" s="8">
        <f t="shared" si="612"/>
        <v>0.28883322335790584</v>
      </c>
      <c r="BL414" s="8">
        <f t="shared" si="613"/>
        <v>0.28738138801973168</v>
      </c>
      <c r="BM414" s="8">
        <f t="shared" si="614"/>
        <v>0.38059465630174077</v>
      </c>
      <c r="BN414" s="8">
        <f t="shared" si="615"/>
        <v>0.61905944231364129</v>
      </c>
    </row>
    <row r="415" spans="1:66" x14ac:dyDescent="0.25">
      <c r="A415" t="s">
        <v>154</v>
      </c>
      <c r="B415" t="s">
        <v>168</v>
      </c>
      <c r="C415" t="s">
        <v>156</v>
      </c>
      <c r="D415" t="s">
        <v>497</v>
      </c>
      <c r="E415">
        <f>VLOOKUP(A415,home!$A$2:$E$405,3,FALSE)</f>
        <v>1.32937685459941</v>
      </c>
      <c r="F415">
        <f>VLOOKUP(B415,home!$B$2:$E$405,3,FALSE)</f>
        <v>0.8</v>
      </c>
      <c r="G415">
        <f>VLOOKUP(C415,away!$B$2:$E$405,4,FALSE)</f>
        <v>0.75</v>
      </c>
      <c r="H415">
        <f>VLOOKUP(A415,away!$A$2:$E$405,3,FALSE)</f>
        <v>1.0178041543026699</v>
      </c>
      <c r="I415">
        <f>VLOOKUP(C415,away!$B$2:$E$405,3,FALSE)</f>
        <v>0.62</v>
      </c>
      <c r="J415">
        <f>VLOOKUP(B415,home!$B$2:$E$405,4,FALSE)</f>
        <v>0.86</v>
      </c>
      <c r="K415" s="3">
        <f t="shared" si="560"/>
        <v>0.79762611275964601</v>
      </c>
      <c r="L415" s="3">
        <f t="shared" si="561"/>
        <v>0.54269317507418358</v>
      </c>
      <c r="M415" s="5">
        <f t="shared" si="562"/>
        <v>0.26176207778947874</v>
      </c>
      <c r="N415" s="5">
        <f t="shared" si="563"/>
        <v>0.20878826857510996</v>
      </c>
      <c r="O415" s="5">
        <f t="shared" si="564"/>
        <v>0.14205649310958762</v>
      </c>
      <c r="P415" s="5">
        <f t="shared" si="565"/>
        <v>0.1133079683912678</v>
      </c>
      <c r="Q415" s="5">
        <f t="shared" si="566"/>
        <v>8.3267487526690956E-2</v>
      </c>
      <c r="R415" s="5">
        <f t="shared" si="567"/>
        <v>3.854654464277299E-2</v>
      </c>
      <c r="S415" s="5">
        <f t="shared" si="568"/>
        <v>1.2261798776752167E-2</v>
      </c>
      <c r="T415" s="5">
        <f t="shared" si="569"/>
        <v>4.5188697186309884E-2</v>
      </c>
      <c r="U415" s="5">
        <f t="shared" si="570"/>
        <v>3.0745730563731175E-2</v>
      </c>
      <c r="V415" s="5">
        <f t="shared" si="571"/>
        <v>5.897465362223193E-4</v>
      </c>
      <c r="W415" s="5">
        <f t="shared" si="572"/>
        <v>2.213877413172561E-2</v>
      </c>
      <c r="X415" s="5">
        <f t="shared" si="573"/>
        <v>1.2014561625796371E-2</v>
      </c>
      <c r="Y415" s="5">
        <f t="shared" si="574"/>
        <v>3.2601102979139388E-3</v>
      </c>
      <c r="Z415" s="5">
        <f t="shared" si="575"/>
        <v>6.9729822334417451E-3</v>
      </c>
      <c r="AA415" s="5">
        <f t="shared" si="576"/>
        <v>5.5618327132022135E-3</v>
      </c>
      <c r="AB415" s="5">
        <f t="shared" si="577"/>
        <v>2.2181315034254579E-3</v>
      </c>
      <c r="AC415" s="5">
        <f t="shared" si="578"/>
        <v>1.5955085637653075E-5</v>
      </c>
      <c r="AD415" s="5">
        <f t="shared" si="579"/>
        <v>4.4146160879880254E-3</v>
      </c>
      <c r="AE415" s="5">
        <f t="shared" si="580"/>
        <v>2.3957820215237927E-3</v>
      </c>
      <c r="AF415" s="5">
        <f t="shared" si="581"/>
        <v>6.5008727602319653E-4</v>
      </c>
      <c r="AG415" s="5">
        <f t="shared" si="582"/>
        <v>1.1759930930011855E-4</v>
      </c>
      <c r="AH415" s="5">
        <f t="shared" si="583"/>
        <v>9.4604746700059303E-4</v>
      </c>
      <c r="AI415" s="5">
        <f t="shared" si="584"/>
        <v>7.5459216358979243E-4</v>
      </c>
      <c r="AJ415" s="5">
        <f t="shared" si="585"/>
        <v>3.0094120708150851E-4</v>
      </c>
      <c r="AK415" s="5">
        <f t="shared" si="586"/>
        <v>8.0012855057873117E-5</v>
      </c>
      <c r="AL415" s="5">
        <f t="shared" si="587"/>
        <v>2.7625672203979295E-7</v>
      </c>
      <c r="AM415" s="5">
        <f t="shared" si="588"/>
        <v>7.0424261391761704E-4</v>
      </c>
      <c r="AN415" s="5">
        <f t="shared" si="589"/>
        <v>3.8218766016949397E-4</v>
      </c>
      <c r="AO415" s="5">
        <f t="shared" si="590"/>
        <v>1.0370531738577787E-4</v>
      </c>
      <c r="AP415" s="5">
        <f t="shared" si="591"/>
        <v>1.8760055988054575E-5</v>
      </c>
      <c r="AQ415" s="5">
        <f t="shared" si="592"/>
        <v>2.5452385871816967E-6</v>
      </c>
      <c r="AR415" s="5">
        <f t="shared" si="593"/>
        <v>1.026827007274882E-4</v>
      </c>
      <c r="AS415" s="5">
        <f t="shared" si="594"/>
        <v>8.1902403428928491E-5</v>
      </c>
      <c r="AT415" s="5">
        <f t="shared" si="595"/>
        <v>3.2663747836344264E-5</v>
      </c>
      <c r="AU415" s="5">
        <f t="shared" si="596"/>
        <v>8.6844860716215261E-6</v>
      </c>
      <c r="AV415" s="5">
        <f t="shared" si="597"/>
        <v>1.7317432166556913E-6</v>
      </c>
      <c r="AW415" s="5">
        <f t="shared" si="598"/>
        <v>3.3217280738612296E-9</v>
      </c>
      <c r="AX415" s="5">
        <f t="shared" si="599"/>
        <v>9.3620383096466823E-5</v>
      </c>
      <c r="AY415" s="5">
        <f t="shared" si="600"/>
        <v>5.0807142954282997E-5</v>
      </c>
      <c r="AZ415" s="5">
        <f t="shared" si="601"/>
        <v>1.3786344863153888E-5</v>
      </c>
      <c r="BA415" s="5">
        <f t="shared" si="602"/>
        <v>2.4939184221508816E-6</v>
      </c>
      <c r="BB415" s="5">
        <f t="shared" si="603"/>
        <v>3.3835812672326497E-7</v>
      </c>
      <c r="BC415" s="5">
        <f t="shared" si="604"/>
        <v>3.6724929220720342E-8</v>
      </c>
      <c r="BD415" s="5">
        <f t="shared" si="605"/>
        <v>9.2875334804987897E-6</v>
      </c>
      <c r="BE415" s="5">
        <f t="shared" si="606"/>
        <v>7.407979227175314E-6</v>
      </c>
      <c r="BF415" s="5">
        <f t="shared" si="607"/>
        <v>2.954398837188026E-6</v>
      </c>
      <c r="BG415" s="5">
        <f t="shared" si="608"/>
        <v>7.8550188668263465E-7</v>
      </c>
      <c r="BH415" s="5">
        <f t="shared" si="609"/>
        <v>1.5663420411000943E-7</v>
      </c>
      <c r="BI415" s="5">
        <f t="shared" si="610"/>
        <v>2.4987106269893564E-8</v>
      </c>
      <c r="BJ415" s="8">
        <f t="shared" si="611"/>
        <v>0.38360850779682204</v>
      </c>
      <c r="BK415" s="8">
        <f t="shared" si="612"/>
        <v>0.3879886299790351</v>
      </c>
      <c r="BL415" s="8">
        <f t="shared" si="613"/>
        <v>0.22145860834147216</v>
      </c>
      <c r="BM415" s="8">
        <f t="shared" si="614"/>
        <v>0.15224908449463651</v>
      </c>
      <c r="BN415" s="8">
        <f t="shared" si="615"/>
        <v>0.84772884003490812</v>
      </c>
    </row>
    <row r="416" spans="1:66" x14ac:dyDescent="0.25">
      <c r="A416" t="s">
        <v>154</v>
      </c>
      <c r="B416" t="s">
        <v>171</v>
      </c>
      <c r="C416" t="s">
        <v>174</v>
      </c>
      <c r="D416" t="s">
        <v>497</v>
      </c>
      <c r="E416">
        <f>VLOOKUP(A416,home!$A$2:$E$405,3,FALSE)</f>
        <v>1.32937685459941</v>
      </c>
      <c r="F416">
        <f>VLOOKUP(B416,home!$B$2:$E$405,3,FALSE)</f>
        <v>0.93</v>
      </c>
      <c r="G416">
        <f>VLOOKUP(C416,away!$B$2:$E$405,4,FALSE)</f>
        <v>0.8</v>
      </c>
      <c r="H416">
        <f>VLOOKUP(A416,away!$A$2:$E$405,3,FALSE)</f>
        <v>1.0178041543026699</v>
      </c>
      <c r="I416">
        <f>VLOOKUP(C416,away!$B$2:$E$405,3,FALSE)</f>
        <v>0.93</v>
      </c>
      <c r="J416">
        <f>VLOOKUP(B416,home!$B$2:$E$405,4,FALSE)</f>
        <v>1.04</v>
      </c>
      <c r="K416" s="3">
        <f t="shared" si="560"/>
        <v>0.98905637982196115</v>
      </c>
      <c r="L416" s="3">
        <f t="shared" si="561"/>
        <v>0.98442017804154247</v>
      </c>
      <c r="M416" s="5">
        <f t="shared" si="562"/>
        <v>0.13897286817863877</v>
      </c>
      <c r="N416" s="5">
        <f t="shared" si="563"/>
        <v>0.13745200189423909</v>
      </c>
      <c r="O416" s="5">
        <f t="shared" si="564"/>
        <v>0.13680769563535941</v>
      </c>
      <c r="P416" s="5">
        <f t="shared" si="565"/>
        <v>0.13531052417689329</v>
      </c>
      <c r="Q416" s="5">
        <f t="shared" si="566"/>
        <v>6.7973889696398726E-2</v>
      </c>
      <c r="R416" s="5">
        <f t="shared" si="567"/>
        <v>6.7338128047406812E-2</v>
      </c>
      <c r="S416" s="5">
        <f t="shared" si="568"/>
        <v>3.2936173428994256E-2</v>
      </c>
      <c r="T416" s="5">
        <f t="shared" si="569"/>
        <v>6.6914868597105007E-2</v>
      </c>
      <c r="U416" s="5">
        <f t="shared" si="570"/>
        <v>6.6601205150555856E-2</v>
      </c>
      <c r="V416" s="5">
        <f t="shared" si="571"/>
        <v>3.5631342605583296E-3</v>
      </c>
      <c r="W416" s="5">
        <f t="shared" si="572"/>
        <v>2.2410003088512476E-2</v>
      </c>
      <c r="X416" s="5">
        <f t="shared" si="573"/>
        <v>2.2060859230304968E-2</v>
      </c>
      <c r="Y416" s="5">
        <f t="shared" si="574"/>
        <v>1.0858577485623111E-2</v>
      </c>
      <c r="Z416" s="5">
        <f t="shared" si="575"/>
        <v>2.2096337333804141E-2</v>
      </c>
      <c r="AA416" s="5">
        <f t="shared" si="576"/>
        <v>2.1854523410697168E-2</v>
      </c>
      <c r="AB416" s="5">
        <f t="shared" si="577"/>
        <v>1.0807677903659219E-2</v>
      </c>
      <c r="AC416" s="5">
        <f t="shared" si="578"/>
        <v>2.1682719927076637E-4</v>
      </c>
      <c r="AD416" s="5">
        <f t="shared" si="579"/>
        <v>5.5411891316307794E-3</v>
      </c>
      <c r="AE416" s="5">
        <f t="shared" si="580"/>
        <v>5.4548583915218322E-3</v>
      </c>
      <c r="AF416" s="5">
        <f t="shared" si="581"/>
        <v>2.6849363344866616E-3</v>
      </c>
      <c r="AG416" s="5">
        <f t="shared" si="582"/>
        <v>8.8103516814185543E-4</v>
      </c>
      <c r="AH416" s="5">
        <f t="shared" si="583"/>
        <v>5.4380200830523619E-3</v>
      </c>
      <c r="AI416" s="5">
        <f t="shared" si="584"/>
        <v>5.3785084567428898E-3</v>
      </c>
      <c r="AJ416" s="5">
        <f t="shared" si="585"/>
        <v>2.6598240515339623E-3</v>
      </c>
      <c r="AK416" s="5">
        <f t="shared" si="586"/>
        <v>8.7690531579118745E-4</v>
      </c>
      <c r="AL416" s="5">
        <f t="shared" si="587"/>
        <v>8.4445265823893373E-6</v>
      </c>
      <c r="AM416" s="5">
        <f t="shared" si="588"/>
        <v>1.0961096924879074E-3</v>
      </c>
      <c r="AN416" s="5">
        <f t="shared" si="589"/>
        <v>1.0790324986320063E-3</v>
      </c>
      <c r="AO416" s="5">
        <f t="shared" si="590"/>
        <v>5.3111068220796493E-4</v>
      </c>
      <c r="AP416" s="5">
        <f t="shared" si="591"/>
        <v>1.7427869077964333E-4</v>
      </c>
      <c r="AQ416" s="5">
        <f t="shared" si="592"/>
        <v>4.2890864951535842E-5</v>
      </c>
      <c r="AR416" s="5">
        <f t="shared" si="593"/>
        <v>1.0706593396703783E-3</v>
      </c>
      <c r="AS416" s="5">
        <f t="shared" si="594"/>
        <v>1.0589424505169558E-3</v>
      </c>
      <c r="AT416" s="5">
        <f t="shared" si="595"/>
        <v>5.236768932740482E-4</v>
      </c>
      <c r="AU416" s="5">
        <f t="shared" si="596"/>
        <v>1.7264865741934722E-4</v>
      </c>
      <c r="AV416" s="5">
        <f t="shared" si="597"/>
        <v>4.2689814022075384E-5</v>
      </c>
      <c r="AW416" s="5">
        <f t="shared" si="598"/>
        <v>2.2838856830753698E-7</v>
      </c>
      <c r="AX416" s="5">
        <f t="shared" si="599"/>
        <v>1.8068571405664206E-4</v>
      </c>
      <c r="AY416" s="5">
        <f t="shared" si="600"/>
        <v>1.7787066280120281E-4</v>
      </c>
      <c r="AZ416" s="5">
        <f t="shared" si="601"/>
        <v>8.7549734771563605E-5</v>
      </c>
      <c r="BA416" s="5">
        <f t="shared" si="602"/>
        <v>2.8728575163770828E-5</v>
      </c>
      <c r="BB416" s="5">
        <f t="shared" si="603"/>
        <v>7.0702472693997766E-6</v>
      </c>
      <c r="BC416" s="5">
        <f t="shared" si="604"/>
        <v>1.392018815148052E-6</v>
      </c>
      <c r="BD416" s="5">
        <f t="shared" si="605"/>
        <v>1.7566310963002563E-4</v>
      </c>
      <c r="BE416" s="5">
        <f t="shared" si="606"/>
        <v>1.7374071927894142E-4</v>
      </c>
      <c r="BF416" s="5">
        <f t="shared" si="607"/>
        <v>8.591968341884669E-5</v>
      </c>
      <c r="BG416" s="5">
        <f t="shared" si="608"/>
        <v>2.8326470345897832E-5</v>
      </c>
      <c r="BH416" s="5">
        <f t="shared" si="609"/>
        <v>7.0041190533619609E-6</v>
      </c>
      <c r="BI416" s="5">
        <f t="shared" si="610"/>
        <v>1.3854937269520409E-6</v>
      </c>
      <c r="BJ416" s="8">
        <f t="shared" si="611"/>
        <v>0.3456389383999014</v>
      </c>
      <c r="BK416" s="8">
        <f t="shared" si="612"/>
        <v>0.31118584243373898</v>
      </c>
      <c r="BL416" s="8">
        <f t="shared" si="613"/>
        <v>0.32110314480515573</v>
      </c>
      <c r="BM416" s="8">
        <f t="shared" si="614"/>
        <v>0.31599151306943124</v>
      </c>
      <c r="BN416" s="8">
        <f t="shared" si="615"/>
        <v>0.68385510762893609</v>
      </c>
    </row>
    <row r="417" spans="1:66" x14ac:dyDescent="0.25">
      <c r="A417" t="s">
        <v>154</v>
      </c>
      <c r="B417" t="s">
        <v>158</v>
      </c>
      <c r="C417" t="s">
        <v>172</v>
      </c>
      <c r="D417" t="s">
        <v>497</v>
      </c>
      <c r="E417">
        <f>VLOOKUP(A417,home!$A$2:$E$405,3,FALSE)</f>
        <v>1.32937685459941</v>
      </c>
      <c r="F417">
        <f>VLOOKUP(B417,home!$B$2:$E$405,3,FALSE)</f>
        <v>0.93</v>
      </c>
      <c r="G417">
        <f>VLOOKUP(C417,away!$B$2:$E$405,4,FALSE)</f>
        <v>1.19</v>
      </c>
      <c r="H417">
        <f>VLOOKUP(A417,away!$A$2:$E$405,3,FALSE)</f>
        <v>1.0178041543026699</v>
      </c>
      <c r="I417">
        <f>VLOOKUP(C417,away!$B$2:$E$405,3,FALSE)</f>
        <v>0.62</v>
      </c>
      <c r="J417">
        <f>VLOOKUP(B417,home!$B$2:$E$405,4,FALSE)</f>
        <v>1.1000000000000001</v>
      </c>
      <c r="K417" s="3">
        <f t="shared" si="560"/>
        <v>1.4712213649851671</v>
      </c>
      <c r="L417" s="3">
        <f t="shared" si="561"/>
        <v>0.69414243323442093</v>
      </c>
      <c r="M417" s="5">
        <f t="shared" si="562"/>
        <v>0.11470819636798152</v>
      </c>
      <c r="N417" s="5">
        <f t="shared" si="563"/>
        <v>0.16876114923548832</v>
      </c>
      <c r="O417" s="5">
        <f t="shared" si="564"/>
        <v>7.9623826538802456E-2</v>
      </c>
      <c r="P417" s="5">
        <f t="shared" si="565"/>
        <v>0.1171442747657591</v>
      </c>
      <c r="Q417" s="5">
        <f t="shared" si="566"/>
        <v>0.12414250416735036</v>
      </c>
      <c r="R417" s="5">
        <f t="shared" si="567"/>
        <v>2.7635138348539895E-2</v>
      </c>
      <c r="S417" s="5">
        <f t="shared" si="568"/>
        <v>2.9908022148594494E-2</v>
      </c>
      <c r="T417" s="5">
        <f t="shared" si="569"/>
        <v>8.6172579910538824E-2</v>
      </c>
      <c r="U417" s="5">
        <f t="shared" si="570"/>
        <v>4.0657405962692794E-2</v>
      </c>
      <c r="V417" s="5">
        <f t="shared" si="571"/>
        <v>3.3936871268999387E-3</v>
      </c>
      <c r="W417" s="5">
        <f t="shared" si="572"/>
        <v>6.0880368144588658E-2</v>
      </c>
      <c r="X417" s="5">
        <f t="shared" si="573"/>
        <v>4.2259646880092101E-2</v>
      </c>
      <c r="Y417" s="5">
        <f t="shared" si="574"/>
        <v>1.4667107056487265E-2</v>
      </c>
      <c r="Z417" s="5">
        <f t="shared" si="575"/>
        <v>6.3942407253417804E-3</v>
      </c>
      <c r="AA417" s="5">
        <f t="shared" si="576"/>
        <v>9.4073435679810774E-3</v>
      </c>
      <c r="AB417" s="5">
        <f t="shared" si="577"/>
        <v>6.9201424224847796E-3</v>
      </c>
      <c r="AC417" s="5">
        <f t="shared" si="578"/>
        <v>2.1660996655551232E-4</v>
      </c>
      <c r="AD417" s="5">
        <f t="shared" si="579"/>
        <v>2.2392124580620298E-2</v>
      </c>
      <c r="AE417" s="5">
        <f t="shared" si="580"/>
        <v>1.554332384168006E-2</v>
      </c>
      <c r="AF417" s="5">
        <f t="shared" si="581"/>
        <v>5.3946403160071918E-3</v>
      </c>
      <c r="AG417" s="5">
        <f t="shared" si="582"/>
        <v>1.2482162517925793E-3</v>
      </c>
      <c r="AH417" s="5">
        <f t="shared" si="583"/>
        <v>1.1096284539438427E-3</v>
      </c>
      <c r="AI417" s="5">
        <f t="shared" si="584"/>
        <v>1.6325090886376405E-3</v>
      </c>
      <c r="AJ417" s="5">
        <f t="shared" si="585"/>
        <v>1.2008911248680809E-3</v>
      </c>
      <c r="AK417" s="5">
        <f t="shared" si="586"/>
        <v>5.8892555997566351E-4</v>
      </c>
      <c r="AL417" s="5">
        <f t="shared" si="587"/>
        <v>8.8484060398891003E-6</v>
      </c>
      <c r="AM417" s="5">
        <f t="shared" si="588"/>
        <v>6.588754418083616E-3</v>
      </c>
      <c r="AN417" s="5">
        <f t="shared" si="589"/>
        <v>4.5735340237526021E-3</v>
      </c>
      <c r="AO417" s="5">
        <f t="shared" si="590"/>
        <v>1.5873420178640215E-3</v>
      </c>
      <c r="AP417" s="5">
        <f t="shared" si="591"/>
        <v>3.6728048355178921E-4</v>
      </c>
      <c r="AQ417" s="5">
        <f t="shared" si="592"/>
        <v>6.3736242133038406E-5</v>
      </c>
      <c r="AR417" s="5">
        <f t="shared" si="593"/>
        <v>1.5404803900134556E-4</v>
      </c>
      <c r="AS417" s="5">
        <f t="shared" si="594"/>
        <v>2.2663876621284782E-4</v>
      </c>
      <c r="AT417" s="5">
        <f t="shared" si="595"/>
        <v>1.6671789749311014E-4</v>
      </c>
      <c r="AU417" s="5">
        <f t="shared" si="596"/>
        <v>8.1759644239090204E-5</v>
      </c>
      <c r="AV417" s="5">
        <f t="shared" si="597"/>
        <v>3.007163384953398E-5</v>
      </c>
      <c r="AW417" s="5">
        <f t="shared" si="598"/>
        <v>2.5100892263922636E-7</v>
      </c>
      <c r="AX417" s="5">
        <f t="shared" si="599"/>
        <v>1.6155860447541711E-3</v>
      </c>
      <c r="AY417" s="5">
        <f t="shared" si="600"/>
        <v>1.1214468282052343E-3</v>
      </c>
      <c r="AZ417" s="5">
        <f t="shared" si="601"/>
        <v>3.8922191503670248E-4</v>
      </c>
      <c r="BA417" s="5">
        <f t="shared" si="602"/>
        <v>9.0058482390579234E-5</v>
      </c>
      <c r="BB417" s="5">
        <f t="shared" si="603"/>
        <v>1.5628353524998975E-5</v>
      </c>
      <c r="BC417" s="5">
        <f t="shared" si="604"/>
        <v>2.1696606686581063E-6</v>
      </c>
      <c r="BD417" s="5">
        <f t="shared" si="605"/>
        <v>1.7821880104564156E-5</v>
      </c>
      <c r="BE417" s="5">
        <f t="shared" si="606"/>
        <v>2.6219930774038865E-5</v>
      </c>
      <c r="BF417" s="5">
        <f t="shared" si="607"/>
        <v>1.9287661171599031E-5</v>
      </c>
      <c r="BG417" s="5">
        <f t="shared" si="608"/>
        <v>9.4588063987504429E-6</v>
      </c>
      <c r="BH417" s="5">
        <f t="shared" si="609"/>
        <v>3.4789995152750143E-6</v>
      </c>
      <c r="BI417" s="5">
        <f t="shared" si="610"/>
        <v>1.0236756831291274E-6</v>
      </c>
      <c r="BJ417" s="8">
        <f t="shared" si="611"/>
        <v>0.55787641885461137</v>
      </c>
      <c r="BK417" s="8">
        <f t="shared" si="612"/>
        <v>0.26650108561003572</v>
      </c>
      <c r="BL417" s="8">
        <f t="shared" si="613"/>
        <v>0.16951233800236953</v>
      </c>
      <c r="BM417" s="8">
        <f t="shared" si="614"/>
        <v>0.36714779794915375</v>
      </c>
      <c r="BN417" s="8">
        <f t="shared" si="615"/>
        <v>0.63201508942392171</v>
      </c>
    </row>
    <row r="418" spans="1:66" x14ac:dyDescent="0.25">
      <c r="A418" t="s">
        <v>154</v>
      </c>
      <c r="B418" t="s">
        <v>155</v>
      </c>
      <c r="C418" t="s">
        <v>164</v>
      </c>
      <c r="D418" t="s">
        <v>497</v>
      </c>
      <c r="E418">
        <f>VLOOKUP(A418,home!$A$2:$E$405,3,FALSE)</f>
        <v>1.32937685459941</v>
      </c>
      <c r="F418">
        <f>VLOOKUP(B418,home!$B$2:$E$405,3,FALSE)</f>
        <v>1.73</v>
      </c>
      <c r="G418">
        <f>VLOOKUP(C418,away!$B$2:$E$405,4,FALSE)</f>
        <v>1.02</v>
      </c>
      <c r="H418">
        <f>VLOOKUP(A418,away!$A$2:$E$405,3,FALSE)</f>
        <v>1.0178041543026699</v>
      </c>
      <c r="I418">
        <f>VLOOKUP(C418,away!$B$2:$E$405,3,FALSE)</f>
        <v>0.44</v>
      </c>
      <c r="J418">
        <f>VLOOKUP(B418,home!$B$2:$E$405,4,FALSE)</f>
        <v>0.92</v>
      </c>
      <c r="K418" s="3">
        <f t="shared" si="560"/>
        <v>2.3458183976261187</v>
      </c>
      <c r="L418" s="3">
        <f t="shared" si="561"/>
        <v>0.41200712166172082</v>
      </c>
      <c r="M418" s="5">
        <f t="shared" si="562"/>
        <v>6.3429544831028972E-2</v>
      </c>
      <c r="N418" s="5">
        <f t="shared" si="563"/>
        <v>0.14879419321767845</v>
      </c>
      <c r="O418" s="5">
        <f t="shared" si="564"/>
        <v>2.6133424194145331E-2</v>
      </c>
      <c r="P418" s="5">
        <f t="shared" si="565"/>
        <v>6.1304267267593644E-2</v>
      </c>
      <c r="Q418" s="5">
        <f t="shared" si="566"/>
        <v>0.17452207795498278</v>
      </c>
      <c r="R418" s="5">
        <f t="shared" si="567"/>
        <v>5.3835784406972963E-3</v>
      </c>
      <c r="S418" s="5">
        <f t="shared" si="568"/>
        <v>1.4812549874148236E-2</v>
      </c>
      <c r="T418" s="5">
        <f t="shared" si="569"/>
        <v>7.1904339004654913E-2</v>
      </c>
      <c r="U418" s="5">
        <f t="shared" si="570"/>
        <v>1.2628897351251049E-2</v>
      </c>
      <c r="V418" s="5">
        <f t="shared" si="571"/>
        <v>1.5906932098499979E-3</v>
      </c>
      <c r="W418" s="5">
        <f t="shared" si="572"/>
        <v>0.13646570041957945</v>
      </c>
      <c r="X418" s="5">
        <f t="shared" si="573"/>
        <v>5.6224840435421614E-2</v>
      </c>
      <c r="Y418" s="5">
        <f t="shared" si="574"/>
        <v>1.1582517336843795E-2</v>
      </c>
      <c r="Z418" s="5">
        <f t="shared" si="575"/>
        <v>7.3935755253059631E-4</v>
      </c>
      <c r="AA418" s="5">
        <f t="shared" si="576"/>
        <v>1.7343985491500922E-3</v>
      </c>
      <c r="AB418" s="5">
        <f t="shared" si="577"/>
        <v>2.0342920127061673E-3</v>
      </c>
      <c r="AC418" s="5">
        <f t="shared" si="578"/>
        <v>9.6087203858594112E-5</v>
      </c>
      <c r="AD418" s="5">
        <f t="shared" si="579"/>
        <v>8.0030937672295951E-2</v>
      </c>
      <c r="AE418" s="5">
        <f t="shared" si="580"/>
        <v>3.2973316274251235E-2</v>
      </c>
      <c r="AF418" s="5">
        <f t="shared" si="581"/>
        <v>6.7926205648979124E-3</v>
      </c>
      <c r="AG418" s="5">
        <f t="shared" si="582"/>
        <v>9.328693491612673E-4</v>
      </c>
      <c r="AH418" s="5">
        <f t="shared" si="583"/>
        <v>7.6155144274246364E-5</v>
      </c>
      <c r="AI418" s="5">
        <f t="shared" si="584"/>
        <v>1.7864613851239846E-4</v>
      </c>
      <c r="AJ418" s="5">
        <f t="shared" si="585"/>
        <v>2.0953569919362412E-4</v>
      </c>
      <c r="AK418" s="5">
        <f t="shared" si="586"/>
        <v>1.6384423270928526E-4</v>
      </c>
      <c r="AL418" s="5">
        <f t="shared" si="587"/>
        <v>3.7147078018831504E-6</v>
      </c>
      <c r="AM418" s="5">
        <f t="shared" si="588"/>
        <v>3.7547609194188196E-2</v>
      </c>
      <c r="AN418" s="5">
        <f t="shared" si="589"/>
        <v>1.5469882389376643E-2</v>
      </c>
      <c r="AO418" s="5">
        <f t="shared" si="590"/>
        <v>3.186850857846207E-3</v>
      </c>
      <c r="AP418" s="5">
        <f t="shared" si="591"/>
        <v>4.3766841636880066E-4</v>
      </c>
      <c r="AQ418" s="5">
        <f t="shared" si="592"/>
        <v>4.5080626117588273E-5</v>
      </c>
      <c r="AR418" s="5">
        <f t="shared" si="593"/>
        <v>6.2752923584330679E-6</v>
      </c>
      <c r="AS418" s="5">
        <f t="shared" si="594"/>
        <v>1.4720696264894887E-5</v>
      </c>
      <c r="AT418" s="5">
        <f t="shared" si="595"/>
        <v>1.7266040062028256E-5</v>
      </c>
      <c r="AU418" s="5">
        <f t="shared" si="596"/>
        <v>1.3500998143885166E-5</v>
      </c>
      <c r="AV418" s="5">
        <f t="shared" si="597"/>
        <v>7.9177224580604768E-6</v>
      </c>
      <c r="AW418" s="5">
        <f t="shared" si="598"/>
        <v>9.972895496110716E-8</v>
      </c>
      <c r="AX418" s="5">
        <f t="shared" si="599"/>
        <v>1.4679978739100378E-2</v>
      </c>
      <c r="AY418" s="5">
        <f t="shared" si="600"/>
        <v>6.0482557863520041E-3</v>
      </c>
      <c r="AZ418" s="5">
        <f t="shared" si="601"/>
        <v>1.2459622288043684E-3</v>
      </c>
      <c r="BA418" s="5">
        <f t="shared" si="602"/>
        <v>1.7111510386297015E-4</v>
      </c>
      <c r="BB418" s="5">
        <f t="shared" si="603"/>
        <v>1.7625160353857178E-5</v>
      </c>
      <c r="BC418" s="5">
        <f t="shared" si="604"/>
        <v>1.4523383172437954E-6</v>
      </c>
      <c r="BD418" s="5">
        <f t="shared" si="605"/>
        <v>4.3091085703063313E-7</v>
      </c>
      <c r="BE418" s="5">
        <f t="shared" si="606"/>
        <v>1.0108386161592973E-6</v>
      </c>
      <c r="BF418" s="5">
        <f t="shared" si="607"/>
        <v>1.185621911408703E-6</v>
      </c>
      <c r="BG418" s="5">
        <f t="shared" si="608"/>
        <v>9.2708456413705999E-7</v>
      </c>
      <c r="BH418" s="5">
        <f t="shared" si="609"/>
        <v>5.436930066769767E-7</v>
      </c>
      <c r="BI418" s="5">
        <f t="shared" si="610"/>
        <v>2.5508101154470232E-7</v>
      </c>
      <c r="BJ418" s="8">
        <f t="shared" si="611"/>
        <v>0.79907489307045587</v>
      </c>
      <c r="BK418" s="8">
        <f t="shared" si="612"/>
        <v>0.14728511288063334</v>
      </c>
      <c r="BL418" s="8">
        <f t="shared" si="613"/>
        <v>4.8606805741893758E-2</v>
      </c>
      <c r="BM418" s="8">
        <f t="shared" si="614"/>
        <v>0.51009092728198979</v>
      </c>
      <c r="BN418" s="8">
        <f t="shared" si="615"/>
        <v>0.47956708590612646</v>
      </c>
    </row>
    <row r="419" spans="1:66" x14ac:dyDescent="0.25">
      <c r="A419" t="s">
        <v>154</v>
      </c>
      <c r="B419" t="s">
        <v>173</v>
      </c>
      <c r="C419" t="s">
        <v>169</v>
      </c>
      <c r="D419" t="s">
        <v>497</v>
      </c>
      <c r="E419">
        <f>VLOOKUP(A419,home!$A$2:$E$405,3,FALSE)</f>
        <v>1.32937685459941</v>
      </c>
      <c r="F419">
        <f>VLOOKUP(B419,home!$B$2:$E$405,3,FALSE)</f>
        <v>0.88</v>
      </c>
      <c r="G419">
        <f>VLOOKUP(C419,away!$B$2:$E$405,4,FALSE)</f>
        <v>0.88</v>
      </c>
      <c r="H419">
        <f>VLOOKUP(A419,away!$A$2:$E$405,3,FALSE)</f>
        <v>1.0178041543026699</v>
      </c>
      <c r="I419">
        <f>VLOOKUP(C419,away!$B$2:$E$405,3,FALSE)</f>
        <v>0.75</v>
      </c>
      <c r="J419">
        <f>VLOOKUP(B419,home!$B$2:$E$405,4,FALSE)</f>
        <v>0.98</v>
      </c>
      <c r="K419" s="3">
        <f t="shared" si="560"/>
        <v>1.0294694362017831</v>
      </c>
      <c r="L419" s="3">
        <f t="shared" si="561"/>
        <v>0.74808605341246226</v>
      </c>
      <c r="M419" s="5">
        <f t="shared" si="562"/>
        <v>0.16905088924151496</v>
      </c>
      <c r="N419" s="5">
        <f t="shared" si="563"/>
        <v>0.17403272363687247</v>
      </c>
      <c r="O419" s="5">
        <f t="shared" si="564"/>
        <v>0.12646461255855218</v>
      </c>
      <c r="P419" s="5">
        <f t="shared" si="565"/>
        <v>0.13019145339012966</v>
      </c>
      <c r="Q419" s="5">
        <f t="shared" si="566"/>
        <v>8.958068494155591E-2</v>
      </c>
      <c r="R419" s="5">
        <f t="shared" si="567"/>
        <v>4.7303206452631703E-2</v>
      </c>
      <c r="S419" s="5">
        <f t="shared" si="568"/>
        <v>2.5066142230726316E-2</v>
      </c>
      <c r="T419" s="5">
        <f t="shared" si="569"/>
        <v>6.701406105991374E-2</v>
      </c>
      <c r="U419" s="5">
        <f t="shared" si="570"/>
        <v>4.8697205277327307E-2</v>
      </c>
      <c r="V419" s="5">
        <f t="shared" si="571"/>
        <v>2.144914602371404E-3</v>
      </c>
      <c r="W419" s="5">
        <f t="shared" si="572"/>
        <v>3.0740192407117707E-2</v>
      </c>
      <c r="X419" s="5">
        <f t="shared" si="573"/>
        <v>2.2996309218980424E-2</v>
      </c>
      <c r="Y419" s="5">
        <f t="shared" si="574"/>
        <v>8.6016091033398415E-3</v>
      </c>
      <c r="Z419" s="5">
        <f t="shared" si="575"/>
        <v>1.1795623009634725E-2</v>
      </c>
      <c r="AA419" s="5">
        <f t="shared" si="576"/>
        <v>1.2143233369377438E-2</v>
      </c>
      <c r="AB419" s="5">
        <f t="shared" si="577"/>
        <v>6.2505438052198352E-3</v>
      </c>
      <c r="AC419" s="5">
        <f t="shared" si="578"/>
        <v>1.0324167427237495E-4</v>
      </c>
      <c r="AD419" s="5">
        <f t="shared" si="579"/>
        <v>7.9115221365224503E-3</v>
      </c>
      <c r="AE419" s="5">
        <f t="shared" si="580"/>
        <v>5.9184993715964114E-3</v>
      </c>
      <c r="AF419" s="5">
        <f t="shared" si="581"/>
        <v>2.2137734185108484E-3</v>
      </c>
      <c r="AG419" s="5">
        <f t="shared" si="582"/>
        <v>5.5203100660106521E-4</v>
      </c>
      <c r="AH419" s="5">
        <f t="shared" si="583"/>
        <v>2.2060352662047178E-3</v>
      </c>
      <c r="AI419" s="5">
        <f t="shared" si="584"/>
        <v>2.2710458817410211E-3</v>
      </c>
      <c r="AJ419" s="5">
        <f t="shared" si="585"/>
        <v>1.1689861617321551E-3</v>
      </c>
      <c r="AK419" s="5">
        <f t="shared" si="586"/>
        <v>4.0114517494869604E-4</v>
      </c>
      <c r="AL419" s="5">
        <f t="shared" si="587"/>
        <v>3.180387558860594E-6</v>
      </c>
      <c r="AM419" s="5">
        <f t="shared" si="588"/>
        <v>1.6289340466767391E-3</v>
      </c>
      <c r="AN419" s="5">
        <f t="shared" si="589"/>
        <v>1.2185828422475932E-3</v>
      </c>
      <c r="AO419" s="5">
        <f t="shared" si="590"/>
        <v>4.5580241460657151E-4</v>
      </c>
      <c r="AP419" s="5">
        <f t="shared" si="591"/>
        <v>1.1365980982630032E-4</v>
      </c>
      <c r="AQ419" s="5">
        <f t="shared" si="592"/>
        <v>2.1256829641141998E-5</v>
      </c>
      <c r="AR419" s="5">
        <f t="shared" si="593"/>
        <v>3.3006084319675967E-4</v>
      </c>
      <c r="AS419" s="5">
        <f t="shared" si="594"/>
        <v>3.3978755015805331E-4</v>
      </c>
      <c r="AT419" s="5">
        <f t="shared" si="595"/>
        <v>1.749004488447981E-4</v>
      </c>
      <c r="AU419" s="5">
        <f t="shared" si="596"/>
        <v>6.0018222154564364E-5</v>
      </c>
      <c r="AV419" s="5">
        <f t="shared" si="597"/>
        <v>1.5446731330823189E-5</v>
      </c>
      <c r="AW419" s="5">
        <f t="shared" si="598"/>
        <v>6.803659347945422E-8</v>
      </c>
      <c r="AX419" s="5">
        <f t="shared" si="599"/>
        <v>2.7948963577369851E-4</v>
      </c>
      <c r="AY419" s="5">
        <f t="shared" si="600"/>
        <v>2.0908229859563265E-4</v>
      </c>
      <c r="AZ419" s="5">
        <f t="shared" si="601"/>
        <v>7.8205775797406406E-5</v>
      </c>
      <c r="BA419" s="5">
        <f t="shared" si="602"/>
        <v>1.9501550056780538E-5</v>
      </c>
      <c r="BB419" s="5">
        <f t="shared" si="603"/>
        <v>3.6472094043506329E-6</v>
      </c>
      <c r="BC419" s="5">
        <f t="shared" si="604"/>
        <v>5.4568529785389661E-7</v>
      </c>
      <c r="BD419" s="5">
        <f t="shared" si="605"/>
        <v>4.1152318928842227E-5</v>
      </c>
      <c r="BE419" s="5">
        <f t="shared" si="606"/>
        <v>4.2365054566071169E-5</v>
      </c>
      <c r="BF419" s="5">
        <f t="shared" si="607"/>
        <v>2.180676441939553E-5</v>
      </c>
      <c r="BG419" s="5">
        <f t="shared" si="608"/>
        <v>7.4831324907400742E-6</v>
      </c>
      <c r="BH419" s="5">
        <f t="shared" si="609"/>
        <v>1.9259140465663571E-6</v>
      </c>
      <c r="BI419" s="5">
        <f t="shared" si="610"/>
        <v>3.9653392953835262E-7</v>
      </c>
      <c r="BJ419" s="8">
        <f t="shared" si="611"/>
        <v>0.413590114398935</v>
      </c>
      <c r="BK419" s="8">
        <f t="shared" si="612"/>
        <v>0.32676890382516927</v>
      </c>
      <c r="BL419" s="8">
        <f t="shared" si="613"/>
        <v>0.24794135746180121</v>
      </c>
      <c r="BM419" s="8">
        <f t="shared" si="614"/>
        <v>0.26326341421228089</v>
      </c>
      <c r="BN419" s="8">
        <f t="shared" si="615"/>
        <v>0.73662357022125691</v>
      </c>
    </row>
    <row r="420" spans="1:66" x14ac:dyDescent="0.25">
      <c r="A420" t="s">
        <v>175</v>
      </c>
      <c r="B420" t="s">
        <v>278</v>
      </c>
      <c r="C420" t="s">
        <v>285</v>
      </c>
      <c r="D420" t="s">
        <v>497</v>
      </c>
      <c r="E420">
        <f>VLOOKUP(A420,home!$A$2:$E$405,3,FALSE)</f>
        <v>1.20657276995305</v>
      </c>
      <c r="F420">
        <f>VLOOKUP(B420,home!$B$2:$E$405,3,FALSE)</f>
        <v>0.83</v>
      </c>
      <c r="G420">
        <f>VLOOKUP(C420,away!$B$2:$E$405,4,FALSE)</f>
        <v>1.1100000000000001</v>
      </c>
      <c r="H420">
        <f>VLOOKUP(A420,away!$A$2:$E$405,3,FALSE)</f>
        <v>1.05633802816901</v>
      </c>
      <c r="I420">
        <f>VLOOKUP(C420,away!$B$2:$E$405,3,FALSE)</f>
        <v>0.5</v>
      </c>
      <c r="J420">
        <f>VLOOKUP(B420,home!$B$2:$E$405,4,FALSE)</f>
        <v>1.64</v>
      </c>
      <c r="K420" s="3">
        <f t="shared" si="560"/>
        <v>1.1116154929577449</v>
      </c>
      <c r="L420" s="3">
        <f t="shared" si="561"/>
        <v>0.86619718309858817</v>
      </c>
      <c r="M420" s="5">
        <f t="shared" si="562"/>
        <v>0.13837156998875971</v>
      </c>
      <c r="N420" s="5">
        <f t="shared" si="563"/>
        <v>0.1538159809843922</v>
      </c>
      <c r="O420" s="5">
        <f t="shared" si="564"/>
        <v>0.1198570641451928</v>
      </c>
      <c r="P420" s="5">
        <f t="shared" si="565"/>
        <v>0.13323496944422655</v>
      </c>
      <c r="Q420" s="5">
        <f t="shared" si="566"/>
        <v>8.5492113763372152E-2</v>
      </c>
      <c r="R420" s="5">
        <f t="shared" si="567"/>
        <v>5.1909925668516398E-2</v>
      </c>
      <c r="S420" s="5">
        <f t="shared" si="568"/>
        <v>3.2072262178289207E-2</v>
      </c>
      <c r="T420" s="5">
        <f t="shared" si="569"/>
        <v>7.4053028118977002E-2</v>
      </c>
      <c r="U420" s="5">
        <f t="shared" si="570"/>
        <v>5.7703877611407745E-2</v>
      </c>
      <c r="V420" s="5">
        <f t="shared" si="571"/>
        <v>3.4312980394252185E-3</v>
      </c>
      <c r="W420" s="5">
        <f t="shared" si="572"/>
        <v>3.1678119395023512E-2</v>
      </c>
      <c r="X420" s="5">
        <f t="shared" si="573"/>
        <v>2.743949778583012E-2</v>
      </c>
      <c r="Y420" s="5">
        <f t="shared" si="574"/>
        <v>1.1884007843862997E-2</v>
      </c>
      <c r="Z420" s="5">
        <f t="shared" si="575"/>
        <v>1.4988077129642001E-2</v>
      </c>
      <c r="AA420" s="5">
        <f t="shared" si="576"/>
        <v>1.6660978746955695E-2</v>
      </c>
      <c r="AB420" s="5">
        <f t="shared" si="577"/>
        <v>9.2603010514778344E-3</v>
      </c>
      <c r="AC420" s="5">
        <f t="shared" si="578"/>
        <v>2.0649513185493529E-4</v>
      </c>
      <c r="AD420" s="5">
        <f t="shared" si="579"/>
        <v>8.8034720768183413E-3</v>
      </c>
      <c r="AE420" s="5">
        <f t="shared" si="580"/>
        <v>7.6255427144271259E-3</v>
      </c>
      <c r="AF420" s="5">
        <f t="shared" si="581"/>
        <v>3.3026118094173691E-3</v>
      </c>
      <c r="AG420" s="5">
        <f t="shared" si="582"/>
        <v>9.5357101539515212E-4</v>
      </c>
      <c r="AH420" s="5">
        <f t="shared" si="583"/>
        <v>3.2456575474400684E-3</v>
      </c>
      <c r="AI420" s="5">
        <f t="shared" si="584"/>
        <v>3.6079232145696167E-3</v>
      </c>
      <c r="AJ420" s="5">
        <f t="shared" si="585"/>
        <v>2.0053116713587486E-3</v>
      </c>
      <c r="AK420" s="5">
        <f t="shared" si="586"/>
        <v>7.4304517403045813E-4</v>
      </c>
      <c r="AL420" s="5">
        <f t="shared" si="587"/>
        <v>7.9531865065370666E-6</v>
      </c>
      <c r="AM420" s="5">
        <f t="shared" si="588"/>
        <v>1.9572151904824315E-3</v>
      </c>
      <c r="AN420" s="5">
        <f t="shared" si="589"/>
        <v>1.6953342847136489E-3</v>
      </c>
      <c r="AO420" s="5">
        <f t="shared" si="590"/>
        <v>7.3424689091471118E-4</v>
      </c>
      <c r="AP420" s="5">
        <f t="shared" si="591"/>
        <v>2.1200086286973975E-4</v>
      </c>
      <c r="AQ420" s="5">
        <f t="shared" si="592"/>
        <v>4.5908637558059659E-5</v>
      </c>
      <c r="AR420" s="5">
        <f t="shared" si="593"/>
        <v>5.6227588497905206E-4</v>
      </c>
      <c r="AS420" s="5">
        <f t="shared" si="594"/>
        <v>6.2503458505924119E-4</v>
      </c>
      <c r="AT420" s="5">
        <f t="shared" si="595"/>
        <v>3.4739906419313407E-4</v>
      </c>
      <c r="AU420" s="5">
        <f t="shared" si="596"/>
        <v>1.2872472733203665E-4</v>
      </c>
      <c r="AV420" s="5">
        <f t="shared" si="597"/>
        <v>3.5773100307263307E-5</v>
      </c>
      <c r="AW420" s="5">
        <f t="shared" si="598"/>
        <v>2.1272083268838671E-7</v>
      </c>
      <c r="AX420" s="5">
        <f t="shared" si="599"/>
        <v>3.6261178813208573E-4</v>
      </c>
      <c r="AY420" s="5">
        <f t="shared" si="600"/>
        <v>3.1409330943835476E-4</v>
      </c>
      <c r="AZ420" s="5">
        <f t="shared" si="601"/>
        <v>1.3603336993280802E-4</v>
      </c>
      <c r="BA420" s="5">
        <f t="shared" si="602"/>
        <v>3.9277240614402172E-5</v>
      </c>
      <c r="BB420" s="5">
        <f t="shared" si="603"/>
        <v>8.5054587950201541E-6</v>
      </c>
      <c r="BC420" s="5">
        <f t="shared" si="604"/>
        <v>1.4734808898415143E-6</v>
      </c>
      <c r="BD420" s="5">
        <f t="shared" si="605"/>
        <v>8.1173631282186739E-5</v>
      </c>
      <c r="BE420" s="5">
        <f t="shared" si="606"/>
        <v>9.023386615291823E-5</v>
      </c>
      <c r="BF420" s="5">
        <f t="shared" si="607"/>
        <v>5.01526818025297E-5</v>
      </c>
      <c r="BG420" s="5">
        <f t="shared" si="608"/>
        <v>1.8583499368357322E-5</v>
      </c>
      <c r="BH420" s="5">
        <f t="shared" si="609"/>
        <v>5.1644264528091171E-6</v>
      </c>
      <c r="BI420" s="5">
        <f t="shared" si="610"/>
        <v>1.1481712914366843E-6</v>
      </c>
      <c r="BJ420" s="8">
        <f t="shared" si="611"/>
        <v>0.41055464602185709</v>
      </c>
      <c r="BK420" s="8">
        <f t="shared" si="612"/>
        <v>0.30763864127850055</v>
      </c>
      <c r="BL420" s="8">
        <f t="shared" si="613"/>
        <v>0.26693974846917029</v>
      </c>
      <c r="BM420" s="8">
        <f t="shared" si="614"/>
        <v>0.31712560831610448</v>
      </c>
      <c r="BN420" s="8">
        <f t="shared" si="615"/>
        <v>0.68268162399445986</v>
      </c>
    </row>
    <row r="421" spans="1:66" x14ac:dyDescent="0.25">
      <c r="A421" t="s">
        <v>175</v>
      </c>
      <c r="B421" t="s">
        <v>177</v>
      </c>
      <c r="C421" t="s">
        <v>179</v>
      </c>
      <c r="D421" t="s">
        <v>497</v>
      </c>
      <c r="E421">
        <f>VLOOKUP(A421,home!$A$2:$E$405,3,FALSE)</f>
        <v>1.20657276995305</v>
      </c>
      <c r="F421">
        <f>VLOOKUP(B421,home!$B$2:$E$405,3,FALSE)</f>
        <v>0.66</v>
      </c>
      <c r="G421">
        <f>VLOOKUP(C421,away!$B$2:$E$405,4,FALSE)</f>
        <v>0.88</v>
      </c>
      <c r="H421">
        <f>VLOOKUP(A421,away!$A$2:$E$405,3,FALSE)</f>
        <v>1.05633802816901</v>
      </c>
      <c r="I421">
        <f>VLOOKUP(C421,away!$B$2:$E$405,3,FALSE)</f>
        <v>0.66</v>
      </c>
      <c r="J421">
        <f>VLOOKUP(B421,home!$B$2:$E$405,4,FALSE)</f>
        <v>1.1399999999999999</v>
      </c>
      <c r="K421" s="3">
        <f t="shared" si="560"/>
        <v>0.70077746478873149</v>
      </c>
      <c r="L421" s="3">
        <f t="shared" si="561"/>
        <v>0.7947887323943631</v>
      </c>
      <c r="M421" s="5">
        <f t="shared" si="562"/>
        <v>0.22412167174016581</v>
      </c>
      <c r="N421" s="5">
        <f t="shared" si="563"/>
        <v>0.15705941692628567</v>
      </c>
      <c r="O421" s="5">
        <f t="shared" si="564"/>
        <v>0.17812937938447193</v>
      </c>
      <c r="P421" s="5">
        <f t="shared" si="565"/>
        <v>0.12482905488944035</v>
      </c>
      <c r="Q421" s="5">
        <f t="shared" si="566"/>
        <v>5.5031850007399422E-2</v>
      </c>
      <c r="R421" s="5">
        <f t="shared" si="567"/>
        <v>7.0787611821589519E-2</v>
      </c>
      <c r="S421" s="5">
        <f t="shared" si="568"/>
        <v>1.7381510703097194E-2</v>
      </c>
      <c r="T421" s="5">
        <f t="shared" si="569"/>
        <v>4.3738694308697708E-2</v>
      </c>
      <c r="U421" s="5">
        <f t="shared" si="570"/>
        <v>4.9606363150782332E-2</v>
      </c>
      <c r="V421" s="5">
        <f t="shared" si="571"/>
        <v>1.0756645098529665E-3</v>
      </c>
      <c r="W421" s="5">
        <f t="shared" si="572"/>
        <v>1.2855026776939704E-2</v>
      </c>
      <c r="X421" s="5">
        <f t="shared" si="573"/>
        <v>1.0217030436939502E-2</v>
      </c>
      <c r="Y421" s="5">
        <f t="shared" si="574"/>
        <v>4.0601903349048859E-3</v>
      </c>
      <c r="Z421" s="5">
        <f t="shared" si="575"/>
        <v>1.8753732089635124E-2</v>
      </c>
      <c r="AA421" s="5">
        <f t="shared" si="576"/>
        <v>1.3142192829101581E-2</v>
      </c>
      <c r="AB421" s="5">
        <f t="shared" si="577"/>
        <v>4.6048762862712254E-3</v>
      </c>
      <c r="AC421" s="5">
        <f t="shared" si="578"/>
        <v>3.7444556092150493E-5</v>
      </c>
      <c r="AD421" s="5">
        <f t="shared" si="579"/>
        <v>2.2521282686337653E-3</v>
      </c>
      <c r="AE421" s="5">
        <f t="shared" si="580"/>
        <v>1.789966171816942E-3</v>
      </c>
      <c r="AF421" s="5">
        <f t="shared" si="581"/>
        <v>7.1132247236358902E-4</v>
      </c>
      <c r="AG421" s="5">
        <f t="shared" si="582"/>
        <v>1.8845036204449378E-4</v>
      </c>
      <c r="AH421" s="5">
        <f t="shared" si="583"/>
        <v>3.7263137387961473E-3</v>
      </c>
      <c r="AI421" s="5">
        <f t="shared" si="584"/>
        <v>2.6113166948809829E-3</v>
      </c>
      <c r="AJ421" s="5">
        <f t="shared" si="585"/>
        <v>9.1497594659959228E-4</v>
      </c>
      <c r="AK421" s="5">
        <f t="shared" si="586"/>
        <v>2.1373150806691074E-4</v>
      </c>
      <c r="AL421" s="5">
        <f t="shared" si="587"/>
        <v>8.3421982558772918E-7</v>
      </c>
      <c r="AM421" s="5">
        <f t="shared" si="588"/>
        <v>3.1564814769444117E-4</v>
      </c>
      <c r="AN421" s="5">
        <f t="shared" si="589"/>
        <v>2.5087359118869358E-4</v>
      </c>
      <c r="AO421" s="5">
        <f t="shared" si="590"/>
        <v>9.9695751766041711E-5</v>
      </c>
      <c r="AP421" s="5">
        <f t="shared" si="591"/>
        <v>2.6412353390411796E-5</v>
      </c>
      <c r="AQ421" s="5">
        <f t="shared" si="592"/>
        <v>5.2480602176793371E-6</v>
      </c>
      <c r="AR421" s="5">
        <f t="shared" si="593"/>
        <v>5.9232643459229803E-4</v>
      </c>
      <c r="AS421" s="5">
        <f t="shared" si="594"/>
        <v>4.1508901716093895E-4</v>
      </c>
      <c r="AT421" s="5">
        <f t="shared" si="595"/>
        <v>1.4544251455384451E-4</v>
      </c>
      <c r="AU421" s="5">
        <f t="shared" si="596"/>
        <v>3.3974278873847121E-5</v>
      </c>
      <c r="AV421" s="5">
        <f t="shared" si="597"/>
        <v>5.9521022543099845E-6</v>
      </c>
      <c r="AW421" s="5">
        <f t="shared" si="598"/>
        <v>1.2906540103567562E-8</v>
      </c>
      <c r="AX421" s="5">
        <f t="shared" si="599"/>
        <v>3.6866518117761587E-5</v>
      </c>
      <c r="AY421" s="5">
        <f t="shared" si="600"/>
        <v>2.930109320260955E-5</v>
      </c>
      <c r="AZ421" s="5">
        <f t="shared" si="601"/>
        <v>1.1644089362135566E-5</v>
      </c>
      <c r="BA421" s="5">
        <f t="shared" si="602"/>
        <v>3.0848636746728055E-6</v>
      </c>
      <c r="BB421" s="5">
        <f t="shared" si="603"/>
        <v>6.1295372240065383E-7</v>
      </c>
      <c r="BC421" s="5">
        <f t="shared" si="604"/>
        <v>9.7433742408644416E-8</v>
      </c>
      <c r="BD421" s="5">
        <f t="shared" si="605"/>
        <v>7.8462396018880837E-5</v>
      </c>
      <c r="BE421" s="5">
        <f t="shared" si="606"/>
        <v>5.4984678963360768E-5</v>
      </c>
      <c r="BF421" s="5">
        <f t="shared" si="607"/>
        <v>1.9266011963083127E-5</v>
      </c>
      <c r="BG421" s="5">
        <f t="shared" si="608"/>
        <v>4.5003956733595901E-6</v>
      </c>
      <c r="BH421" s="5">
        <f t="shared" si="609"/>
        <v>7.8844396763077715E-7</v>
      </c>
      <c r="BI421" s="5">
        <f t="shared" si="610"/>
        <v>1.1050475295285297E-7</v>
      </c>
      <c r="BJ421" s="8">
        <f t="shared" si="611"/>
        <v>0.2886835609221049</v>
      </c>
      <c r="BK421" s="8">
        <f t="shared" si="612"/>
        <v>0.36747548171167665</v>
      </c>
      <c r="BL421" s="8">
        <f t="shared" si="613"/>
        <v>0.32508765813933466</v>
      </c>
      <c r="BM421" s="8">
        <f t="shared" si="614"/>
        <v>0.19001215990673631</v>
      </c>
      <c r="BN421" s="8">
        <f t="shared" si="615"/>
        <v>0.80995898476935269</v>
      </c>
    </row>
    <row r="422" spans="1:66" x14ac:dyDescent="0.25">
      <c r="A422" t="s">
        <v>175</v>
      </c>
      <c r="B422" t="s">
        <v>280</v>
      </c>
      <c r="C422" t="s">
        <v>277</v>
      </c>
      <c r="D422" t="s">
        <v>497</v>
      </c>
      <c r="E422">
        <f>VLOOKUP(A422,home!$A$2:$E$405,3,FALSE)</f>
        <v>1.20657276995305</v>
      </c>
      <c r="F422">
        <f>VLOOKUP(B422,home!$B$2:$E$405,3,FALSE)</f>
        <v>0.73</v>
      </c>
      <c r="G422">
        <f>VLOOKUP(C422,away!$B$2:$E$405,4,FALSE)</f>
        <v>0.88</v>
      </c>
      <c r="H422">
        <f>VLOOKUP(A422,away!$A$2:$E$405,3,FALSE)</f>
        <v>1.05633802816901</v>
      </c>
      <c r="I422">
        <f>VLOOKUP(C422,away!$B$2:$E$405,3,FALSE)</f>
        <v>0.88</v>
      </c>
      <c r="J422">
        <f>VLOOKUP(B422,home!$B$2:$E$405,4,FALSE)</f>
        <v>0.89</v>
      </c>
      <c r="K422" s="3">
        <f t="shared" si="560"/>
        <v>0.77510234741783934</v>
      </c>
      <c r="L422" s="3">
        <f t="shared" si="561"/>
        <v>0.82732394366196871</v>
      </c>
      <c r="M422" s="5">
        <f t="shared" si="562"/>
        <v>0.20140725206480245</v>
      </c>
      <c r="N422" s="5">
        <f t="shared" si="563"/>
        <v>0.15611123386240483</v>
      </c>
      <c r="O422" s="5">
        <f t="shared" si="564"/>
        <v>0.16662904206037252</v>
      </c>
      <c r="P422" s="5">
        <f t="shared" si="565"/>
        <v>0.12915456164898062</v>
      </c>
      <c r="Q422" s="5">
        <f t="shared" si="566"/>
        <v>6.0501091912522627E-2</v>
      </c>
      <c r="R422" s="5">
        <f t="shared" si="567"/>
        <v>6.8928098103001725E-2</v>
      </c>
      <c r="S422" s="5">
        <f t="shared" si="568"/>
        <v>2.0705437147532906E-2</v>
      </c>
      <c r="T422" s="5">
        <f t="shared" si="569"/>
        <v>5.0054001956923458E-2</v>
      </c>
      <c r="U422" s="5">
        <f t="shared" si="570"/>
        <v>5.3426330642683754E-2</v>
      </c>
      <c r="V422" s="5">
        <f t="shared" si="571"/>
        <v>1.4752870841014615E-3</v>
      </c>
      <c r="W422" s="5">
        <f t="shared" si="572"/>
        <v>1.5631512787579589E-2</v>
      </c>
      <c r="X422" s="5">
        <f t="shared" si="573"/>
        <v>1.2932324804822837E-2</v>
      </c>
      <c r="Y422" s="5">
        <f t="shared" si="574"/>
        <v>5.3496109791217649E-3</v>
      </c>
      <c r="Z422" s="5">
        <f t="shared" si="575"/>
        <v>1.9008621983898154E-2</v>
      </c>
      <c r="AA422" s="5">
        <f t="shared" si="576"/>
        <v>1.4733627520897803E-2</v>
      </c>
      <c r="AB422" s="5">
        <f t="shared" si="577"/>
        <v>5.7100346387139837E-3</v>
      </c>
      <c r="AC422" s="5">
        <f t="shared" si="578"/>
        <v>5.9127729606349117E-5</v>
      </c>
      <c r="AD422" s="5">
        <f t="shared" si="579"/>
        <v>3.0290055638362273E-3</v>
      </c>
      <c r="AE422" s="5">
        <f t="shared" si="580"/>
        <v>2.5059688284470322E-3</v>
      </c>
      <c r="AF422" s="5">
        <f t="shared" si="581"/>
        <v>1.0366240069223812E-3</v>
      </c>
      <c r="AG422" s="5">
        <f t="shared" si="582"/>
        <v>2.8587462050056546E-4</v>
      </c>
      <c r="AH422" s="5">
        <f t="shared" si="583"/>
        <v>3.9315720258245529E-3</v>
      </c>
      <c r="AI422" s="5">
        <f t="shared" si="584"/>
        <v>3.0473707062589205E-3</v>
      </c>
      <c r="AJ422" s="5">
        <f t="shared" si="585"/>
        <v>1.181012093936824E-3</v>
      </c>
      <c r="AK422" s="5">
        <f t="shared" si="586"/>
        <v>3.0513508211309681E-4</v>
      </c>
      <c r="AL422" s="5">
        <f t="shared" si="587"/>
        <v>1.5166516439339354E-6</v>
      </c>
      <c r="AM422" s="5">
        <f t="shared" si="588"/>
        <v>4.6955786457423128E-4</v>
      </c>
      <c r="AN422" s="5">
        <f t="shared" si="589"/>
        <v>3.8847646429704559E-4</v>
      </c>
      <c r="AO422" s="5">
        <f t="shared" si="590"/>
        <v>1.6069794023104489E-4</v>
      </c>
      <c r="AP422" s="5">
        <f t="shared" si="591"/>
        <v>4.4316417883434467E-5</v>
      </c>
      <c r="AQ422" s="5">
        <f t="shared" si="592"/>
        <v>9.1660084030736979E-6</v>
      </c>
      <c r="AR422" s="5">
        <f t="shared" si="593"/>
        <v>6.5053673463924902E-4</v>
      </c>
      <c r="AS422" s="5">
        <f t="shared" si="594"/>
        <v>5.0423255010041787E-4</v>
      </c>
      <c r="AT422" s="5">
        <f t="shared" si="595"/>
        <v>1.9541591661365859E-4</v>
      </c>
      <c r="AU422" s="5">
        <f t="shared" si="596"/>
        <v>5.0489111896685193E-5</v>
      </c>
      <c r="AV422" s="5">
        <f t="shared" si="597"/>
        <v>9.7835572875406598E-6</v>
      </c>
      <c r="AW422" s="5">
        <f t="shared" si="598"/>
        <v>2.7015809488035652E-8</v>
      </c>
      <c r="AX422" s="5">
        <f t="shared" si="599"/>
        <v>6.0659233846665749E-5</v>
      </c>
      <c r="AY422" s="5">
        <f t="shared" si="600"/>
        <v>5.0184836565537071E-5</v>
      </c>
      <c r="AZ422" s="5">
        <f t="shared" si="601"/>
        <v>2.075955844971575E-5</v>
      </c>
      <c r="BA422" s="5">
        <f t="shared" si="602"/>
        <v>5.7249599217666605E-6</v>
      </c>
      <c r="BB422" s="5">
        <f t="shared" si="603"/>
        <v>1.1840991049456771E-6</v>
      </c>
      <c r="BC422" s="5">
        <f t="shared" si="604"/>
        <v>1.9592670823805303E-7</v>
      </c>
      <c r="BD422" s="5">
        <f t="shared" si="605"/>
        <v>8.9700769466453823E-5</v>
      </c>
      <c r="BE422" s="5">
        <f t="shared" si="606"/>
        <v>6.9527276978634798E-5</v>
      </c>
      <c r="BF422" s="5">
        <f t="shared" si="607"/>
        <v>2.6945377797855066E-5</v>
      </c>
      <c r="BG422" s="5">
        <f t="shared" si="608"/>
        <v>6.9618085277259997E-6</v>
      </c>
      <c r="BH422" s="5">
        <f t="shared" si="609"/>
        <v>1.3490285330284884E-6</v>
      </c>
      <c r="BI422" s="5">
        <f t="shared" si="610"/>
        <v>2.0912703653680516E-7</v>
      </c>
      <c r="BJ422" s="8">
        <f t="shared" si="611"/>
        <v>0.3086481726330671</v>
      </c>
      <c r="BK422" s="8">
        <f t="shared" si="612"/>
        <v>0.35285336716323329</v>
      </c>
      <c r="BL422" s="8">
        <f t="shared" si="613"/>
        <v>0.31949737413268103</v>
      </c>
      <c r="BM422" s="8">
        <f t="shared" si="614"/>
        <v>0.21722609844003857</v>
      </c>
      <c r="BN422" s="8">
        <f t="shared" si="615"/>
        <v>0.78273127965208478</v>
      </c>
    </row>
    <row r="423" spans="1:66" x14ac:dyDescent="0.25">
      <c r="A423" t="s">
        <v>24</v>
      </c>
      <c r="B423" t="s">
        <v>288</v>
      </c>
      <c r="C423" t="s">
        <v>185</v>
      </c>
      <c r="D423" t="s">
        <v>497</v>
      </c>
      <c r="E423">
        <f>VLOOKUP(A423,home!$A$2:$E$405,3,FALSE)</f>
        <v>1.61442006269593</v>
      </c>
      <c r="F423">
        <f>VLOOKUP(B423,home!$B$2:$E$405,3,FALSE)</f>
        <v>0.81</v>
      </c>
      <c r="G423">
        <f>VLOOKUP(C423,away!$B$2:$E$405,4,FALSE)</f>
        <v>1.05</v>
      </c>
      <c r="H423">
        <f>VLOOKUP(A423,away!$A$2:$E$405,3,FALSE)</f>
        <v>1.41379310344828</v>
      </c>
      <c r="I423">
        <f>VLOOKUP(C423,away!$B$2:$E$405,3,FALSE)</f>
        <v>0.85</v>
      </c>
      <c r="J423">
        <f>VLOOKUP(B423,home!$B$2:$E$405,4,FALSE)</f>
        <v>1.41</v>
      </c>
      <c r="K423" s="3">
        <f t="shared" si="560"/>
        <v>1.3730642633228884</v>
      </c>
      <c r="L423" s="3">
        <f t="shared" si="561"/>
        <v>1.6944310344827633</v>
      </c>
      <c r="M423" s="5">
        <f t="shared" si="562"/>
        <v>4.6537571759840218E-2</v>
      </c>
      <c r="N423" s="5">
        <f t="shared" si="563"/>
        <v>6.3899076685261055E-2</v>
      </c>
      <c r="O423" s="5">
        <f t="shared" si="564"/>
        <v>7.8854705859341886E-2</v>
      </c>
      <c r="P423" s="5">
        <f t="shared" si="565"/>
        <v>0.1082725786103003</v>
      </c>
      <c r="Q423" s="5">
        <f t="shared" si="566"/>
        <v>4.3868769327930372E-2</v>
      </c>
      <c r="R423" s="5">
        <f t="shared" si="567"/>
        <v>6.6806930411539359E-2</v>
      </c>
      <c r="S423" s="5">
        <f t="shared" si="568"/>
        <v>6.2975735709958305E-2</v>
      </c>
      <c r="T423" s="5">
        <f t="shared" si="569"/>
        <v>7.4332604193810783E-2</v>
      </c>
      <c r="U423" s="5">
        <f t="shared" si="570"/>
        <v>9.1730208690383758E-2</v>
      </c>
      <c r="V423" s="5">
        <f t="shared" si="571"/>
        <v>1.6279666412777304E-2</v>
      </c>
      <c r="W423" s="5">
        <f t="shared" si="572"/>
        <v>2.007821314671215E-2</v>
      </c>
      <c r="X423" s="5">
        <f t="shared" si="573"/>
        <v>3.402114747274889E-2</v>
      </c>
      <c r="Y423" s="5">
        <f t="shared" si="574"/>
        <v>2.8823244053270278E-2</v>
      </c>
      <c r="Z423" s="5">
        <f t="shared" si="575"/>
        <v>3.7733245402614204E-2</v>
      </c>
      <c r="AA423" s="5">
        <f t="shared" si="576"/>
        <v>5.1810170801522233E-2</v>
      </c>
      <c r="AB423" s="5">
        <f t="shared" si="577"/>
        <v>3.5569347002112582E-2</v>
      </c>
      <c r="AC423" s="5">
        <f t="shared" si="578"/>
        <v>2.3672290403911555E-3</v>
      </c>
      <c r="AD423" s="5">
        <f t="shared" si="579"/>
        <v>6.8921692357825646E-3</v>
      </c>
      <c r="AE423" s="5">
        <f t="shared" si="580"/>
        <v>1.1678305448017326E-2</v>
      </c>
      <c r="AF423" s="5">
        <f t="shared" si="581"/>
        <v>9.8940415906448465E-3</v>
      </c>
      <c r="AG423" s="5">
        <f t="shared" si="582"/>
        <v>5.5882570425506107E-3</v>
      </c>
      <c r="AH423" s="5">
        <f t="shared" si="583"/>
        <v>1.5984095510485897E-2</v>
      </c>
      <c r="AI423" s="5">
        <f t="shared" si="584"/>
        <v>2.1947190326988001E-2</v>
      </c>
      <c r="AJ423" s="5">
        <f t="shared" si="585"/>
        <v>1.5067451359166505E-2</v>
      </c>
      <c r="AK423" s="5">
        <f t="shared" si="586"/>
        <v>6.8961930002091384E-3</v>
      </c>
      <c r="AL423" s="5">
        <f t="shared" si="587"/>
        <v>2.2030027151998265E-4</v>
      </c>
      <c r="AM423" s="5">
        <f t="shared" si="588"/>
        <v>1.8926782548852915E-3</v>
      </c>
      <c r="AN423" s="5">
        <f t="shared" si="589"/>
        <v>3.207012773368316E-3</v>
      </c>
      <c r="AO423" s="5">
        <f t="shared" si="590"/>
        <v>2.717030985588956E-3</v>
      </c>
      <c r="AP423" s="5">
        <f t="shared" si="591"/>
        <v>1.5346072078777388E-3</v>
      </c>
      <c r="AQ423" s="5">
        <f t="shared" si="592"/>
        <v>6.5007151969224573E-4</v>
      </c>
      <c r="AR423" s="5">
        <f t="shared" si="593"/>
        <v>5.416789498220778E-3</v>
      </c>
      <c r="AS423" s="5">
        <f t="shared" si="594"/>
        <v>7.4376000819496701E-3</v>
      </c>
      <c r="AT423" s="5">
        <f t="shared" si="595"/>
        <v>5.1061514387062404E-3</v>
      </c>
      <c r="AU423" s="5">
        <f t="shared" si="596"/>
        <v>2.3370246878674306E-3</v>
      </c>
      <c r="AV423" s="5">
        <f t="shared" si="597"/>
        <v>8.0222127035352439E-4</v>
      </c>
      <c r="AW423" s="5">
        <f t="shared" si="598"/>
        <v>1.4237288737313091E-5</v>
      </c>
      <c r="AX423" s="5">
        <f t="shared" si="599"/>
        <v>4.3312814562522002E-4</v>
      </c>
      <c r="AY423" s="5">
        <f t="shared" si="600"/>
        <v>7.3390577185534242E-4</v>
      </c>
      <c r="AZ423" s="5">
        <f t="shared" si="601"/>
        <v>6.2177635810885951E-4</v>
      </c>
      <c r="BA423" s="5">
        <f t="shared" si="602"/>
        <v>3.5118571922910662E-4</v>
      </c>
      <c r="BB423" s="5">
        <f t="shared" si="603"/>
        <v>1.4876499538223715E-4</v>
      </c>
      <c r="BC423" s="5">
        <f t="shared" si="604"/>
        <v>5.0414405004069488E-5</v>
      </c>
      <c r="BD423" s="5">
        <f t="shared" si="605"/>
        <v>1.5297293721742683E-3</v>
      </c>
      <c r="BE423" s="5">
        <f t="shared" si="606"/>
        <v>2.1004167334878459E-3</v>
      </c>
      <c r="BF423" s="5">
        <f t="shared" si="607"/>
        <v>1.4420035774187789E-3</v>
      </c>
      <c r="BG423" s="5">
        <f t="shared" si="608"/>
        <v>6.5998785991249517E-4</v>
      </c>
      <c r="BH423" s="5">
        <f t="shared" si="609"/>
        <v>2.2655143616820002E-4</v>
      </c>
      <c r="BI423" s="5">
        <f t="shared" si="610"/>
        <v>6.2213936161406366E-5</v>
      </c>
      <c r="BJ423" s="8">
        <f t="shared" si="611"/>
        <v>0.31141640433334633</v>
      </c>
      <c r="BK423" s="8">
        <f t="shared" si="612"/>
        <v>0.23738698757664259</v>
      </c>
      <c r="BL423" s="8">
        <f t="shared" si="613"/>
        <v>0.41178698285416998</v>
      </c>
      <c r="BM423" s="8">
        <f t="shared" si="614"/>
        <v>0.58936431902944186</v>
      </c>
      <c r="BN423" s="8">
        <f t="shared" si="615"/>
        <v>0.4082396326542132</v>
      </c>
    </row>
    <row r="424" spans="1:66" x14ac:dyDescent="0.25">
      <c r="A424" t="s">
        <v>24</v>
      </c>
      <c r="B424" t="s">
        <v>184</v>
      </c>
      <c r="C424" t="s">
        <v>181</v>
      </c>
      <c r="D424" t="s">
        <v>497</v>
      </c>
      <c r="E424">
        <f>VLOOKUP(A424,home!$A$2:$E$405,3,FALSE)</f>
        <v>1.61442006269593</v>
      </c>
      <c r="F424">
        <f>VLOOKUP(B424,home!$B$2:$E$405,3,FALSE)</f>
        <v>0.97</v>
      </c>
      <c r="G424">
        <f>VLOOKUP(C424,away!$B$2:$E$405,4,FALSE)</f>
        <v>0.81</v>
      </c>
      <c r="H424">
        <f>VLOOKUP(A424,away!$A$2:$E$405,3,FALSE)</f>
        <v>1.41379310344828</v>
      </c>
      <c r="I424">
        <f>VLOOKUP(C424,away!$B$2:$E$405,3,FALSE)</f>
        <v>0.81</v>
      </c>
      <c r="J424">
        <f>VLOOKUP(B424,home!$B$2:$E$405,4,FALSE)</f>
        <v>1.06</v>
      </c>
      <c r="K424" s="3">
        <f t="shared" si="560"/>
        <v>1.2684498432601923</v>
      </c>
      <c r="L424" s="3">
        <f t="shared" si="561"/>
        <v>1.2138827586206935</v>
      </c>
      <c r="M424" s="5">
        <f t="shared" si="562"/>
        <v>8.3548113634395557E-2</v>
      </c>
      <c r="N424" s="5">
        <f t="shared" si="563"/>
        <v>0.10597659164423376</v>
      </c>
      <c r="O424" s="5">
        <f t="shared" si="564"/>
        <v>0.10141761465607525</v>
      </c>
      <c r="P424" s="5">
        <f t="shared" si="565"/>
        <v>0.1286431574143212</v>
      </c>
      <c r="Q424" s="5">
        <f t="shared" si="566"/>
        <v>6.7212995530188877E-2</v>
      </c>
      <c r="R424" s="5">
        <f t="shared" si="567"/>
        <v>6.1554546925723562E-2</v>
      </c>
      <c r="S424" s="5">
        <f t="shared" si="568"/>
        <v>4.951955594696044E-2</v>
      </c>
      <c r="T424" s="5">
        <f t="shared" si="569"/>
        <v>8.1588696429346005E-2</v>
      </c>
      <c r="U424" s="5">
        <f t="shared" si="570"/>
        <v>7.8078855399886182E-2</v>
      </c>
      <c r="V424" s="5">
        <f t="shared" si="571"/>
        <v>8.4719673672753668E-3</v>
      </c>
      <c r="W424" s="5">
        <f t="shared" si="572"/>
        <v>2.8418771215105363E-2</v>
      </c>
      <c r="X424" s="5">
        <f t="shared" si="573"/>
        <v>3.4497056399202454E-2</v>
      </c>
      <c r="Y424" s="5">
        <f t="shared" si="574"/>
        <v>2.0937690993078767E-2</v>
      </c>
      <c r="Z424" s="5">
        <f t="shared" si="575"/>
        <v>2.4906667742614748E-2</v>
      </c>
      <c r="AA424" s="5">
        <f t="shared" si="576"/>
        <v>3.1592858794253359E-2</v>
      </c>
      <c r="AB424" s="5">
        <f t="shared" si="577"/>
        <v>2.0036978392856036E-2</v>
      </c>
      <c r="AC424" s="5">
        <f t="shared" si="578"/>
        <v>8.152941642155146E-4</v>
      </c>
      <c r="AD424" s="5">
        <f t="shared" si="579"/>
        <v>9.0119464733619155E-3</v>
      </c>
      <c r="AE424" s="5">
        <f t="shared" si="580"/>
        <v>1.0939446445626591E-2</v>
      </c>
      <c r="AF424" s="5">
        <f t="shared" si="581"/>
        <v>6.6396027146002753E-3</v>
      </c>
      <c r="AG424" s="5">
        <f t="shared" si="582"/>
        <v>2.6865664197814757E-3</v>
      </c>
      <c r="AH424" s="5">
        <f t="shared" si="583"/>
        <v>7.558443636863559E-3</v>
      </c>
      <c r="AI424" s="5">
        <f t="shared" si="584"/>
        <v>9.5875066464705776E-3</v>
      </c>
      <c r="AJ424" s="5">
        <f t="shared" si="585"/>
        <v>6.0806356514858297E-3</v>
      </c>
      <c r="AK424" s="5">
        <f t="shared" si="586"/>
        <v>2.5709937796831793E-3</v>
      </c>
      <c r="AL424" s="5">
        <f t="shared" si="587"/>
        <v>5.0213947840936267E-5</v>
      </c>
      <c r="AM424" s="5">
        <f t="shared" si="588"/>
        <v>2.2862404183210325E-3</v>
      </c>
      <c r="AN424" s="5">
        <f t="shared" si="589"/>
        <v>2.7752278258616628E-3</v>
      </c>
      <c r="AO424" s="5">
        <f t="shared" si="590"/>
        <v>1.6844006045289329E-3</v>
      </c>
      <c r="AP424" s="5">
        <f t="shared" si="591"/>
        <v>6.8155495081598163E-4</v>
      </c>
      <c r="AQ424" s="5">
        <f t="shared" si="592"/>
        <v>2.0683195096202374E-4</v>
      </c>
      <c r="AR424" s="5">
        <f t="shared" si="593"/>
        <v>1.8350128825589927E-3</v>
      </c>
      <c r="AS424" s="5">
        <f t="shared" si="594"/>
        <v>2.3276218032623874E-3</v>
      </c>
      <c r="AT424" s="5">
        <f t="shared" si="595"/>
        <v>1.4762357557585911E-3</v>
      </c>
      <c r="AU424" s="5">
        <f t="shared" si="596"/>
        <v>6.2417700433569214E-4</v>
      </c>
      <c r="AV424" s="5">
        <f t="shared" si="597"/>
        <v>1.9793430582905629E-4</v>
      </c>
      <c r="AW424" s="5">
        <f t="shared" si="598"/>
        <v>2.147691550112695E-6</v>
      </c>
      <c r="AX424" s="5">
        <f t="shared" si="599"/>
        <v>4.8333021671240477E-4</v>
      </c>
      <c r="AY424" s="5">
        <f t="shared" si="600"/>
        <v>5.8670621678759145E-4</v>
      </c>
      <c r="AZ424" s="5">
        <f t="shared" si="601"/>
        <v>3.5609628046701618E-4</v>
      </c>
      <c r="BA424" s="5">
        <f t="shared" si="602"/>
        <v>1.4408637842262324E-4</v>
      </c>
      <c r="BB424" s="5">
        <f t="shared" si="603"/>
        <v>4.3725992629829779E-5</v>
      </c>
      <c r="BC424" s="5">
        <f t="shared" si="604"/>
        <v>1.0615645711385175E-5</v>
      </c>
      <c r="BD424" s="5">
        <f t="shared" si="605"/>
        <v>3.7124841666420343E-4</v>
      </c>
      <c r="BE424" s="5">
        <f t="shared" si="606"/>
        <v>4.709099959283033E-4</v>
      </c>
      <c r="BF424" s="5">
        <f t="shared" si="607"/>
        <v>2.9866285526245715E-4</v>
      </c>
      <c r="BG424" s="5">
        <f t="shared" si="608"/>
        <v>1.2627961731510176E-4</v>
      </c>
      <c r="BH424" s="5">
        <f t="shared" si="609"/>
        <v>4.0044840197574476E-5</v>
      </c>
      <c r="BI424" s="5">
        <f t="shared" si="610"/>
        <v>1.0158974254398556E-5</v>
      </c>
      <c r="BJ424" s="8">
        <f t="shared" si="611"/>
        <v>0.37716818074574604</v>
      </c>
      <c r="BK424" s="8">
        <f t="shared" si="612"/>
        <v>0.27163500869179658</v>
      </c>
      <c r="BL424" s="8">
        <f t="shared" si="613"/>
        <v>0.3262567203346643</v>
      </c>
      <c r="BM424" s="8">
        <f t="shared" si="614"/>
        <v>0.45102899918464584</v>
      </c>
      <c r="BN424" s="8">
        <f t="shared" si="615"/>
        <v>0.54835301980493822</v>
      </c>
    </row>
    <row r="425" spans="1:66" x14ac:dyDescent="0.25">
      <c r="A425" t="s">
        <v>24</v>
      </c>
      <c r="B425" t="s">
        <v>290</v>
      </c>
      <c r="C425" t="s">
        <v>287</v>
      </c>
      <c r="D425" t="s">
        <v>497</v>
      </c>
      <c r="E425">
        <f>VLOOKUP(A425,home!$A$2:$E$405,3,FALSE)</f>
        <v>1.61442006269593</v>
      </c>
      <c r="F425">
        <f>VLOOKUP(B425,home!$B$2:$E$405,3,FALSE)</f>
        <v>1.07</v>
      </c>
      <c r="G425">
        <f>VLOOKUP(C425,away!$B$2:$E$405,4,FALSE)</f>
        <v>1.2</v>
      </c>
      <c r="H425">
        <f>VLOOKUP(A425,away!$A$2:$E$405,3,FALSE)</f>
        <v>1.41379310344828</v>
      </c>
      <c r="I425">
        <f>VLOOKUP(C425,away!$B$2:$E$405,3,FALSE)</f>
        <v>0.74</v>
      </c>
      <c r="J425">
        <f>VLOOKUP(B425,home!$B$2:$E$405,4,FALSE)</f>
        <v>1.08</v>
      </c>
      <c r="K425" s="3">
        <f t="shared" si="560"/>
        <v>2.072915360501574</v>
      </c>
      <c r="L425" s="3">
        <f t="shared" si="561"/>
        <v>1.1299034482758654</v>
      </c>
      <c r="M425" s="5">
        <f t="shared" si="562"/>
        <v>4.0647464909724464E-2</v>
      </c>
      <c r="N425" s="5">
        <f t="shared" si="563"/>
        <v>8.4258754376816569E-2</v>
      </c>
      <c r="O425" s="5">
        <f t="shared" si="564"/>
        <v>4.592771076516991E-2</v>
      </c>
      <c r="P425" s="5">
        <f t="shared" si="565"/>
        <v>9.5204257117794205E-2</v>
      </c>
      <c r="Q425" s="5">
        <f t="shared" si="566"/>
        <v>8.7330633102216171E-2</v>
      </c>
      <c r="R425" s="5">
        <f t="shared" si="567"/>
        <v>2.5946939382491045E-2</v>
      </c>
      <c r="S425" s="5">
        <f t="shared" si="568"/>
        <v>5.5746715037957063E-2</v>
      </c>
      <c r="T425" s="5">
        <f t="shared" si="569"/>
        <v>9.8675183482308498E-2</v>
      </c>
      <c r="U425" s="5">
        <f t="shared" si="570"/>
        <v>5.3785809203968908E-2</v>
      </c>
      <c r="V425" s="5">
        <f t="shared" si="571"/>
        <v>1.4507737044564666E-2</v>
      </c>
      <c r="W425" s="5">
        <f t="shared" si="572"/>
        <v>6.0343003599970364E-2</v>
      </c>
      <c r="X425" s="5">
        <f t="shared" si="573"/>
        <v>6.8181767846929475E-2</v>
      </c>
      <c r="Y425" s="5">
        <f t="shared" si="574"/>
        <v>3.8519407299895086E-2</v>
      </c>
      <c r="Z425" s="5">
        <f t="shared" si="575"/>
        <v>9.7725120934938278E-3</v>
      </c>
      <c r="AA425" s="5">
        <f t="shared" si="576"/>
        <v>2.0257590429290751E-2</v>
      </c>
      <c r="AB425" s="5">
        <f t="shared" si="577"/>
        <v>2.0996135183813242E-2</v>
      </c>
      <c r="AC425" s="5">
        <f t="shared" si="578"/>
        <v>2.1237461100828171E-3</v>
      </c>
      <c r="AD425" s="5">
        <f t="shared" si="579"/>
        <v>3.1271484765295086E-2</v>
      </c>
      <c r="AE425" s="5">
        <f t="shared" si="580"/>
        <v>3.5333758469013106E-2</v>
      </c>
      <c r="AF425" s="5">
        <f t="shared" si="581"/>
        <v>1.9961867767342243E-2</v>
      </c>
      <c r="AG425" s="5">
        <f t="shared" si="582"/>
        <v>7.5183277414489508E-3</v>
      </c>
      <c r="AH425" s="5">
        <f t="shared" si="583"/>
        <v>2.760498778189068E-3</v>
      </c>
      <c r="AI425" s="5">
        <f t="shared" si="584"/>
        <v>5.7222803199539467E-3</v>
      </c>
      <c r="AJ425" s="5">
        <f t="shared" si="585"/>
        <v>5.9309013861642002E-3</v>
      </c>
      <c r="AK425" s="5">
        <f t="shared" si="586"/>
        <v>4.0980855283332821E-3</v>
      </c>
      <c r="AL425" s="5">
        <f t="shared" si="587"/>
        <v>1.989690340259009E-4</v>
      </c>
      <c r="AM425" s="5">
        <f t="shared" si="588"/>
        <v>1.2964628223134225E-2</v>
      </c>
      <c r="AN425" s="5">
        <f t="shared" si="589"/>
        <v>1.4648778134933966E-2</v>
      </c>
      <c r="AO425" s="5">
        <f t="shared" si="590"/>
        <v>8.2758524638449973E-3</v>
      </c>
      <c r="AP425" s="5">
        <f t="shared" si="591"/>
        <v>3.1169714121069263E-3</v>
      </c>
      <c r="AQ425" s="5">
        <f t="shared" si="592"/>
        <v>8.8046918667922735E-4</v>
      </c>
      <c r="AR425" s="5">
        <f t="shared" si="593"/>
        <v>6.2381941768742746E-4</v>
      </c>
      <c r="AS425" s="5">
        <f t="shared" si="594"/>
        <v>1.2931248531034157E-3</v>
      </c>
      <c r="AT425" s="5">
        <f t="shared" si="595"/>
        <v>1.3402691855222064E-3</v>
      </c>
      <c r="AU425" s="5">
        <f t="shared" si="596"/>
        <v>9.2608819395863825E-4</v>
      </c>
      <c r="AV425" s="5">
        <f t="shared" si="597"/>
        <v>4.7992561060900555E-4</v>
      </c>
      <c r="AW425" s="5">
        <f t="shared" si="598"/>
        <v>1.2945114450660367E-5</v>
      </c>
      <c r="AX425" s="5">
        <f t="shared" si="599"/>
        <v>4.4790961644878653E-3</v>
      </c>
      <c r="AY425" s="5">
        <f t="shared" si="600"/>
        <v>5.0609462014140419E-3</v>
      </c>
      <c r="AZ425" s="5">
        <f t="shared" si="601"/>
        <v>2.8591902822581853E-3</v>
      </c>
      <c r="BA425" s="5">
        <f t="shared" si="602"/>
        <v>1.0768696530667895E-3</v>
      </c>
      <c r="BB425" s="5">
        <f t="shared" si="603"/>
        <v>3.0418968358595006E-4</v>
      </c>
      <c r="BC425" s="5">
        <f t="shared" si="604"/>
        <v>6.8740994482741785E-5</v>
      </c>
      <c r="BD425" s="5">
        <f t="shared" si="605"/>
        <v>1.1747595185774448E-4</v>
      </c>
      <c r="BE425" s="5">
        <f t="shared" si="606"/>
        <v>2.4351770509546192E-4</v>
      </c>
      <c r="BF425" s="5">
        <f t="shared" si="607"/>
        <v>2.5239579572323783E-4</v>
      </c>
      <c r="BG425" s="5">
        <f t="shared" si="608"/>
        <v>1.74398373960239E-4</v>
      </c>
      <c r="BH425" s="5">
        <f t="shared" si="609"/>
        <v>9.0378267057169287E-5</v>
      </c>
      <c r="BI425" s="5">
        <f t="shared" si="610"/>
        <v>3.7469299607663911E-5</v>
      </c>
      <c r="BJ425" s="8">
        <f t="shared" si="611"/>
        <v>0.58512992085123039</v>
      </c>
      <c r="BK425" s="8">
        <f t="shared" si="612"/>
        <v>0.21348983545556316</v>
      </c>
      <c r="BL425" s="8">
        <f t="shared" si="613"/>
        <v>0.19100481363155658</v>
      </c>
      <c r="BM425" s="8">
        <f t="shared" si="614"/>
        <v>0.61503332129066846</v>
      </c>
      <c r="BN425" s="8">
        <f t="shared" si="615"/>
        <v>0.37931575965421233</v>
      </c>
    </row>
    <row r="426" spans="1:66" x14ac:dyDescent="0.25">
      <c r="A426" t="s">
        <v>24</v>
      </c>
      <c r="B426" t="s">
        <v>326</v>
      </c>
      <c r="C426" t="s">
        <v>291</v>
      </c>
      <c r="D426" t="s">
        <v>497</v>
      </c>
      <c r="E426">
        <f>VLOOKUP(A426,home!$A$2:$E$405,3,FALSE)</f>
        <v>1.61442006269593</v>
      </c>
      <c r="F426">
        <f>VLOOKUP(B426,home!$B$2:$E$405,3,FALSE)</f>
        <v>0.74</v>
      </c>
      <c r="G426">
        <f>VLOOKUP(C426,away!$B$2:$E$405,4,FALSE)</f>
        <v>1.51</v>
      </c>
      <c r="H426">
        <f>VLOOKUP(A426,away!$A$2:$E$405,3,FALSE)</f>
        <v>1.41379310344828</v>
      </c>
      <c r="I426">
        <f>VLOOKUP(C426,away!$B$2:$E$405,3,FALSE)</f>
        <v>0.89</v>
      </c>
      <c r="J426">
        <f>VLOOKUP(B426,home!$B$2:$E$405,4,FALSE)</f>
        <v>1.28</v>
      </c>
      <c r="K426" s="3">
        <f t="shared" si="560"/>
        <v>1.8039529780564323</v>
      </c>
      <c r="L426" s="3">
        <f t="shared" si="561"/>
        <v>1.6105931034482805</v>
      </c>
      <c r="M426" s="5">
        <f t="shared" si="562"/>
        <v>3.2891333298046679E-2</v>
      </c>
      <c r="N426" s="5">
        <f t="shared" si="563"/>
        <v>5.9334418655258001E-2</v>
      </c>
      <c r="O426" s="5">
        <f t="shared" si="564"/>
        <v>5.2974554573052765E-2</v>
      </c>
      <c r="P426" s="5">
        <f t="shared" si="565"/>
        <v>9.556360548327153E-2</v>
      </c>
      <c r="Q426" s="5">
        <f t="shared" si="566"/>
        <v>5.3518250617199913E-2</v>
      </c>
      <c r="R426" s="5">
        <f t="shared" si="567"/>
        <v>4.2660226126801683E-2</v>
      </c>
      <c r="S426" s="5">
        <f t="shared" si="568"/>
        <v>6.9413442518494031E-2</v>
      </c>
      <c r="T426" s="5">
        <f t="shared" si="569"/>
        <v>8.6196125352678857E-2</v>
      </c>
      <c r="U426" s="5">
        <f t="shared" si="570"/>
        <v>7.6957041966004711E-2</v>
      </c>
      <c r="V426" s="5">
        <f t="shared" si="571"/>
        <v>2.2408465732917108E-2</v>
      </c>
      <c r="W426" s="5">
        <f t="shared" si="572"/>
        <v>3.2181469193756099E-2</v>
      </c>
      <c r="X426" s="5">
        <f t="shared" si="573"/>
        <v>5.1831252342296859E-2</v>
      </c>
      <c r="Y426" s="5">
        <f t="shared" si="574"/>
        <v>4.1739528782795438E-2</v>
      </c>
      <c r="Z426" s="5">
        <f t="shared" si="575"/>
        <v>2.2902755330456978E-2</v>
      </c>
      <c r="AA426" s="5">
        <f t="shared" si="576"/>
        <v>4.1315493684075694E-2</v>
      </c>
      <c r="AB426" s="5">
        <f t="shared" si="577"/>
        <v>3.726560393563004E-2</v>
      </c>
      <c r="AC426" s="5">
        <f t="shared" si="578"/>
        <v>4.0691452049487799E-3</v>
      </c>
      <c r="AD426" s="5">
        <f t="shared" si="579"/>
        <v>1.4513464297576913E-2</v>
      </c>
      <c r="AE426" s="5">
        <f t="shared" si="580"/>
        <v>2.3375285504820219E-2</v>
      </c>
      <c r="AF426" s="5">
        <f t="shared" si="581"/>
        <v>1.8824036812599004E-2</v>
      </c>
      <c r="AG426" s="5">
        <f t="shared" si="582"/>
        <v>1.0105954623142835E-2</v>
      </c>
      <c r="AH426" s="5">
        <f t="shared" si="583"/>
        <v>9.2217549462993396E-3</v>
      </c>
      <c r="AI426" s="5">
        <f t="shared" si="584"/>
        <v>1.663561229828333E-2</v>
      </c>
      <c r="AJ426" s="5">
        <f t="shared" si="585"/>
        <v>1.5004931173640214E-2</v>
      </c>
      <c r="AK426" s="5">
        <f t="shared" si="586"/>
        <v>9.0227300920733555E-3</v>
      </c>
      <c r="AL426" s="5">
        <f t="shared" si="587"/>
        <v>4.7290534986365457E-4</v>
      </c>
      <c r="AM426" s="5">
        <f t="shared" si="588"/>
        <v>5.2363214283059172E-3</v>
      </c>
      <c r="AN426" s="5">
        <f t="shared" si="589"/>
        <v>8.4335831798679588E-3</v>
      </c>
      <c r="AO426" s="5">
        <f t="shared" si="590"/>
        <v>6.7915354534263776E-3</v>
      </c>
      <c r="AP426" s="5">
        <f t="shared" si="591"/>
        <v>3.646133387704338E-3</v>
      </c>
      <c r="AQ426" s="5">
        <f t="shared" si="592"/>
        <v>1.4681093221222809E-3</v>
      </c>
      <c r="AR426" s="5">
        <f t="shared" si="593"/>
        <v>2.9704989836399536E-3</v>
      </c>
      <c r="AS426" s="5">
        <f t="shared" si="594"/>
        <v>5.3586404878508999E-3</v>
      </c>
      <c r="AT426" s="5">
        <f t="shared" si="595"/>
        <v>4.8333677331962024E-3</v>
      </c>
      <c r="AU426" s="5">
        <f t="shared" si="596"/>
        <v>2.9063893721137197E-3</v>
      </c>
      <c r="AV426" s="5">
        <f t="shared" si="597"/>
        <v>1.3107474408040275E-3</v>
      </c>
      <c r="AW426" s="5">
        <f t="shared" si="598"/>
        <v>3.8166538579719187E-5</v>
      </c>
      <c r="AX426" s="5">
        <f t="shared" si="599"/>
        <v>1.5743462724421952E-3</v>
      </c>
      <c r="AY426" s="5">
        <f t="shared" si="600"/>
        <v>2.5356312488349071E-3</v>
      </c>
      <c r="AZ426" s="5">
        <f t="shared" si="601"/>
        <v>2.0419351011307266E-3</v>
      </c>
      <c r="BA426" s="5">
        <f t="shared" si="602"/>
        <v>1.0962421971900383E-3</v>
      </c>
      <c r="BB426" s="5">
        <f t="shared" si="603"/>
        <v>4.4140003062581655E-4</v>
      </c>
      <c r="BC426" s="5">
        <f t="shared" si="604"/>
        <v>1.4218316903755982E-4</v>
      </c>
      <c r="BD426" s="5">
        <f t="shared" si="605"/>
        <v>7.973775294751066E-4</v>
      </c>
      <c r="BE426" s="5">
        <f t="shared" si="606"/>
        <v>1.4384315689318992E-3</v>
      </c>
      <c r="BF426" s="5">
        <f t="shared" si="607"/>
        <v>1.2974314562525431E-3</v>
      </c>
      <c r="BG426" s="5">
        <f t="shared" si="608"/>
        <v>7.8016844644362309E-4</v>
      </c>
      <c r="BH426" s="5">
        <f t="shared" si="609"/>
        <v>3.5184679808690858E-4</v>
      </c>
      <c r="BI426" s="5">
        <f t="shared" si="610"/>
        <v>1.269430158456998E-4</v>
      </c>
      <c r="BJ426" s="8">
        <f t="shared" si="611"/>
        <v>0.42502720697281215</v>
      </c>
      <c r="BK426" s="8">
        <f t="shared" si="612"/>
        <v>0.22735452883637666</v>
      </c>
      <c r="BL426" s="8">
        <f t="shared" si="613"/>
        <v>0.32322979162850174</v>
      </c>
      <c r="BM426" s="8">
        <f t="shared" si="614"/>
        <v>0.65907442930426186</v>
      </c>
      <c r="BN426" s="8">
        <f t="shared" si="615"/>
        <v>0.33694238875363058</v>
      </c>
    </row>
    <row r="427" spans="1:66" x14ac:dyDescent="0.25">
      <c r="A427" t="s">
        <v>27</v>
      </c>
      <c r="B427" t="s">
        <v>298</v>
      </c>
      <c r="C427" t="s">
        <v>191</v>
      </c>
      <c r="D427" t="s">
        <v>497</v>
      </c>
      <c r="E427">
        <f>VLOOKUP(A427,home!$A$2:$E$405,3,FALSE)</f>
        <v>1.2700296735904999</v>
      </c>
      <c r="F427">
        <f>VLOOKUP(B427,home!$B$2:$E$405,3,FALSE)</f>
        <v>1.48</v>
      </c>
      <c r="G427">
        <f>VLOOKUP(C427,away!$B$2:$E$405,4,FALSE)</f>
        <v>1.2</v>
      </c>
      <c r="H427">
        <f>VLOOKUP(A427,away!$A$2:$E$405,3,FALSE)</f>
        <v>1.07418397626113</v>
      </c>
      <c r="I427">
        <f>VLOOKUP(C427,away!$B$2:$E$405,3,FALSE)</f>
        <v>0.93</v>
      </c>
      <c r="J427">
        <f>VLOOKUP(B427,home!$B$2:$E$405,4,FALSE)</f>
        <v>0.7</v>
      </c>
      <c r="K427" s="3">
        <f t="shared" si="560"/>
        <v>2.2555727002967276</v>
      </c>
      <c r="L427" s="3">
        <f t="shared" si="561"/>
        <v>0.69929376854599568</v>
      </c>
      <c r="M427" s="5">
        <f t="shared" si="562"/>
        <v>5.2085615164098598E-2</v>
      </c>
      <c r="N427" s="5">
        <f t="shared" si="563"/>
        <v>0.11748289164230205</v>
      </c>
      <c r="O427" s="5">
        <f t="shared" si="564"/>
        <v>3.6423146115138964E-2</v>
      </c>
      <c r="P427" s="5">
        <f t="shared" si="565"/>
        <v>8.2155054036226249E-2</v>
      </c>
      <c r="Q427" s="5">
        <f t="shared" si="566"/>
        <v>0.13249560157014756</v>
      </c>
      <c r="R427" s="5">
        <f t="shared" si="567"/>
        <v>1.2735239554578483E-2</v>
      </c>
      <c r="S427" s="5">
        <f t="shared" si="568"/>
        <v>3.2395954633686934E-2</v>
      </c>
      <c r="T427" s="5">
        <f t="shared" si="569"/>
        <v>9.2653348537757224E-2</v>
      </c>
      <c r="U427" s="5">
        <f t="shared" si="570"/>
        <v>2.8725258671046281E-2</v>
      </c>
      <c r="V427" s="5">
        <f t="shared" si="571"/>
        <v>5.677599585265123E-3</v>
      </c>
      <c r="W427" s="5">
        <f t="shared" si="572"/>
        <v>9.9617820603672358E-2</v>
      </c>
      <c r="X427" s="5">
        <f t="shared" si="573"/>
        <v>6.9662121184280973E-2</v>
      </c>
      <c r="Y427" s="5">
        <f t="shared" si="574"/>
        <v>2.4357143623931838E-2</v>
      </c>
      <c r="Z427" s="5">
        <f t="shared" si="575"/>
        <v>2.9685578871524059E-3</v>
      </c>
      <c r="AA427" s="5">
        <f t="shared" si="576"/>
        <v>6.6957981295114998E-3</v>
      </c>
      <c r="AB427" s="5">
        <f t="shared" si="577"/>
        <v>7.5514297338120174E-3</v>
      </c>
      <c r="AC427" s="5">
        <f t="shared" si="578"/>
        <v>5.5970767943072674E-4</v>
      </c>
      <c r="AD427" s="5">
        <f t="shared" si="579"/>
        <v>5.6173809154175067E-2</v>
      </c>
      <c r="AE427" s="5">
        <f t="shared" si="580"/>
        <v>3.9281994697006627E-2</v>
      </c>
      <c r="AF427" s="5">
        <f t="shared" si="581"/>
        <v>1.3734827053836791E-2</v>
      </c>
      <c r="AG427" s="5">
        <f t="shared" si="582"/>
        <v>3.2015596569350091E-3</v>
      </c>
      <c r="AH427" s="5">
        <f t="shared" si="583"/>
        <v>5.1897350801343594E-4</v>
      </c>
      <c r="AI427" s="5">
        <f t="shared" si="584"/>
        <v>1.1705824768523309E-3</v>
      </c>
      <c r="AJ427" s="5">
        <f t="shared" si="585"/>
        <v>1.3201669391169223E-3</v>
      </c>
      <c r="AK427" s="5">
        <f t="shared" si="586"/>
        <v>9.9257750256880723E-4</v>
      </c>
      <c r="AL427" s="5">
        <f t="shared" si="587"/>
        <v>3.5313254535441897E-5</v>
      </c>
      <c r="AM427" s="5">
        <f t="shared" si="588"/>
        <v>2.5340822079967129E-2</v>
      </c>
      <c r="AN427" s="5">
        <f t="shared" si="589"/>
        <v>1.7720678970353787E-2</v>
      </c>
      <c r="AO427" s="5">
        <f t="shared" si="590"/>
        <v>6.1959801891862372E-3</v>
      </c>
      <c r="AP427" s="5">
        <f t="shared" si="591"/>
        <v>1.4442701121107921E-3</v>
      </c>
      <c r="AQ427" s="5">
        <f t="shared" si="592"/>
        <v>2.5249227237407576E-4</v>
      </c>
      <c r="AR427" s="5">
        <f t="shared" si="593"/>
        <v>7.258298803885023E-5</v>
      </c>
      <c r="AS427" s="5">
        <f t="shared" si="594"/>
        <v>1.637162063263945E-4</v>
      </c>
      <c r="AT427" s="5">
        <f t="shared" si="595"/>
        <v>1.8463690279298096E-4</v>
      </c>
      <c r="AU427" s="5">
        <f t="shared" si="596"/>
        <v>1.388206524690628E-4</v>
      </c>
      <c r="AV427" s="5">
        <f t="shared" si="597"/>
        <v>7.8280018486649402E-5</v>
      </c>
      <c r="AW427" s="5">
        <f t="shared" si="598"/>
        <v>1.5472187929932327E-6</v>
      </c>
      <c r="AX427" s="5">
        <f t="shared" si="599"/>
        <v>9.5263444144417266E-3</v>
      </c>
      <c r="AY427" s="5">
        <f t="shared" si="600"/>
        <v>6.6617132860420508E-3</v>
      </c>
      <c r="AZ427" s="5">
        <f t="shared" si="601"/>
        <v>2.3292472943846369E-3</v>
      </c>
      <c r="BA427" s="5">
        <f t="shared" si="602"/>
        <v>5.4294270612193244E-4</v>
      </c>
      <c r="BB427" s="5">
        <f t="shared" si="603"/>
        <v>9.4919112767141765E-5</v>
      </c>
      <c r="BC427" s="5">
        <f t="shared" si="604"/>
        <v>1.3275268814795382E-5</v>
      </c>
      <c r="BD427" s="5">
        <f t="shared" si="605"/>
        <v>8.4594718730027503E-6</v>
      </c>
      <c r="BE427" s="5">
        <f t="shared" si="606"/>
        <v>1.908095381567303E-5</v>
      </c>
      <c r="BF427" s="5">
        <f t="shared" si="607"/>
        <v>2.1519239261127385E-5</v>
      </c>
      <c r="BG427" s="5">
        <f t="shared" si="608"/>
        <v>1.6179402869517483E-5</v>
      </c>
      <c r="BH427" s="5">
        <f t="shared" si="609"/>
        <v>9.1234548548965445E-6</v>
      </c>
      <c r="BI427" s="5">
        <f t="shared" si="610"/>
        <v>4.1157231406188557E-6</v>
      </c>
      <c r="BJ427" s="8">
        <f t="shared" si="611"/>
        <v>0.71878380343060988</v>
      </c>
      <c r="BK427" s="8">
        <f t="shared" si="612"/>
        <v>0.1795709576392851</v>
      </c>
      <c r="BL427" s="8">
        <f t="shared" si="613"/>
        <v>9.6849687644567486E-2</v>
      </c>
      <c r="BM427" s="8">
        <f t="shared" si="614"/>
        <v>0.55813529245187388</v>
      </c>
      <c r="BN427" s="8">
        <f t="shared" si="615"/>
        <v>0.43337754808249196</v>
      </c>
    </row>
    <row r="428" spans="1:66" x14ac:dyDescent="0.25">
      <c r="A428" t="s">
        <v>27</v>
      </c>
      <c r="B428" t="s">
        <v>188</v>
      </c>
      <c r="C428" t="s">
        <v>297</v>
      </c>
      <c r="D428" t="s">
        <v>497</v>
      </c>
      <c r="E428">
        <f>VLOOKUP(A428,home!$A$2:$E$405,3,FALSE)</f>
        <v>1.2700296735904999</v>
      </c>
      <c r="F428">
        <f>VLOOKUP(B428,home!$B$2:$E$405,3,FALSE)</f>
        <v>1.2</v>
      </c>
      <c r="G428">
        <f>VLOOKUP(C428,away!$B$2:$E$405,4,FALSE)</f>
        <v>0.93</v>
      </c>
      <c r="H428">
        <f>VLOOKUP(A428,away!$A$2:$E$405,3,FALSE)</f>
        <v>1.07418397626113</v>
      </c>
      <c r="I428">
        <f>VLOOKUP(C428,away!$B$2:$E$405,3,FALSE)</f>
        <v>0.83</v>
      </c>
      <c r="J428">
        <f>VLOOKUP(B428,home!$B$2:$E$405,4,FALSE)</f>
        <v>0.77</v>
      </c>
      <c r="K428" s="3">
        <f t="shared" si="560"/>
        <v>1.4173531157269978</v>
      </c>
      <c r="L428" s="3">
        <f t="shared" si="561"/>
        <v>0.68651097922848814</v>
      </c>
      <c r="M428" s="5">
        <f t="shared" si="562"/>
        <v>0.1219841580224416</v>
      </c>
      <c r="N428" s="5">
        <f t="shared" si="563"/>
        <v>0.17289462644244205</v>
      </c>
      <c r="O428" s="5">
        <f t="shared" si="564"/>
        <v>8.374346377434902E-2</v>
      </c>
      <c r="P428" s="5">
        <f t="shared" si="565"/>
        <v>0.11869405930234454</v>
      </c>
      <c r="Q428" s="5">
        <f t="shared" si="566"/>
        <v>0.12252636874032535</v>
      </c>
      <c r="R428" s="5">
        <f t="shared" si="567"/>
        <v>2.8745403659856884E-2</v>
      </c>
      <c r="S428" s="5">
        <f t="shared" si="568"/>
        <v>2.8873174890211253E-2</v>
      </c>
      <c r="T428" s="5">
        <f t="shared" si="569"/>
        <v>8.4115697385231572E-2</v>
      </c>
      <c r="U428" s="5">
        <f t="shared" si="570"/>
        <v>4.0742387440128397E-2</v>
      </c>
      <c r="V428" s="5">
        <f t="shared" si="571"/>
        <v>3.1216023714554955E-3</v>
      </c>
      <c r="W428" s="5">
        <f t="shared" si="572"/>
        <v>5.7887710164271716E-2</v>
      </c>
      <c r="X428" s="5">
        <f t="shared" si="573"/>
        <v>3.9740548590169081E-2</v>
      </c>
      <c r="Y428" s="5">
        <f t="shared" si="574"/>
        <v>1.3641161463857144E-2</v>
      </c>
      <c r="Z428" s="5">
        <f t="shared" si="575"/>
        <v>6.5780117382821723E-3</v>
      </c>
      <c r="AA428" s="5">
        <f t="shared" si="576"/>
        <v>9.3233654325430015E-3</v>
      </c>
      <c r="AB428" s="5">
        <f t="shared" si="577"/>
        <v>6.6072505224381078E-3</v>
      </c>
      <c r="AC428" s="5">
        <f t="shared" si="578"/>
        <v>1.8983799976700328E-4</v>
      </c>
      <c r="AD428" s="5">
        <f t="shared" si="579"/>
        <v>2.0511831590907977E-2</v>
      </c>
      <c r="AE428" s="5">
        <f t="shared" si="580"/>
        <v>1.4081597591244072E-2</v>
      </c>
      <c r="AF428" s="5">
        <f t="shared" si="581"/>
        <v>4.8335856757332442E-3</v>
      </c>
      <c r="AG428" s="5">
        <f t="shared" si="582"/>
        <v>1.1061032118108078E-3</v>
      </c>
      <c r="AH428" s="5">
        <f t="shared" si="583"/>
        <v>1.1289693199561454E-3</v>
      </c>
      <c r="AI428" s="5">
        <f t="shared" si="584"/>
        <v>1.6001481832000326E-3</v>
      </c>
      <c r="AJ428" s="5">
        <f t="shared" si="585"/>
        <v>1.133987506541731E-3</v>
      </c>
      <c r="AK428" s="5">
        <f t="shared" si="586"/>
        <v>5.3575357519747052E-4</v>
      </c>
      <c r="AL428" s="5">
        <f t="shared" si="587"/>
        <v>7.3887111793771788E-6</v>
      </c>
      <c r="AM428" s="5">
        <f t="shared" si="588"/>
        <v>5.8145016829281755E-3</v>
      </c>
      <c r="AN428" s="5">
        <f t="shared" si="589"/>
        <v>3.9917192440727138E-3</v>
      </c>
      <c r="AO428" s="5">
        <f t="shared" si="590"/>
        <v>1.3701795435267796E-3</v>
      </c>
      <c r="AP428" s="5">
        <f t="shared" si="591"/>
        <v>3.1354776671513746E-4</v>
      </c>
      <c r="AQ428" s="5">
        <f t="shared" si="592"/>
        <v>5.3813496090628627E-5</v>
      </c>
      <c r="AR428" s="5">
        <f t="shared" si="593"/>
        <v>1.5500996667240283E-4</v>
      </c>
      <c r="AS428" s="5">
        <f t="shared" si="594"/>
        <v>2.1970385923186824E-4</v>
      </c>
      <c r="AT428" s="5">
        <f t="shared" si="595"/>
        <v>1.5569897470976712E-4</v>
      </c>
      <c r="AU428" s="5">
        <f t="shared" si="596"/>
        <v>7.3560142306795817E-5</v>
      </c>
      <c r="AV428" s="5">
        <f t="shared" si="597"/>
        <v>2.6065174222964599E-5</v>
      </c>
      <c r="AW428" s="5">
        <f t="shared" si="598"/>
        <v>1.9970628816579353E-7</v>
      </c>
      <c r="AX428" s="5">
        <f t="shared" si="599"/>
        <v>1.373533679449687E-3</v>
      </c>
      <c r="AY428" s="5">
        <f t="shared" si="600"/>
        <v>9.4294595128231284E-4</v>
      </c>
      <c r="AZ428" s="5">
        <f t="shared" si="601"/>
        <v>3.2367137418717944E-4</v>
      </c>
      <c r="BA428" s="5">
        <f t="shared" si="602"/>
        <v>7.4067984013823651E-5</v>
      </c>
      <c r="BB428" s="5">
        <f t="shared" si="603"/>
        <v>1.2712121058702516E-5</v>
      </c>
      <c r="BC428" s="5">
        <f t="shared" si="604"/>
        <v>1.7454021352161906E-6</v>
      </c>
      <c r="BD428" s="5">
        <f t="shared" si="605"/>
        <v>1.773600733507443E-5</v>
      </c>
      <c r="BE428" s="5">
        <f t="shared" si="606"/>
        <v>2.5138185256924631E-5</v>
      </c>
      <c r="BF428" s="5">
        <f t="shared" si="607"/>
        <v>1.781484259881231E-5</v>
      </c>
      <c r="BG428" s="5">
        <f t="shared" si="608"/>
        <v>8.4166408878708903E-6</v>
      </c>
      <c r="BH428" s="5">
        <f t="shared" si="609"/>
        <v>2.9823380465947624E-6</v>
      </c>
      <c r="BI428" s="5">
        <f t="shared" si="610"/>
        <v>8.4540522449845082E-7</v>
      </c>
      <c r="BJ428" s="8">
        <f t="shared" si="611"/>
        <v>0.54561166910145342</v>
      </c>
      <c r="BK428" s="8">
        <f t="shared" si="612"/>
        <v>0.2738131672486816</v>
      </c>
      <c r="BL428" s="8">
        <f t="shared" si="613"/>
        <v>0.17426370095070437</v>
      </c>
      <c r="BM428" s="8">
        <f t="shared" si="614"/>
        <v>0.35073572285236798</v>
      </c>
      <c r="BN428" s="8">
        <f t="shared" si="615"/>
        <v>0.64858807994175938</v>
      </c>
    </row>
    <row r="429" spans="1:66" x14ac:dyDescent="0.25">
      <c r="A429" t="s">
        <v>27</v>
      </c>
      <c r="B429" t="s">
        <v>190</v>
      </c>
      <c r="C429" t="s">
        <v>189</v>
      </c>
      <c r="D429" t="s">
        <v>497</v>
      </c>
      <c r="E429">
        <f>VLOOKUP(A429,home!$A$2:$E$405,3,FALSE)</f>
        <v>1.2700296735904999</v>
      </c>
      <c r="F429">
        <f>VLOOKUP(B429,home!$B$2:$E$405,3,FALSE)</f>
        <v>0.97</v>
      </c>
      <c r="G429">
        <f>VLOOKUP(C429,away!$B$2:$E$405,4,FALSE)</f>
        <v>0.97</v>
      </c>
      <c r="H429">
        <f>VLOOKUP(A429,away!$A$2:$E$405,3,FALSE)</f>
        <v>1.07418397626113</v>
      </c>
      <c r="I429">
        <f>VLOOKUP(C429,away!$B$2:$E$405,3,FALSE)</f>
        <v>0.65</v>
      </c>
      <c r="J429">
        <f>VLOOKUP(B429,home!$B$2:$E$405,4,FALSE)</f>
        <v>0.82</v>
      </c>
      <c r="K429" s="3">
        <f t="shared" si="560"/>
        <v>1.1949709198813012</v>
      </c>
      <c r="L429" s="3">
        <f t="shared" si="561"/>
        <v>0.57254005934718233</v>
      </c>
      <c r="M429" s="5">
        <f t="shared" si="562"/>
        <v>0.17075747923624421</v>
      </c>
      <c r="N429" s="5">
        <f t="shared" si="563"/>
        <v>0.2040502220395469</v>
      </c>
      <c r="O429" s="5">
        <f t="shared" si="564"/>
        <v>9.776549729589451E-2</v>
      </c>
      <c r="P429" s="5">
        <f t="shared" si="565"/>
        <v>0.11682692623632791</v>
      </c>
      <c r="Q429" s="5">
        <f t="shared" si="566"/>
        <v>0.1219170407662906</v>
      </c>
      <c r="R429" s="5">
        <f t="shared" si="567"/>
        <v>2.7987331811949116E-2</v>
      </c>
      <c r="S429" s="5">
        <f t="shared" si="568"/>
        <v>1.9982332186670382E-2</v>
      </c>
      <c r="T429" s="5">
        <f t="shared" si="569"/>
        <v>6.9802389755764874E-2</v>
      </c>
      <c r="U429" s="5">
        <f t="shared" si="570"/>
        <v>3.3444047640348036E-2</v>
      </c>
      <c r="V429" s="5">
        <f t="shared" si="571"/>
        <v>1.5190318513871688E-3</v>
      </c>
      <c r="W429" s="5">
        <f t="shared" si="572"/>
        <v>4.8562439451233466E-2</v>
      </c>
      <c r="X429" s="5">
        <f t="shared" si="573"/>
        <v>2.7803941965453157E-2</v>
      </c>
      <c r="Y429" s="5">
        <f t="shared" si="574"/>
        <v>7.9594352914930805E-3</v>
      </c>
      <c r="Z429" s="5">
        <f t="shared" si="575"/>
        <v>5.3412895388608769E-3</v>
      </c>
      <c r="AA429" s="5">
        <f t="shared" si="576"/>
        <v>6.3826856736049521E-3</v>
      </c>
      <c r="AB429" s="5">
        <f t="shared" si="577"/>
        <v>3.8135618853504575E-3</v>
      </c>
      <c r="AC429" s="5">
        <f t="shared" si="578"/>
        <v>6.4954629969355112E-5</v>
      </c>
      <c r="AD429" s="5">
        <f t="shared" si="579"/>
        <v>1.4507675735680103E-2</v>
      </c>
      <c r="AE429" s="5">
        <f t="shared" si="580"/>
        <v>8.3062255266959633E-3</v>
      </c>
      <c r="AF429" s="5">
        <f t="shared" si="581"/>
        <v>2.3778234280027936E-3</v>
      </c>
      <c r="AG429" s="5">
        <f t="shared" si="582"/>
        <v>4.5379972219527999E-4</v>
      </c>
      <c r="AH429" s="5">
        <f t="shared" si="583"/>
        <v>7.6452555739247273E-4</v>
      </c>
      <c r="AI429" s="5">
        <f t="shared" si="584"/>
        <v>9.1358580859004753E-4</v>
      </c>
      <c r="AJ429" s="5">
        <f t="shared" si="585"/>
        <v>5.4585423704067596E-4</v>
      </c>
      <c r="AK429" s="5">
        <f t="shared" si="586"/>
        <v>2.1742664658586748E-4</v>
      </c>
      <c r="AL429" s="5">
        <f t="shared" si="587"/>
        <v>1.7775970453719706E-6</v>
      </c>
      <c r="AM429" s="5">
        <f t="shared" si="588"/>
        <v>3.4672501238410601E-3</v>
      </c>
      <c r="AN429" s="5">
        <f t="shared" si="589"/>
        <v>1.9851395916754859E-3</v>
      </c>
      <c r="AO429" s="5">
        <f t="shared" si="590"/>
        <v>5.6828596981516185E-4</v>
      </c>
      <c r="AP429" s="5">
        <f t="shared" si="591"/>
        <v>1.0845549429471462E-4</v>
      </c>
      <c r="AQ429" s="5">
        <f t="shared" si="592"/>
        <v>1.5523778785005977E-5</v>
      </c>
      <c r="AR429" s="5">
        <f t="shared" si="593"/>
        <v>8.7544301600384804E-5</v>
      </c>
      <c r="AS429" s="5">
        <f t="shared" si="594"/>
        <v>1.0461289461377789E-4</v>
      </c>
      <c r="AT429" s="5">
        <f t="shared" si="595"/>
        <v>6.2504683454035916E-5</v>
      </c>
      <c r="AU429" s="5">
        <f t="shared" si="596"/>
        <v>2.4897093027986284E-5</v>
      </c>
      <c r="AV429" s="5">
        <f t="shared" si="597"/>
        <v>7.4378255395057707E-6</v>
      </c>
      <c r="AW429" s="5">
        <f t="shared" si="598"/>
        <v>3.3782674935373429E-8</v>
      </c>
      <c r="AX429" s="5">
        <f t="shared" si="599"/>
        <v>6.9054384499081707E-4</v>
      </c>
      <c r="AY429" s="5">
        <f t="shared" si="600"/>
        <v>3.9536401399287391E-4</v>
      </c>
      <c r="AZ429" s="5">
        <f t="shared" si="601"/>
        <v>1.131808680176101E-4</v>
      </c>
      <c r="BA429" s="5">
        <f t="shared" si="602"/>
        <v>2.1600193630589366E-5</v>
      </c>
      <c r="BB429" s="5">
        <f t="shared" si="603"/>
        <v>3.0917440357920666E-6</v>
      </c>
      <c r="BC429" s="5">
        <f t="shared" si="604"/>
        <v>3.5402946274773745E-7</v>
      </c>
      <c r="BD429" s="5">
        <f t="shared" si="605"/>
        <v>8.3537699389653206E-6</v>
      </c>
      <c r="BE429" s="5">
        <f t="shared" si="606"/>
        <v>9.9825121484421488E-6</v>
      </c>
      <c r="BF429" s="5">
        <f t="shared" si="607"/>
        <v>5.9644058623750919E-6</v>
      </c>
      <c r="BG429" s="5">
        <f t="shared" si="608"/>
        <v>2.3757638533025968E-6</v>
      </c>
      <c r="BH429" s="5">
        <f t="shared" si="609"/>
        <v>7.0974217930043673E-7</v>
      </c>
      <c r="BI429" s="5">
        <f t="shared" si="610"/>
        <v>1.696242529754406E-7</v>
      </c>
      <c r="BJ429" s="8">
        <f t="shared" si="611"/>
        <v>0.51310978333489798</v>
      </c>
      <c r="BK429" s="8">
        <f t="shared" si="612"/>
        <v>0.30954786575163734</v>
      </c>
      <c r="BL429" s="8">
        <f t="shared" si="613"/>
        <v>0.1721490691732272</v>
      </c>
      <c r="BM429" s="8">
        <f t="shared" si="614"/>
        <v>0.26044818018105231</v>
      </c>
      <c r="BN429" s="8">
        <f t="shared" si="615"/>
        <v>0.73930449738625326</v>
      </c>
    </row>
    <row r="430" spans="1:66" x14ac:dyDescent="0.25">
      <c r="A430" t="s">
        <v>27</v>
      </c>
      <c r="B430" t="s">
        <v>194</v>
      </c>
      <c r="C430" t="s">
        <v>329</v>
      </c>
      <c r="D430" t="s">
        <v>497</v>
      </c>
      <c r="E430">
        <f>VLOOKUP(A430,home!$A$2:$E$405,3,FALSE)</f>
        <v>1.2700296735904999</v>
      </c>
      <c r="F430">
        <f>VLOOKUP(B430,home!$B$2:$E$405,3,FALSE)</f>
        <v>0.83</v>
      </c>
      <c r="G430">
        <f>VLOOKUP(C430,away!$B$2:$E$405,4,FALSE)</f>
        <v>1.44</v>
      </c>
      <c r="H430">
        <f>VLOOKUP(A430,away!$A$2:$E$405,3,FALSE)</f>
        <v>1.07418397626113</v>
      </c>
      <c r="I430">
        <f>VLOOKUP(C430,away!$B$2:$E$405,3,FALSE)</f>
        <v>0.51</v>
      </c>
      <c r="J430">
        <f>VLOOKUP(B430,home!$B$2:$E$405,4,FALSE)</f>
        <v>0.88</v>
      </c>
      <c r="K430" s="3">
        <f t="shared" si="560"/>
        <v>1.5179394658753655</v>
      </c>
      <c r="L430" s="3">
        <f t="shared" si="561"/>
        <v>0.48209376854599523</v>
      </c>
      <c r="M430" s="5">
        <f t="shared" si="562"/>
        <v>0.13533078552152453</v>
      </c>
      <c r="N430" s="5">
        <f t="shared" si="563"/>
        <v>0.20542394029103658</v>
      </c>
      <c r="O430" s="5">
        <f t="shared" si="564"/>
        <v>6.5242128392361556E-2</v>
      </c>
      <c r="P430" s="5">
        <f t="shared" si="565"/>
        <v>9.9033601524473311E-2</v>
      </c>
      <c r="Q430" s="5">
        <f t="shared" si="566"/>
        <v>0.15591055310169458</v>
      </c>
      <c r="R430" s="5">
        <f t="shared" si="567"/>
        <v>1.5726411772317629E-2</v>
      </c>
      <c r="S430" s="5">
        <f t="shared" si="568"/>
        <v>1.8117928956653123E-2</v>
      </c>
      <c r="T430" s="5">
        <f t="shared" si="569"/>
        <v>7.5163506100886429E-2</v>
      </c>
      <c r="U430" s="5">
        <f t="shared" si="570"/>
        <v>2.3871741085807884E-2</v>
      </c>
      <c r="V430" s="5">
        <f t="shared" si="571"/>
        <v>1.4731671074834786E-3</v>
      </c>
      <c r="W430" s="5">
        <f t="shared" si="572"/>
        <v>7.8887593899839653E-2</v>
      </c>
      <c r="X430" s="5">
        <f t="shared" si="573"/>
        <v>3.8031217434699754E-2</v>
      </c>
      <c r="Y430" s="5">
        <f t="shared" si="574"/>
        <v>9.1673064677432834E-3</v>
      </c>
      <c r="Z430" s="5">
        <f t="shared" si="575"/>
        <v>2.5272017056742371E-3</v>
      </c>
      <c r="AA430" s="5">
        <f t="shared" si="576"/>
        <v>3.8361392072704639E-3</v>
      </c>
      <c r="AB430" s="5">
        <f t="shared" si="577"/>
        <v>2.9115135496538391E-3</v>
      </c>
      <c r="AC430" s="5">
        <f t="shared" si="578"/>
        <v>6.7377982280256648E-5</v>
      </c>
      <c r="AD430" s="5">
        <f t="shared" si="579"/>
        <v>2.9936648037128862E-2</v>
      </c>
      <c r="AE430" s="5">
        <f t="shared" si="580"/>
        <v>1.4432271469854522E-2</v>
      </c>
      <c r="AF430" s="5">
        <f t="shared" si="581"/>
        <v>3.4788540707905084E-3</v>
      </c>
      <c r="AG430" s="5">
        <f t="shared" si="582"/>
        <v>5.5904462306965769E-4</v>
      </c>
      <c r="AH430" s="5">
        <f t="shared" si="583"/>
        <v>3.0458704854108987E-4</v>
      </c>
      <c r="AI430" s="5">
        <f t="shared" si="584"/>
        <v>4.6234470177501603E-4</v>
      </c>
      <c r="AJ430" s="5">
        <f t="shared" si="585"/>
        <v>3.5090563483133663E-4</v>
      </c>
      <c r="AK430" s="5">
        <f t="shared" si="586"/>
        <v>1.775511706361783E-4</v>
      </c>
      <c r="AL430" s="5">
        <f t="shared" si="587"/>
        <v>1.9722590755537029E-6</v>
      </c>
      <c r="AM430" s="5">
        <f t="shared" si="588"/>
        <v>9.0884039063156355E-3</v>
      </c>
      <c r="AN430" s="5">
        <f t="shared" si="589"/>
        <v>4.3814628892638484E-3</v>
      </c>
      <c r="AO430" s="5">
        <f t="shared" si="590"/>
        <v>1.0561379780148167E-3</v>
      </c>
      <c r="AP430" s="5">
        <f t="shared" si="591"/>
        <v>1.6971917930857017E-4</v>
      </c>
      <c r="AQ430" s="5">
        <f t="shared" si="592"/>
        <v>2.0455139686850516E-5</v>
      </c>
      <c r="AR430" s="5">
        <f t="shared" si="593"/>
        <v>2.9367903616295205E-5</v>
      </c>
      <c r="AS430" s="5">
        <f t="shared" si="594"/>
        <v>4.457869992919836E-5</v>
      </c>
      <c r="AT430" s="5">
        <f t="shared" si="595"/>
        <v>3.3833883979972784E-5</v>
      </c>
      <c r="AU430" s="5">
        <f t="shared" si="596"/>
        <v>1.7119262592349649E-5</v>
      </c>
      <c r="AV430" s="5">
        <f t="shared" si="597"/>
        <v>6.4965010789028442E-6</v>
      </c>
      <c r="AW430" s="5">
        <f t="shared" si="598"/>
        <v>4.0091050203541151E-8</v>
      </c>
      <c r="AX430" s="5">
        <f t="shared" si="599"/>
        <v>2.2992744952020573E-3</v>
      </c>
      <c r="AY430" s="5">
        <f t="shared" si="600"/>
        <v>1.1084659063136503E-3</v>
      </c>
      <c r="AZ430" s="5">
        <f t="shared" si="601"/>
        <v>2.6719225303974993E-4</v>
      </c>
      <c r="BA430" s="5">
        <f t="shared" si="602"/>
        <v>4.2937240064742735E-5</v>
      </c>
      <c r="BB430" s="5">
        <f t="shared" si="603"/>
        <v>5.1749439684439779E-6</v>
      </c>
      <c r="BC430" s="5">
        <f t="shared" si="604"/>
        <v>4.9896164795230507E-7</v>
      </c>
      <c r="BD430" s="5">
        <f t="shared" si="605"/>
        <v>2.3596805547792191E-6</v>
      </c>
      <c r="BE430" s="5">
        <f t="shared" si="606"/>
        <v>3.5818522409580539E-6</v>
      </c>
      <c r="BF430" s="5">
        <f t="shared" si="607"/>
        <v>2.7185174387421756E-6</v>
      </c>
      <c r="BG430" s="5">
        <f t="shared" si="608"/>
        <v>1.3755149696457209E-6</v>
      </c>
      <c r="BH430" s="5">
        <f t="shared" si="609"/>
        <v>5.2198711458189924E-7</v>
      </c>
      <c r="BI430" s="5">
        <f t="shared" si="610"/>
        <v>1.5846896838045422E-7</v>
      </c>
      <c r="BJ430" s="8">
        <f t="shared" si="611"/>
        <v>0.62943065838957013</v>
      </c>
      <c r="BK430" s="8">
        <f t="shared" si="612"/>
        <v>0.25513329925780381</v>
      </c>
      <c r="BL430" s="8">
        <f t="shared" si="613"/>
        <v>0.11302543483567884</v>
      </c>
      <c r="BM430" s="8">
        <f t="shared" si="614"/>
        <v>0.32234074777005545</v>
      </c>
      <c r="BN430" s="8">
        <f t="shared" si="615"/>
        <v>0.67666742060340812</v>
      </c>
    </row>
    <row r="431" spans="1:66" x14ac:dyDescent="0.25">
      <c r="A431" t="s">
        <v>27</v>
      </c>
      <c r="B431" t="s">
        <v>299</v>
      </c>
      <c r="C431" t="s">
        <v>193</v>
      </c>
      <c r="D431" t="s">
        <v>497</v>
      </c>
      <c r="E431">
        <f>VLOOKUP(A431,home!$A$2:$E$405,3,FALSE)</f>
        <v>1.2700296735904999</v>
      </c>
      <c r="F431">
        <f>VLOOKUP(B431,home!$B$2:$E$405,3,FALSE)</f>
        <v>1.07</v>
      </c>
      <c r="G431">
        <f>VLOOKUP(C431,away!$B$2:$E$405,4,FALSE)</f>
        <v>0.79</v>
      </c>
      <c r="H431">
        <f>VLOOKUP(A431,away!$A$2:$E$405,3,FALSE)</f>
        <v>1.07418397626113</v>
      </c>
      <c r="I431">
        <f>VLOOKUP(C431,away!$B$2:$E$405,3,FALSE)</f>
        <v>1.02</v>
      </c>
      <c r="J431">
        <f>VLOOKUP(B431,home!$B$2:$E$405,4,FALSE)</f>
        <v>0.55000000000000004</v>
      </c>
      <c r="K431" s="3">
        <f t="shared" si="560"/>
        <v>1.0735560830860498</v>
      </c>
      <c r="L431" s="3">
        <f t="shared" si="561"/>
        <v>0.60261721068249408</v>
      </c>
      <c r="M431" s="5">
        <f t="shared" si="562"/>
        <v>0.18708854083769644</v>
      </c>
      <c r="N431" s="5">
        <f t="shared" si="563"/>
        <v>0.20085004109200183</v>
      </c>
      <c r="O431" s="5">
        <f t="shared" si="564"/>
        <v>0.11274277463027049</v>
      </c>
      <c r="P431" s="5">
        <f t="shared" si="565"/>
        <v>0.12103569152832644</v>
      </c>
      <c r="Q431" s="5">
        <f t="shared" si="566"/>
        <v>0.1078118917012008</v>
      </c>
      <c r="R431" s="5">
        <f t="shared" si="567"/>
        <v>3.3970368186149326E-2</v>
      </c>
      <c r="S431" s="5">
        <f t="shared" si="568"/>
        <v>1.957580961151582E-2</v>
      </c>
      <c r="T431" s="5">
        <f t="shared" si="569"/>
        <v>6.4969301455380754E-2</v>
      </c>
      <c r="U431" s="5">
        <f t="shared" si="570"/>
        <v>3.6469095410913421E-2</v>
      </c>
      <c r="V431" s="5">
        <f t="shared" si="571"/>
        <v>1.4071600317319287E-3</v>
      </c>
      <c r="W431" s="5">
        <f t="shared" si="572"/>
        <v>3.8580704054946187E-2</v>
      </c>
      <c r="X431" s="5">
        <f t="shared" si="573"/>
        <v>2.3249396263758455E-2</v>
      </c>
      <c r="Y431" s="5">
        <f t="shared" si="574"/>
        <v>7.0052431632590586E-3</v>
      </c>
      <c r="Z431" s="5">
        <f t="shared" si="575"/>
        <v>6.8237095073982153E-3</v>
      </c>
      <c r="AA431" s="5">
        <f t="shared" si="576"/>
        <v>7.3256348508794651E-3</v>
      </c>
      <c r="AB431" s="5">
        <f t="shared" si="577"/>
        <v>3.9322399283144086E-3</v>
      </c>
      <c r="AC431" s="5">
        <f t="shared" si="578"/>
        <v>5.6897053518449215E-5</v>
      </c>
      <c r="AD431" s="5">
        <f t="shared" si="579"/>
        <v>1.0354637381982525E-2</v>
      </c>
      <c r="AE431" s="5">
        <f t="shared" si="580"/>
        <v>6.2398826967589921E-3</v>
      </c>
      <c r="AF431" s="5">
        <f t="shared" si="581"/>
        <v>1.880130352853431E-3</v>
      </c>
      <c r="AG431" s="5">
        <f t="shared" si="582"/>
        <v>3.7766630298534273E-4</v>
      </c>
      <c r="AH431" s="5">
        <f t="shared" si="583"/>
        <v>1.0280211974639816E-3</v>
      </c>
      <c r="AI431" s="5">
        <f t="shared" si="584"/>
        <v>1.1036384100788627E-3</v>
      </c>
      <c r="AJ431" s="5">
        <f t="shared" si="585"/>
        <v>5.9240886433378965E-4</v>
      </c>
      <c r="AK431" s="5">
        <f t="shared" si="586"/>
        <v>2.1199471332654612E-4</v>
      </c>
      <c r="AL431" s="5">
        <f t="shared" si="587"/>
        <v>1.472366867087592E-6</v>
      </c>
      <c r="AM431" s="5">
        <f t="shared" si="588"/>
        <v>2.22325678991551E-3</v>
      </c>
      <c r="AN431" s="5">
        <f t="shared" si="589"/>
        <v>1.3397728053698003E-3</v>
      </c>
      <c r="AO431" s="5">
        <f t="shared" si="590"/>
        <v>4.036850754601044E-4</v>
      </c>
      <c r="AP431" s="5">
        <f t="shared" si="591"/>
        <v>8.1089191389306769E-5</v>
      </c>
      <c r="AQ431" s="5">
        <f t="shared" si="592"/>
        <v>1.2216435582880738E-5</v>
      </c>
      <c r="AR431" s="5">
        <f t="shared" si="593"/>
        <v>1.2390065330764442E-4</v>
      </c>
      <c r="AS431" s="5">
        <f t="shared" si="594"/>
        <v>1.3301430005675737E-4</v>
      </c>
      <c r="AT431" s="5">
        <f t="shared" si="595"/>
        <v>7.1399155481682473E-5</v>
      </c>
      <c r="AU431" s="5">
        <f t="shared" si="596"/>
        <v>2.5550332564855636E-5</v>
      </c>
      <c r="AV431" s="5">
        <f t="shared" si="597"/>
        <v>6.8574287374680909E-6</v>
      </c>
      <c r="AW431" s="5">
        <f t="shared" si="598"/>
        <v>2.6459388507145162E-8</v>
      </c>
      <c r="AX431" s="5">
        <f t="shared" si="599"/>
        <v>3.9779847517935977E-4</v>
      </c>
      <c r="AY431" s="5">
        <f t="shared" si="600"/>
        <v>2.3972020752633511E-4</v>
      </c>
      <c r="AZ431" s="5">
        <f t="shared" si="601"/>
        <v>7.2229761401874319E-5</v>
      </c>
      <c r="BA431" s="5">
        <f t="shared" si="602"/>
        <v>1.4508965781419863E-5</v>
      </c>
      <c r="BB431" s="5">
        <f t="shared" si="603"/>
        <v>2.1858381222717471E-6</v>
      </c>
      <c r="BC431" s="5">
        <f t="shared" si="604"/>
        <v>2.6344473444937216E-7</v>
      </c>
      <c r="BD431" s="5">
        <f t="shared" si="605"/>
        <v>1.24441110163319E-5</v>
      </c>
      <c r="BE431" s="5">
        <f t="shared" si="606"/>
        <v>1.3359451080181236E-5</v>
      </c>
      <c r="BF431" s="5">
        <f t="shared" si="607"/>
        <v>7.1710599869095314E-6</v>
      </c>
      <c r="BG431" s="5">
        <f t="shared" si="608"/>
        <v>2.5661783570405659E-6</v>
      </c>
      <c r="BH431" s="5">
        <f t="shared" si="609"/>
        <v>6.8873409637116611E-7</v>
      </c>
      <c r="BI431" s="5">
        <f t="shared" si="610"/>
        <v>1.4787893575760781E-7</v>
      </c>
      <c r="BJ431" s="8">
        <f t="shared" si="611"/>
        <v>0.46610562145559076</v>
      </c>
      <c r="BK431" s="8">
        <f t="shared" si="612"/>
        <v>0.32940529163718252</v>
      </c>
      <c r="BL431" s="8">
        <f t="shared" si="613"/>
        <v>0.19777327547535126</v>
      </c>
      <c r="BM431" s="8">
        <f t="shared" si="614"/>
        <v>0.23636889635173949</v>
      </c>
      <c r="BN431" s="8">
        <f t="shared" si="615"/>
        <v>0.76349930797564525</v>
      </c>
    </row>
    <row r="432" spans="1:66" x14ac:dyDescent="0.25">
      <c r="A432" t="s">
        <v>27</v>
      </c>
      <c r="B432" t="s">
        <v>30</v>
      </c>
      <c r="C432" t="s">
        <v>195</v>
      </c>
      <c r="D432" t="s">
        <v>497</v>
      </c>
      <c r="E432">
        <f>VLOOKUP(A432,home!$A$2:$E$405,3,FALSE)</f>
        <v>1.2700296735904999</v>
      </c>
      <c r="F432">
        <f>VLOOKUP(B432,home!$B$2:$E$405,3,FALSE)</f>
        <v>0.93</v>
      </c>
      <c r="G432">
        <f>VLOOKUP(C432,away!$B$2:$E$405,4,FALSE)</f>
        <v>0.74</v>
      </c>
      <c r="H432">
        <f>VLOOKUP(A432,away!$A$2:$E$405,3,FALSE)</f>
        <v>1.07418397626113</v>
      </c>
      <c r="I432">
        <f>VLOOKUP(C432,away!$B$2:$E$405,3,FALSE)</f>
        <v>1.44</v>
      </c>
      <c r="J432">
        <f>VLOOKUP(B432,home!$B$2:$E$405,4,FALSE)</f>
        <v>1.1000000000000001</v>
      </c>
      <c r="K432" s="3">
        <f t="shared" si="560"/>
        <v>0.87403442136498211</v>
      </c>
      <c r="L432" s="3">
        <f t="shared" si="561"/>
        <v>1.70150741839763</v>
      </c>
      <c r="M432" s="5">
        <f t="shared" si="562"/>
        <v>7.6112570806337251E-2</v>
      </c>
      <c r="N432" s="5">
        <f t="shared" si="563"/>
        <v>6.65250067833182E-2</v>
      </c>
      <c r="O432" s="5">
        <f t="shared" si="564"/>
        <v>0.12950610386029768</v>
      </c>
      <c r="P432" s="5">
        <f t="shared" si="565"/>
        <v>0.11319279255076856</v>
      </c>
      <c r="Q432" s="5">
        <f t="shared" si="566"/>
        <v>2.9072572905079516E-2</v>
      </c>
      <c r="R432" s="5">
        <f t="shared" si="567"/>
        <v>0.11017779822303526</v>
      </c>
      <c r="S432" s="5">
        <f t="shared" si="568"/>
        <v>4.2084402581940301E-2</v>
      </c>
      <c r="T432" s="5">
        <f t="shared" si="569"/>
        <v>4.9467198469898721E-2</v>
      </c>
      <c r="U432" s="5">
        <f t="shared" si="570"/>
        <v>9.6299188117138376E-2</v>
      </c>
      <c r="V432" s="5">
        <f t="shared" si="571"/>
        <v>6.9541017419833054E-3</v>
      </c>
      <c r="W432" s="5">
        <f t="shared" si="572"/>
        <v>8.4701431455608111E-3</v>
      </c>
      <c r="X432" s="5">
        <f t="shared" si="573"/>
        <v>1.4412011397061554E-2</v>
      </c>
      <c r="Y432" s="5">
        <f t="shared" si="574"/>
        <v>1.2261072153065718E-2</v>
      </c>
      <c r="Z432" s="5">
        <f t="shared" si="575"/>
        <v>6.2489447006403895E-2</v>
      </c>
      <c r="AA432" s="5">
        <f t="shared" si="576"/>
        <v>5.461792765565994E-2</v>
      </c>
      <c r="AB432" s="5">
        <f t="shared" si="577"/>
        <v>2.3868974397334593E-2</v>
      </c>
      <c r="AC432" s="5">
        <f t="shared" si="578"/>
        <v>6.4637334831662511E-4</v>
      </c>
      <c r="AD432" s="5">
        <f t="shared" si="579"/>
        <v>1.8507991657772034E-3</v>
      </c>
      <c r="AE432" s="5">
        <f t="shared" si="580"/>
        <v>3.1491485105340556E-3</v>
      </c>
      <c r="AF432" s="5">
        <f t="shared" si="581"/>
        <v>2.6791497761547724E-3</v>
      </c>
      <c r="AG432" s="5">
        <f t="shared" si="582"/>
        <v>1.519531073041898E-3</v>
      </c>
      <c r="AH432" s="5">
        <f t="shared" si="583"/>
        <v>2.6581564413240451E-2</v>
      </c>
      <c r="AI432" s="5">
        <f t="shared" si="584"/>
        <v>2.3233202270902618E-2</v>
      </c>
      <c r="AJ432" s="5">
        <f t="shared" si="585"/>
        <v>1.0153309251651978E-2</v>
      </c>
      <c r="AK432" s="5">
        <f t="shared" si="586"/>
        <v>2.9581139255691188E-3</v>
      </c>
      <c r="AL432" s="5">
        <f t="shared" si="587"/>
        <v>3.8450838567790218E-5</v>
      </c>
      <c r="AM432" s="5">
        <f t="shared" si="588"/>
        <v>3.2353243558457396E-4</v>
      </c>
      <c r="AN432" s="5">
        <f t="shared" si="589"/>
        <v>5.5049283923940581E-4</v>
      </c>
      <c r="AO432" s="5">
        <f t="shared" si="590"/>
        <v>4.6833382487031163E-4</v>
      </c>
      <c r="AP432" s="5">
        <f t="shared" si="591"/>
        <v>2.656244924344572E-4</v>
      </c>
      <c r="AQ432" s="5">
        <f t="shared" si="592"/>
        <v>1.1299051109633352E-4</v>
      </c>
      <c r="AR432" s="5">
        <f t="shared" si="593"/>
        <v>9.0457458083486077E-3</v>
      </c>
      <c r="AS432" s="5">
        <f t="shared" si="594"/>
        <v>7.9062932034146879E-3</v>
      </c>
      <c r="AT432" s="5">
        <f t="shared" si="595"/>
        <v>3.4551862025942234E-3</v>
      </c>
      <c r="AU432" s="5">
        <f t="shared" si="596"/>
        <v>1.0066505577642374E-3</v>
      </c>
      <c r="AV432" s="5">
        <f t="shared" si="597"/>
        <v>2.1996180944305045E-4</v>
      </c>
      <c r="AW432" s="5">
        <f t="shared" si="598"/>
        <v>1.5884212859168299E-6</v>
      </c>
      <c r="AX432" s="5">
        <f t="shared" si="599"/>
        <v>4.7129747521494386E-5</v>
      </c>
      <c r="AY432" s="5">
        <f t="shared" si="600"/>
        <v>8.019161503502999E-5</v>
      </c>
      <c r="AZ432" s="5">
        <f t="shared" si="601"/>
        <v>6.8223313937695258E-5</v>
      </c>
      <c r="BA432" s="5">
        <f t="shared" si="602"/>
        <v>3.8694158257552963E-5</v>
      </c>
      <c r="BB432" s="5">
        <f t="shared" si="603"/>
        <v>1.645959933096957E-5</v>
      </c>
      <c r="BC432" s="5">
        <f t="shared" si="604"/>
        <v>5.6012260730994746E-6</v>
      </c>
      <c r="BD432" s="5">
        <f t="shared" si="605"/>
        <v>2.5652339329740701E-3</v>
      </c>
      <c r="BE432" s="5">
        <f t="shared" si="606"/>
        <v>2.2421027562728084E-3</v>
      </c>
      <c r="BF432" s="5">
        <f t="shared" si="607"/>
        <v>9.7983749260986772E-4</v>
      </c>
      <c r="BG432" s="5">
        <f t="shared" si="608"/>
        <v>2.8547056529499361E-4</v>
      </c>
      <c r="BH432" s="5">
        <f t="shared" si="609"/>
        <v>6.2377775088586022E-5</v>
      </c>
      <c r="BI432" s="5">
        <f t="shared" si="610"/>
        <v>1.0904064511117457E-5</v>
      </c>
      <c r="BJ432" s="8">
        <f t="shared" si="611"/>
        <v>0.19138390714287334</v>
      </c>
      <c r="BK432" s="8">
        <f t="shared" si="612"/>
        <v>0.23910888348294884</v>
      </c>
      <c r="BL432" s="8">
        <f t="shared" si="613"/>
        <v>0.50517594628314622</v>
      </c>
      <c r="BM432" s="8">
        <f t="shared" si="614"/>
        <v>0.47349273559278676</v>
      </c>
      <c r="BN432" s="8">
        <f t="shared" si="615"/>
        <v>0.52458684512883647</v>
      </c>
    </row>
    <row r="433" spans="1:66" x14ac:dyDescent="0.25">
      <c r="A433" t="s">
        <v>27</v>
      </c>
      <c r="B433" t="s">
        <v>186</v>
      </c>
      <c r="C433" t="s">
        <v>28</v>
      </c>
      <c r="D433" t="s">
        <v>497</v>
      </c>
      <c r="E433">
        <f>VLOOKUP(A433,home!$A$2:$E$405,3,FALSE)</f>
        <v>1.2700296735904999</v>
      </c>
      <c r="F433">
        <f>VLOOKUP(B433,home!$B$2:$E$405,3,FALSE)</f>
        <v>1.07</v>
      </c>
      <c r="G433">
        <f>VLOOKUP(C433,away!$B$2:$E$405,4,FALSE)</f>
        <v>0.84</v>
      </c>
      <c r="H433">
        <f>VLOOKUP(A433,away!$A$2:$E$405,3,FALSE)</f>
        <v>1.07418397626113</v>
      </c>
      <c r="I433">
        <f>VLOOKUP(C433,away!$B$2:$E$405,3,FALSE)</f>
        <v>0.74</v>
      </c>
      <c r="J433">
        <f>VLOOKUP(B433,home!$B$2:$E$405,4,FALSE)</f>
        <v>0.71</v>
      </c>
      <c r="K433" s="3">
        <f t="shared" si="560"/>
        <v>1.1415026706231415</v>
      </c>
      <c r="L433" s="3">
        <f t="shared" si="561"/>
        <v>0.56437626112759776</v>
      </c>
      <c r="M433" s="5">
        <f t="shared" si="562"/>
        <v>0.18161269084467932</v>
      </c>
      <c r="N433" s="5">
        <f t="shared" si="563"/>
        <v>0.20731137161825641</v>
      </c>
      <c r="O433" s="5">
        <f t="shared" si="564"/>
        <v>0.10249789143224239</v>
      </c>
      <c r="P433" s="5">
        <f t="shared" si="565"/>
        <v>0.1170016168031455</v>
      </c>
      <c r="Q433" s="5">
        <f t="shared" si="566"/>
        <v>0.11832324217639313</v>
      </c>
      <c r="R433" s="5">
        <f t="shared" si="567"/>
        <v>2.8923688369995697E-2</v>
      </c>
      <c r="S433" s="5">
        <f t="shared" si="568"/>
        <v>1.8844192923524378E-2</v>
      </c>
      <c r="T433" s="5">
        <f t="shared" si="569"/>
        <v>6.6778829024008016E-2</v>
      </c>
      <c r="U433" s="5">
        <f t="shared" si="570"/>
        <v>3.3016467518621584E-2</v>
      </c>
      <c r="V433" s="5">
        <f t="shared" si="571"/>
        <v>1.3489029435530158E-3</v>
      </c>
      <c r="W433" s="5">
        <f t="shared" si="572"/>
        <v>4.5022098980380502E-2</v>
      </c>
      <c r="X433" s="5">
        <f t="shared" si="573"/>
        <v>2.5409403890663772E-2</v>
      </c>
      <c r="Y433" s="5">
        <f t="shared" si="574"/>
        <v>7.1702321826469274E-3</v>
      </c>
      <c r="Z433" s="5">
        <f t="shared" si="575"/>
        <v>5.4412810334259843E-3</v>
      </c>
      <c r="AA433" s="5">
        <f t="shared" si="576"/>
        <v>6.2112368312668082E-3</v>
      </c>
      <c r="AB433" s="5">
        <f t="shared" si="577"/>
        <v>3.5450717153819411E-3</v>
      </c>
      <c r="AC433" s="5">
        <f t="shared" si="578"/>
        <v>5.4313324888044581E-5</v>
      </c>
      <c r="AD433" s="5">
        <f t="shared" si="579"/>
        <v>1.2848211555790946E-2</v>
      </c>
      <c r="AE433" s="5">
        <f t="shared" si="580"/>
        <v>7.2512256000336877E-3</v>
      </c>
      <c r="AF433" s="5">
        <f t="shared" si="581"/>
        <v>2.046209796369867E-3</v>
      </c>
      <c r="AG433" s="5">
        <f t="shared" si="582"/>
        <v>3.8494407811929626E-4</v>
      </c>
      <c r="AH433" s="5">
        <f t="shared" si="583"/>
        <v>7.6773246134736702E-4</v>
      </c>
      <c r="AI433" s="5">
        <f t="shared" si="584"/>
        <v>8.763686549520972E-4</v>
      </c>
      <c r="AJ433" s="5">
        <f t="shared" si="585"/>
        <v>5.0018858003911476E-4</v>
      </c>
      <c r="AK433" s="5">
        <f t="shared" si="586"/>
        <v>1.9032219997661552E-4</v>
      </c>
      <c r="AL433" s="5">
        <f t="shared" si="587"/>
        <v>1.3996261596697568E-6</v>
      </c>
      <c r="AM433" s="5">
        <f t="shared" si="588"/>
        <v>2.9332535607332912E-3</v>
      </c>
      <c r="AN433" s="5">
        <f t="shared" si="589"/>
        <v>1.6554586775458673E-3</v>
      </c>
      <c r="AO433" s="5">
        <f t="shared" si="590"/>
        <v>4.6715078944228704E-4</v>
      </c>
      <c r="AP433" s="5">
        <f t="shared" si="591"/>
        <v>8.7882938642747875E-5</v>
      </c>
      <c r="AQ433" s="5">
        <f t="shared" si="592"/>
        <v>1.239976108202503E-5</v>
      </c>
      <c r="AR433" s="5">
        <f t="shared" si="593"/>
        <v>8.6657995216303011E-5</v>
      </c>
      <c r="AS433" s="5">
        <f t="shared" si="594"/>
        <v>9.8920332970257305E-5</v>
      </c>
      <c r="AT433" s="5">
        <f t="shared" si="595"/>
        <v>5.6458912132239565E-5</v>
      </c>
      <c r="AU433" s="5">
        <f t="shared" si="596"/>
        <v>2.148266632647625E-5</v>
      </c>
      <c r="AV433" s="5">
        <f t="shared" si="597"/>
        <v>6.130630245944621E-6</v>
      </c>
      <c r="AW433" s="5">
        <f t="shared" si="598"/>
        <v>2.5046971423958923E-8</v>
      </c>
      <c r="AX433" s="5">
        <f t="shared" si="599"/>
        <v>5.5805279553198161E-4</v>
      </c>
      <c r="AY433" s="5">
        <f t="shared" si="600"/>
        <v>3.1495175025414348E-4</v>
      </c>
      <c r="AZ433" s="5">
        <f t="shared" si="601"/>
        <v>8.88756456220132E-5</v>
      </c>
      <c r="BA433" s="5">
        <f t="shared" si="602"/>
        <v>1.6719768193817721E-5</v>
      </c>
      <c r="BB433" s="5">
        <f t="shared" si="603"/>
        <v>2.3590600650367433E-6</v>
      </c>
      <c r="BC433" s="5">
        <f t="shared" si="604"/>
        <v>2.6627949985617302E-7</v>
      </c>
      <c r="BD433" s="5">
        <f t="shared" si="605"/>
        <v>8.151285889498385E-6</v>
      </c>
      <c r="BE433" s="5">
        <f t="shared" si="606"/>
        <v>9.3047146118751364E-6</v>
      </c>
      <c r="BF433" s="5">
        <f t="shared" si="607"/>
        <v>5.3106782894208188E-6</v>
      </c>
      <c r="BG433" s="5">
        <f t="shared" si="608"/>
        <v>2.0207178167314005E-6</v>
      </c>
      <c r="BH433" s="5">
        <f t="shared" si="609"/>
        <v>5.7666369609366473E-7</v>
      </c>
      <c r="BI433" s="5">
        <f t="shared" si="610"/>
        <v>1.3165262982846582E-7</v>
      </c>
      <c r="BJ433" s="8">
        <f t="shared" si="611"/>
        <v>0.4986831399292756</v>
      </c>
      <c r="BK433" s="8">
        <f t="shared" si="612"/>
        <v>0.31917806821620404</v>
      </c>
      <c r="BL433" s="8">
        <f t="shared" si="613"/>
        <v>0.17682411401364834</v>
      </c>
      <c r="BM433" s="8">
        <f t="shared" si="614"/>
        <v>0.24414117524455883</v>
      </c>
      <c r="BN433" s="8">
        <f t="shared" si="615"/>
        <v>0.75567050124471247</v>
      </c>
    </row>
    <row r="434" spans="1:66" x14ac:dyDescent="0.25">
      <c r="A434" t="s">
        <v>27</v>
      </c>
      <c r="B434" t="s">
        <v>192</v>
      </c>
      <c r="C434" t="s">
        <v>31</v>
      </c>
      <c r="D434" t="s">
        <v>497</v>
      </c>
      <c r="E434">
        <f>VLOOKUP(A434,home!$A$2:$E$405,3,FALSE)</f>
        <v>1.2700296735904999</v>
      </c>
      <c r="F434">
        <f>VLOOKUP(B434,home!$B$2:$E$405,3,FALSE)</f>
        <v>1.08</v>
      </c>
      <c r="G434">
        <f>VLOOKUP(C434,away!$B$2:$E$405,4,FALSE)</f>
        <v>0.97</v>
      </c>
      <c r="H434">
        <f>VLOOKUP(A434,away!$A$2:$E$405,3,FALSE)</f>
        <v>1.07418397626113</v>
      </c>
      <c r="I434">
        <f>VLOOKUP(C434,away!$B$2:$E$405,3,FALSE)</f>
        <v>0.79</v>
      </c>
      <c r="J434">
        <f>VLOOKUP(B434,home!$B$2:$E$405,4,FALSE)</f>
        <v>0.87</v>
      </c>
      <c r="K434" s="3">
        <f t="shared" si="560"/>
        <v>1.3304830860534076</v>
      </c>
      <c r="L434" s="3">
        <f t="shared" si="561"/>
        <v>0.7382866468842747</v>
      </c>
      <c r="M434" s="5">
        <f t="shared" si="562"/>
        <v>0.12634111944986604</v>
      </c>
      <c r="N434" s="5">
        <f t="shared" si="563"/>
        <v>0.1680947225011</v>
      </c>
      <c r="O434" s="5">
        <f t="shared" si="564"/>
        <v>9.3275961442247216E-2</v>
      </c>
      <c r="P434" s="5">
        <f t="shared" si="565"/>
        <v>0.12410208903427974</v>
      </c>
      <c r="Q434" s="5">
        <f t="shared" si="566"/>
        <v>0.11182359257127737</v>
      </c>
      <c r="R434" s="5">
        <f t="shared" si="567"/>
        <v>3.4432198404051796E-2</v>
      </c>
      <c r="S434" s="5">
        <f t="shared" si="568"/>
        <v>3.0475684736954875E-2</v>
      </c>
      <c r="T434" s="5">
        <f t="shared" si="569"/>
        <v>8.255786520200166E-2</v>
      </c>
      <c r="U434" s="5">
        <f t="shared" si="570"/>
        <v>4.5811457592226053E-2</v>
      </c>
      <c r="V434" s="5">
        <f t="shared" si="571"/>
        <v>3.3261768325438638E-3</v>
      </c>
      <c r="W434" s="5">
        <f t="shared" si="572"/>
        <v>4.9593132845937325E-2</v>
      </c>
      <c r="X434" s="5">
        <f t="shared" si="573"/>
        <v>3.6613947757313456E-2</v>
      </c>
      <c r="Y434" s="5">
        <f t="shared" si="574"/>
        <v>1.3515794359471481E-2</v>
      </c>
      <c r="Z434" s="5">
        <f t="shared" si="575"/>
        <v>8.473610768193824E-3</v>
      </c>
      <c r="AA434" s="5">
        <f t="shared" si="576"/>
        <v>1.1273995804881906E-2</v>
      </c>
      <c r="AB434" s="5">
        <f t="shared" si="577"/>
        <v>7.4999303653162271E-3</v>
      </c>
      <c r="AC434" s="5">
        <f t="shared" si="578"/>
        <v>2.0420187387008853E-4</v>
      </c>
      <c r="AD434" s="5">
        <f t="shared" si="579"/>
        <v>1.6495706108979838E-2</v>
      </c>
      <c r="AE434" s="5">
        <f t="shared" si="580"/>
        <v>1.2178559551187171E-2</v>
      </c>
      <c r="AF434" s="5">
        <f t="shared" si="581"/>
        <v>4.495633947463217E-3</v>
      </c>
      <c r="AG434" s="5">
        <f t="shared" si="582"/>
        <v>1.1063555042305777E-3</v>
      </c>
      <c r="AH434" s="5">
        <f t="shared" si="583"/>
        <v>1.5639884202630753E-3</v>
      </c>
      <c r="AI434" s="5">
        <f t="shared" si="584"/>
        <v>2.0808601399434105E-3</v>
      </c>
      <c r="AJ434" s="5">
        <f t="shared" si="585"/>
        <v>1.3842746103187174E-3</v>
      </c>
      <c r="AK434" s="5">
        <f t="shared" si="586"/>
        <v>6.1391798516074168E-4</v>
      </c>
      <c r="AL434" s="5">
        <f t="shared" si="587"/>
        <v>8.0233194837405299E-6</v>
      </c>
      <c r="AM434" s="5">
        <f t="shared" si="588"/>
        <v>4.3894515941011085E-3</v>
      </c>
      <c r="AN434" s="5">
        <f t="shared" si="589"/>
        <v>3.240673499069742E-3</v>
      </c>
      <c r="AO434" s="5">
        <f t="shared" si="590"/>
        <v>1.1962729856374648E-3</v>
      </c>
      <c r="AP434" s="5">
        <f t="shared" si="591"/>
        <v>2.9439745710817462E-4</v>
      </c>
      <c r="AQ434" s="5">
        <f t="shared" si="592"/>
        <v>5.4337427864912823E-5</v>
      </c>
      <c r="AR434" s="5">
        <f t="shared" si="593"/>
        <v>2.30934353312372E-4</v>
      </c>
      <c r="AS434" s="5">
        <f t="shared" si="594"/>
        <v>3.0725425107079271E-4</v>
      </c>
      <c r="AT434" s="5">
        <f t="shared" si="595"/>
        <v>2.0439829208384843E-4</v>
      </c>
      <c r="AU434" s="5">
        <f t="shared" si="596"/>
        <v>9.0649490145254793E-5</v>
      </c>
      <c r="AV434" s="5">
        <f t="shared" si="597"/>
        <v>3.0151903349406661E-5</v>
      </c>
      <c r="AW434" s="5">
        <f t="shared" si="598"/>
        <v>2.1892026067058986E-7</v>
      </c>
      <c r="AX434" s="5">
        <f t="shared" si="599"/>
        <v>9.7334851716694758E-4</v>
      </c>
      <c r="AY434" s="5">
        <f t="shared" si="600"/>
        <v>7.1861021298896658E-4</v>
      </c>
      <c r="AZ434" s="5">
        <f t="shared" si="601"/>
        <v>2.6527016228220933E-4</v>
      </c>
      <c r="BA434" s="5">
        <f t="shared" si="602"/>
        <v>6.5281806209926564E-5</v>
      </c>
      <c r="BB434" s="5">
        <f t="shared" si="603"/>
        <v>1.2049171452318925E-5</v>
      </c>
      <c r="BC434" s="5">
        <f t="shared" si="604"/>
        <v>1.7791484778532534E-6</v>
      </c>
      <c r="BD434" s="5">
        <f t="shared" si="605"/>
        <v>2.8415958226229905E-5</v>
      </c>
      <c r="BE434" s="5">
        <f t="shared" si="606"/>
        <v>3.7806951793999081E-5</v>
      </c>
      <c r="BF434" s="5">
        <f t="shared" si="607"/>
        <v>2.5150754948576162E-5</v>
      </c>
      <c r="BG434" s="5">
        <f t="shared" si="608"/>
        <v>1.1154218020184873E-5</v>
      </c>
      <c r="BH434" s="5">
        <f t="shared" si="609"/>
        <v>3.7101246035020274E-6</v>
      </c>
      <c r="BI434" s="5">
        <f t="shared" si="610"/>
        <v>9.8725160642201051E-7</v>
      </c>
      <c r="BJ434" s="8">
        <f t="shared" si="611"/>
        <v>0.50768678233132158</v>
      </c>
      <c r="BK434" s="8">
        <f t="shared" si="612"/>
        <v>0.28517590545998739</v>
      </c>
      <c r="BL434" s="8">
        <f t="shared" si="613"/>
        <v>0.19890719831356976</v>
      </c>
      <c r="BM434" s="8">
        <f t="shared" si="614"/>
        <v>0.34145542217752223</v>
      </c>
      <c r="BN434" s="8">
        <f t="shared" si="615"/>
        <v>0.65806968340282213</v>
      </c>
    </row>
    <row r="435" spans="1:66" x14ac:dyDescent="0.25">
      <c r="A435" t="s">
        <v>32</v>
      </c>
      <c r="B435" t="s">
        <v>209</v>
      </c>
      <c r="C435" t="s">
        <v>310</v>
      </c>
      <c r="D435" t="s">
        <v>497</v>
      </c>
      <c r="E435">
        <f>VLOOKUP(A435,home!$A$2:$E$405,3,FALSE)</f>
        <v>1.2380952380952399</v>
      </c>
      <c r="F435">
        <f>VLOOKUP(B435,home!$B$2:$E$405,3,FALSE)</f>
        <v>0.98</v>
      </c>
      <c r="G435">
        <f>VLOOKUP(C435,away!$B$2:$E$405,4,FALSE)</f>
        <v>0.98</v>
      </c>
      <c r="H435">
        <f>VLOOKUP(A435,away!$A$2:$E$405,3,FALSE)</f>
        <v>1.15079365079365</v>
      </c>
      <c r="I435">
        <f>VLOOKUP(C435,away!$B$2:$E$405,3,FALSE)</f>
        <v>0.87</v>
      </c>
      <c r="J435">
        <f>VLOOKUP(B435,home!$B$2:$E$405,4,FALSE)</f>
        <v>1.37</v>
      </c>
      <c r="K435" s="3">
        <f t="shared" si="560"/>
        <v>1.1890666666666685</v>
      </c>
      <c r="L435" s="3">
        <f t="shared" si="561"/>
        <v>1.3716309523809516</v>
      </c>
      <c r="M435" s="5">
        <f t="shared" si="562"/>
        <v>7.7250829990560918E-2</v>
      </c>
      <c r="N435" s="5">
        <f t="shared" si="563"/>
        <v>9.1856386914109772E-2</v>
      </c>
      <c r="O435" s="5">
        <f t="shared" si="564"/>
        <v>0.10595962951217205</v>
      </c>
      <c r="P435" s="5">
        <f t="shared" si="565"/>
        <v>0.12599306346527356</v>
      </c>
      <c r="Q435" s="5">
        <f t="shared" si="566"/>
        <v>5.4611683900002164E-2</v>
      </c>
      <c r="R435" s="5">
        <f t="shared" si="567"/>
        <v>7.2668753770856687E-2</v>
      </c>
      <c r="S435" s="5">
        <f t="shared" si="568"/>
        <v>5.1372431996213164E-2</v>
      </c>
      <c r="T435" s="5">
        <f t="shared" si="569"/>
        <v>7.4907075998887448E-2</v>
      </c>
      <c r="U435" s="5">
        <f t="shared" si="570"/>
        <v>8.6407992817133447E-2</v>
      </c>
      <c r="V435" s="5">
        <f t="shared" si="571"/>
        <v>9.3096016439135898E-3</v>
      </c>
      <c r="W435" s="5">
        <f t="shared" si="572"/>
        <v>2.1645644312009781E-2</v>
      </c>
      <c r="X435" s="5">
        <f t="shared" si="573"/>
        <v>2.9689835722581305E-2</v>
      </c>
      <c r="Y435" s="5">
        <f t="shared" si="574"/>
        <v>2.03617488240991E-2</v>
      </c>
      <c r="Z435" s="5">
        <f t="shared" si="575"/>
        <v>3.3224903981019002E-2</v>
      </c>
      <c r="AA435" s="5">
        <f t="shared" si="576"/>
        <v>3.9506625827030392E-2</v>
      </c>
      <c r="AB435" s="5">
        <f t="shared" si="577"/>
        <v>2.3488005941697178E-2</v>
      </c>
      <c r="AC435" s="5">
        <f t="shared" si="578"/>
        <v>9.4897461854239861E-4</v>
      </c>
      <c r="AD435" s="5">
        <f t="shared" si="579"/>
        <v>6.4345285324834507E-3</v>
      </c>
      <c r="AE435" s="5">
        <f t="shared" si="580"/>
        <v>8.8257984991326824E-3</v>
      </c>
      <c r="AF435" s="5">
        <f t="shared" si="581"/>
        <v>6.0528692004438679E-3</v>
      </c>
      <c r="AG435" s="5">
        <f t="shared" si="582"/>
        <v>2.7674342486807171E-3</v>
      </c>
      <c r="AH435" s="5">
        <f t="shared" si="583"/>
        <v>1.139307667256269E-2</v>
      </c>
      <c r="AI435" s="5">
        <f t="shared" si="584"/>
        <v>1.3547127702121894E-2</v>
      </c>
      <c r="AJ435" s="5">
        <f t="shared" si="585"/>
        <v>8.0542189898348843E-3</v>
      </c>
      <c r="AK435" s="5">
        <f t="shared" si="586"/>
        <v>3.1923344422821165E-3</v>
      </c>
      <c r="AL435" s="5">
        <f t="shared" si="587"/>
        <v>6.1909610216773344E-5</v>
      </c>
      <c r="AM435" s="5">
        <f t="shared" si="588"/>
        <v>1.5302166787383334E-3</v>
      </c>
      <c r="AN435" s="5">
        <f t="shared" si="589"/>
        <v>2.0988925604070769E-3</v>
      </c>
      <c r="AO435" s="5">
        <f t="shared" si="590"/>
        <v>1.4394530007882267E-3</v>
      </c>
      <c r="AP435" s="5">
        <f t="shared" si="591"/>
        <v>6.581327634595913E-4</v>
      </c>
      <c r="AQ435" s="5">
        <f t="shared" si="592"/>
        <v>2.2567881728429665E-4</v>
      </c>
      <c r="AR435" s="5">
        <f t="shared" si="593"/>
        <v>3.1254193213872739E-3</v>
      </c>
      <c r="AS435" s="5">
        <f t="shared" si="594"/>
        <v>3.716331934417567E-3</v>
      </c>
      <c r="AT435" s="5">
        <f t="shared" si="595"/>
        <v>2.2094832127423948E-3</v>
      </c>
      <c r="AU435" s="5">
        <f t="shared" si="596"/>
        <v>8.757409462771871E-4</v>
      </c>
      <c r="AV435" s="5">
        <f t="shared" si="597"/>
        <v>2.6032859196333219E-4</v>
      </c>
      <c r="AW435" s="5">
        <f t="shared" si="598"/>
        <v>2.8047816049014701E-6</v>
      </c>
      <c r="AX435" s="5">
        <f t="shared" si="599"/>
        <v>3.0325494091085491E-4</v>
      </c>
      <c r="AY435" s="5">
        <f t="shared" si="600"/>
        <v>4.1595386341578515E-4</v>
      </c>
      <c r="AZ435" s="5">
        <f t="shared" si="601"/>
        <v>2.8526759691176488E-4</v>
      </c>
      <c r="BA435" s="5">
        <f t="shared" si="602"/>
        <v>1.3042728854516982E-4</v>
      </c>
      <c r="BB435" s="5">
        <f t="shared" si="603"/>
        <v>4.4724526500919103E-5</v>
      </c>
      <c r="BC435" s="5">
        <f t="shared" si="604"/>
        <v>1.226910897584856E-5</v>
      </c>
      <c r="BD435" s="5">
        <f t="shared" si="605"/>
        <v>7.1448698006404139E-4</v>
      </c>
      <c r="BE435" s="5">
        <f t="shared" si="606"/>
        <v>8.4957265176148413E-4</v>
      </c>
      <c r="BF435" s="5">
        <f t="shared" si="607"/>
        <v>5.050992605605953E-4</v>
      </c>
      <c r="BG435" s="5">
        <f t="shared" si="608"/>
        <v>2.0019889803019538E-4</v>
      </c>
      <c r="BH435" s="5">
        <f t="shared" si="609"/>
        <v>5.9512459087776165E-5</v>
      </c>
      <c r="BI435" s="5">
        <f t="shared" si="610"/>
        <v>1.4152856270527699E-5</v>
      </c>
      <c r="BJ435" s="8">
        <f t="shared" si="611"/>
        <v>0.32429727729836816</v>
      </c>
      <c r="BK435" s="8">
        <f t="shared" si="612"/>
        <v>0.26535276518813622</v>
      </c>
      <c r="BL435" s="8">
        <f t="shared" si="613"/>
        <v>0.37674809278825372</v>
      </c>
      <c r="BM435" s="8">
        <f t="shared" si="614"/>
        <v>0.47086954262099107</v>
      </c>
      <c r="BN435" s="8">
        <f t="shared" si="615"/>
        <v>0.5283403475529751</v>
      </c>
    </row>
    <row r="436" spans="1:66" x14ac:dyDescent="0.25">
      <c r="A436" t="s">
        <v>32</v>
      </c>
      <c r="B436" t="s">
        <v>309</v>
      </c>
      <c r="C436" t="s">
        <v>211</v>
      </c>
      <c r="D436" t="s">
        <v>497</v>
      </c>
      <c r="E436">
        <f>VLOOKUP(A436,home!$A$2:$E$405,3,FALSE)</f>
        <v>1.2380952380952399</v>
      </c>
      <c r="F436">
        <f>VLOOKUP(B436,home!$B$2:$E$405,3,FALSE)</f>
        <v>1.04</v>
      </c>
      <c r="G436">
        <f>VLOOKUP(C436,away!$B$2:$E$405,4,FALSE)</f>
        <v>1.85</v>
      </c>
      <c r="H436">
        <f>VLOOKUP(A436,away!$A$2:$E$405,3,FALSE)</f>
        <v>1.15079365079365</v>
      </c>
      <c r="I436">
        <f>VLOOKUP(C436,away!$B$2:$E$405,3,FALSE)</f>
        <v>0.87</v>
      </c>
      <c r="J436">
        <f>VLOOKUP(B436,home!$B$2:$E$405,4,FALSE)</f>
        <v>1.24</v>
      </c>
      <c r="K436" s="3">
        <f t="shared" si="560"/>
        <v>2.3820952380952418</v>
      </c>
      <c r="L436" s="3">
        <f t="shared" si="561"/>
        <v>1.2414761904761897</v>
      </c>
      <c r="M436" s="5">
        <f t="shared" si="562"/>
        <v>2.6687194681317458E-2</v>
      </c>
      <c r="N436" s="5">
        <f t="shared" si="563"/>
        <v>6.3571439368486984E-2</v>
      </c>
      <c r="O436" s="5">
        <f t="shared" si="564"/>
        <v>3.3131516787458432E-2</v>
      </c>
      <c r="P436" s="5">
        <f t="shared" si="565"/>
        <v>7.8922428370277298E-2</v>
      </c>
      <c r="Q436" s="5">
        <f t="shared" si="566"/>
        <v>7.5716611499266631E-2</v>
      </c>
      <c r="R436" s="5">
        <f t="shared" si="567"/>
        <v>2.0565994622995912E-2</v>
      </c>
      <c r="S436" s="5">
        <f t="shared" si="568"/>
        <v>5.8349610873693933E-2</v>
      </c>
      <c r="T436" s="5">
        <f t="shared" si="569"/>
        <v>9.4000370399875188E-2</v>
      </c>
      <c r="U436" s="5">
        <f t="shared" si="570"/>
        <v>4.899015785813092E-2</v>
      </c>
      <c r="V436" s="5">
        <f t="shared" si="571"/>
        <v>1.9173127951455256E-2</v>
      </c>
      <c r="W436" s="5">
        <f t="shared" si="572"/>
        <v>6.0121393232370153E-2</v>
      </c>
      <c r="X436" s="5">
        <f t="shared" si="573"/>
        <v>7.4639278236243875E-2</v>
      </c>
      <c r="Y436" s="5">
        <f t="shared" si="574"/>
        <v>4.6331443402312218E-2</v>
      </c>
      <c r="Z436" s="5">
        <f t="shared" si="575"/>
        <v>8.5107308859702566E-3</v>
      </c>
      <c r="AA436" s="5">
        <f t="shared" si="576"/>
        <v>2.0273371516179851E-2</v>
      </c>
      <c r="AB436" s="5">
        <f t="shared" si="577"/>
        <v>2.4146550874413867E-2</v>
      </c>
      <c r="AC436" s="5">
        <f t="shared" si="578"/>
        <v>3.5438106071387842E-3</v>
      </c>
      <c r="AD436" s="5">
        <f t="shared" si="579"/>
        <v>3.5803721131620114E-2</v>
      </c>
      <c r="AE436" s="5">
        <f t="shared" si="580"/>
        <v>4.4449467315355588E-2</v>
      </c>
      <c r="AF436" s="5">
        <f t="shared" si="581"/>
        <v>2.7591477675681788E-2</v>
      </c>
      <c r="AG436" s="5">
        <f t="shared" si="582"/>
        <v>1.1418054198138088E-2</v>
      </c>
      <c r="AH436" s="5">
        <f t="shared" si="583"/>
        <v>2.6414674396206001E-3</v>
      </c>
      <c r="AI436" s="5">
        <f t="shared" si="584"/>
        <v>6.2922270095038622E-3</v>
      </c>
      <c r="AJ436" s="5">
        <f t="shared" si="585"/>
        <v>7.4943419981767078E-3</v>
      </c>
      <c r="AK436" s="5">
        <f t="shared" si="586"/>
        <v>5.950745462171305E-3</v>
      </c>
      <c r="AL436" s="5">
        <f t="shared" si="587"/>
        <v>4.1920650280343738E-4</v>
      </c>
      <c r="AM436" s="5">
        <f t="shared" si="588"/>
        <v>1.705757472274445E-2</v>
      </c>
      <c r="AN436" s="5">
        <f t="shared" si="589"/>
        <v>2.1176572885555731E-2</v>
      </c>
      <c r="AO436" s="5">
        <f t="shared" si="590"/>
        <v>1.3145105516650553E-2</v>
      </c>
      <c r="AP436" s="5">
        <f t="shared" si="591"/>
        <v>5.4397785067396252E-3</v>
      </c>
      <c r="AQ436" s="5">
        <f t="shared" si="592"/>
        <v>1.688338874395341E-3</v>
      </c>
      <c r="AR436" s="5">
        <f t="shared" si="593"/>
        <v>6.5586378684141572E-4</v>
      </c>
      <c r="AS436" s="5">
        <f t="shared" si="594"/>
        <v>1.5623300034740492E-3</v>
      </c>
      <c r="AT436" s="5">
        <f t="shared" si="595"/>
        <v>1.8608094308044277E-3</v>
      </c>
      <c r="AU436" s="5">
        <f t="shared" si="596"/>
        <v>1.4775417613739816E-3</v>
      </c>
      <c r="AV436" s="5">
        <f t="shared" si="597"/>
        <v>8.7991129846395444E-4</v>
      </c>
      <c r="AW436" s="5">
        <f t="shared" si="598"/>
        <v>3.4436818840706144E-5</v>
      </c>
      <c r="AX436" s="5">
        <f t="shared" si="599"/>
        <v>6.7721279200838886E-3</v>
      </c>
      <c r="AY436" s="5">
        <f t="shared" si="600"/>
        <v>8.4074355716431872E-3</v>
      </c>
      <c r="AZ436" s="5">
        <f t="shared" si="601"/>
        <v>5.2188155425787969E-3</v>
      </c>
      <c r="BA436" s="5">
        <f t="shared" si="602"/>
        <v>2.1596784128662182E-3</v>
      </c>
      <c r="BB436" s="5">
        <f t="shared" si="603"/>
        <v>6.7029733216470387E-4</v>
      </c>
      <c r="BC436" s="5">
        <f t="shared" si="604"/>
        <v>1.6643163568443801E-4</v>
      </c>
      <c r="BD436" s="5">
        <f t="shared" si="605"/>
        <v>1.3570654592652787E-4</v>
      </c>
      <c r="BE436" s="5">
        <f t="shared" si="606"/>
        <v>3.2326591682993531E-4</v>
      </c>
      <c r="BF436" s="5">
        <f t="shared" si="607"/>
        <v>3.8502510055954078E-4</v>
      </c>
      <c r="BG436" s="5">
        <f t="shared" si="608"/>
        <v>3.0572215286334121E-4</v>
      </c>
      <c r="BH436" s="5">
        <f t="shared" si="609"/>
        <v>1.8206482112899771E-4</v>
      </c>
      <c r="BI436" s="5">
        <f t="shared" si="610"/>
        <v>8.6739148687209474E-5</v>
      </c>
      <c r="BJ436" s="8">
        <f t="shared" si="611"/>
        <v>0.61554541338045765</v>
      </c>
      <c r="BK436" s="8">
        <f t="shared" si="612"/>
        <v>0.19550281455832938</v>
      </c>
      <c r="BL436" s="8">
        <f t="shared" si="613"/>
        <v>0.17734135353560485</v>
      </c>
      <c r="BM436" s="8">
        <f t="shared" si="614"/>
        <v>0.68993212827775685</v>
      </c>
      <c r="BN436" s="8">
        <f t="shared" si="615"/>
        <v>0.29859518532980273</v>
      </c>
    </row>
    <row r="437" spans="1:66" x14ac:dyDescent="0.25">
      <c r="A437" t="s">
        <v>32</v>
      </c>
      <c r="B437" t="s">
        <v>331</v>
      </c>
      <c r="C437" t="s">
        <v>313</v>
      </c>
      <c r="D437" t="s">
        <v>497</v>
      </c>
      <c r="E437">
        <f>VLOOKUP(A437,home!$A$2:$E$405,3,FALSE)</f>
        <v>1.2380952380952399</v>
      </c>
      <c r="F437">
        <f>VLOOKUP(B437,home!$B$2:$E$405,3,FALSE)</f>
        <v>0.69</v>
      </c>
      <c r="G437">
        <f>VLOOKUP(C437,away!$B$2:$E$405,4,FALSE)</f>
        <v>1.1499999999999999</v>
      </c>
      <c r="H437">
        <f>VLOOKUP(A437,away!$A$2:$E$405,3,FALSE)</f>
        <v>1.15079365079365</v>
      </c>
      <c r="I437">
        <f>VLOOKUP(C437,away!$B$2:$E$405,3,FALSE)</f>
        <v>0.81</v>
      </c>
      <c r="J437">
        <f>VLOOKUP(B437,home!$B$2:$E$405,4,FALSE)</f>
        <v>0.93</v>
      </c>
      <c r="K437" s="3">
        <f t="shared" si="560"/>
        <v>0.98242857142857265</v>
      </c>
      <c r="L437" s="3">
        <f t="shared" si="561"/>
        <v>0.86689285714285669</v>
      </c>
      <c r="M437" s="5">
        <f t="shared" si="562"/>
        <v>0.15734389917103569</v>
      </c>
      <c r="N437" s="5">
        <f t="shared" si="563"/>
        <v>0.154579142085602</v>
      </c>
      <c r="O437" s="5">
        <f t="shared" si="564"/>
        <v>0.1364003023063767</v>
      </c>
      <c r="P437" s="5">
        <f t="shared" si="565"/>
        <v>0.13400355413727913</v>
      </c>
      <c r="Q437" s="5">
        <f t="shared" si="566"/>
        <v>7.5931482865906147E-2</v>
      </c>
      <c r="R437" s="5">
        <f t="shared" si="567"/>
        <v>5.9122223890762132E-2</v>
      </c>
      <c r="S437" s="5">
        <f t="shared" si="568"/>
        <v>2.8531377155435734E-2</v>
      </c>
      <c r="T437" s="5">
        <f t="shared" si="569"/>
        <v>6.5824460128719245E-2</v>
      </c>
      <c r="U437" s="5">
        <f t="shared" si="570"/>
        <v>5.8083361956681671E-2</v>
      </c>
      <c r="V437" s="5">
        <f t="shared" si="571"/>
        <v>2.6998935053179694E-3</v>
      </c>
      <c r="W437" s="5">
        <f t="shared" si="572"/>
        <v>2.486575274613511E-2</v>
      </c>
      <c r="X437" s="5">
        <f t="shared" si="573"/>
        <v>2.1555943443104901E-2</v>
      </c>
      <c r="Y437" s="5">
        <f t="shared" si="574"/>
        <v>9.3433466999015159E-3</v>
      </c>
      <c r="Z437" s="5">
        <f t="shared" si="575"/>
        <v>1.7084211196434152E-2</v>
      </c>
      <c r="AA437" s="5">
        <f t="shared" si="576"/>
        <v>1.6784017199696834E-2</v>
      </c>
      <c r="AB437" s="5">
        <f t="shared" si="577"/>
        <v>8.2445490201653732E-3</v>
      </c>
      <c r="AC437" s="5">
        <f t="shared" si="578"/>
        <v>1.4371200893825505E-4</v>
      </c>
      <c r="AD437" s="5">
        <f t="shared" si="579"/>
        <v>6.1072064869704045E-3</v>
      </c>
      <c r="AE437" s="5">
        <f t="shared" si="580"/>
        <v>5.2942936806511624E-3</v>
      </c>
      <c r="AF437" s="5">
        <f t="shared" si="581"/>
        <v>2.2947926876865283E-3</v>
      </c>
      <c r="AG437" s="5">
        <f t="shared" si="582"/>
        <v>6.631131298597034E-4</v>
      </c>
      <c r="AH437" s="5">
        <f t="shared" si="583"/>
        <v>3.7025451640271948E-3</v>
      </c>
      <c r="AI437" s="5">
        <f t="shared" si="584"/>
        <v>3.6374861561450076E-3</v>
      </c>
      <c r="AJ437" s="5">
        <f t="shared" si="585"/>
        <v>1.7867851639863743E-3</v>
      </c>
      <c r="AK437" s="5">
        <f t="shared" si="586"/>
        <v>5.8512959870163405E-4</v>
      </c>
      <c r="AL437" s="5">
        <f t="shared" si="587"/>
        <v>4.8957525703620451E-6</v>
      </c>
      <c r="AM437" s="5">
        <f t="shared" si="588"/>
        <v>1.1999788288827296E-3</v>
      </c>
      <c r="AN437" s="5">
        <f t="shared" si="589"/>
        <v>1.0402530754810887E-3</v>
      </c>
      <c r="AO437" s="5">
        <f t="shared" si="590"/>
        <v>4.5089398037772226E-4</v>
      </c>
      <c r="AP437" s="5">
        <f t="shared" si="591"/>
        <v>1.3029225697271964E-4</v>
      </c>
      <c r="AQ437" s="5">
        <f t="shared" si="592"/>
        <v>2.8237356727668046E-5</v>
      </c>
      <c r="AR437" s="5">
        <f t="shared" si="593"/>
        <v>6.4194199118880056E-4</v>
      </c>
      <c r="AS437" s="5">
        <f t="shared" si="594"/>
        <v>6.3066215334362679E-4</v>
      </c>
      <c r="AT437" s="5">
        <f t="shared" si="595"/>
        <v>3.0979025918172328E-4</v>
      </c>
      <c r="AU437" s="5">
        <f t="shared" si="596"/>
        <v>1.0144893392346257E-4</v>
      </c>
      <c r="AV437" s="5">
        <f t="shared" si="597"/>
        <v>2.4916582806844746E-5</v>
      </c>
      <c r="AW437" s="5">
        <f t="shared" si="598"/>
        <v>1.158199488264621E-7</v>
      </c>
      <c r="AX437" s="5">
        <f t="shared" si="599"/>
        <v>1.9648224776729853E-4</v>
      </c>
      <c r="AY437" s="5">
        <f t="shared" si="600"/>
        <v>1.703290571448441E-4</v>
      </c>
      <c r="AZ437" s="5">
        <f t="shared" si="601"/>
        <v>7.3828521501371396E-5</v>
      </c>
      <c r="BA437" s="5">
        <f t="shared" si="602"/>
        <v>2.1333805980985563E-5</v>
      </c>
      <c r="BB437" s="5">
        <f t="shared" si="603"/>
        <v>4.6235310051469835E-6</v>
      </c>
      <c r="BC437" s="5">
        <f t="shared" si="604"/>
        <v>8.0162120062809072E-7</v>
      </c>
      <c r="BD437" s="5">
        <f t="shared" si="605"/>
        <v>9.2749154476938961E-5</v>
      </c>
      <c r="BE437" s="5">
        <f t="shared" si="606"/>
        <v>9.111941933398715E-5</v>
      </c>
      <c r="BF437" s="5">
        <f t="shared" si="607"/>
        <v>4.475916048284502E-5</v>
      </c>
      <c r="BG437" s="5">
        <f t="shared" si="608"/>
        <v>1.4657559363834555E-5</v>
      </c>
      <c r="BH437" s="5">
        <f t="shared" si="609"/>
        <v>3.6000012766103692E-6</v>
      </c>
      <c r="BI437" s="5">
        <f t="shared" si="610"/>
        <v>7.0734882226427286E-7</v>
      </c>
      <c r="BJ437" s="8">
        <f t="shared" si="611"/>
        <v>0.36977658823757897</v>
      </c>
      <c r="BK437" s="8">
        <f t="shared" si="612"/>
        <v>0.32289766078772197</v>
      </c>
      <c r="BL437" s="8">
        <f t="shared" si="613"/>
        <v>0.29030275302074388</v>
      </c>
      <c r="BM437" s="8">
        <f t="shared" si="614"/>
        <v>0.28251039554832119</v>
      </c>
      <c r="BN437" s="8">
        <f t="shared" si="615"/>
        <v>0.71738060445696183</v>
      </c>
    </row>
    <row r="438" spans="1:66" x14ac:dyDescent="0.25">
      <c r="A438" t="s">
        <v>32</v>
      </c>
      <c r="B438" t="s">
        <v>36</v>
      </c>
      <c r="C438" t="s">
        <v>312</v>
      </c>
      <c r="D438" t="s">
        <v>497</v>
      </c>
      <c r="E438">
        <f>VLOOKUP(A438,home!$A$2:$E$405,3,FALSE)</f>
        <v>1.2380952380952399</v>
      </c>
      <c r="F438">
        <f>VLOOKUP(B438,home!$B$2:$E$405,3,FALSE)</f>
        <v>1.38</v>
      </c>
      <c r="G438">
        <f>VLOOKUP(C438,away!$B$2:$E$405,4,FALSE)</f>
        <v>1.1499999999999999</v>
      </c>
      <c r="H438">
        <f>VLOOKUP(A438,away!$A$2:$E$405,3,FALSE)</f>
        <v>1.15079365079365</v>
      </c>
      <c r="I438">
        <f>VLOOKUP(C438,away!$B$2:$E$405,3,FALSE)</f>
        <v>0.92</v>
      </c>
      <c r="J438">
        <f>VLOOKUP(B438,home!$B$2:$E$405,4,FALSE)</f>
        <v>0.62</v>
      </c>
      <c r="K438" s="3">
        <f t="shared" si="560"/>
        <v>1.9648571428571453</v>
      </c>
      <c r="L438" s="3">
        <f t="shared" si="561"/>
        <v>0.656412698412698</v>
      </c>
      <c r="M438" s="5">
        <f t="shared" si="562"/>
        <v>7.2710473420010593E-2</v>
      </c>
      <c r="N438" s="5">
        <f t="shared" si="563"/>
        <v>0.14286569305983243</v>
      </c>
      <c r="O438" s="5">
        <f t="shared" si="564"/>
        <v>4.7728078060493909E-2</v>
      </c>
      <c r="P438" s="5">
        <f t="shared" si="565"/>
        <v>9.3778855092004856E-2</v>
      </c>
      <c r="Q438" s="5">
        <f t="shared" si="566"/>
        <v>0.14035533873892417</v>
      </c>
      <c r="R438" s="5">
        <f t="shared" si="567"/>
        <v>1.5664658254870348E-2</v>
      </c>
      <c r="S438" s="5">
        <f t="shared" si="568"/>
        <v>3.023798790157144E-2</v>
      </c>
      <c r="T438" s="5">
        <f t="shared" si="569"/>
        <v>9.2131026638245475E-2</v>
      </c>
      <c r="U438" s="5">
        <f t="shared" si="570"/>
        <v>3.0778815662498148E-2</v>
      </c>
      <c r="V438" s="5">
        <f t="shared" si="571"/>
        <v>4.3332957754166138E-3</v>
      </c>
      <c r="W438" s="5">
        <f t="shared" si="572"/>
        <v>9.1926063286436446E-2</v>
      </c>
      <c r="X438" s="5">
        <f t="shared" si="573"/>
        <v>6.0341435256306197E-2</v>
      </c>
      <c r="Y438" s="5">
        <f t="shared" si="574"/>
        <v>1.9804442171343532E-2</v>
      </c>
      <c r="Z438" s="5">
        <f t="shared" si="575"/>
        <v>3.427493531597397E-3</v>
      </c>
      <c r="AA438" s="5">
        <f t="shared" si="576"/>
        <v>6.7345351476558084E-3</v>
      </c>
      <c r="AB438" s="5">
        <f t="shared" si="577"/>
        <v>6.6161997443470091E-3</v>
      </c>
      <c r="AC438" s="5">
        <f t="shared" si="578"/>
        <v>3.4930620847958398E-4</v>
      </c>
      <c r="AD438" s="5">
        <f t="shared" si="579"/>
        <v>4.5155395515773182E-2</v>
      </c>
      <c r="AE438" s="5">
        <f t="shared" si="580"/>
        <v>2.9640575018401311E-2</v>
      </c>
      <c r="AF438" s="5">
        <f t="shared" si="581"/>
        <v>9.7282249151664068E-3</v>
      </c>
      <c r="AG438" s="5">
        <f t="shared" si="582"/>
        <v>2.128576789110007E-3</v>
      </c>
      <c r="AH438" s="5">
        <f t="shared" si="583"/>
        <v>5.6246256946697868E-4</v>
      </c>
      <c r="AI438" s="5">
        <f t="shared" si="584"/>
        <v>1.1051585972069763E-3</v>
      </c>
      <c r="AJ438" s="5">
        <f t="shared" si="585"/>
        <v>1.0857393818560555E-3</v>
      </c>
      <c r="AK438" s="5">
        <f t="shared" si="586"/>
        <v>7.1110759324039083E-4</v>
      </c>
      <c r="AL438" s="5">
        <f t="shared" si="587"/>
        <v>1.8020807604165234E-5</v>
      </c>
      <c r="AM438" s="5">
        <f t="shared" si="588"/>
        <v>1.7744780283541272E-2</v>
      </c>
      <c r="AN438" s="5">
        <f t="shared" si="589"/>
        <v>1.1647899108659765E-2</v>
      </c>
      <c r="AO438" s="5">
        <f t="shared" si="590"/>
        <v>3.8229144423771086E-3</v>
      </c>
      <c r="AP438" s="5">
        <f t="shared" si="591"/>
        <v>8.3646986164054424E-4</v>
      </c>
      <c r="AQ438" s="5">
        <f t="shared" si="592"/>
        <v>1.3726735975509141E-4</v>
      </c>
      <c r="AR438" s="5">
        <f t="shared" si="593"/>
        <v>7.3841514595991849E-5</v>
      </c>
      <c r="AS438" s="5">
        <f t="shared" si="594"/>
        <v>1.4508802739332473E-4</v>
      </c>
      <c r="AT438" s="5">
        <f t="shared" si="595"/>
        <v>1.4253862348341368E-4</v>
      </c>
      <c r="AU438" s="5">
        <f t="shared" si="596"/>
        <v>9.3356010828136868E-5</v>
      </c>
      <c r="AV438" s="5">
        <f t="shared" si="597"/>
        <v>4.5857806176078447E-5</v>
      </c>
      <c r="AW438" s="5">
        <f t="shared" si="598"/>
        <v>6.4562405503729467E-7</v>
      </c>
      <c r="AX438" s="5">
        <f t="shared" si="599"/>
        <v>5.8109930480911244E-3</v>
      </c>
      <c r="AY438" s="5">
        <f t="shared" si="600"/>
        <v>3.8144096271549234E-3</v>
      </c>
      <c r="AZ438" s="5">
        <f t="shared" si="601"/>
        <v>1.2519134581060684E-3</v>
      </c>
      <c r="BA438" s="5">
        <f t="shared" si="602"/>
        <v>2.739239637381922E-4</v>
      </c>
      <c r="BB438" s="5">
        <f t="shared" si="603"/>
        <v>4.4951792049322183E-5</v>
      </c>
      <c r="BC438" s="5">
        <f t="shared" si="604"/>
        <v>5.9013854235164098E-6</v>
      </c>
      <c r="BD438" s="5">
        <f t="shared" si="605"/>
        <v>8.0784179751392693E-6</v>
      </c>
      <c r="BE438" s="5">
        <f t="shared" si="606"/>
        <v>1.5872937261437949E-5</v>
      </c>
      <c r="BF438" s="5">
        <f t="shared" si="607"/>
        <v>1.5594027078129849E-5</v>
      </c>
      <c r="BG438" s="5">
        <f t="shared" si="608"/>
        <v>1.0213345163457058E-5</v>
      </c>
      <c r="BH438" s="5">
        <f t="shared" si="609"/>
        <v>5.0169410492210217E-6</v>
      </c>
      <c r="BI438" s="5">
        <f t="shared" si="610"/>
        <v>1.9715144911710276E-6</v>
      </c>
      <c r="BJ438" s="8">
        <f t="shared" si="611"/>
        <v>0.67946819572007611</v>
      </c>
      <c r="BK438" s="8">
        <f t="shared" si="612"/>
        <v>0.20524234883224218</v>
      </c>
      <c r="BL438" s="8">
        <f t="shared" si="613"/>
        <v>0.11154418417713109</v>
      </c>
      <c r="BM438" s="8">
        <f t="shared" si="614"/>
        <v>0.48276536163181044</v>
      </c>
      <c r="BN438" s="8">
        <f t="shared" si="615"/>
        <v>0.51310309662613629</v>
      </c>
    </row>
    <row r="439" spans="1:66" x14ac:dyDescent="0.25">
      <c r="A439" t="s">
        <v>32</v>
      </c>
      <c r="B439" t="s">
        <v>34</v>
      </c>
      <c r="C439" t="s">
        <v>208</v>
      </c>
      <c r="D439" t="s">
        <v>497</v>
      </c>
      <c r="E439">
        <f>VLOOKUP(A439,home!$A$2:$E$405,3,FALSE)</f>
        <v>1.2380952380952399</v>
      </c>
      <c r="F439">
        <f>VLOOKUP(B439,home!$B$2:$E$405,3,FALSE)</f>
        <v>0.63</v>
      </c>
      <c r="G439">
        <f>VLOOKUP(C439,away!$B$2:$E$405,4,FALSE)</f>
        <v>0.92</v>
      </c>
      <c r="H439">
        <f>VLOOKUP(A439,away!$A$2:$E$405,3,FALSE)</f>
        <v>1.15079365079365</v>
      </c>
      <c r="I439">
        <f>VLOOKUP(C439,away!$B$2:$E$405,3,FALSE)</f>
        <v>1.44</v>
      </c>
      <c r="J439">
        <f>VLOOKUP(B439,home!$B$2:$E$405,4,FALSE)</f>
        <v>0.74</v>
      </c>
      <c r="K439" s="3">
        <f t="shared" si="560"/>
        <v>0.71760000000000113</v>
      </c>
      <c r="L439" s="3">
        <f t="shared" si="561"/>
        <v>1.2262857142857133</v>
      </c>
      <c r="M439" s="5">
        <f t="shared" si="562"/>
        <v>0.14314664076016709</v>
      </c>
      <c r="N439" s="5">
        <f t="shared" si="563"/>
        <v>0.10272202940949604</v>
      </c>
      <c r="O439" s="5">
        <f t="shared" si="564"/>
        <v>0.17553868061218189</v>
      </c>
      <c r="P439" s="5">
        <f t="shared" si="565"/>
        <v>0.1259665572073019</v>
      </c>
      <c r="Q439" s="5">
        <f t="shared" si="566"/>
        <v>3.6856664152127246E-2</v>
      </c>
      <c r="R439" s="5">
        <f t="shared" si="567"/>
        <v>0.10763028816964061</v>
      </c>
      <c r="S439" s="5">
        <f t="shared" si="568"/>
        <v>2.7712095530843722E-2</v>
      </c>
      <c r="T439" s="5">
        <f t="shared" si="569"/>
        <v>4.5196800725980001E-2</v>
      </c>
      <c r="U439" s="5">
        <f t="shared" si="570"/>
        <v>7.7235494790534209E-2</v>
      </c>
      <c r="V439" s="5">
        <f t="shared" si="571"/>
        <v>2.7095736298282679E-3</v>
      </c>
      <c r="W439" s="5">
        <f t="shared" si="572"/>
        <v>8.816114065188849E-3</v>
      </c>
      <c r="X439" s="5">
        <f t="shared" si="573"/>
        <v>1.0811074733654433E-2</v>
      </c>
      <c r="Y439" s="5">
        <f t="shared" si="574"/>
        <v>6.6287332509778283E-3</v>
      </c>
      <c r="Z439" s="5">
        <f t="shared" si="575"/>
        <v>4.3995161602294962E-2</v>
      </c>
      <c r="AA439" s="5">
        <f t="shared" si="576"/>
        <v>3.1570927965806912E-2</v>
      </c>
      <c r="AB439" s="5">
        <f t="shared" si="577"/>
        <v>1.1327648954131539E-2</v>
      </c>
      <c r="AC439" s="5">
        <f t="shared" si="578"/>
        <v>1.4902360781775685E-4</v>
      </c>
      <c r="AD439" s="5">
        <f t="shared" si="579"/>
        <v>1.5816108632948818E-3</v>
      </c>
      <c r="AE439" s="5">
        <f t="shared" si="580"/>
        <v>1.939506807217608E-3</v>
      </c>
      <c r="AF439" s="5">
        <f t="shared" si="581"/>
        <v>1.1891947452254241E-3</v>
      </c>
      <c r="AG439" s="5">
        <f t="shared" si="582"/>
        <v>4.8609750919119198E-4</v>
      </c>
      <c r="AH439" s="5">
        <f t="shared" si="583"/>
        <v>1.3487659542646425E-2</v>
      </c>
      <c r="AI439" s="5">
        <f t="shared" si="584"/>
        <v>9.6787444878030891E-3</v>
      </c>
      <c r="AJ439" s="5">
        <f t="shared" si="585"/>
        <v>3.4727335222237542E-3</v>
      </c>
      <c r="AK439" s="5">
        <f t="shared" si="586"/>
        <v>8.3067785851592322E-4</v>
      </c>
      <c r="AL439" s="5">
        <f t="shared" si="587"/>
        <v>5.2455274450666957E-6</v>
      </c>
      <c r="AM439" s="5">
        <f t="shared" si="588"/>
        <v>2.2699279110008187E-4</v>
      </c>
      <c r="AN439" s="5">
        <f t="shared" si="589"/>
        <v>2.7835801697187159E-4</v>
      </c>
      <c r="AO439" s="5">
        <f t="shared" si="590"/>
        <v>1.7067322983475318E-4</v>
      </c>
      <c r="AP439" s="5">
        <f t="shared" si="591"/>
        <v>6.9764714519119996E-5</v>
      </c>
      <c r="AQ439" s="5">
        <f t="shared" si="592"/>
        <v>2.1387868194004499E-5</v>
      </c>
      <c r="AR439" s="5">
        <f t="shared" si="593"/>
        <v>3.3079448432593354E-3</v>
      </c>
      <c r="AS439" s="5">
        <f t="shared" si="594"/>
        <v>2.3737812195229026E-3</v>
      </c>
      <c r="AT439" s="5">
        <f t="shared" si="595"/>
        <v>8.5171270156481885E-4</v>
      </c>
      <c r="AU439" s="5">
        <f t="shared" si="596"/>
        <v>2.0372967821430496E-4</v>
      </c>
      <c r="AV439" s="5">
        <f t="shared" si="597"/>
        <v>3.6549104271646363E-5</v>
      </c>
      <c r="AW439" s="5">
        <f t="shared" si="598"/>
        <v>1.2822147303759332E-7</v>
      </c>
      <c r="AX439" s="5">
        <f t="shared" si="599"/>
        <v>2.7148337815569827E-5</v>
      </c>
      <c r="AY439" s="5">
        <f t="shared" si="600"/>
        <v>3.3291618829835889E-5</v>
      </c>
      <c r="AZ439" s="5">
        <f t="shared" si="601"/>
        <v>2.0412518288236507E-5</v>
      </c>
      <c r="BA439" s="5">
        <f t="shared" si="602"/>
        <v>8.3438598564867626E-6</v>
      </c>
      <c r="BB439" s="5">
        <f t="shared" si="603"/>
        <v>2.5579890360029417E-6</v>
      </c>
      <c r="BC439" s="5">
        <f t="shared" si="604"/>
        <v>6.2736508242997763E-7</v>
      </c>
      <c r="BD439" s="5">
        <f t="shared" si="605"/>
        <v>6.7608091748900211E-4</v>
      </c>
      <c r="BE439" s="5">
        <f t="shared" si="606"/>
        <v>4.8515566639010859E-4</v>
      </c>
      <c r="BF439" s="5">
        <f t="shared" si="607"/>
        <v>1.7407385310077124E-4</v>
      </c>
      <c r="BG439" s="5">
        <f t="shared" si="608"/>
        <v>4.1638465661704546E-5</v>
      </c>
      <c r="BH439" s="5">
        <f t="shared" si="609"/>
        <v>7.4699407397098059E-6</v>
      </c>
      <c r="BI439" s="5">
        <f t="shared" si="610"/>
        <v>1.0720858949631533E-6</v>
      </c>
      <c r="BJ439" s="8">
        <f t="shared" si="611"/>
        <v>0.21708738457188184</v>
      </c>
      <c r="BK439" s="8">
        <f t="shared" si="612"/>
        <v>0.29972242788223369</v>
      </c>
      <c r="BL439" s="8">
        <f t="shared" si="613"/>
        <v>0.43893206437959359</v>
      </c>
      <c r="BM439" s="8">
        <f t="shared" si="614"/>
        <v>0.30784301472773251</v>
      </c>
      <c r="BN439" s="8">
        <f t="shared" si="615"/>
        <v>0.69186086031091476</v>
      </c>
    </row>
    <row r="440" spans="1:66" x14ac:dyDescent="0.25">
      <c r="A440" t="s">
        <v>37</v>
      </c>
      <c r="B440" t="s">
        <v>224</v>
      </c>
      <c r="C440" t="s">
        <v>230</v>
      </c>
      <c r="D440" t="s">
        <v>497</v>
      </c>
      <c r="E440">
        <f>VLOOKUP(A440,home!$A$2:$E$405,3,FALSE)</f>
        <v>1.5680000000000001</v>
      </c>
      <c r="F440">
        <f>VLOOKUP(B440,home!$B$2:$E$405,3,FALSE)</f>
        <v>0.83</v>
      </c>
      <c r="G440">
        <f>VLOOKUP(C440,away!$B$2:$E$405,4,FALSE)</f>
        <v>0.78</v>
      </c>
      <c r="H440">
        <f>VLOOKUP(A440,away!$A$2:$E$405,3,FALSE)</f>
        <v>1.264</v>
      </c>
      <c r="I440">
        <f>VLOOKUP(C440,away!$B$2:$E$405,3,FALSE)</f>
        <v>0.98</v>
      </c>
      <c r="J440">
        <f>VLOOKUP(B440,home!$B$2:$E$405,4,FALSE)</f>
        <v>1.76</v>
      </c>
      <c r="K440" s="3">
        <f t="shared" si="560"/>
        <v>1.0151231999999999</v>
      </c>
      <c r="L440" s="3">
        <f t="shared" si="561"/>
        <v>2.1801472</v>
      </c>
      <c r="M440" s="5">
        <f t="shared" si="562"/>
        <v>4.0955449525143788E-2</v>
      </c>
      <c r="N440" s="5">
        <f t="shared" si="563"/>
        <v>4.1574826979402429E-2</v>
      </c>
      <c r="O440" s="5">
        <f t="shared" si="564"/>
        <v>8.9288908606983547E-2</v>
      </c>
      <c r="P440" s="5">
        <f t="shared" si="565"/>
        <v>9.0639242629628664E-2</v>
      </c>
      <c r="Q440" s="5">
        <f t="shared" si="566"/>
        <v>2.110178570138866E-2</v>
      </c>
      <c r="R440" s="5">
        <f t="shared" si="567"/>
        <v>9.7331482045285564E-2</v>
      </c>
      <c r="S440" s="5">
        <f t="shared" si="568"/>
        <v>5.0148834890879235E-2</v>
      </c>
      <c r="T440" s="5">
        <f t="shared" si="569"/>
        <v>4.6004999011882521E-2</v>
      </c>
      <c r="U440" s="5">
        <f t="shared" si="570"/>
        <v>9.8803445514552793E-2</v>
      </c>
      <c r="V440" s="5">
        <f t="shared" si="571"/>
        <v>1.2331698809233625E-2</v>
      </c>
      <c r="W440" s="5">
        <f t="shared" si="572"/>
        <v>7.1403040756359681E-3</v>
      </c>
      <c r="X440" s="5">
        <f t="shared" si="573"/>
        <v>1.5566913937646344E-2</v>
      </c>
      <c r="Y440" s="5">
        <f t="shared" si="574"/>
        <v>1.6969081916900327E-2</v>
      </c>
      <c r="Z440" s="5">
        <f t="shared" si="575"/>
        <v>7.0732319350959846E-2</v>
      </c>
      <c r="AA440" s="5">
        <f t="shared" si="576"/>
        <v>7.1802018362968262E-2</v>
      </c>
      <c r="AB440" s="5">
        <f t="shared" si="577"/>
        <v>3.6443947323537548E-2</v>
      </c>
      <c r="AC440" s="5">
        <f t="shared" si="578"/>
        <v>1.7057190394763858E-3</v>
      </c>
      <c r="AD440" s="5">
        <f t="shared" si="579"/>
        <v>1.8120720805581561E-3</v>
      </c>
      <c r="AE440" s="5">
        <f t="shared" si="580"/>
        <v>3.950583872627038E-3</v>
      </c>
      <c r="AF440" s="5">
        <f t="shared" si="581"/>
        <v>4.3064271841364975E-3</v>
      </c>
      <c r="AG440" s="5">
        <f t="shared" si="582"/>
        <v>3.1295483891663561E-3</v>
      </c>
      <c r="AH440" s="5">
        <f t="shared" si="583"/>
        <v>3.8551716995625242E-2</v>
      </c>
      <c r="AI440" s="5">
        <f t="shared" si="584"/>
        <v>3.913474232209347E-2</v>
      </c>
      <c r="AJ440" s="5">
        <f t="shared" si="585"/>
        <v>1.9863292428589474E-2</v>
      </c>
      <c r="AK440" s="5">
        <f t="shared" si="586"/>
        <v>6.7212296575485065E-3</v>
      </c>
      <c r="AL440" s="5">
        <f t="shared" si="587"/>
        <v>1.5099830051398721E-4</v>
      </c>
      <c r="AM440" s="5">
        <f t="shared" si="588"/>
        <v>3.6789528180937068E-4</v>
      </c>
      <c r="AN440" s="5">
        <f t="shared" si="589"/>
        <v>8.0206586852991034E-4</v>
      </c>
      <c r="AO440" s="5">
        <f t="shared" si="590"/>
        <v>8.743108287455263E-4</v>
      </c>
      <c r="AP440" s="5">
        <f t="shared" si="591"/>
        <v>6.3537543507307932E-4</v>
      </c>
      <c r="AQ440" s="5">
        <f t="shared" si="592"/>
        <v>3.4630299393083905E-4</v>
      </c>
      <c r="AR440" s="5">
        <f t="shared" si="593"/>
        <v>1.6809683572640965E-2</v>
      </c>
      <c r="AS440" s="5">
        <f t="shared" si="594"/>
        <v>1.7063899779246723E-2</v>
      </c>
      <c r="AT440" s="5">
        <f t="shared" si="595"/>
        <v>8.6609802741941123E-3</v>
      </c>
      <c r="AU440" s="5">
        <f t="shared" si="596"/>
        <v>2.9306540036922687E-3</v>
      </c>
      <c r="AV440" s="5">
        <f t="shared" si="597"/>
        <v>7.4374371758022663E-4</v>
      </c>
      <c r="AW440" s="5">
        <f t="shared" si="598"/>
        <v>9.2826960322028094E-6</v>
      </c>
      <c r="AX440" s="5">
        <f t="shared" si="599"/>
        <v>6.2243172622538327E-5</v>
      </c>
      <c r="AY440" s="5">
        <f t="shared" si="600"/>
        <v>1.3569927851214358E-4</v>
      </c>
      <c r="AZ440" s="5">
        <f t="shared" si="601"/>
        <v>1.4792220104513501E-4</v>
      </c>
      <c r="BA440" s="5">
        <f t="shared" si="602"/>
        <v>1.0749739080879603E-4</v>
      </c>
      <c r="BB440" s="5">
        <f t="shared" si="603"/>
        <v>5.859003389477561E-5</v>
      </c>
      <c r="BC440" s="5">
        <f t="shared" si="604"/>
        <v>2.5546979668720041E-5</v>
      </c>
      <c r="BD440" s="5">
        <f t="shared" si="605"/>
        <v>6.1079307622965246E-3</v>
      </c>
      <c r="BE440" s="5">
        <f t="shared" si="606"/>
        <v>6.2003022208008858E-3</v>
      </c>
      <c r="BF440" s="5">
        <f t="shared" si="607"/>
        <v>3.1470353156732504E-3</v>
      </c>
      <c r="BG440" s="5">
        <f t="shared" si="608"/>
        <v>1.0648761867197468E-3</v>
      </c>
      <c r="BH440" s="5">
        <f t="shared" si="609"/>
        <v>2.7024513056668665E-4</v>
      </c>
      <c r="BI440" s="5">
        <f t="shared" si="610"/>
        <v>5.486642034505456E-5</v>
      </c>
      <c r="BJ440" s="8">
        <f t="shared" si="611"/>
        <v>0.16511999261398513</v>
      </c>
      <c r="BK440" s="8">
        <f t="shared" si="612"/>
        <v>0.19606764247338784</v>
      </c>
      <c r="BL440" s="8">
        <f t="shared" si="613"/>
        <v>0.5609950006409411</v>
      </c>
      <c r="BM440" s="8">
        <f t="shared" si="614"/>
        <v>0.61189684300896119</v>
      </c>
      <c r="BN440" s="8">
        <f t="shared" si="615"/>
        <v>0.38089169548783269</v>
      </c>
    </row>
    <row r="441" spans="1:66" x14ac:dyDescent="0.25">
      <c r="A441" t="s">
        <v>37</v>
      </c>
      <c r="B441" t="s">
        <v>229</v>
      </c>
      <c r="C441" t="s">
        <v>227</v>
      </c>
      <c r="D441" t="s">
        <v>497</v>
      </c>
      <c r="E441">
        <f>VLOOKUP(A441,home!$A$2:$E$405,3,FALSE)</f>
        <v>1.5680000000000001</v>
      </c>
      <c r="F441">
        <f>VLOOKUP(B441,home!$B$2:$E$405,3,FALSE)</f>
        <v>0.78</v>
      </c>
      <c r="G441">
        <f>VLOOKUP(C441,away!$B$2:$E$405,4,FALSE)</f>
        <v>1.1299999999999999</v>
      </c>
      <c r="H441">
        <f>VLOOKUP(A441,away!$A$2:$E$405,3,FALSE)</f>
        <v>1.264</v>
      </c>
      <c r="I441">
        <f>VLOOKUP(C441,away!$B$2:$E$405,3,FALSE)</f>
        <v>0.88</v>
      </c>
      <c r="J441">
        <f>VLOOKUP(B441,home!$B$2:$E$405,4,FALSE)</f>
        <v>0.67</v>
      </c>
      <c r="K441" s="3">
        <f t="shared" si="560"/>
        <v>1.3820352</v>
      </c>
      <c r="L441" s="3">
        <f t="shared" si="561"/>
        <v>0.74525439999999998</v>
      </c>
      <c r="M441" s="5">
        <f t="shared" si="562"/>
        <v>0.11915982735361662</v>
      </c>
      <c r="N441" s="5">
        <f t="shared" si="563"/>
        <v>0.16468307582862102</v>
      </c>
      <c r="O441" s="5">
        <f t="shared" si="564"/>
        <v>8.8804385638523137E-2</v>
      </c>
      <c r="P441" s="5">
        <f t="shared" si="565"/>
        <v>0.12273078686681345</v>
      </c>
      <c r="Q441" s="5">
        <f t="shared" si="566"/>
        <v>0.11379890381971171</v>
      </c>
      <c r="R441" s="5">
        <f t="shared" si="567"/>
        <v>3.309092956820308E-2</v>
      </c>
      <c r="S441" s="5">
        <f t="shared" si="568"/>
        <v>3.1602190057406991E-2</v>
      </c>
      <c r="T441" s="5">
        <f t="shared" si="569"/>
        <v>8.4809133786816954E-2</v>
      </c>
      <c r="U441" s="5">
        <f t="shared" si="570"/>
        <v>4.5732829463977456E-2</v>
      </c>
      <c r="V441" s="5">
        <f t="shared" si="571"/>
        <v>3.6165820670326343E-3</v>
      </c>
      <c r="W441" s="5">
        <f t="shared" si="572"/>
        <v>5.2424696933418703E-2</v>
      </c>
      <c r="X441" s="5">
        <f t="shared" si="573"/>
        <v>3.9069736058296792E-2</v>
      </c>
      <c r="Y441" s="5">
        <f t="shared" si="574"/>
        <v>1.4558446352142169E-2</v>
      </c>
      <c r="Z441" s="5">
        <f t="shared" si="575"/>
        <v>8.2203869535978167E-3</v>
      </c>
      <c r="AA441" s="5">
        <f t="shared" si="576"/>
        <v>1.136086412749295E-2</v>
      </c>
      <c r="AB441" s="5">
        <f t="shared" si="577"/>
        <v>7.8505570633062727E-3</v>
      </c>
      <c r="AC441" s="5">
        <f t="shared" si="578"/>
        <v>2.3281019530291901E-4</v>
      </c>
      <c r="AD441" s="5">
        <f t="shared" si="579"/>
        <v>1.8113194127829167E-2</v>
      </c>
      <c r="AE441" s="5">
        <f t="shared" si="580"/>
        <v>1.3498937621818847E-2</v>
      </c>
      <c r="AF441" s="5">
        <f t="shared" si="581"/>
        <v>5.0300713289930148E-3</v>
      </c>
      <c r="AG441" s="5">
        <f t="shared" si="582"/>
        <v>1.2495609300819642E-3</v>
      </c>
      <c r="AH441" s="5">
        <f t="shared" si="583"/>
        <v>1.5315698867178419E-3</v>
      </c>
      <c r="AI441" s="5">
        <f t="shared" si="584"/>
        <v>2.1166834947040701E-3</v>
      </c>
      <c r="AJ441" s="5">
        <f t="shared" si="585"/>
        <v>1.4626655484700193E-3</v>
      </c>
      <c r="AK441" s="5">
        <f t="shared" si="586"/>
        <v>6.7381842460429125E-4</v>
      </c>
      <c r="AL441" s="5">
        <f t="shared" si="587"/>
        <v>9.5914803150397693E-6</v>
      </c>
      <c r="AM441" s="5">
        <f t="shared" si="588"/>
        <v>5.0066143738186422E-3</v>
      </c>
      <c r="AN441" s="5">
        <f t="shared" si="589"/>
        <v>3.7312013911915873E-3</v>
      </c>
      <c r="AO441" s="5">
        <f t="shared" si="590"/>
        <v>1.3903471270358255E-3</v>
      </c>
      <c r="AP441" s="5">
        <f t="shared" si="591"/>
        <v>3.4538743798360273E-4</v>
      </c>
      <c r="AQ441" s="5">
        <f t="shared" si="592"/>
        <v>6.4350376965501761E-5</v>
      </c>
      <c r="AR441" s="5">
        <f t="shared" si="593"/>
        <v>2.2828183939679474E-4</v>
      </c>
      <c r="AS441" s="5">
        <f t="shared" si="594"/>
        <v>3.1549353756711709E-4</v>
      </c>
      <c r="AT441" s="5">
        <f t="shared" si="595"/>
        <v>2.1801158714513912E-4</v>
      </c>
      <c r="AU441" s="5">
        <f t="shared" si="596"/>
        <v>1.004332291474833E-4</v>
      </c>
      <c r="AV441" s="5">
        <f t="shared" si="597"/>
        <v>3.4700564482871954E-5</v>
      </c>
      <c r="AW441" s="5">
        <f t="shared" si="598"/>
        <v>2.7441433363206904E-7</v>
      </c>
      <c r="AX441" s="5">
        <f t="shared" si="599"/>
        <v>1.1532195495738879E-3</v>
      </c>
      <c r="AY441" s="5">
        <f t="shared" si="600"/>
        <v>8.5944194348595805E-4</v>
      </c>
      <c r="AZ441" s="5">
        <f t="shared" si="601"/>
        <v>3.2025144496373076E-4</v>
      </c>
      <c r="BA441" s="5">
        <f t="shared" si="602"/>
        <v>7.9556266155192743E-5</v>
      </c>
      <c r="BB441" s="5">
        <f t="shared" si="603"/>
        <v>1.4822414349932117E-5</v>
      </c>
      <c r="BC441" s="5">
        <f t="shared" si="604"/>
        <v>2.2092939025820106E-6</v>
      </c>
      <c r="BD441" s="5">
        <f t="shared" si="605"/>
        <v>2.8354674208425762E-5</v>
      </c>
      <c r="BE441" s="5">
        <f t="shared" si="606"/>
        <v>3.9187157840576536E-5</v>
      </c>
      <c r="BF441" s="5">
        <f t="shared" si="607"/>
        <v>2.7079015761816385E-5</v>
      </c>
      <c r="BG441" s="5">
        <f t="shared" si="608"/>
        <v>1.2474717654728359E-5</v>
      </c>
      <c r="BH441" s="5">
        <f t="shared" si="609"/>
        <v>4.3101247272240072E-6</v>
      </c>
      <c r="BI441" s="5">
        <f t="shared" si="610"/>
        <v>1.1913488178827954E-6</v>
      </c>
      <c r="BJ441" s="8">
        <f t="shared" si="611"/>
        <v>0.52020315840715681</v>
      </c>
      <c r="BK441" s="8">
        <f t="shared" si="612"/>
        <v>0.27821122996397363</v>
      </c>
      <c r="BL441" s="8">
        <f t="shared" si="613"/>
        <v>0.19363382101274923</v>
      </c>
      <c r="BM441" s="8">
        <f t="shared" si="614"/>
        <v>0.35714151973283609</v>
      </c>
      <c r="BN441" s="8">
        <f t="shared" si="615"/>
        <v>0.64226790907548903</v>
      </c>
    </row>
    <row r="442" spans="1:66" x14ac:dyDescent="0.25">
      <c r="A442" t="s">
        <v>37</v>
      </c>
      <c r="B442" t="s">
        <v>39</v>
      </c>
      <c r="C442" t="s">
        <v>228</v>
      </c>
      <c r="D442" t="s">
        <v>497</v>
      </c>
      <c r="E442">
        <f>VLOOKUP(A442,home!$A$2:$E$405,3,FALSE)</f>
        <v>1.5680000000000001</v>
      </c>
      <c r="F442">
        <f>VLOOKUP(B442,home!$B$2:$E$405,3,FALSE)</f>
        <v>0.98</v>
      </c>
      <c r="G442">
        <f>VLOOKUP(C442,away!$B$2:$E$405,4,FALSE)</f>
        <v>1.32</v>
      </c>
      <c r="H442">
        <f>VLOOKUP(A442,away!$A$2:$E$405,3,FALSE)</f>
        <v>1.264</v>
      </c>
      <c r="I442">
        <f>VLOOKUP(C442,away!$B$2:$E$405,3,FALSE)</f>
        <v>1.03</v>
      </c>
      <c r="J442">
        <f>VLOOKUP(B442,home!$B$2:$E$405,4,FALSE)</f>
        <v>0.61</v>
      </c>
      <c r="K442" s="3">
        <f t="shared" si="560"/>
        <v>2.0283648000000003</v>
      </c>
      <c r="L442" s="3">
        <f t="shared" si="561"/>
        <v>0.79417119999999997</v>
      </c>
      <c r="M442" s="5">
        <f t="shared" si="562"/>
        <v>5.9454973548036097E-2</v>
      </c>
      <c r="N442" s="5">
        <f t="shared" si="563"/>
        <v>0.12059637552976753</v>
      </c>
      <c r="O442" s="5">
        <f t="shared" si="564"/>
        <v>4.7217427688612076E-2</v>
      </c>
      <c r="P442" s="5">
        <f t="shared" si="565"/>
        <v>9.5774168270126095E-2</v>
      </c>
      <c r="Q442" s="5">
        <f t="shared" si="566"/>
        <v>0.12230672156608097</v>
      </c>
      <c r="R442" s="5">
        <f t="shared" si="567"/>
        <v>1.8749360604189139E-2</v>
      </c>
      <c r="S442" s="5">
        <f t="shared" si="568"/>
        <v>3.8569907446108963E-2</v>
      </c>
      <c r="T442" s="5">
        <f t="shared" si="569"/>
        <v>9.7132475834200385E-2</v>
      </c>
      <c r="U442" s="5">
        <f t="shared" si="570"/>
        <v>3.8030543072043982E-2</v>
      </c>
      <c r="V442" s="5">
        <f t="shared" si="571"/>
        <v>6.9034516289546918E-3</v>
      </c>
      <c r="W442" s="5">
        <f t="shared" si="572"/>
        <v>8.2694216276013185E-2</v>
      </c>
      <c r="X442" s="5">
        <f t="shared" si="573"/>
        <v>6.5673364972980916E-2</v>
      </c>
      <c r="Y442" s="5">
        <f t="shared" si="574"/>
        <v>2.607794753431511E-2</v>
      </c>
      <c r="Z442" s="5">
        <f t="shared" si="575"/>
        <v>4.9634007367538721E-3</v>
      </c>
      <c r="AA442" s="5">
        <f t="shared" si="576"/>
        <v>1.006758734272562E-2</v>
      </c>
      <c r="AB442" s="5">
        <f t="shared" si="577"/>
        <v>1.0210369893455097E-2</v>
      </c>
      <c r="AC442" s="5">
        <f t="shared" si="578"/>
        <v>6.9503472386333947E-4</v>
      </c>
      <c r="AD442" s="5">
        <f t="shared" si="579"/>
        <v>4.1933509364463065E-2</v>
      </c>
      <c r="AE442" s="5">
        <f t="shared" si="580"/>
        <v>3.3302385452186861E-2</v>
      </c>
      <c r="AF442" s="5">
        <f t="shared" si="581"/>
        <v>1.3223897708712892E-2</v>
      </c>
      <c r="AG442" s="5">
        <f t="shared" si="582"/>
        <v>3.5006795706685897E-3</v>
      </c>
      <c r="AH442" s="5">
        <f t="shared" si="583"/>
        <v>9.8544747979717635E-4</v>
      </c>
      <c r="AI442" s="5">
        <f t="shared" si="584"/>
        <v>1.9988469802693035E-3</v>
      </c>
      <c r="AJ442" s="5">
        <f t="shared" si="585"/>
        <v>2.0271954276822762E-3</v>
      </c>
      <c r="AK442" s="5">
        <f t="shared" si="586"/>
        <v>1.3706306160772251E-3</v>
      </c>
      <c r="AL442" s="5">
        <f t="shared" si="587"/>
        <v>4.4784393045326256E-5</v>
      </c>
      <c r="AM442" s="5">
        <f t="shared" si="588"/>
        <v>1.7011290867069442E-2</v>
      </c>
      <c r="AN442" s="5">
        <f t="shared" si="589"/>
        <v>1.3509877281449579E-2</v>
      </c>
      <c r="AO442" s="5">
        <f t="shared" si="590"/>
        <v>5.3645777262307749E-3</v>
      </c>
      <c r="AP442" s="5">
        <f t="shared" si="591"/>
        <v>1.4201310434446555E-3</v>
      </c>
      <c r="AQ442" s="5">
        <f t="shared" si="592"/>
        <v>2.8195679373242347E-4</v>
      </c>
      <c r="AR442" s="5">
        <f t="shared" si="593"/>
        <v>1.5652280151349992E-4</v>
      </c>
      <c r="AS442" s="5">
        <f t="shared" si="594"/>
        <v>3.1748534098736991E-4</v>
      </c>
      <c r="AT442" s="5">
        <f t="shared" si="595"/>
        <v>3.2198804508738938E-4</v>
      </c>
      <c r="AU442" s="5">
        <f t="shared" si="596"/>
        <v>2.1770307222535791E-4</v>
      </c>
      <c r="AV442" s="5">
        <f t="shared" si="597"/>
        <v>1.1039531213844342E-4</v>
      </c>
      <c r="AW442" s="5">
        <f t="shared" si="598"/>
        <v>2.0039385079707675E-6</v>
      </c>
      <c r="AX442" s="5">
        <f t="shared" si="599"/>
        <v>5.7508505995541963E-3</v>
      </c>
      <c r="AY442" s="5">
        <f t="shared" si="600"/>
        <v>4.5671599216686749E-3</v>
      </c>
      <c r="AZ442" s="5">
        <f t="shared" si="601"/>
        <v>1.8135534377917589E-3</v>
      </c>
      <c r="BA442" s="5">
        <f t="shared" si="602"/>
        <v>4.8009063665173553E-4</v>
      </c>
      <c r="BB442" s="5">
        <f t="shared" si="603"/>
        <v>9.5318539254618171E-5</v>
      </c>
      <c r="BC442" s="5">
        <f t="shared" si="604"/>
        <v>1.5139847740417448E-5</v>
      </c>
      <c r="BD442" s="5">
        <f t="shared" si="605"/>
        <v>2.0717650184222995E-5</v>
      </c>
      <c r="BE442" s="5">
        <f t="shared" si="606"/>
        <v>4.2022952372391431E-5</v>
      </c>
      <c r="BF442" s="5">
        <f t="shared" si="607"/>
        <v>4.2618938692117665E-5</v>
      </c>
      <c r="BG442" s="5">
        <f t="shared" si="608"/>
        <v>2.881558501881651E-5</v>
      </c>
      <c r="BH442" s="5">
        <f t="shared" si="609"/>
        <v>1.4612129585893687E-5</v>
      </c>
      <c r="BI442" s="5">
        <f t="shared" si="610"/>
        <v>5.927745861013064E-6</v>
      </c>
      <c r="BJ442" s="8">
        <f t="shared" si="611"/>
        <v>0.65675152050397778</v>
      </c>
      <c r="BK442" s="8">
        <f t="shared" si="612"/>
        <v>0.20600947993180321</v>
      </c>
      <c r="BL442" s="8">
        <f t="shared" si="613"/>
        <v>0.1319362186785184</v>
      </c>
      <c r="BM442" s="8">
        <f t="shared" si="614"/>
        <v>0.53099643666108054</v>
      </c>
      <c r="BN442" s="8">
        <f t="shared" si="615"/>
        <v>0.4640990272068119</v>
      </c>
    </row>
    <row r="443" spans="1:66" x14ac:dyDescent="0.25">
      <c r="A443" t="s">
        <v>337</v>
      </c>
      <c r="B443" t="s">
        <v>368</v>
      </c>
      <c r="C443" t="s">
        <v>382</v>
      </c>
      <c r="D443" t="s">
        <v>497</v>
      </c>
      <c r="E443">
        <f>VLOOKUP(A443,home!$A$2:$E$405,3,FALSE)</f>
        <v>1.31111111111111</v>
      </c>
      <c r="F443">
        <f>VLOOKUP(B443,home!$B$2:$E$405,3,FALSE)</f>
        <v>1.36</v>
      </c>
      <c r="G443">
        <f>VLOOKUP(C443,away!$B$2:$E$405,4,FALSE)</f>
        <v>0.85</v>
      </c>
      <c r="H443">
        <f>VLOOKUP(A443,away!$A$2:$E$405,3,FALSE)</f>
        <v>1.0777777777777799</v>
      </c>
      <c r="I443">
        <f>VLOOKUP(C443,away!$B$2:$E$405,3,FALSE)</f>
        <v>1.27</v>
      </c>
      <c r="J443">
        <f>VLOOKUP(B443,home!$B$2:$E$405,4,FALSE)</f>
        <v>0.62</v>
      </c>
      <c r="K443" s="3">
        <f t="shared" si="560"/>
        <v>1.5156444444444432</v>
      </c>
      <c r="L443" s="3">
        <f t="shared" si="561"/>
        <v>0.84864222222222396</v>
      </c>
      <c r="M443" s="5">
        <f t="shared" si="562"/>
        <v>9.4016341444549678E-2</v>
      </c>
      <c r="N443" s="5">
        <f t="shared" si="563"/>
        <v>0.14249534559742358</v>
      </c>
      <c r="O443" s="5">
        <f t="shared" si="564"/>
        <v>7.9786236928706011E-2</v>
      </c>
      <c r="P443" s="5">
        <f t="shared" si="565"/>
        <v>0.12092756674412133</v>
      </c>
      <c r="Q443" s="5">
        <f t="shared" si="566"/>
        <v>0.10798613945696302</v>
      </c>
      <c r="R443" s="5">
        <f t="shared" si="567"/>
        <v>3.3854984704962968E-2</v>
      </c>
      <c r="S443" s="5">
        <f t="shared" si="568"/>
        <v>3.8885464414925061E-2</v>
      </c>
      <c r="T443" s="5">
        <f t="shared" si="569"/>
        <v>9.1641597357956073E-2</v>
      </c>
      <c r="U443" s="5">
        <f t="shared" si="570"/>
        <v>5.1312119484828715E-2</v>
      </c>
      <c r="V443" s="5">
        <f t="shared" si="571"/>
        <v>5.5573371857622006E-3</v>
      </c>
      <c r="W443" s="5">
        <f t="shared" si="572"/>
        <v>5.4556197448316295E-2</v>
      </c>
      <c r="X443" s="5">
        <f t="shared" si="573"/>
        <v>4.6298692638533555E-2</v>
      </c>
      <c r="Y443" s="5">
        <f t="shared" si="574"/>
        <v>1.9645512703374418E-2</v>
      </c>
      <c r="Z443" s="5">
        <f t="shared" si="575"/>
        <v>9.5769231511063941E-3</v>
      </c>
      <c r="AA443" s="5">
        <f t="shared" si="576"/>
        <v>1.4515210368845776E-2</v>
      </c>
      <c r="AB443" s="5">
        <f t="shared" si="577"/>
        <v>1.0999948977741741E-2</v>
      </c>
      <c r="AC443" s="5">
        <f t="shared" si="578"/>
        <v>4.4675429101280814E-4</v>
      </c>
      <c r="AD443" s="5">
        <f t="shared" si="579"/>
        <v>2.0671949393138683E-2</v>
      </c>
      <c r="AE443" s="5">
        <f t="shared" si="580"/>
        <v>1.7543089070658567E-2</v>
      </c>
      <c r="AF443" s="5">
        <f t="shared" si="581"/>
        <v>7.443903046783047E-3</v>
      </c>
      <c r="AG443" s="5">
        <f t="shared" si="582"/>
        <v>2.1057368078762498E-3</v>
      </c>
      <c r="AH443" s="5">
        <f t="shared" si="583"/>
        <v>2.0318453362515978E-3</v>
      </c>
      <c r="AI443" s="5">
        <f t="shared" si="584"/>
        <v>3.0795550958600858E-3</v>
      </c>
      <c r="AJ443" s="5">
        <f t="shared" si="585"/>
        <v>2.3337552862004573E-3</v>
      </c>
      <c r="AK443" s="5">
        <f t="shared" si="586"/>
        <v>1.1790477447408581E-3</v>
      </c>
      <c r="AL443" s="5">
        <f t="shared" si="587"/>
        <v>2.2985327237621801E-5</v>
      </c>
      <c r="AM443" s="5">
        <f t="shared" si="588"/>
        <v>6.2662650507094644E-3</v>
      </c>
      <c r="AN443" s="5">
        <f t="shared" si="589"/>
        <v>5.3178170976675362E-3</v>
      </c>
      <c r="AO443" s="5">
        <f t="shared" si="590"/>
        <v>2.2564620595679576E-3</v>
      </c>
      <c r="AP443" s="5">
        <f t="shared" si="591"/>
        <v>6.3830965886396273E-4</v>
      </c>
      <c r="AQ443" s="5">
        <f t="shared" si="592"/>
        <v>1.3542413184105571E-4</v>
      </c>
      <c r="AR443" s="5">
        <f t="shared" si="593"/>
        <v>3.4486194827368366E-4</v>
      </c>
      <c r="AS443" s="5">
        <f t="shared" si="594"/>
        <v>5.2268809600129556E-4</v>
      </c>
      <c r="AT443" s="5">
        <f t="shared" si="595"/>
        <v>3.9610465444080378E-4</v>
      </c>
      <c r="AU443" s="5">
        <f t="shared" si="596"/>
        <v>2.0011793964059673E-4</v>
      </c>
      <c r="AV443" s="5">
        <f t="shared" si="597"/>
        <v>7.5826910862484751E-5</v>
      </c>
      <c r="AW443" s="5">
        <f t="shared" si="598"/>
        <v>8.2124011958257732E-7</v>
      </c>
      <c r="AX443" s="5">
        <f t="shared" si="599"/>
        <v>1.5829049685873644E-3</v>
      </c>
      <c r="AY443" s="5">
        <f t="shared" si="600"/>
        <v>1.3433199901085803E-3</v>
      </c>
      <c r="AZ443" s="5">
        <f t="shared" si="601"/>
        <v>5.699990307806408E-4</v>
      </c>
      <c r="BA443" s="5">
        <f t="shared" si="602"/>
        <v>1.6124174804873232E-4</v>
      </c>
      <c r="BB443" s="5">
        <f t="shared" si="603"/>
        <v>3.4209138844768023E-5</v>
      </c>
      <c r="BC443" s="5">
        <f t="shared" si="604"/>
        <v>5.8062639219065096E-6</v>
      </c>
      <c r="BD443" s="5">
        <f t="shared" si="605"/>
        <v>4.8777401690477407E-5</v>
      </c>
      <c r="BE443" s="5">
        <f t="shared" si="606"/>
        <v>7.3929197886607074E-5</v>
      </c>
      <c r="BF443" s="5">
        <f t="shared" si="607"/>
        <v>5.6025189029534951E-5</v>
      </c>
      <c r="BG443" s="5">
        <f t="shared" si="608"/>
        <v>2.8304755500521469E-5</v>
      </c>
      <c r="BH443" s="5">
        <f t="shared" si="609"/>
        <v>1.072498635643092E-5</v>
      </c>
      <c r="BI443" s="5">
        <f t="shared" si="610"/>
        <v>3.2510531975733948E-6</v>
      </c>
      <c r="BJ443" s="8">
        <f t="shared" si="611"/>
        <v>0.52869992265996546</v>
      </c>
      <c r="BK443" s="8">
        <f t="shared" si="612"/>
        <v>0.26119976939771722</v>
      </c>
      <c r="BL443" s="8">
        <f t="shared" si="613"/>
        <v>0.20085331606101819</v>
      </c>
      <c r="BM443" s="8">
        <f t="shared" si="614"/>
        <v>0.41992081764309191</v>
      </c>
      <c r="BN443" s="8">
        <f t="shared" si="615"/>
        <v>0.5790666148767265</v>
      </c>
    </row>
    <row r="444" spans="1:66" x14ac:dyDescent="0.25">
      <c r="A444" t="s">
        <v>337</v>
      </c>
      <c r="B444" t="s">
        <v>374</v>
      </c>
      <c r="C444" t="s">
        <v>408</v>
      </c>
      <c r="D444" t="s">
        <v>497</v>
      </c>
      <c r="E444">
        <f>VLOOKUP(A444,home!$A$2:$E$405,3,FALSE)</f>
        <v>1.31111111111111</v>
      </c>
      <c r="F444">
        <f>VLOOKUP(B444,home!$B$2:$E$405,3,FALSE)</f>
        <v>1.27</v>
      </c>
      <c r="G444">
        <f>VLOOKUP(C444,away!$B$2:$E$405,4,FALSE)</f>
        <v>0.93</v>
      </c>
      <c r="H444">
        <f>VLOOKUP(A444,away!$A$2:$E$405,3,FALSE)</f>
        <v>1.0777777777777799</v>
      </c>
      <c r="I444">
        <f>VLOOKUP(C444,away!$B$2:$E$405,3,FALSE)</f>
        <v>0.76</v>
      </c>
      <c r="J444">
        <f>VLOOKUP(B444,home!$B$2:$E$405,4,FALSE)</f>
        <v>0.72</v>
      </c>
      <c r="K444" s="3">
        <f t="shared" si="560"/>
        <v>1.5485533333333321</v>
      </c>
      <c r="L444" s="3">
        <f t="shared" si="561"/>
        <v>0.58976000000000117</v>
      </c>
      <c r="M444" s="5">
        <f t="shared" si="562"/>
        <v>0.11785345497266952</v>
      </c>
      <c r="N444" s="5">
        <f t="shared" si="563"/>
        <v>0.18250236054277713</v>
      </c>
      <c r="O444" s="5">
        <f t="shared" si="564"/>
        <v>6.950525360468171E-2</v>
      </c>
      <c r="P444" s="5">
        <f t="shared" si="565"/>
        <v>0.10763259215370846</v>
      </c>
      <c r="Q444" s="5">
        <f t="shared" si="566"/>
        <v>0.14130731937985958</v>
      </c>
      <c r="R444" s="5">
        <f t="shared" si="567"/>
        <v>2.0495709182948588E-2</v>
      </c>
      <c r="S444" s="5">
        <f t="shared" si="568"/>
        <v>2.4574533891291269E-2</v>
      </c>
      <c r="T444" s="5">
        <f t="shared" si="569"/>
        <v>8.3337404677466156E-2</v>
      </c>
      <c r="U444" s="5">
        <f t="shared" si="570"/>
        <v>3.1738698774285617E-2</v>
      </c>
      <c r="V444" s="5">
        <f t="shared" si="571"/>
        <v>2.493700318381017E-3</v>
      </c>
      <c r="W444" s="5">
        <f t="shared" si="572"/>
        <v>7.2940640150026437E-2</v>
      </c>
      <c r="X444" s="5">
        <f t="shared" si="573"/>
        <v>4.3017471934879682E-2</v>
      </c>
      <c r="Y444" s="5">
        <f t="shared" si="574"/>
        <v>1.2684992124157347E-2</v>
      </c>
      <c r="Z444" s="5">
        <f t="shared" si="575"/>
        <v>4.0291831492452607E-3</v>
      </c>
      <c r="AA444" s="5">
        <f t="shared" si="576"/>
        <v>6.2394049963742414E-3</v>
      </c>
      <c r="AB444" s="5">
        <f t="shared" si="577"/>
        <v>4.8310257025759896E-3</v>
      </c>
      <c r="AC444" s="5">
        <f t="shared" si="578"/>
        <v>1.4233960588179215E-4</v>
      </c>
      <c r="AD444" s="5">
        <f t="shared" si="579"/>
        <v>2.8238117859947641E-2</v>
      </c>
      <c r="AE444" s="5">
        <f t="shared" si="580"/>
        <v>1.6653712389082753E-2</v>
      </c>
      <c r="AF444" s="5">
        <f t="shared" si="581"/>
        <v>4.9108467092927321E-3</v>
      </c>
      <c r="AG444" s="5">
        <f t="shared" si="582"/>
        <v>9.6540698509082925E-4</v>
      </c>
      <c r="AH444" s="5">
        <f t="shared" si="583"/>
        <v>5.9406276352472242E-4</v>
      </c>
      <c r="AI444" s="5">
        <f t="shared" si="584"/>
        <v>9.1993787266541986E-4</v>
      </c>
      <c r="AJ444" s="5">
        <f t="shared" si="585"/>
        <v>7.1228642958780523E-4</v>
      </c>
      <c r="AK444" s="5">
        <f t="shared" si="586"/>
        <v>3.6767117494209789E-4</v>
      </c>
      <c r="AL444" s="5">
        <f t="shared" si="587"/>
        <v>5.1998070827019428E-6</v>
      </c>
      <c r="AM444" s="5">
        <f t="shared" si="588"/>
        <v>8.7456463078162822E-3</v>
      </c>
      <c r="AN444" s="5">
        <f t="shared" si="589"/>
        <v>5.1578323664977412E-3</v>
      </c>
      <c r="AO444" s="5">
        <f t="shared" si="590"/>
        <v>1.5209416082328569E-3</v>
      </c>
      <c r="AP444" s="5">
        <f t="shared" si="591"/>
        <v>2.9899684095713715E-4</v>
      </c>
      <c r="AQ444" s="5">
        <f t="shared" si="592"/>
        <v>4.4084094230720388E-5</v>
      </c>
      <c r="AR444" s="5">
        <f t="shared" si="593"/>
        <v>7.0070891083268206E-5</v>
      </c>
      <c r="AS444" s="5">
        <f t="shared" si="594"/>
        <v>1.0850851195663184E-4</v>
      </c>
      <c r="AT444" s="5">
        <f t="shared" si="595"/>
        <v>8.4015608942741E-5</v>
      </c>
      <c r="AU444" s="5">
        <f t="shared" si="596"/>
        <v>4.3367550426770426E-5</v>
      </c>
      <c r="AV444" s="5">
        <f t="shared" si="597"/>
        <v>1.6789241192969183E-5</v>
      </c>
      <c r="AW444" s="5">
        <f t="shared" si="598"/>
        <v>1.3191257904436637E-7</v>
      </c>
      <c r="AX444" s="5">
        <f t="shared" si="599"/>
        <v>2.2571832903538719E-3</v>
      </c>
      <c r="AY444" s="5">
        <f t="shared" si="600"/>
        <v>1.331196417319102E-3</v>
      </c>
      <c r="AZ444" s="5">
        <f t="shared" si="601"/>
        <v>3.9254319953905761E-4</v>
      </c>
      <c r="BA444" s="5">
        <f t="shared" si="602"/>
        <v>7.7168759120051694E-5</v>
      </c>
      <c r="BB444" s="5">
        <f t="shared" si="603"/>
        <v>1.1377761844660443E-5</v>
      </c>
      <c r="BC444" s="5">
        <f t="shared" si="604"/>
        <v>1.3420297651013916E-6</v>
      </c>
      <c r="BD444" s="5">
        <f t="shared" si="605"/>
        <v>6.8875014542113899E-6</v>
      </c>
      <c r="BE444" s="5">
        <f t="shared" si="606"/>
        <v>1.066566333525722E-5</v>
      </c>
      <c r="BF444" s="5">
        <f t="shared" si="607"/>
        <v>8.2581742550118376E-6</v>
      </c>
      <c r="BG444" s="5">
        <f t="shared" si="608"/>
        <v>4.2627410899486957E-6</v>
      </c>
      <c r="BH444" s="5">
        <f t="shared" si="609"/>
        <v>1.650270480994254E-6</v>
      </c>
      <c r="BI444" s="5">
        <f t="shared" si="610"/>
        <v>5.1110637084905057E-7</v>
      </c>
      <c r="BJ444" s="8">
        <f t="shared" si="611"/>
        <v>0.60639658542825681</v>
      </c>
      <c r="BK444" s="8">
        <f t="shared" si="612"/>
        <v>0.25403301716633386</v>
      </c>
      <c r="BL444" s="8">
        <f t="shared" si="613"/>
        <v>0.13575903776217488</v>
      </c>
      <c r="BM444" s="8">
        <f t="shared" si="614"/>
        <v>0.35959006916462583</v>
      </c>
      <c r="BN444" s="8">
        <f t="shared" si="615"/>
        <v>0.63929668983664512</v>
      </c>
    </row>
    <row r="445" spans="1:66" x14ac:dyDescent="0.25">
      <c r="A445" t="s">
        <v>344</v>
      </c>
      <c r="B445" t="s">
        <v>350</v>
      </c>
      <c r="C445" t="s">
        <v>358</v>
      </c>
      <c r="D445" t="s">
        <v>497</v>
      </c>
      <c r="E445">
        <f>VLOOKUP(A445,home!$A$2:$E$405,3,FALSE)</f>
        <v>1.3555555555555601</v>
      </c>
      <c r="F445">
        <f>VLOOKUP(B445,home!$B$2:$E$405,3,FALSE)</f>
        <v>1.07</v>
      </c>
      <c r="G445">
        <f>VLOOKUP(C445,away!$B$2:$E$405,4,FALSE)</f>
        <v>1.48</v>
      </c>
      <c r="H445">
        <f>VLOOKUP(A445,away!$A$2:$E$405,3,FALSE)</f>
        <v>1.36666666666667</v>
      </c>
      <c r="I445">
        <f>VLOOKUP(C445,away!$B$2:$E$405,3,FALSE)</f>
        <v>0.33</v>
      </c>
      <c r="J445">
        <f>VLOOKUP(B445,home!$B$2:$E$405,4,FALSE)</f>
        <v>1.3</v>
      </c>
      <c r="K445" s="3">
        <f t="shared" si="560"/>
        <v>2.1466577777777851</v>
      </c>
      <c r="L445" s="3">
        <f t="shared" si="561"/>
        <v>0.58630000000000149</v>
      </c>
      <c r="M445" s="5">
        <f t="shared" si="562"/>
        <v>6.5026670505230463E-2</v>
      </c>
      <c r="N445" s="5">
        <f t="shared" si="563"/>
        <v>0.13959000800304627</v>
      </c>
      <c r="O445" s="5">
        <f t="shared" si="564"/>
        <v>3.8125136917216723E-2</v>
      </c>
      <c r="P445" s="5">
        <f t="shared" si="565"/>
        <v>8.1841621692186242E-2</v>
      </c>
      <c r="Q445" s="5">
        <f t="shared" si="566"/>
        <v>0.14982598818990128</v>
      </c>
      <c r="R445" s="5">
        <f t="shared" si="567"/>
        <v>1.1176383887282109E-2</v>
      </c>
      <c r="S445" s="5">
        <f t="shared" si="568"/>
        <v>2.5751168671123051E-2</v>
      </c>
      <c r="T445" s="5">
        <f t="shared" si="569"/>
        <v>8.7842976875739359E-2</v>
      </c>
      <c r="U445" s="5">
        <f t="shared" si="570"/>
        <v>2.399187139906445E-2</v>
      </c>
      <c r="V445" s="5">
        <f t="shared" si="571"/>
        <v>3.6011162601765098E-3</v>
      </c>
      <c r="W445" s="5">
        <f t="shared" si="572"/>
        <v>0.10720837428703138</v>
      </c>
      <c r="X445" s="5">
        <f t="shared" si="573"/>
        <v>6.2856269844486667E-2</v>
      </c>
      <c r="Y445" s="5">
        <f t="shared" si="574"/>
        <v>1.8426315504911309E-2</v>
      </c>
      <c r="Z445" s="5">
        <f t="shared" si="575"/>
        <v>2.1842379577045059E-3</v>
      </c>
      <c r="AA445" s="5">
        <f t="shared" si="576"/>
        <v>4.6888114004238418E-3</v>
      </c>
      <c r="AB445" s="5">
        <f t="shared" si="577"/>
        <v>5.0326367306264951E-3</v>
      </c>
      <c r="AC445" s="5">
        <f t="shared" si="578"/>
        <v>2.832695342013939E-4</v>
      </c>
      <c r="AD445" s="5">
        <f t="shared" si="579"/>
        <v>5.7534922626541973E-2</v>
      </c>
      <c r="AE445" s="5">
        <f t="shared" si="580"/>
        <v>3.3732725135941645E-2</v>
      </c>
      <c r="AF445" s="5">
        <f t="shared" si="581"/>
        <v>9.8887483736013176E-3</v>
      </c>
      <c r="AG445" s="5">
        <f t="shared" si="582"/>
        <v>1.9325910571474892E-3</v>
      </c>
      <c r="AH445" s="5">
        <f t="shared" si="583"/>
        <v>3.2015467865053866E-4</v>
      </c>
      <c r="AI445" s="5">
        <f t="shared" si="584"/>
        <v>6.8726253101712622E-4</v>
      </c>
      <c r="AJ445" s="5">
        <f t="shared" si="585"/>
        <v>7.3765872879158023E-4</v>
      </c>
      <c r="AK445" s="5">
        <f t="shared" si="586"/>
        <v>5.2783361583537316E-4</v>
      </c>
      <c r="AL445" s="5">
        <f t="shared" si="587"/>
        <v>1.426075662487904E-5</v>
      </c>
      <c r="AM445" s="5">
        <f t="shared" si="588"/>
        <v>2.470155783002188E-2</v>
      </c>
      <c r="AN445" s="5">
        <f t="shared" si="589"/>
        <v>1.4482523355741865E-2</v>
      </c>
      <c r="AO445" s="5">
        <f t="shared" si="590"/>
        <v>4.2455517217357382E-3</v>
      </c>
      <c r="AP445" s="5">
        <f t="shared" si="591"/>
        <v>8.2972232481788989E-4</v>
      </c>
      <c r="AQ445" s="5">
        <f t="shared" si="592"/>
        <v>1.216165497601825E-4</v>
      </c>
      <c r="AR445" s="5">
        <f t="shared" si="593"/>
        <v>3.7541337618562276E-5</v>
      </c>
      <c r="AS445" s="5">
        <f t="shared" si="594"/>
        <v>8.0588404387068449E-5</v>
      </c>
      <c r="AT445" s="5">
        <f t="shared" si="595"/>
        <v>8.6497862538100943E-5</v>
      </c>
      <c r="AU445" s="5">
        <f t="shared" si="596"/>
        <v>6.1893769792856031E-5</v>
      </c>
      <c r="AV445" s="5">
        <f t="shared" si="597"/>
        <v>3.3216185580455546E-5</v>
      </c>
      <c r="AW445" s="5">
        <f t="shared" si="598"/>
        <v>4.9856613519311912E-7</v>
      </c>
      <c r="AX445" s="5">
        <f t="shared" si="599"/>
        <v>8.8376318731740403E-3</v>
      </c>
      <c r="AY445" s="5">
        <f t="shared" si="600"/>
        <v>5.1815035672419536E-3</v>
      </c>
      <c r="AZ445" s="5">
        <f t="shared" si="601"/>
        <v>1.5189577707369823E-3</v>
      </c>
      <c r="BA445" s="5">
        <f t="shared" si="602"/>
        <v>2.9685498032769835E-4</v>
      </c>
      <c r="BB445" s="5">
        <f t="shared" si="603"/>
        <v>4.3511518741532487E-5</v>
      </c>
      <c r="BC445" s="5">
        <f t="shared" si="604"/>
        <v>5.1021606876321138E-6</v>
      </c>
      <c r="BD445" s="5">
        <f t="shared" si="605"/>
        <v>3.6684143742938507E-6</v>
      </c>
      <c r="BE445" s="5">
        <f t="shared" si="606"/>
        <v>7.8748302486897203E-6</v>
      </c>
      <c r="BF445" s="5">
        <f t="shared" si="607"/>
        <v>8.4522828010147817E-6</v>
      </c>
      <c r="BG445" s="5">
        <f t="shared" si="608"/>
        <v>6.0480528715919274E-6</v>
      </c>
      <c r="BH445" s="5">
        <f t="shared" si="609"/>
        <v>3.2457749343035205E-6</v>
      </c>
      <c r="BI445" s="5">
        <f t="shared" si="610"/>
        <v>1.3935136015277663E-6</v>
      </c>
      <c r="BJ445" s="8">
        <f t="shared" si="611"/>
        <v>0.7291034535513361</v>
      </c>
      <c r="BK445" s="8">
        <f t="shared" si="612"/>
        <v>0.18169961098678447</v>
      </c>
      <c r="BL445" s="8">
        <f t="shared" si="613"/>
        <v>8.5618170317656728E-2</v>
      </c>
      <c r="BM445" s="8">
        <f t="shared" si="614"/>
        <v>0.50783865861751176</v>
      </c>
      <c r="BN445" s="8">
        <f t="shared" si="615"/>
        <v>0.48558580919486311</v>
      </c>
    </row>
    <row r="446" spans="1:66" x14ac:dyDescent="0.25">
      <c r="A446" t="s">
        <v>344</v>
      </c>
      <c r="B446" t="s">
        <v>370</v>
      </c>
      <c r="C446" t="s">
        <v>422</v>
      </c>
      <c r="D446" t="s">
        <v>497</v>
      </c>
      <c r="E446">
        <f>VLOOKUP(A446,home!$A$2:$E$405,3,FALSE)</f>
        <v>1.3555555555555601</v>
      </c>
      <c r="F446">
        <f>VLOOKUP(B446,home!$B$2:$E$405,3,FALSE)</f>
        <v>0.56999999999999995</v>
      </c>
      <c r="G446">
        <f>VLOOKUP(C446,away!$B$2:$E$405,4,FALSE)</f>
        <v>0.82</v>
      </c>
      <c r="H446">
        <f>VLOOKUP(A446,away!$A$2:$E$405,3,FALSE)</f>
        <v>1.36666666666667</v>
      </c>
      <c r="I446">
        <f>VLOOKUP(C446,away!$B$2:$E$405,3,FALSE)</f>
        <v>1.72</v>
      </c>
      <c r="J446">
        <f>VLOOKUP(B446,home!$B$2:$E$405,4,FALSE)</f>
        <v>1.38</v>
      </c>
      <c r="K446" s="3">
        <f t="shared" si="560"/>
        <v>0.63358666666666863</v>
      </c>
      <c r="L446" s="3">
        <f t="shared" si="561"/>
        <v>3.2439200000000077</v>
      </c>
      <c r="M446" s="5">
        <f t="shared" si="562"/>
        <v>2.0702378815988326E-2</v>
      </c>
      <c r="N446" s="5">
        <f t="shared" si="563"/>
        <v>1.31167511860927E-2</v>
      </c>
      <c r="O446" s="5">
        <f t="shared" si="564"/>
        <v>6.7156860688761019E-2</v>
      </c>
      <c r="P446" s="5">
        <f t="shared" si="565"/>
        <v>4.2549691507589936E-2</v>
      </c>
      <c r="Q446" s="5">
        <f t="shared" si="566"/>
        <v>4.1552993307462718E-3</v>
      </c>
      <c r="R446" s="5">
        <f t="shared" si="567"/>
        <v>0.10892574176274311</v>
      </c>
      <c r="S446" s="5">
        <f t="shared" si="568"/>
        <v>2.1863142678956907E-2</v>
      </c>
      <c r="T446" s="5">
        <f t="shared" si="569"/>
        <v>1.3479458604994481E-2</v>
      </c>
      <c r="U446" s="5">
        <f t="shared" si="570"/>
        <v>6.9013897637650756E-2</v>
      </c>
      <c r="V446" s="5">
        <f t="shared" si="571"/>
        <v>4.9928238502051723E-3</v>
      </c>
      <c r="W446" s="5">
        <f t="shared" si="572"/>
        <v>8.7758075065659004E-4</v>
      </c>
      <c r="X446" s="5">
        <f t="shared" si="573"/>
        <v>2.8468017486699324E-3</v>
      </c>
      <c r="Y446" s="5">
        <f t="shared" si="574"/>
        <v>4.6173985642726963E-3</v>
      </c>
      <c r="Z446" s="5">
        <f t="shared" si="575"/>
        <v>0.11778213073966613</v>
      </c>
      <c r="AA446" s="5">
        <f t="shared" si="576"/>
        <v>7.4625187608242841E-2</v>
      </c>
      <c r="AB446" s="5">
        <f t="shared" si="577"/>
        <v>2.3640761933040679E-2</v>
      </c>
      <c r="AC446" s="5">
        <f t="shared" si="578"/>
        <v>6.4136082037435601E-4</v>
      </c>
      <c r="AD446" s="5">
        <f t="shared" si="579"/>
        <v>1.3900586563483542E-4</v>
      </c>
      <c r="AE446" s="5">
        <f t="shared" si="580"/>
        <v>4.5092390765015642E-4</v>
      </c>
      <c r="AF446" s="5">
        <f t="shared" si="581"/>
        <v>7.3138054125224962E-4</v>
      </c>
      <c r="AG446" s="5">
        <f t="shared" si="582"/>
        <v>7.9084665512633425E-4</v>
      </c>
      <c r="AH446" s="5">
        <f t="shared" si="583"/>
        <v>9.5518952387254663E-2</v>
      </c>
      <c r="AI446" s="5">
        <f t="shared" si="584"/>
        <v>6.0519534646532924E-2</v>
      </c>
      <c r="AJ446" s="5">
        <f t="shared" si="585"/>
        <v>1.9172185112457375E-2</v>
      </c>
      <c r="AK446" s="5">
        <f t="shared" si="586"/>
        <v>4.0490802860393997E-3</v>
      </c>
      <c r="AL446" s="5">
        <f t="shared" si="587"/>
        <v>5.2727670176546018E-5</v>
      </c>
      <c r="AM446" s="5">
        <f t="shared" si="588"/>
        <v>1.7614452610938042E-5</v>
      </c>
      <c r="AN446" s="5">
        <f t="shared" si="589"/>
        <v>5.7139875113674271E-5</v>
      </c>
      <c r="AO446" s="5">
        <f t="shared" si="590"/>
        <v>9.2678591839375369E-5</v>
      </c>
      <c r="AP446" s="5">
        <f t="shared" si="591"/>
        <v>1.0021397921319573E-4</v>
      </c>
      <c r="AQ446" s="5">
        <f t="shared" si="592"/>
        <v>8.1271532862317667E-5</v>
      </c>
      <c r="AR446" s="5">
        <f t="shared" si="593"/>
        <v>6.1971168005612767E-2</v>
      </c>
      <c r="AS446" s="5">
        <f t="shared" si="594"/>
        <v>3.9264105766116303E-2</v>
      </c>
      <c r="AT446" s="5">
        <f t="shared" si="595"/>
        <v>1.2438606946000573E-2</v>
      </c>
      <c r="AU446" s="5">
        <f t="shared" si="596"/>
        <v>2.6269785042977918E-3</v>
      </c>
      <c r="AV446" s="5">
        <f t="shared" si="597"/>
        <v>4.1610463848575714E-4</v>
      </c>
      <c r="AW446" s="5">
        <f t="shared" si="598"/>
        <v>3.0103171018112203E-6</v>
      </c>
      <c r="AX446" s="5">
        <f t="shared" si="599"/>
        <v>1.8600470524870382E-6</v>
      </c>
      <c r="AY446" s="5">
        <f t="shared" si="600"/>
        <v>6.0338438345037679E-6</v>
      </c>
      <c r="AZ446" s="5">
        <f t="shared" si="601"/>
        <v>9.7866533458117569E-6</v>
      </c>
      <c r="BA446" s="5">
        <f t="shared" si="602"/>
        <v>1.0582373507181916E-5</v>
      </c>
      <c r="BB446" s="5">
        <f t="shared" si="603"/>
        <v>8.5820932668544092E-6</v>
      </c>
      <c r="BC446" s="5">
        <f t="shared" si="604"/>
        <v>5.5679247980428836E-6</v>
      </c>
      <c r="BD446" s="5">
        <f t="shared" si="605"/>
        <v>3.3504918552794652E-2</v>
      </c>
      <c r="BE446" s="5">
        <f t="shared" si="606"/>
        <v>2.1228269662803393E-2</v>
      </c>
      <c r="BF446" s="5">
        <f t="shared" si="607"/>
        <v>6.7249743073783822E-3</v>
      </c>
      <c r="BG446" s="5">
        <f t="shared" si="608"/>
        <v>1.4202846849436196E-3</v>
      </c>
      <c r="BH446" s="5">
        <f t="shared" si="609"/>
        <v>2.2496835981278686E-4</v>
      </c>
      <c r="BI446" s="5">
        <f t="shared" si="610"/>
        <v>2.8507390639850274E-5</v>
      </c>
      <c r="BJ446" s="8">
        <f t="shared" si="611"/>
        <v>4.1596778522540623E-2</v>
      </c>
      <c r="BK446" s="8">
        <f t="shared" si="612"/>
        <v>9.0808159187125759E-2</v>
      </c>
      <c r="BL446" s="8">
        <f t="shared" si="613"/>
        <v>0.7024710888816087</v>
      </c>
      <c r="BM446" s="8">
        <f t="shared" si="614"/>
        <v>0.69604841051228705</v>
      </c>
      <c r="BN446" s="8">
        <f t="shared" si="615"/>
        <v>0.25660672329192136</v>
      </c>
    </row>
    <row r="447" spans="1:66" x14ac:dyDescent="0.25">
      <c r="A447" t="s">
        <v>344</v>
      </c>
      <c r="B447" t="s">
        <v>376</v>
      </c>
      <c r="C447" t="s">
        <v>411</v>
      </c>
      <c r="D447" t="s">
        <v>497</v>
      </c>
      <c r="E447">
        <f>VLOOKUP(A447,home!$A$2:$E$405,3,FALSE)</f>
        <v>1.3555555555555601</v>
      </c>
      <c r="F447">
        <f>VLOOKUP(B447,home!$B$2:$E$405,3,FALSE)</f>
        <v>1.31</v>
      </c>
      <c r="G447">
        <f>VLOOKUP(C447,away!$B$2:$E$405,4,FALSE)</f>
        <v>0.33</v>
      </c>
      <c r="H447">
        <f>VLOOKUP(A447,away!$A$2:$E$405,3,FALSE)</f>
        <v>1.36666666666667</v>
      </c>
      <c r="I447">
        <f>VLOOKUP(C447,away!$B$2:$E$405,3,FALSE)</f>
        <v>1.48</v>
      </c>
      <c r="J447">
        <f>VLOOKUP(B447,home!$B$2:$E$405,4,FALSE)</f>
        <v>1.06</v>
      </c>
      <c r="K447" s="3">
        <f t="shared" si="560"/>
        <v>0.58600666666666867</v>
      </c>
      <c r="L447" s="3">
        <f t="shared" si="561"/>
        <v>2.1440266666666723</v>
      </c>
      <c r="M447" s="5">
        <f t="shared" si="562"/>
        <v>6.5217115728037289E-2</v>
      </c>
      <c r="N447" s="5">
        <f t="shared" si="563"/>
        <v>3.8217664597401502E-2</v>
      </c>
      <c r="O447" s="5">
        <f t="shared" si="564"/>
        <v>0.1398272352439984</v>
      </c>
      <c r="P447" s="5">
        <f t="shared" si="565"/>
        <v>8.1939692034551634E-2</v>
      </c>
      <c r="Q447" s="5">
        <f t="shared" si="566"/>
        <v>1.1197903119254003E-2</v>
      </c>
      <c r="R447" s="5">
        <f t="shared" si="567"/>
        <v>0.14989666054470327</v>
      </c>
      <c r="S447" s="5">
        <f t="shared" si="568"/>
        <v>2.5737542421822867E-2</v>
      </c>
      <c r="T447" s="5">
        <f t="shared" si="569"/>
        <v>2.400860289843049E-2</v>
      </c>
      <c r="U447" s="5">
        <f t="shared" si="570"/>
        <v>8.7840442390266713E-2</v>
      </c>
      <c r="V447" s="5">
        <f t="shared" si="571"/>
        <v>3.5930007299938369E-3</v>
      </c>
      <c r="W447" s="5">
        <f t="shared" si="572"/>
        <v>2.187348626856777E-3</v>
      </c>
      <c r="X447" s="5">
        <f t="shared" si="573"/>
        <v>4.6897337852776578E-3</v>
      </c>
      <c r="Y447" s="5">
        <f t="shared" si="574"/>
        <v>5.0274571476014674E-3</v>
      </c>
      <c r="Z447" s="5">
        <f t="shared" si="575"/>
        <v>0.10712747915070862</v>
      </c>
      <c r="AA447" s="5">
        <f t="shared" si="576"/>
        <v>6.27774169655098E-2</v>
      </c>
      <c r="AB447" s="5">
        <f t="shared" si="577"/>
        <v>1.8393992428950987E-2</v>
      </c>
      <c r="AC447" s="5">
        <f t="shared" si="578"/>
        <v>2.821435082733249E-4</v>
      </c>
      <c r="AD447" s="5">
        <f t="shared" si="579"/>
        <v>3.2045021941556364E-4</v>
      </c>
      <c r="AE447" s="5">
        <f t="shared" si="580"/>
        <v>6.8705381576615457E-4</v>
      </c>
      <c r="AF447" s="5">
        <f t="shared" si="581"/>
        <v>7.365308512188633E-4</v>
      </c>
      <c r="AG447" s="5">
        <f t="shared" si="582"/>
        <v>5.2638059527864876E-4</v>
      </c>
      <c r="AH447" s="5">
        <f t="shared" si="583"/>
        <v>5.7421043007974293E-2</v>
      </c>
      <c r="AI447" s="5">
        <f t="shared" si="584"/>
        <v>3.3649114009626432E-2</v>
      </c>
      <c r="AJ447" s="5">
        <f t="shared" si="585"/>
        <v>9.8593025685339442E-3</v>
      </c>
      <c r="AK447" s="5">
        <f t="shared" si="586"/>
        <v>1.9258723446149008E-3</v>
      </c>
      <c r="AL447" s="5">
        <f t="shared" si="587"/>
        <v>1.4179561251296075E-5</v>
      </c>
      <c r="AM447" s="5">
        <f t="shared" si="588"/>
        <v>3.7557192982463417E-5</v>
      </c>
      <c r="AN447" s="5">
        <f t="shared" si="589"/>
        <v>8.0523623279547983E-5</v>
      </c>
      <c r="AO447" s="5">
        <f t="shared" si="590"/>
        <v>8.6322397803986073E-5</v>
      </c>
      <c r="AP447" s="5">
        <f t="shared" si="591"/>
        <v>6.1692507607451574E-5</v>
      </c>
      <c r="AQ447" s="5">
        <f t="shared" si="592"/>
        <v>3.3067595360978169E-5</v>
      </c>
      <c r="AR447" s="5">
        <f t="shared" si="593"/>
        <v>2.4622449487382164E-2</v>
      </c>
      <c r="AS447" s="5">
        <f t="shared" si="594"/>
        <v>1.4428919549269245E-2</v>
      </c>
      <c r="AT447" s="5">
        <f t="shared" si="595"/>
        <v>4.2277215243344008E-3</v>
      </c>
      <c r="AU447" s="5">
        <f t="shared" si="596"/>
        <v>8.2582433269004333E-4</v>
      </c>
      <c r="AV447" s="5">
        <f t="shared" si="597"/>
        <v>1.2098464111297955E-4</v>
      </c>
      <c r="AW447" s="5">
        <f t="shared" si="598"/>
        <v>4.9487217050394211E-7</v>
      </c>
      <c r="AX447" s="5">
        <f t="shared" si="599"/>
        <v>3.668127578168363E-6</v>
      </c>
      <c r="AY447" s="5">
        <f t="shared" si="600"/>
        <v>7.8645633443284083E-6</v>
      </c>
      <c r="AZ447" s="5">
        <f t="shared" si="601"/>
        <v>8.4309167659646686E-6</v>
      </c>
      <c r="BA447" s="5">
        <f t="shared" si="602"/>
        <v>6.0253701235584633E-6</v>
      </c>
      <c r="BB447" s="5">
        <f t="shared" si="603"/>
        <v>3.2296385553615007E-6</v>
      </c>
      <c r="BC447" s="5">
        <f t="shared" si="604"/>
        <v>1.3848862372779776E-6</v>
      </c>
      <c r="BD447" s="5">
        <f t="shared" si="605"/>
        <v>8.7985313832667483E-3</v>
      </c>
      <c r="BE447" s="5">
        <f t="shared" si="606"/>
        <v>5.1559980474702198E-3</v>
      </c>
      <c r="BF447" s="5">
        <f t="shared" si="607"/>
        <v>1.5107246145689378E-3</v>
      </c>
      <c r="BG447" s="5">
        <f t="shared" si="608"/>
        <v>2.9509823187827709E-4</v>
      </c>
      <c r="BH447" s="5">
        <f t="shared" si="609"/>
        <v>4.3232382800554197E-5</v>
      </c>
      <c r="BI447" s="5">
        <f t="shared" si="610"/>
        <v>5.0668929074020386E-6</v>
      </c>
      <c r="BJ447" s="8">
        <f t="shared" si="611"/>
        <v>8.7928892476140219E-2</v>
      </c>
      <c r="BK447" s="8">
        <f t="shared" si="612"/>
        <v>0.17679153854727458</v>
      </c>
      <c r="BL447" s="8">
        <f t="shared" si="613"/>
        <v>0.62162563059185971</v>
      </c>
      <c r="BM447" s="8">
        <f t="shared" si="614"/>
        <v>0.50716989980686322</v>
      </c>
      <c r="BN447" s="8">
        <f t="shared" si="615"/>
        <v>0.48629627126794606</v>
      </c>
    </row>
    <row r="448" spans="1:66" x14ac:dyDescent="0.25">
      <c r="A448" t="s">
        <v>344</v>
      </c>
      <c r="B448" t="s">
        <v>379</v>
      </c>
      <c r="C448" t="s">
        <v>345</v>
      </c>
      <c r="D448" t="s">
        <v>497</v>
      </c>
      <c r="E448">
        <f>VLOOKUP(A448,home!$A$2:$E$405,3,FALSE)</f>
        <v>1.3555555555555601</v>
      </c>
      <c r="F448">
        <f>VLOOKUP(B448,home!$B$2:$E$405,3,FALSE)</f>
        <v>1.39</v>
      </c>
      <c r="G448">
        <f>VLOOKUP(C448,away!$B$2:$E$405,4,FALSE)</f>
        <v>1.64</v>
      </c>
      <c r="H448">
        <f>VLOOKUP(A448,away!$A$2:$E$405,3,FALSE)</f>
        <v>1.36666666666667</v>
      </c>
      <c r="I448">
        <f>VLOOKUP(C448,away!$B$2:$E$405,3,FALSE)</f>
        <v>1.31</v>
      </c>
      <c r="J448">
        <f>VLOOKUP(B448,home!$B$2:$E$405,4,FALSE)</f>
        <v>0.98</v>
      </c>
      <c r="K448" s="3">
        <f t="shared" si="560"/>
        <v>3.0901244444444544</v>
      </c>
      <c r="L448" s="3">
        <f t="shared" si="561"/>
        <v>1.754526666666671</v>
      </c>
      <c r="M448" s="5">
        <f t="shared" si="562"/>
        <v>7.8703628581909806E-3</v>
      </c>
      <c r="N448" s="5">
        <f t="shared" si="563"/>
        <v>2.4320400654743675E-2</v>
      </c>
      <c r="O448" s="5">
        <f t="shared" si="564"/>
        <v>1.3808761511038993E-2</v>
      </c>
      <c r="P448" s="5">
        <f t="shared" si="565"/>
        <v>4.2670791492765335E-2</v>
      </c>
      <c r="Q448" s="5">
        <f t="shared" si="566"/>
        <v>3.757653228095318E-2</v>
      </c>
      <c r="R448" s="5">
        <f t="shared" si="567"/>
        <v>1.2113920152379139E-2</v>
      </c>
      <c r="S448" s="5">
        <f t="shared" si="568"/>
        <v>5.7837118803362578E-2</v>
      </c>
      <c r="T448" s="5">
        <f t="shared" si="569"/>
        <v>6.5929027927793329E-2</v>
      </c>
      <c r="U448" s="5">
        <f t="shared" si="570"/>
        <v>3.7433520780915067E-2</v>
      </c>
      <c r="V448" s="5">
        <f t="shared" si="571"/>
        <v>3.4841759896073472E-2</v>
      </c>
      <c r="W448" s="5">
        <f t="shared" si="572"/>
        <v>3.8705386979609853E-2</v>
      </c>
      <c r="X448" s="5">
        <f t="shared" si="573"/>
        <v>6.7909633599378433E-2</v>
      </c>
      <c r="Y448" s="5">
        <f t="shared" si="574"/>
        <v>5.9574631536836224E-2</v>
      </c>
      <c r="Z448" s="5">
        <f t="shared" si="575"/>
        <v>7.0847319817399952E-3</v>
      </c>
      <c r="AA448" s="5">
        <f t="shared" si="576"/>
        <v>2.1892703479112163E-2</v>
      </c>
      <c r="AB448" s="5">
        <f t="shared" si="577"/>
        <v>3.3825589087889338E-2</v>
      </c>
      <c r="AC448" s="5">
        <f t="shared" si="578"/>
        <v>1.1806360603652579E-2</v>
      </c>
      <c r="AD448" s="5">
        <f t="shared" si="579"/>
        <v>2.9901115609343623E-2</v>
      </c>
      <c r="AE448" s="5">
        <f t="shared" si="580"/>
        <v>5.2462304699676422E-2</v>
      </c>
      <c r="AF448" s="5">
        <f t="shared" si="581"/>
        <v>4.6023256295187269E-2</v>
      </c>
      <c r="AG448" s="5">
        <f t="shared" si="582"/>
        <v>2.6916343485580273E-2</v>
      </c>
      <c r="AH448" s="5">
        <f t="shared" si="583"/>
        <v>3.1075877970372576E-3</v>
      </c>
      <c r="AI448" s="5">
        <f t="shared" si="584"/>
        <v>9.6028330148821232E-3</v>
      </c>
      <c r="AJ448" s="5">
        <f t="shared" si="585"/>
        <v>1.4836974517602746E-2</v>
      </c>
      <c r="AK448" s="5">
        <f t="shared" si="586"/>
        <v>1.528269921281457E-2</v>
      </c>
      <c r="AL448" s="5">
        <f t="shared" si="587"/>
        <v>2.5604245226510647E-3</v>
      </c>
      <c r="AM448" s="5">
        <f t="shared" si="588"/>
        <v>1.8479633652118469E-2</v>
      </c>
      <c r="AN448" s="5">
        <f t="shared" si="589"/>
        <v>3.2423010032872651E-2</v>
      </c>
      <c r="AO448" s="5">
        <f t="shared" si="590"/>
        <v>2.8443517858138055E-2</v>
      </c>
      <c r="AP448" s="5">
        <f t="shared" si="591"/>
        <v>1.6634970191970969E-2</v>
      </c>
      <c r="AQ448" s="5">
        <f t="shared" si="592"/>
        <v>7.2966247002545625E-3</v>
      </c>
      <c r="AR448" s="5">
        <f t="shared" si="593"/>
        <v>1.0904691317819596E-3</v>
      </c>
      <c r="AS448" s="5">
        <f t="shared" si="594"/>
        <v>3.3696853200315549E-3</v>
      </c>
      <c r="AT448" s="5">
        <f t="shared" si="595"/>
        <v>5.206373488757572E-3</v>
      </c>
      <c r="AU448" s="5">
        <f t="shared" si="596"/>
        <v>5.3627806615057757E-3</v>
      </c>
      <c r="AV448" s="5">
        <f t="shared" si="597"/>
        <v>4.1429149030782495E-3</v>
      </c>
      <c r="AW448" s="5">
        <f t="shared" si="598"/>
        <v>3.8560745372503118E-4</v>
      </c>
      <c r="AX448" s="5">
        <f t="shared" si="599"/>
        <v>9.5173946121316078E-3</v>
      </c>
      <c r="AY448" s="5">
        <f t="shared" si="600"/>
        <v>1.6698522644174603E-2</v>
      </c>
      <c r="AZ448" s="5">
        <f t="shared" si="601"/>
        <v>1.4649001636570801E-2</v>
      </c>
      <c r="BA448" s="5">
        <f t="shared" si="602"/>
        <v>8.5673546704690597E-3</v>
      </c>
      <c r="BB448" s="5">
        <f t="shared" si="603"/>
        <v>3.7579130580323032E-3</v>
      </c>
      <c r="BC448" s="5">
        <f t="shared" si="604"/>
        <v>1.3186717342665135E-3</v>
      </c>
      <c r="BD448" s="5">
        <f t="shared" si="605"/>
        <v>3.188761951480505E-4</v>
      </c>
      <c r="BE448" s="5">
        <f t="shared" si="606"/>
        <v>9.8536712537843096E-4</v>
      </c>
      <c r="BF448" s="5">
        <f t="shared" si="607"/>
        <v>1.522453520441927E-3</v>
      </c>
      <c r="BG448" s="5">
        <f t="shared" si="608"/>
        <v>1.5681902796827044E-3</v>
      </c>
      <c r="BH448" s="5">
        <f t="shared" si="609"/>
        <v>1.2114757791969275E-3</v>
      </c>
      <c r="BI448" s="5">
        <f t="shared" si="610"/>
        <v>7.4872218382976343E-4</v>
      </c>
      <c r="BJ448" s="8">
        <f t="shared" si="611"/>
        <v>0.60710524786010189</v>
      </c>
      <c r="BK448" s="8">
        <f t="shared" si="612"/>
        <v>0.1742853408208706</v>
      </c>
      <c r="BL448" s="8">
        <f t="shared" si="613"/>
        <v>0.18743189814250433</v>
      </c>
      <c r="BM448" s="8">
        <f t="shared" si="614"/>
        <v>0.82123353466469573</v>
      </c>
      <c r="BN448" s="8">
        <f t="shared" si="615"/>
        <v>0.13836076895007129</v>
      </c>
    </row>
    <row r="449" spans="1:66" x14ac:dyDescent="0.25">
      <c r="A449" t="s">
        <v>342</v>
      </c>
      <c r="B449" t="s">
        <v>398</v>
      </c>
      <c r="C449" t="s">
        <v>346</v>
      </c>
      <c r="D449" t="s">
        <v>497</v>
      </c>
      <c r="E449">
        <f>VLOOKUP(A449,home!$A$2:$E$405,3,FALSE)</f>
        <v>1.17402597402597</v>
      </c>
      <c r="F449">
        <f>VLOOKUP(B449,home!$B$2:$E$405,3,FALSE)</f>
        <v>0.66</v>
      </c>
      <c r="G449">
        <f>VLOOKUP(C449,away!$B$2:$E$405,4,FALSE)</f>
        <v>0.76</v>
      </c>
      <c r="H449">
        <f>VLOOKUP(A449,away!$A$2:$E$405,3,FALSE)</f>
        <v>0.85714285714285698</v>
      </c>
      <c r="I449">
        <f>VLOOKUP(C449,away!$B$2:$E$405,3,FALSE)</f>
        <v>0.52</v>
      </c>
      <c r="J449">
        <f>VLOOKUP(B449,home!$B$2:$E$405,4,FALSE)</f>
        <v>0.78</v>
      </c>
      <c r="K449" s="3">
        <f t="shared" si="560"/>
        <v>0.58889142857142662</v>
      </c>
      <c r="L449" s="3">
        <f t="shared" si="561"/>
        <v>0.34765714285714283</v>
      </c>
      <c r="M449" s="5">
        <f t="shared" si="562"/>
        <v>0.39197838875888075</v>
      </c>
      <c r="N449" s="5">
        <f t="shared" si="563"/>
        <v>0.23083271332534325</v>
      </c>
      <c r="O449" s="5">
        <f t="shared" si="564"/>
        <v>0.13627408669765886</v>
      </c>
      <c r="P449" s="5">
        <f t="shared" si="565"/>
        <v>8.0250641592650759E-2</v>
      </c>
      <c r="Q449" s="5">
        <f t="shared" si="566"/>
        <v>6.796770315558999E-2</v>
      </c>
      <c r="R449" s="5">
        <f t="shared" si="567"/>
        <v>2.3688329813387327E-2</v>
      </c>
      <c r="S449" s="5">
        <f t="shared" si="568"/>
        <v>4.1074748383600652E-3</v>
      </c>
      <c r="T449" s="5">
        <f t="shared" si="569"/>
        <v>2.3629457485634827E-2</v>
      </c>
      <c r="U449" s="5">
        <f t="shared" si="570"/>
        <v>1.3949854384276776E-2</v>
      </c>
      <c r="V449" s="5">
        <f t="shared" si="571"/>
        <v>9.3436979791939494E-5</v>
      </c>
      <c r="W449" s="5">
        <f t="shared" si="572"/>
        <v>1.3341865936004687E-2</v>
      </c>
      <c r="X449" s="5">
        <f t="shared" si="573"/>
        <v>4.6383949916944285E-3</v>
      </c>
      <c r="Y449" s="5">
        <f t="shared" si="574"/>
        <v>8.062855751276829E-4</v>
      </c>
      <c r="Z449" s="5">
        <f t="shared" si="575"/>
        <v>2.7451390206599717E-3</v>
      </c>
      <c r="AA449" s="5">
        <f t="shared" si="576"/>
        <v>1.6165888395036174E-3</v>
      </c>
      <c r="AB449" s="5">
        <f t="shared" si="577"/>
        <v>4.7599765555395501E-4</v>
      </c>
      <c r="AC449" s="5">
        <f t="shared" si="578"/>
        <v>1.1955980533334954E-6</v>
      </c>
      <c r="AD449" s="5">
        <f t="shared" si="579"/>
        <v>1.964227622715563E-3</v>
      </c>
      <c r="AE449" s="5">
        <f t="shared" si="580"/>
        <v>6.8287776323437048E-4</v>
      </c>
      <c r="AF449" s="5">
        <f t="shared" si="581"/>
        <v>1.1870366604336885E-4</v>
      </c>
      <c r="AG449" s="5">
        <f t="shared" si="582"/>
        <v>1.3756059127768689E-5</v>
      </c>
      <c r="AH449" s="5">
        <f t="shared" si="583"/>
        <v>2.3859179716707518E-4</v>
      </c>
      <c r="AI449" s="5">
        <f t="shared" si="584"/>
        <v>1.4050466427914293E-4</v>
      </c>
      <c r="AJ449" s="5">
        <f t="shared" si="585"/>
        <v>4.1370996234146588E-5</v>
      </c>
      <c r="AK449" s="5">
        <f t="shared" si="586"/>
        <v>8.1210083579165663E-6</v>
      </c>
      <c r="AL449" s="5">
        <f t="shared" si="587"/>
        <v>9.7911021238426416E-9</v>
      </c>
      <c r="AM449" s="5">
        <f t="shared" si="588"/>
        <v>2.31343362156085E-4</v>
      </c>
      <c r="AN449" s="5">
        <f t="shared" si="589"/>
        <v>8.0428172306149773E-5</v>
      </c>
      <c r="AO449" s="5">
        <f t="shared" si="590"/>
        <v>1.3980714294589004E-5</v>
      </c>
      <c r="AP449" s="5">
        <f t="shared" si="591"/>
        <v>1.6201650622529432E-6</v>
      </c>
      <c r="AQ449" s="5">
        <f t="shared" si="592"/>
        <v>1.4081548912495574E-7</v>
      </c>
      <c r="AR449" s="5">
        <f t="shared" si="593"/>
        <v>1.6589628502451268E-5</v>
      </c>
      <c r="AS449" s="5">
        <f t="shared" si="594"/>
        <v>9.7694900282777811E-6</v>
      </c>
      <c r="AT449" s="5">
        <f t="shared" si="595"/>
        <v>2.876584469583405E-6</v>
      </c>
      <c r="AU449" s="5">
        <f t="shared" si="596"/>
        <v>5.6466531256645035E-7</v>
      </c>
      <c r="AV449" s="5">
        <f t="shared" si="597"/>
        <v>8.3131640645497006E-8</v>
      </c>
      <c r="AW449" s="5">
        <f t="shared" si="598"/>
        <v>5.5682082501299028E-11</v>
      </c>
      <c r="AX449" s="5">
        <f t="shared" si="599"/>
        <v>2.2706020505102301E-5</v>
      </c>
      <c r="AY449" s="5">
        <f t="shared" si="600"/>
        <v>7.8939102144595653E-6</v>
      </c>
      <c r="AZ449" s="5">
        <f t="shared" si="601"/>
        <v>1.372187135564914E-6</v>
      </c>
      <c r="BA449" s="5">
        <f t="shared" si="602"/>
        <v>1.5901688633860834E-7</v>
      </c>
      <c r="BB449" s="5">
        <f t="shared" si="603"/>
        <v>1.3820839092629897E-8</v>
      </c>
      <c r="BC449" s="5">
        <f t="shared" si="604"/>
        <v>9.6098268616640365E-10</v>
      </c>
      <c r="BD449" s="5">
        <f t="shared" si="605"/>
        <v>9.6125047437060437E-7</v>
      </c>
      <c r="BE449" s="5">
        <f t="shared" si="606"/>
        <v>5.6607216506706659E-7</v>
      </c>
      <c r="BF449" s="5">
        <f t="shared" si="607"/>
        <v>1.6667752298043266E-7</v>
      </c>
      <c r="BG449" s="5">
        <f t="shared" si="608"/>
        <v>3.2718321539564595E-8</v>
      </c>
      <c r="BH449" s="5">
        <f t="shared" si="609"/>
        <v>4.8168847779733672E-9</v>
      </c>
      <c r="BI449" s="5">
        <f t="shared" si="610"/>
        <v>5.6732443163293905E-10</v>
      </c>
      <c r="BJ449" s="8">
        <f t="shared" si="611"/>
        <v>0.34435564472638741</v>
      </c>
      <c r="BK449" s="8">
        <f t="shared" si="612"/>
        <v>0.47643904146905341</v>
      </c>
      <c r="BL449" s="8">
        <f t="shared" si="613"/>
        <v>0.17646506145906554</v>
      </c>
      <c r="BM449" s="8">
        <f t="shared" si="614"/>
        <v>6.9005129477123006E-2</v>
      </c>
      <c r="BN449" s="8">
        <f t="shared" si="615"/>
        <v>0.93099186334351081</v>
      </c>
    </row>
    <row r="450" spans="1:66" x14ac:dyDescent="0.25">
      <c r="A450" t="s">
        <v>342</v>
      </c>
      <c r="B450" t="s">
        <v>364</v>
      </c>
      <c r="C450" t="s">
        <v>400</v>
      </c>
      <c r="D450" t="s">
        <v>497</v>
      </c>
      <c r="E450">
        <f>VLOOKUP(A450,home!$A$2:$E$405,3,FALSE)</f>
        <v>1.17402597402597</v>
      </c>
      <c r="F450">
        <f>VLOOKUP(B450,home!$B$2:$E$405,3,FALSE)</f>
        <v>0.99</v>
      </c>
      <c r="G450">
        <f>VLOOKUP(C450,away!$B$2:$E$405,4,FALSE)</f>
        <v>0.6</v>
      </c>
      <c r="H450">
        <f>VLOOKUP(A450,away!$A$2:$E$405,3,FALSE)</f>
        <v>0.85714285714285698</v>
      </c>
      <c r="I450">
        <f>VLOOKUP(C450,away!$B$2:$E$405,3,FALSE)</f>
        <v>0.85</v>
      </c>
      <c r="J450">
        <f>VLOOKUP(B450,home!$B$2:$E$405,4,FALSE)</f>
        <v>1.04</v>
      </c>
      <c r="K450" s="3">
        <f t="shared" si="560"/>
        <v>0.6973714285714262</v>
      </c>
      <c r="L450" s="3">
        <f t="shared" si="561"/>
        <v>0.75771428571428556</v>
      </c>
      <c r="M450" s="5">
        <f t="shared" si="562"/>
        <v>0.23338035901303927</v>
      </c>
      <c r="N450" s="5">
        <f t="shared" si="563"/>
        <v>0.16275279436543555</v>
      </c>
      <c r="O450" s="5">
        <f t="shared" si="564"/>
        <v>0.1768356320293086</v>
      </c>
      <c r="P450" s="5">
        <f t="shared" si="565"/>
        <v>0.12332011733061</v>
      </c>
      <c r="Q450" s="5">
        <f t="shared" si="566"/>
        <v>5.6749574355307662E-2</v>
      </c>
      <c r="R450" s="5">
        <f t="shared" si="567"/>
        <v>6.6995442305960884E-2</v>
      </c>
      <c r="S450" s="5">
        <f t="shared" si="568"/>
        <v>1.6290843199861692E-2</v>
      </c>
      <c r="T450" s="5">
        <f t="shared" si="569"/>
        <v>4.2999963197221686E-2</v>
      </c>
      <c r="U450" s="5">
        <f t="shared" si="570"/>
        <v>4.6720707308682503E-2</v>
      </c>
      <c r="V450" s="5">
        <f t="shared" si="571"/>
        <v>9.5646851789617704E-4</v>
      </c>
      <c r="W450" s="5">
        <f t="shared" si="572"/>
        <v>1.3191843912993762E-2</v>
      </c>
      <c r="X450" s="5">
        <f t="shared" si="573"/>
        <v>9.9956485877884145E-3</v>
      </c>
      <c r="Y450" s="5">
        <f t="shared" si="574"/>
        <v>3.7869228649735518E-3</v>
      </c>
      <c r="Z450" s="5">
        <f t="shared" si="575"/>
        <v>1.6921134570991262E-2</v>
      </c>
      <c r="AA450" s="5">
        <f t="shared" si="576"/>
        <v>1.1800315788821524E-2</v>
      </c>
      <c r="AB450" s="5">
        <f t="shared" si="577"/>
        <v>4.1146015396222105E-3</v>
      </c>
      <c r="AC450" s="5">
        <f t="shared" si="578"/>
        <v>3.1587868605569172E-5</v>
      </c>
      <c r="AD450" s="5">
        <f t="shared" si="579"/>
        <v>2.2999037587739324E-3</v>
      </c>
      <c r="AE450" s="5">
        <f t="shared" si="580"/>
        <v>1.7426699337909908E-3</v>
      </c>
      <c r="AF450" s="5">
        <f t="shared" si="581"/>
        <v>6.6022295205910074E-4</v>
      </c>
      <c r="AG450" s="5">
        <f t="shared" si="582"/>
        <v>1.6675345417721288E-4</v>
      </c>
      <c r="AH450" s="5">
        <f t="shared" si="583"/>
        <v>3.2053463487334869E-3</v>
      </c>
      <c r="AI450" s="5">
        <f t="shared" si="584"/>
        <v>2.2353169622824766E-3</v>
      </c>
      <c r="AJ450" s="5">
        <f t="shared" si="585"/>
        <v>7.794230916484357E-4</v>
      </c>
      <c r="AK450" s="5">
        <f t="shared" si="586"/>
        <v>1.8118246496147579E-4</v>
      </c>
      <c r="AL450" s="5">
        <f t="shared" si="587"/>
        <v>6.6765167028388055E-7</v>
      </c>
      <c r="AM450" s="5">
        <f t="shared" si="588"/>
        <v>3.2077743396659406E-4</v>
      </c>
      <c r="AN450" s="5">
        <f t="shared" si="589"/>
        <v>2.4305764425125925E-4</v>
      </c>
      <c r="AO450" s="5">
        <f t="shared" si="590"/>
        <v>9.2084124650619885E-5</v>
      </c>
      <c r="AP450" s="5">
        <f t="shared" si="591"/>
        <v>2.3257818911756563E-5</v>
      </c>
      <c r="AQ450" s="5">
        <f t="shared" si="592"/>
        <v>4.4056954109984563E-6</v>
      </c>
      <c r="AR450" s="5">
        <f t="shared" si="593"/>
        <v>4.8574734381949764E-4</v>
      </c>
      <c r="AS450" s="5">
        <f t="shared" si="594"/>
        <v>3.3874631908417885E-4</v>
      </c>
      <c r="AT450" s="5">
        <f t="shared" si="595"/>
        <v>1.1811600223152296E-4</v>
      </c>
      <c r="AU450" s="5">
        <f t="shared" si="596"/>
        <v>2.7456908404447648E-5</v>
      </c>
      <c r="AV450" s="5">
        <f t="shared" si="597"/>
        <v>4.7869158595411116E-6</v>
      </c>
      <c r="AW450" s="5">
        <f t="shared" si="598"/>
        <v>9.799796666644471E-9</v>
      </c>
      <c r="AX450" s="5">
        <f t="shared" si="599"/>
        <v>3.7283502896459991E-5</v>
      </c>
      <c r="AY450" s="5">
        <f t="shared" si="600"/>
        <v>2.8250242766117683E-5</v>
      </c>
      <c r="AZ450" s="5">
        <f t="shared" si="601"/>
        <v>1.0702806259392009E-5</v>
      </c>
      <c r="BA450" s="5">
        <f t="shared" si="602"/>
        <v>2.7032230666578674E-6</v>
      </c>
      <c r="BB450" s="5">
        <f t="shared" si="603"/>
        <v>5.1206768376976154E-7</v>
      </c>
      <c r="BC450" s="5">
        <f t="shared" si="604"/>
        <v>7.7600199848994742E-8</v>
      </c>
      <c r="BD450" s="5">
        <f t="shared" si="605"/>
        <v>6.1342950276633651E-5</v>
      </c>
      <c r="BE450" s="5">
        <f t="shared" si="606"/>
        <v>4.277882086720198E-5</v>
      </c>
      <c r="BF450" s="5">
        <f t="shared" si="607"/>
        <v>1.4916363710380887E-5</v>
      </c>
      <c r="BG450" s="5">
        <f t="shared" si="608"/>
        <v>3.4674152899331003E-6</v>
      </c>
      <c r="BH450" s="5">
        <f t="shared" si="609"/>
        <v>6.0451908854776275E-7</v>
      </c>
      <c r="BI450" s="5">
        <f t="shared" si="610"/>
        <v>8.4314868075849983E-8</v>
      </c>
      <c r="BJ450" s="8">
        <f t="shared" si="611"/>
        <v>0.29510940954258519</v>
      </c>
      <c r="BK450" s="8">
        <f t="shared" si="612"/>
        <v>0.37400829382444906</v>
      </c>
      <c r="BL450" s="8">
        <f t="shared" si="613"/>
        <v>0.31396601571352167</v>
      </c>
      <c r="BM450" s="8">
        <f t="shared" si="614"/>
        <v>0.17994269380891587</v>
      </c>
      <c r="BN450" s="8">
        <f t="shared" si="615"/>
        <v>0.82003391939966197</v>
      </c>
    </row>
    <row r="451" spans="1:66" x14ac:dyDescent="0.25">
      <c r="A451" t="s">
        <v>342</v>
      </c>
      <c r="B451" t="s">
        <v>392</v>
      </c>
      <c r="C451" t="s">
        <v>399</v>
      </c>
      <c r="D451" t="s">
        <v>497</v>
      </c>
      <c r="E451">
        <f>VLOOKUP(A451,home!$A$2:$E$405,3,FALSE)</f>
        <v>1.17402597402597</v>
      </c>
      <c r="F451">
        <f>VLOOKUP(B451,home!$B$2:$E$405,3,FALSE)</f>
        <v>1.37</v>
      </c>
      <c r="G451">
        <f>VLOOKUP(C451,away!$B$2:$E$405,4,FALSE)</f>
        <v>0.95</v>
      </c>
      <c r="H451">
        <f>VLOOKUP(A451,away!$A$2:$E$405,3,FALSE)</f>
        <v>0.85714285714285698</v>
      </c>
      <c r="I451">
        <f>VLOOKUP(C451,away!$B$2:$E$405,3,FALSE)</f>
        <v>0.8</v>
      </c>
      <c r="J451">
        <f>VLOOKUP(B451,home!$B$2:$E$405,4,FALSE)</f>
        <v>1.23</v>
      </c>
      <c r="K451" s="3">
        <f t="shared" si="560"/>
        <v>1.5279948051948</v>
      </c>
      <c r="L451" s="3">
        <f t="shared" si="561"/>
        <v>0.84342857142857131</v>
      </c>
      <c r="M451" s="5">
        <f t="shared" si="562"/>
        <v>9.3347762648648136E-2</v>
      </c>
      <c r="N451" s="5">
        <f t="shared" si="563"/>
        <v>0.14263489640369154</v>
      </c>
      <c r="O451" s="5">
        <f t="shared" si="564"/>
        <v>7.8732170096802653E-2</v>
      </c>
      <c r="P451" s="5">
        <f t="shared" si="565"/>
        <v>0.12030234690962781</v>
      </c>
      <c r="Q451" s="5">
        <f t="shared" si="566"/>
        <v>0.1089726903721696</v>
      </c>
      <c r="R451" s="5">
        <f t="shared" si="567"/>
        <v>3.320248087510877E-2</v>
      </c>
      <c r="S451" s="5">
        <f t="shared" si="568"/>
        <v>3.8760047004120758E-2</v>
      </c>
      <c r="T451" s="5">
        <f t="shared" si="569"/>
        <v>9.191068056532703E-2</v>
      </c>
      <c r="U451" s="5">
        <f t="shared" si="570"/>
        <v>5.0733218296745888E-2</v>
      </c>
      <c r="V451" s="5">
        <f t="shared" si="571"/>
        <v>5.5502426727486063E-3</v>
      </c>
      <c r="W451" s="5">
        <f t="shared" si="572"/>
        <v>5.5503234932258866E-2</v>
      </c>
      <c r="X451" s="5">
        <f t="shared" si="573"/>
        <v>4.6813014148579468E-2</v>
      </c>
      <c r="Y451" s="5">
        <f t="shared" si="574"/>
        <v>1.9741716823800937E-2</v>
      </c>
      <c r="Z451" s="5">
        <f t="shared" si="575"/>
        <v>9.3346403374591509E-3</v>
      </c>
      <c r="AA451" s="5">
        <f t="shared" si="576"/>
        <v>1.4263281943999416E-2</v>
      </c>
      <c r="AB451" s="5">
        <f t="shared" si="577"/>
        <v>1.0897110357729951E-2</v>
      </c>
      <c r="AC451" s="5">
        <f t="shared" si="578"/>
        <v>4.4705625535638652E-4</v>
      </c>
      <c r="AD451" s="5">
        <f t="shared" si="579"/>
        <v>2.1202163661999514E-2</v>
      </c>
      <c r="AE451" s="5">
        <f t="shared" si="580"/>
        <v>1.7882510608635018E-2</v>
      </c>
      <c r="AF451" s="5">
        <f t="shared" si="581"/>
        <v>7.5413101880986511E-3</v>
      </c>
      <c r="AG451" s="5">
        <f t="shared" si="582"/>
        <v>2.1201854928825925E-3</v>
      </c>
      <c r="AH451" s="5">
        <f t="shared" si="583"/>
        <v>1.968275591155672E-3</v>
      </c>
      <c r="AI451" s="5">
        <f t="shared" si="584"/>
        <v>3.0075148784775903E-3</v>
      </c>
      <c r="AJ451" s="5">
        <f t="shared" si="585"/>
        <v>2.2977335554299149E-3</v>
      </c>
      <c r="AK451" s="5">
        <f t="shared" si="586"/>
        <v>1.170308312139563E-3</v>
      </c>
      <c r="AL451" s="5">
        <f t="shared" si="587"/>
        <v>2.3045829999132615E-5</v>
      </c>
      <c r="AM451" s="5">
        <f t="shared" si="588"/>
        <v>6.4793591868850409E-3</v>
      </c>
      <c r="AN451" s="5">
        <f t="shared" si="589"/>
        <v>5.4648766627670396E-3</v>
      </c>
      <c r="AO451" s="5">
        <f t="shared" si="590"/>
        <v>2.304616558355471E-3</v>
      </c>
      <c r="AP451" s="5">
        <f t="shared" si="591"/>
        <v>6.4792648383479531E-4</v>
      </c>
      <c r="AQ451" s="5">
        <f t="shared" si="592"/>
        <v>1.3661992716287966E-4</v>
      </c>
      <c r="AR451" s="5">
        <f t="shared" si="593"/>
        <v>3.3201997400523109E-4</v>
      </c>
      <c r="AS451" s="5">
        <f t="shared" si="594"/>
        <v>5.0732479550090557E-4</v>
      </c>
      <c r="AT451" s="5">
        <f t="shared" si="595"/>
        <v>3.8759482603594912E-4</v>
      </c>
      <c r="AU451" s="5">
        <f t="shared" si="596"/>
        <v>1.9741429356777087E-4</v>
      </c>
      <c r="AV451" s="5">
        <f t="shared" si="597"/>
        <v>7.5412003760688744E-5</v>
      </c>
      <c r="AW451" s="5">
        <f t="shared" si="598"/>
        <v>8.2501157104180572E-7</v>
      </c>
      <c r="AX451" s="5">
        <f t="shared" si="599"/>
        <v>1.6500711964252564E-3</v>
      </c>
      <c r="AY451" s="5">
        <f t="shared" si="600"/>
        <v>1.3917171919563876E-3</v>
      </c>
      <c r="AZ451" s="5">
        <f t="shared" si="601"/>
        <v>5.8690702152217934E-4</v>
      </c>
      <c r="BA451" s="5">
        <f t="shared" si="602"/>
        <v>1.6500471690794984E-4</v>
      </c>
      <c r="BB451" s="5">
        <f t="shared" si="603"/>
        <v>3.4792423165161991E-5</v>
      </c>
      <c r="BC451" s="5">
        <f t="shared" si="604"/>
        <v>5.8689847533461825E-6</v>
      </c>
      <c r="BD451" s="5">
        <f t="shared" si="605"/>
        <v>4.667252206016388E-5</v>
      </c>
      <c r="BE451" s="5">
        <f t="shared" si="606"/>
        <v>7.1315371253270101E-5</v>
      </c>
      <c r="BF451" s="5">
        <f t="shared" si="607"/>
        <v>5.4484758402767665E-5</v>
      </c>
      <c r="BG451" s="5">
        <f t="shared" si="608"/>
        <v>2.7750809267240918E-5</v>
      </c>
      <c r="BH451" s="5">
        <f t="shared" si="609"/>
        <v>1.0600773100073954E-5</v>
      </c>
      <c r="BI451" s="5">
        <f t="shared" si="610"/>
        <v>3.2395852455923543E-6</v>
      </c>
      <c r="BJ451" s="8">
        <f t="shared" si="611"/>
        <v>0.53319016355117876</v>
      </c>
      <c r="BK451" s="8">
        <f t="shared" si="612"/>
        <v>0.25982221851245729</v>
      </c>
      <c r="BL451" s="8">
        <f t="shared" si="613"/>
        <v>0.19798592361978909</v>
      </c>
      <c r="BM451" s="8">
        <f t="shared" si="614"/>
        <v>0.42174970653445037</v>
      </c>
      <c r="BN451" s="8">
        <f t="shared" si="615"/>
        <v>0.57719234730604851</v>
      </c>
    </row>
    <row r="452" spans="1:66" x14ac:dyDescent="0.25">
      <c r="A452" t="s">
        <v>342</v>
      </c>
      <c r="B452" t="s">
        <v>420</v>
      </c>
      <c r="C452" t="s">
        <v>406</v>
      </c>
      <c r="D452" t="s">
        <v>497</v>
      </c>
      <c r="E452">
        <f>VLOOKUP(A452,home!$A$2:$E$405,3,FALSE)</f>
        <v>1.17402597402597</v>
      </c>
      <c r="F452">
        <f>VLOOKUP(B452,home!$B$2:$E$405,3,FALSE)</f>
        <v>0.95</v>
      </c>
      <c r="G452">
        <f>VLOOKUP(C452,away!$B$2:$E$405,4,FALSE)</f>
        <v>0.76</v>
      </c>
      <c r="H452">
        <f>VLOOKUP(A452,away!$A$2:$E$405,3,FALSE)</f>
        <v>0.85714285714285698</v>
      </c>
      <c r="I452">
        <f>VLOOKUP(C452,away!$B$2:$E$405,3,FALSE)</f>
        <v>0.66</v>
      </c>
      <c r="J452">
        <f>VLOOKUP(B452,home!$B$2:$E$405,4,FALSE)</f>
        <v>0.65</v>
      </c>
      <c r="K452" s="3">
        <f t="shared" si="560"/>
        <v>0.84764675324675032</v>
      </c>
      <c r="L452" s="3">
        <f t="shared" si="561"/>
        <v>0.36771428571428566</v>
      </c>
      <c r="M452" s="5">
        <f t="shared" si="562"/>
        <v>0.29660290975437487</v>
      </c>
      <c r="N452" s="5">
        <f t="shared" si="563"/>
        <v>0.25141449345683475</v>
      </c>
      <c r="O452" s="5">
        <f t="shared" si="564"/>
        <v>0.10906512710110867</v>
      </c>
      <c r="P452" s="5">
        <f t="shared" si="565"/>
        <v>9.2448700879698933E-2</v>
      </c>
      <c r="Q452" s="5">
        <f t="shared" si="566"/>
        <v>0.10655533954893116</v>
      </c>
      <c r="R452" s="5">
        <f t="shared" si="567"/>
        <v>2.0052402654160976E-2</v>
      </c>
      <c r="S452" s="5">
        <f t="shared" si="568"/>
        <v>7.2038759678907539E-3</v>
      </c>
      <c r="T452" s="5">
        <f t="shared" si="569"/>
        <v>3.9181920571278395E-2</v>
      </c>
      <c r="U452" s="5">
        <f t="shared" si="570"/>
        <v>1.6997354004596069E-2</v>
      </c>
      <c r="V452" s="5">
        <f t="shared" si="571"/>
        <v>2.4948769049183125E-4</v>
      </c>
      <c r="W452" s="5">
        <f t="shared" si="572"/>
        <v>3.0107095869918853E-2</v>
      </c>
      <c r="X452" s="5">
        <f t="shared" si="573"/>
        <v>1.107080925273873E-2</v>
      </c>
      <c r="Y452" s="5">
        <f t="shared" si="574"/>
        <v>2.0354473583249627E-3</v>
      </c>
      <c r="Z452" s="5">
        <f t="shared" si="575"/>
        <v>2.4578516396100173E-3</v>
      </c>
      <c r="AA452" s="5">
        <f t="shared" si="576"/>
        <v>2.0833899622776332E-3</v>
      </c>
      <c r="AB452" s="5">
        <f t="shared" si="577"/>
        <v>8.8298936863575271E-4</v>
      </c>
      <c r="AC452" s="5">
        <f t="shared" si="578"/>
        <v>4.8602045261766845E-6</v>
      </c>
      <c r="AD452" s="5">
        <f t="shared" si="579"/>
        <v>6.3800455159563384E-3</v>
      </c>
      <c r="AE452" s="5">
        <f t="shared" si="580"/>
        <v>2.3460338797245159E-3</v>
      </c>
      <c r="AF452" s="5">
        <f t="shared" si="581"/>
        <v>4.3133508617220726E-4</v>
      </c>
      <c r="AG452" s="5">
        <f t="shared" si="582"/>
        <v>5.2869357705107713E-5</v>
      </c>
      <c r="AH452" s="5">
        <f t="shared" si="583"/>
        <v>2.2594679001272075E-4</v>
      </c>
      <c r="AI452" s="5">
        <f t="shared" si="584"/>
        <v>1.9152306296080801E-4</v>
      </c>
      <c r="AJ452" s="5">
        <f t="shared" si="585"/>
        <v>8.1171951245300925E-5</v>
      </c>
      <c r="AK452" s="5">
        <f t="shared" si="586"/>
        <v>2.2935046975927613E-5</v>
      </c>
      <c r="AL452" s="5">
        <f t="shared" si="587"/>
        <v>6.0595439852800023E-8</v>
      </c>
      <c r="AM452" s="5">
        <f t="shared" si="588"/>
        <v>1.0816049734333759E-3</v>
      </c>
      <c r="AN452" s="5">
        <f t="shared" si="589"/>
        <v>3.9772160023107277E-4</v>
      </c>
      <c r="AO452" s="5">
        <f t="shared" si="590"/>
        <v>7.3123957071055787E-5</v>
      </c>
      <c r="AP452" s="5">
        <f t="shared" si="591"/>
        <v>8.9629078809951256E-6</v>
      </c>
      <c r="AQ452" s="5">
        <f t="shared" si="592"/>
        <v>8.239473173457657E-7</v>
      </c>
      <c r="AR452" s="5">
        <f t="shared" si="593"/>
        <v>1.6616772499792661E-5</v>
      </c>
      <c r="AS452" s="5">
        <f t="shared" si="594"/>
        <v>1.4085153258889137E-5</v>
      </c>
      <c r="AT452" s="5">
        <f t="shared" si="595"/>
        <v>5.9696172144401306E-6</v>
      </c>
      <c r="AU452" s="5">
        <f t="shared" si="596"/>
        <v>1.6867088833153622E-6</v>
      </c>
      <c r="AV452" s="5">
        <f t="shared" si="597"/>
        <v>3.5743332715367956E-7</v>
      </c>
      <c r="AW452" s="5">
        <f t="shared" si="598"/>
        <v>5.246417487820148E-10</v>
      </c>
      <c r="AX452" s="5">
        <f t="shared" si="599"/>
        <v>1.5280315733772306E-4</v>
      </c>
      <c r="AY452" s="5">
        <f t="shared" si="600"/>
        <v>5.6187903855328442E-5</v>
      </c>
      <c r="AZ452" s="5">
        <f t="shared" si="601"/>
        <v>1.0330547465972527E-5</v>
      </c>
      <c r="BA452" s="5">
        <f t="shared" si="602"/>
        <v>1.2662299608292043E-6</v>
      </c>
      <c r="BB452" s="5">
        <f t="shared" si="603"/>
        <v>1.1640271139908464E-7</v>
      </c>
      <c r="BC452" s="5">
        <f t="shared" si="604"/>
        <v>8.5605879754641098E-9</v>
      </c>
      <c r="BD452" s="5">
        <f t="shared" si="605"/>
        <v>1.0183707717730076E-6</v>
      </c>
      <c r="BE452" s="5">
        <f t="shared" si="606"/>
        <v>8.6321867829477725E-7</v>
      </c>
      <c r="BF452" s="5">
        <f t="shared" si="607"/>
        <v>3.6585225499925947E-7</v>
      </c>
      <c r="BG452" s="5">
        <f t="shared" si="608"/>
        <v>1.0337115870604149E-7</v>
      </c>
      <c r="BH452" s="5">
        <f t="shared" si="609"/>
        <v>2.190555676413265E-8</v>
      </c>
      <c r="BI452" s="5">
        <f t="shared" si="610"/>
        <v>3.7136348138358874E-9</v>
      </c>
      <c r="BJ452" s="8">
        <f t="shared" si="611"/>
        <v>0.45135834008543801</v>
      </c>
      <c r="BK452" s="8">
        <f t="shared" si="612"/>
        <v>0.39656608299627766</v>
      </c>
      <c r="BL452" s="8">
        <f t="shared" si="613"/>
        <v>0.14964393205921281</v>
      </c>
      <c r="BM452" s="8">
        <f t="shared" si="614"/>
        <v>0.12383104600621574</v>
      </c>
      <c r="BN452" s="8">
        <f t="shared" si="615"/>
        <v>0.87613897339510938</v>
      </c>
    </row>
    <row r="453" spans="1:66" x14ac:dyDescent="0.25">
      <c r="A453" t="s">
        <v>40</v>
      </c>
      <c r="B453" t="s">
        <v>316</v>
      </c>
      <c r="C453" t="s">
        <v>335</v>
      </c>
      <c r="D453" t="s">
        <v>497</v>
      </c>
      <c r="E453">
        <f>VLOOKUP(A453,home!$A$2:$E$405,3,FALSE)</f>
        <v>1.4777777777777801</v>
      </c>
      <c r="F453">
        <f>VLOOKUP(B453,home!$B$2:$E$405,3,FALSE)</f>
        <v>0.6</v>
      </c>
      <c r="G453">
        <f>VLOOKUP(C453,away!$B$2:$E$405,4,FALSE)</f>
        <v>1.23</v>
      </c>
      <c r="H453">
        <f>VLOOKUP(A453,away!$A$2:$E$405,3,FALSE)</f>
        <v>1.18055555555556</v>
      </c>
      <c r="I453">
        <f>VLOOKUP(C453,away!$B$2:$E$405,3,FALSE)</f>
        <v>0.76</v>
      </c>
      <c r="J453">
        <f>VLOOKUP(B453,home!$B$2:$E$405,4,FALSE)</f>
        <v>1.05</v>
      </c>
      <c r="K453" s="3">
        <f t="shared" si="560"/>
        <v>1.0906000000000018</v>
      </c>
      <c r="L453" s="3">
        <f t="shared" si="561"/>
        <v>0.94208333333333694</v>
      </c>
      <c r="M453" s="5">
        <f t="shared" si="562"/>
        <v>0.13098357657022797</v>
      </c>
      <c r="N453" s="5">
        <f t="shared" si="563"/>
        <v>0.14285068860749084</v>
      </c>
      <c r="O453" s="5">
        <f t="shared" si="564"/>
        <v>0.12339744442720273</v>
      </c>
      <c r="P453" s="5">
        <f t="shared" si="565"/>
        <v>0.13457725289230751</v>
      </c>
      <c r="Q453" s="5">
        <f t="shared" si="566"/>
        <v>7.7896480497664886E-2</v>
      </c>
      <c r="R453" s="5">
        <f t="shared" si="567"/>
        <v>5.8125337885397171E-2</v>
      </c>
      <c r="S453" s="5">
        <f t="shared" si="568"/>
        <v>3.4567381404358166E-2</v>
      </c>
      <c r="T453" s="5">
        <f t="shared" si="569"/>
        <v>7.3384976002175389E-2</v>
      </c>
      <c r="U453" s="5">
        <f t="shared" si="570"/>
        <v>6.3391493497814255E-2</v>
      </c>
      <c r="V453" s="5">
        <f t="shared" si="571"/>
        <v>3.9461972179092725E-3</v>
      </c>
      <c r="W453" s="5">
        <f t="shared" si="572"/>
        <v>2.8317967210251153E-2</v>
      </c>
      <c r="X453" s="5">
        <f t="shared" si="573"/>
        <v>2.6677884942657541E-2</v>
      </c>
      <c r="Y453" s="5">
        <f t="shared" si="574"/>
        <v>1.2566395386531027E-2</v>
      </c>
      <c r="Z453" s="5">
        <f t="shared" si="575"/>
        <v>1.8252970688733824E-2</v>
      </c>
      <c r="AA453" s="5">
        <f t="shared" si="576"/>
        <v>1.9906689833133141E-2</v>
      </c>
      <c r="AB453" s="5">
        <f t="shared" si="577"/>
        <v>1.0855117966007518E-2</v>
      </c>
      <c r="AC453" s="5">
        <f t="shared" si="578"/>
        <v>2.5340408835185127E-4</v>
      </c>
      <c r="AD453" s="5">
        <f t="shared" si="579"/>
        <v>7.720893759874988E-3</v>
      </c>
      <c r="AE453" s="5">
        <f t="shared" si="580"/>
        <v>7.2737253296155891E-3</v>
      </c>
      <c r="AF453" s="5">
        <f t="shared" si="581"/>
        <v>3.4262277021376896E-3</v>
      </c>
      <c r="AG453" s="5">
        <f t="shared" si="582"/>
        <v>1.0759306714629648E-3</v>
      </c>
      <c r="AH453" s="5">
        <f t="shared" si="583"/>
        <v>4.2989548674195128E-3</v>
      </c>
      <c r="AI453" s="5">
        <f t="shared" si="584"/>
        <v>4.6884401784077281E-3</v>
      </c>
      <c r="AJ453" s="5">
        <f t="shared" si="585"/>
        <v>2.5566064292857379E-3</v>
      </c>
      <c r="AK453" s="5">
        <f t="shared" si="586"/>
        <v>9.2941165725967691E-4</v>
      </c>
      <c r="AL453" s="5">
        <f t="shared" si="587"/>
        <v>1.0414260161475268E-5</v>
      </c>
      <c r="AM453" s="5">
        <f t="shared" si="588"/>
        <v>1.6840813469039362E-3</v>
      </c>
      <c r="AN453" s="5">
        <f t="shared" si="589"/>
        <v>1.5865449688957558E-3</v>
      </c>
      <c r="AO453" s="5">
        <f t="shared" si="590"/>
        <v>7.4732878639027452E-4</v>
      </c>
      <c r="AP453" s="5">
        <f t="shared" si="591"/>
        <v>2.3468199805950241E-4</v>
      </c>
      <c r="AQ453" s="5">
        <f t="shared" si="592"/>
        <v>5.5272499751305919E-5</v>
      </c>
      <c r="AR453" s="5">
        <f t="shared" si="593"/>
        <v>8.0999474626962994E-4</v>
      </c>
      <c r="AS453" s="5">
        <f t="shared" si="594"/>
        <v>8.8338027028165981E-4</v>
      </c>
      <c r="AT453" s="5">
        <f t="shared" si="595"/>
        <v>4.8170726138458981E-4</v>
      </c>
      <c r="AU453" s="5">
        <f t="shared" si="596"/>
        <v>1.7511664642201152E-4</v>
      </c>
      <c r="AV453" s="5">
        <f t="shared" si="597"/>
        <v>4.7745553646961506E-5</v>
      </c>
      <c r="AW453" s="5">
        <f t="shared" si="598"/>
        <v>2.9722185197557126E-7</v>
      </c>
      <c r="AX453" s="5">
        <f t="shared" si="599"/>
        <v>3.0610985282223914E-4</v>
      </c>
      <c r="AY453" s="5">
        <f t="shared" si="600"/>
        <v>2.8838099051295218E-4</v>
      </c>
      <c r="AZ453" s="5">
        <f t="shared" si="601"/>
        <v>1.358394624062057E-4</v>
      </c>
      <c r="BA453" s="5">
        <f t="shared" si="602"/>
        <v>4.2657364513948934E-5</v>
      </c>
      <c r="BB453" s="5">
        <f t="shared" si="603"/>
        <v>1.004669803812905E-5</v>
      </c>
      <c r="BC453" s="5">
        <f t="shared" si="604"/>
        <v>1.8929653553508232E-6</v>
      </c>
      <c r="BD453" s="5">
        <f t="shared" si="605"/>
        <v>1.2718042509136387E-4</v>
      </c>
      <c r="BE453" s="5">
        <f t="shared" si="606"/>
        <v>1.3870297160464165E-4</v>
      </c>
      <c r="BF453" s="5">
        <f t="shared" si="607"/>
        <v>7.5634730416011204E-5</v>
      </c>
      <c r="BG453" s="5">
        <f t="shared" si="608"/>
        <v>2.7495745663900655E-5</v>
      </c>
      <c r="BH453" s="5">
        <f t="shared" si="609"/>
        <v>7.4967150552625241E-6</v>
      </c>
      <c r="BI453" s="5">
        <f t="shared" si="610"/>
        <v>1.6351834878538655E-6</v>
      </c>
      <c r="BJ453" s="8">
        <f t="shared" si="611"/>
        <v>0.38628400704351162</v>
      </c>
      <c r="BK453" s="8">
        <f t="shared" si="612"/>
        <v>0.30462660742382913</v>
      </c>
      <c r="BL453" s="8">
        <f t="shared" si="613"/>
        <v>0.29092558699125132</v>
      </c>
      <c r="BM453" s="8">
        <f t="shared" si="614"/>
        <v>0.33197030749837386</v>
      </c>
      <c r="BN453" s="8">
        <f t="shared" si="615"/>
        <v>0.66783078088029113</v>
      </c>
    </row>
    <row r="454" spans="1:66" s="10" customFormat="1" x14ac:dyDescent="0.25">
      <c r="A454" t="s">
        <v>40</v>
      </c>
      <c r="B454" t="s">
        <v>239</v>
      </c>
      <c r="C454" t="s">
        <v>317</v>
      </c>
      <c r="D454" t="s">
        <v>497</v>
      </c>
      <c r="E454">
        <f>VLOOKUP(A454,home!$A$2:$E$405,3,FALSE)</f>
        <v>1.4777777777777801</v>
      </c>
      <c r="F454">
        <f>VLOOKUP(B454,home!$B$2:$E$405,3,FALSE)</f>
        <v>0.96</v>
      </c>
      <c r="G454">
        <f>VLOOKUP(C454,away!$B$2:$E$405,4,FALSE)</f>
        <v>0.88</v>
      </c>
      <c r="H454">
        <f>VLOOKUP(A454,away!$A$2:$E$405,3,FALSE)</f>
        <v>1.18055555555556</v>
      </c>
      <c r="I454">
        <f>VLOOKUP(C454,away!$B$2:$E$405,3,FALSE)</f>
        <v>1.03</v>
      </c>
      <c r="J454">
        <f>VLOOKUP(B454,home!$B$2:$E$405,4,FALSE)</f>
        <v>1.1000000000000001</v>
      </c>
      <c r="K454" s="3">
        <f t="shared" si="560"/>
        <v>1.2484266666666686</v>
      </c>
      <c r="L454" s="3">
        <f t="shared" si="561"/>
        <v>1.3375694444444497</v>
      </c>
      <c r="M454" s="5">
        <f t="shared" si="562"/>
        <v>7.5321014121488394E-2</v>
      </c>
      <c r="N454" s="5">
        <f t="shared" si="563"/>
        <v>9.4032762589642827E-2</v>
      </c>
      <c r="O454" s="5">
        <f t="shared" si="564"/>
        <v>0.10074708701347178</v>
      </c>
      <c r="P454" s="5">
        <f t="shared" si="565"/>
        <v>0.12577535001660539</v>
      </c>
      <c r="Q454" s="5">
        <f t="shared" si="566"/>
        <v>5.8696504178623002E-2</v>
      </c>
      <c r="R454" s="5">
        <f t="shared" si="567"/>
        <v>6.737811260300304E-2</v>
      </c>
      <c r="S454" s="5">
        <f t="shared" si="568"/>
        <v>5.2506723576118373E-2</v>
      </c>
      <c r="T454" s="5">
        <f t="shared" si="569"/>
        <v>7.8510650485032099E-2</v>
      </c>
      <c r="U454" s="5">
        <f t="shared" si="570"/>
        <v>8.411663252325853E-2</v>
      </c>
      <c r="V454" s="5">
        <f t="shared" si="571"/>
        <v>9.7420821076269794E-3</v>
      </c>
      <c r="W454" s="5">
        <f t="shared" si="572"/>
        <v>2.4426093685568175E-2</v>
      </c>
      <c r="X454" s="5">
        <f t="shared" si="573"/>
        <v>3.2671596560953503E-2</v>
      </c>
      <c r="Y454" s="5">
        <f t="shared" si="574"/>
        <v>2.1850264630573886E-2</v>
      </c>
      <c r="Z454" s="5">
        <f t="shared" si="575"/>
        <v>3.0040968214038132E-2</v>
      </c>
      <c r="AA454" s="5">
        <f t="shared" si="576"/>
        <v>3.7503945810890969E-2</v>
      </c>
      <c r="AB454" s="5">
        <f t="shared" si="577"/>
        <v>2.3410463027768991E-2</v>
      </c>
      <c r="AC454" s="5">
        <f t="shared" si="578"/>
        <v>1.0167429711256698E-3</v>
      </c>
      <c r="AD454" s="5">
        <f t="shared" si="579"/>
        <v>7.6235466798904037E-3</v>
      </c>
      <c r="AE454" s="5">
        <f t="shared" si="580"/>
        <v>1.0197023097317336E-2</v>
      </c>
      <c r="AF454" s="5">
        <f t="shared" si="581"/>
        <v>6.8196132596329857E-3</v>
      </c>
      <c r="AG454" s="5">
        <f t="shared" si="582"/>
        <v>3.040568773004433E-3</v>
      </c>
      <c r="AH454" s="5">
        <f t="shared" si="583"/>
        <v>1.0045470291156084E-2</v>
      </c>
      <c r="AI454" s="5">
        <f t="shared" si="584"/>
        <v>1.2541032990687038E-2</v>
      </c>
      <c r="AJ454" s="5">
        <f t="shared" si="585"/>
        <v>7.8282800065600702E-3</v>
      </c>
      <c r="AK454" s="5">
        <f t="shared" si="586"/>
        <v>3.2576778381077061E-3</v>
      </c>
      <c r="AL454" s="5">
        <f t="shared" si="587"/>
        <v>6.7912629463001941E-5</v>
      </c>
      <c r="AM454" s="5">
        <f t="shared" si="588"/>
        <v>1.9034877939506653E-3</v>
      </c>
      <c r="AN454" s="5">
        <f t="shared" si="589"/>
        <v>2.5460471110613828E-3</v>
      </c>
      <c r="AO454" s="5">
        <f t="shared" si="590"/>
        <v>1.702757409935885E-3</v>
      </c>
      <c r="AP454" s="5">
        <f t="shared" si="591"/>
        <v>7.5918542761053759E-4</v>
      </c>
      <c r="AQ454" s="5">
        <f t="shared" si="592"/>
        <v>2.5386580765983705E-4</v>
      </c>
      <c r="AR454" s="5">
        <f t="shared" si="593"/>
        <v>2.6873028233049732E-3</v>
      </c>
      <c r="AS454" s="5">
        <f t="shared" si="594"/>
        <v>3.3549005060225551E-3</v>
      </c>
      <c r="AT454" s="5">
        <f t="shared" si="595"/>
        <v>2.0941736278660291E-3</v>
      </c>
      <c r="AU454" s="5">
        <f t="shared" si="596"/>
        <v>8.7147406721934403E-4</v>
      </c>
      <c r="AV454" s="5">
        <f t="shared" si="597"/>
        <v>2.7199286620627227E-4</v>
      </c>
      <c r="AW454" s="5">
        <f t="shared" si="598"/>
        <v>3.1501223429713897E-6</v>
      </c>
      <c r="AX454" s="5">
        <f t="shared" si="599"/>
        <v>3.9606082027375338E-4</v>
      </c>
      <c r="AY454" s="5">
        <f t="shared" si="600"/>
        <v>5.2975885133977739E-4</v>
      </c>
      <c r="AZ454" s="5">
        <f t="shared" si="601"/>
        <v>3.5429462623803794E-4</v>
      </c>
      <c r="BA454" s="5">
        <f t="shared" si="602"/>
        <v>1.5796455546228884E-4</v>
      </c>
      <c r="BB454" s="5">
        <f t="shared" si="603"/>
        <v>5.2822140672902014E-5</v>
      </c>
      <c r="BC454" s="5">
        <f t="shared" si="604"/>
        <v>1.4130656270844021E-5</v>
      </c>
      <c r="BD454" s="5">
        <f t="shared" si="605"/>
        <v>5.9907569073700635E-4</v>
      </c>
      <c r="BE454" s="5">
        <f t="shared" si="606"/>
        <v>7.4790206766783287E-4</v>
      </c>
      <c r="BF454" s="5">
        <f t="shared" si="607"/>
        <v>4.668504426658309E-4</v>
      </c>
      <c r="BG454" s="5">
        <f t="shared" si="608"/>
        <v>1.9427618065638737E-4</v>
      </c>
      <c r="BH454" s="5">
        <f t="shared" si="609"/>
        <v>6.0634891157396252E-5</v>
      </c>
      <c r="BI454" s="5">
        <f t="shared" si="610"/>
        <v>1.5139643010264897E-5</v>
      </c>
      <c r="BJ454" s="8">
        <f t="shared" si="611"/>
        <v>0.34653899914071462</v>
      </c>
      <c r="BK454" s="8">
        <f t="shared" si="612"/>
        <v>0.26495958427376759</v>
      </c>
      <c r="BL454" s="8">
        <f t="shared" si="613"/>
        <v>0.35819242491141801</v>
      </c>
      <c r="BM454" s="8">
        <f t="shared" si="614"/>
        <v>0.47725453728810713</v>
      </c>
      <c r="BN454" s="8">
        <f t="shared" si="615"/>
        <v>0.52195083052283442</v>
      </c>
    </row>
    <row r="455" spans="1:66" x14ac:dyDescent="0.25">
      <c r="A455" t="s">
        <v>40</v>
      </c>
      <c r="B455" t="s">
        <v>318</v>
      </c>
      <c r="C455" t="s">
        <v>339</v>
      </c>
      <c r="D455" t="s">
        <v>497</v>
      </c>
      <c r="E455">
        <f>VLOOKUP(A455,home!$A$2:$E$405,3,FALSE)</f>
        <v>1.4777777777777801</v>
      </c>
      <c r="F455">
        <f>VLOOKUP(B455,home!$B$2:$E$405,3,FALSE)</f>
        <v>0.88</v>
      </c>
      <c r="G455">
        <f>VLOOKUP(C455,away!$B$2:$E$405,4,FALSE)</f>
        <v>0.84</v>
      </c>
      <c r="H455">
        <f>VLOOKUP(A455,away!$A$2:$E$405,3,FALSE)</f>
        <v>1.18055555555556</v>
      </c>
      <c r="I455">
        <f>VLOOKUP(C455,away!$B$2:$E$405,3,FALSE)</f>
        <v>0.6</v>
      </c>
      <c r="J455">
        <f>VLOOKUP(B455,home!$B$2:$E$405,4,FALSE)</f>
        <v>0.95</v>
      </c>
      <c r="K455" s="3">
        <f t="shared" si="560"/>
        <v>1.092373333333335</v>
      </c>
      <c r="L455" s="3">
        <f t="shared" si="561"/>
        <v>0.67291666666666916</v>
      </c>
      <c r="M455" s="5">
        <f t="shared" si="562"/>
        <v>0.17113714951456815</v>
      </c>
      <c r="N455" s="5">
        <f t="shared" si="563"/>
        <v>0.18694565847239417</v>
      </c>
      <c r="O455" s="5">
        <f t="shared" si="564"/>
        <v>0.11516104019417858</v>
      </c>
      <c r="P455" s="5">
        <f t="shared" si="565"/>
        <v>0.12579884934704905</v>
      </c>
      <c r="Q455" s="5">
        <f t="shared" si="566"/>
        <v>0.10210722604884219</v>
      </c>
      <c r="R455" s="5">
        <f t="shared" si="567"/>
        <v>3.874689164866648E-2</v>
      </c>
      <c r="S455" s="5">
        <f t="shared" si="568"/>
        <v>2.3117935734482932E-2</v>
      </c>
      <c r="T455" s="5">
        <f t="shared" si="569"/>
        <v>6.8709654195366981E-2</v>
      </c>
      <c r="U455" s="5">
        <f t="shared" si="570"/>
        <v>4.2326071186559365E-2</v>
      </c>
      <c r="V455" s="5">
        <f t="shared" si="571"/>
        <v>1.8881605405866577E-3</v>
      </c>
      <c r="W455" s="5">
        <f t="shared" si="572"/>
        <v>3.7179736958798032E-2</v>
      </c>
      <c r="X455" s="5">
        <f t="shared" si="573"/>
        <v>2.5018864661857935E-2</v>
      </c>
      <c r="Y455" s="5">
        <f t="shared" si="574"/>
        <v>8.4178055060209808E-3</v>
      </c>
      <c r="Z455" s="5">
        <f t="shared" si="575"/>
        <v>8.6911430573050827E-3</v>
      </c>
      <c r="AA455" s="5">
        <f t="shared" si="576"/>
        <v>9.493972911985225E-3</v>
      </c>
      <c r="AB455" s="5">
        <f t="shared" si="577"/>
        <v>5.1854814182208438E-3</v>
      </c>
      <c r="AC455" s="5">
        <f t="shared" si="578"/>
        <v>8.6746369820219749E-5</v>
      </c>
      <c r="AD455" s="5">
        <f t="shared" si="579"/>
        <v>1.0153538298534697E-2</v>
      </c>
      <c r="AE455" s="5">
        <f t="shared" si="580"/>
        <v>6.8324851467223315E-3</v>
      </c>
      <c r="AF455" s="5">
        <f t="shared" si="581"/>
        <v>2.2988465649909596E-3</v>
      </c>
      <c r="AG455" s="5">
        <f t="shared" si="582"/>
        <v>5.1564405589727964E-4</v>
      </c>
      <c r="AH455" s="5">
        <f t="shared" si="583"/>
        <v>1.4621037539112249E-3</v>
      </c>
      <c r="AI455" s="5">
        <f t="shared" si="584"/>
        <v>1.5971631513391868E-3</v>
      </c>
      <c r="AJ455" s="5">
        <f t="shared" si="585"/>
        <v>8.7234921775278045E-4</v>
      </c>
      <c r="AK455" s="5">
        <f t="shared" si="586"/>
        <v>3.1764367427577741E-4</v>
      </c>
      <c r="AL455" s="5">
        <f t="shared" si="587"/>
        <v>2.5506077527575718E-6</v>
      </c>
      <c r="AM455" s="5">
        <f t="shared" si="588"/>
        <v>2.2182908952596055E-3</v>
      </c>
      <c r="AN455" s="5">
        <f t="shared" si="589"/>
        <v>1.4927249149351153E-3</v>
      </c>
      <c r="AO455" s="5">
        <f t="shared" si="590"/>
        <v>5.0223973700421246E-4</v>
      </c>
      <c r="AP455" s="5">
        <f t="shared" si="591"/>
        <v>1.1265516323080641E-4</v>
      </c>
      <c r="AQ455" s="5">
        <f t="shared" si="592"/>
        <v>1.8951884231015938E-5</v>
      </c>
      <c r="AR455" s="5">
        <f t="shared" si="593"/>
        <v>1.9677479688055312E-4</v>
      </c>
      <c r="AS455" s="5">
        <f t="shared" si="594"/>
        <v>2.1495154078439977E-4</v>
      </c>
      <c r="AT455" s="5">
        <f t="shared" si="595"/>
        <v>1.1740366555589551E-4</v>
      </c>
      <c r="AU455" s="5">
        <f t="shared" si="596"/>
        <v>4.2749544496281877E-5</v>
      </c>
      <c r="AV455" s="5">
        <f t="shared" si="597"/>
        <v>1.1674615604971288E-5</v>
      </c>
      <c r="AW455" s="5">
        <f t="shared" si="598"/>
        <v>5.2080308646326577E-8</v>
      </c>
      <c r="AX455" s="5">
        <f t="shared" si="599"/>
        <v>4.0386696992628714E-4</v>
      </c>
      <c r="AY455" s="5">
        <f t="shared" si="600"/>
        <v>2.7176881517956505E-4</v>
      </c>
      <c r="AZ455" s="5">
        <f t="shared" si="601"/>
        <v>9.1438882607291493E-5</v>
      </c>
      <c r="BA455" s="5">
        <f t="shared" si="602"/>
        <v>2.0510249362607821E-5</v>
      </c>
      <c r="BB455" s="5">
        <f t="shared" si="603"/>
        <v>3.450422158397057E-6</v>
      </c>
      <c r="BC455" s="5">
        <f t="shared" si="604"/>
        <v>4.6436931548427248E-7</v>
      </c>
      <c r="BD455" s="5">
        <f t="shared" si="605"/>
        <v>2.2068840066812113E-5</v>
      </c>
      <c r="BE455" s="5">
        <f t="shared" si="606"/>
        <v>2.4107412386583809E-5</v>
      </c>
      <c r="BF455" s="5">
        <f t="shared" si="607"/>
        <v>1.3167147213386939E-5</v>
      </c>
      <c r="BG455" s="5">
        <f t="shared" si="608"/>
        <v>4.7944801639927418E-6</v>
      </c>
      <c r="BH455" s="5">
        <f t="shared" si="609"/>
        <v>1.3093405695853262E-6</v>
      </c>
      <c r="BI455" s="5">
        <f t="shared" si="610"/>
        <v>2.8605774449329815E-7</v>
      </c>
      <c r="BJ455" s="8">
        <f t="shared" si="611"/>
        <v>0.45331582221263594</v>
      </c>
      <c r="BK455" s="8">
        <f t="shared" si="612"/>
        <v>0.32230316092943934</v>
      </c>
      <c r="BL455" s="8">
        <f t="shared" si="613"/>
        <v>0.21581200459835645</v>
      </c>
      <c r="BM455" s="8">
        <f t="shared" si="614"/>
        <v>0.25995359883716712</v>
      </c>
      <c r="BN455" s="8">
        <f t="shared" si="615"/>
        <v>0.73989681522569861</v>
      </c>
    </row>
    <row r="456" spans="1:66" x14ac:dyDescent="0.25">
      <c r="A456" t="s">
        <v>40</v>
      </c>
      <c r="B456" t="s">
        <v>233</v>
      </c>
      <c r="C456" t="s">
        <v>321</v>
      </c>
      <c r="D456" t="s">
        <v>497</v>
      </c>
      <c r="E456">
        <f>VLOOKUP(A456,home!$A$2:$E$405,3,FALSE)</f>
        <v>1.4777777777777801</v>
      </c>
      <c r="F456">
        <f>VLOOKUP(B456,home!$B$2:$E$405,3,FALSE)</f>
        <v>1.31</v>
      </c>
      <c r="G456">
        <f>VLOOKUP(C456,away!$B$2:$E$405,4,FALSE)</f>
        <v>0.72</v>
      </c>
      <c r="H456">
        <f>VLOOKUP(A456,away!$A$2:$E$405,3,FALSE)</f>
        <v>1.18055555555556</v>
      </c>
      <c r="I456">
        <f>VLOOKUP(C456,away!$B$2:$E$405,3,FALSE)</f>
        <v>1.1100000000000001</v>
      </c>
      <c r="J456">
        <f>VLOOKUP(B456,home!$B$2:$E$405,4,FALSE)</f>
        <v>1.1499999999999999</v>
      </c>
      <c r="K456" s="3">
        <f t="shared" si="560"/>
        <v>1.3938400000000022</v>
      </c>
      <c r="L456" s="3">
        <f t="shared" si="561"/>
        <v>1.5069791666666723</v>
      </c>
      <c r="M456" s="5">
        <f t="shared" si="562"/>
        <v>5.4978165324830505E-2</v>
      </c>
      <c r="N456" s="5">
        <f t="shared" si="563"/>
        <v>7.6630765956361882E-2</v>
      </c>
      <c r="O456" s="5">
        <f t="shared" si="564"/>
        <v>8.2850949766075599E-2</v>
      </c>
      <c r="P456" s="5">
        <f t="shared" si="565"/>
        <v>0.115480967821947</v>
      </c>
      <c r="Q456" s="5">
        <f t="shared" si="566"/>
        <v>5.340551341030781E-2</v>
      </c>
      <c r="R456" s="5">
        <f t="shared" si="567"/>
        <v>6.242732761801148E-2</v>
      </c>
      <c r="S456" s="5">
        <f t="shared" si="568"/>
        <v>6.0641592213475155E-2</v>
      </c>
      <c r="T456" s="5">
        <f t="shared" si="569"/>
        <v>8.0480996094471444E-2</v>
      </c>
      <c r="U456" s="5">
        <f t="shared" si="570"/>
        <v>8.7013706327089269E-2</v>
      </c>
      <c r="V456" s="5">
        <f t="shared" si="571"/>
        <v>1.4152991904857037E-2</v>
      </c>
      <c r="W456" s="5">
        <f t="shared" si="572"/>
        <v>2.4812913603941195E-2</v>
      </c>
      <c r="X456" s="5">
        <f t="shared" si="573"/>
        <v>3.7392543865439429E-2</v>
      </c>
      <c r="Y456" s="5">
        <f t="shared" si="574"/>
        <v>2.8174892296943456E-2</v>
      </c>
      <c r="Z456" s="5">
        <f t="shared" si="575"/>
        <v>3.1358894050339439E-2</v>
      </c>
      <c r="AA456" s="5">
        <f t="shared" si="576"/>
        <v>4.3709280883125194E-2</v>
      </c>
      <c r="AB456" s="5">
        <f t="shared" si="577"/>
        <v>3.0461872033067661E-2</v>
      </c>
      <c r="AC456" s="5">
        <f t="shared" si="578"/>
        <v>1.8580117137099441E-3</v>
      </c>
      <c r="AD456" s="5">
        <f t="shared" si="579"/>
        <v>8.646307874429356E-3</v>
      </c>
      <c r="AE456" s="5">
        <f t="shared" si="580"/>
        <v>1.3029805835351037E-2</v>
      </c>
      <c r="AF456" s="5">
        <f t="shared" si="581"/>
        <v>9.8178229697929269E-3</v>
      </c>
      <c r="AG456" s="5">
        <f t="shared" si="582"/>
        <v>4.9317515591664881E-3</v>
      </c>
      <c r="AH456" s="5">
        <f t="shared" si="583"/>
        <v>1.181430000589225E-2</v>
      </c>
      <c r="AI456" s="5">
        <f t="shared" si="584"/>
        <v>1.6467243920212881E-2</v>
      </c>
      <c r="AJ456" s="5">
        <f t="shared" si="585"/>
        <v>1.1476351632874781E-2</v>
      </c>
      <c r="AK456" s="5">
        <f t="shared" si="586"/>
        <v>5.3320659866554054E-3</v>
      </c>
      <c r="AL456" s="5">
        <f t="shared" si="587"/>
        <v>1.5610924057288001E-4</v>
      </c>
      <c r="AM456" s="5">
        <f t="shared" si="588"/>
        <v>2.4103139535389252E-3</v>
      </c>
      <c r="AN456" s="5">
        <f t="shared" si="589"/>
        <v>3.6322929131091413E-3</v>
      </c>
      <c r="AO456" s="5">
        <f t="shared" si="590"/>
        <v>2.7368948736432373E-3</v>
      </c>
      <c r="AP456" s="5">
        <f t="shared" si="591"/>
        <v>1.3748145186457249E-3</v>
      </c>
      <c r="AQ456" s="5">
        <f t="shared" si="592"/>
        <v>5.1795420940749422E-4</v>
      </c>
      <c r="AR456" s="5">
        <f t="shared" si="593"/>
        <v>3.5607807955259098E-3</v>
      </c>
      <c r="AS456" s="5">
        <f t="shared" si="594"/>
        <v>4.9631587040358431E-3</v>
      </c>
      <c r="AT456" s="5">
        <f t="shared" si="595"/>
        <v>3.4589245640166653E-3</v>
      </c>
      <c r="AU456" s="5">
        <f t="shared" si="596"/>
        <v>1.6070624714363327E-3</v>
      </c>
      <c r="AV456" s="5">
        <f t="shared" si="597"/>
        <v>5.5999698879670499E-4</v>
      </c>
      <c r="AW456" s="5">
        <f t="shared" si="598"/>
        <v>9.1084878276431285E-6</v>
      </c>
      <c r="AX456" s="5">
        <f t="shared" si="599"/>
        <v>5.5993200016678354E-4</v>
      </c>
      <c r="AY456" s="5">
        <f t="shared" si="600"/>
        <v>8.4380585900134238E-4</v>
      </c>
      <c r="AZ456" s="5">
        <f t="shared" si="601"/>
        <v>6.3579892511314942E-4</v>
      </c>
      <c r="BA456" s="5">
        <f t="shared" si="602"/>
        <v>3.1937857811152674E-4</v>
      </c>
      <c r="BB456" s="5">
        <f t="shared" si="603"/>
        <v>1.2032421587342384E-4</v>
      </c>
      <c r="BC456" s="5">
        <f t="shared" si="604"/>
        <v>3.6265217313350582E-5</v>
      </c>
      <c r="BD456" s="5">
        <f t="shared" si="605"/>
        <v>8.9433707932072006E-4</v>
      </c>
      <c r="BE456" s="5">
        <f t="shared" si="606"/>
        <v>1.2465627946403946E-3</v>
      </c>
      <c r="BF456" s="5">
        <f t="shared" si="607"/>
        <v>8.6875454284078525E-4</v>
      </c>
      <c r="BG456" s="5">
        <f t="shared" si="608"/>
        <v>4.0363494399773414E-4</v>
      </c>
      <c r="BH456" s="5">
        <f t="shared" si="609"/>
        <v>1.4065063258545058E-4</v>
      </c>
      <c r="BI456" s="5">
        <f t="shared" si="610"/>
        <v>3.9208895544580924E-5</v>
      </c>
      <c r="BJ456" s="8">
        <f t="shared" si="611"/>
        <v>0.35051108873012921</v>
      </c>
      <c r="BK456" s="8">
        <f t="shared" si="612"/>
        <v>0.24811164407839387</v>
      </c>
      <c r="BL456" s="8">
        <f t="shared" si="613"/>
        <v>0.36929617058574571</v>
      </c>
      <c r="BM456" s="8">
        <f t="shared" si="614"/>
        <v>0.5526694101759001</v>
      </c>
      <c r="BN456" s="8">
        <f t="shared" si="615"/>
        <v>0.4457736898975343</v>
      </c>
    </row>
    <row r="457" spans="1:66" x14ac:dyDescent="0.25">
      <c r="A457" t="s">
        <v>10</v>
      </c>
      <c r="B457" t="s">
        <v>245</v>
      </c>
      <c r="C457" t="s">
        <v>45</v>
      </c>
      <c r="D457" t="s">
        <v>498</v>
      </c>
      <c r="E457">
        <f>VLOOKUP(A457,home!$A$2:$E$405,3,FALSE)</f>
        <v>1.5424836601307199</v>
      </c>
      <c r="F457">
        <f>VLOOKUP(B457,home!$B$2:$E$405,3,FALSE)</f>
        <v>1.3</v>
      </c>
      <c r="G457">
        <f>VLOOKUP(C457,away!$B$2:$E$405,4,FALSE)</f>
        <v>1.22</v>
      </c>
      <c r="H457">
        <f>VLOOKUP(A457,away!$A$2:$E$405,3,FALSE)</f>
        <v>1.44444444444444</v>
      </c>
      <c r="I457">
        <f>VLOOKUP(C457,away!$B$2:$E$405,3,FALSE)</f>
        <v>0.56999999999999995</v>
      </c>
      <c r="J457">
        <f>VLOOKUP(B457,home!$B$2:$E$405,4,FALSE)</f>
        <v>0.61</v>
      </c>
      <c r="K457" s="3">
        <f t="shared" si="560"/>
        <v>2.4463790849673219</v>
      </c>
      <c r="L457" s="3">
        <f t="shared" si="561"/>
        <v>0.50223333333333176</v>
      </c>
      <c r="M457" s="5">
        <f t="shared" si="562"/>
        <v>5.2412381976858352E-2</v>
      </c>
      <c r="N457" s="5">
        <f t="shared" si="563"/>
        <v>0.12822055506150448</v>
      </c>
      <c r="O457" s="5">
        <f t="shared" si="564"/>
        <v>2.6323245308177406E-2</v>
      </c>
      <c r="P457" s="5">
        <f t="shared" si="565"/>
        <v>6.4396636770389398E-2</v>
      </c>
      <c r="Q457" s="5">
        <f t="shared" si="566"/>
        <v>0.15683804208268279</v>
      </c>
      <c r="R457" s="5">
        <f t="shared" si="567"/>
        <v>6.6102056176384613E-3</v>
      </c>
      <c r="S457" s="5">
        <f t="shared" si="568"/>
        <v>1.978028221064472E-2</v>
      </c>
      <c r="T457" s="5">
        <f t="shared" si="569"/>
        <v>7.8769292668659119E-2</v>
      </c>
      <c r="U457" s="5">
        <f t="shared" si="570"/>
        <v>1.6171068770324232E-2</v>
      </c>
      <c r="V457" s="5">
        <f t="shared" si="571"/>
        <v>2.7003450556505205E-3</v>
      </c>
      <c r="W457" s="5">
        <f t="shared" si="572"/>
        <v>0.12789510195943327</v>
      </c>
      <c r="X457" s="5">
        <f t="shared" si="573"/>
        <v>6.4233183374092492E-2</v>
      </c>
      <c r="Y457" s="5">
        <f t="shared" si="574"/>
        <v>1.6130022898290807E-2</v>
      </c>
      <c r="Z457" s="5">
        <f t="shared" si="575"/>
        <v>1.1066218671217599E-3</v>
      </c>
      <c r="AA457" s="5">
        <f t="shared" si="576"/>
        <v>2.7072165906941608E-3</v>
      </c>
      <c r="AB457" s="5">
        <f t="shared" si="577"/>
        <v>3.3114390229753675E-3</v>
      </c>
      <c r="AC457" s="5">
        <f t="shared" si="578"/>
        <v>2.0736171151816585E-4</v>
      </c>
      <c r="AD457" s="5">
        <f t="shared" si="579"/>
        <v>7.8219975625830163E-2</v>
      </c>
      <c r="AE457" s="5">
        <f t="shared" si="580"/>
        <v>3.9284679091812637E-2</v>
      </c>
      <c r="AF457" s="5">
        <f t="shared" si="581"/>
        <v>9.8650376646056519E-3</v>
      </c>
      <c r="AG457" s="5">
        <f t="shared" si="582"/>
        <v>1.651516916584588E-3</v>
      </c>
      <c r="AH457" s="5">
        <f t="shared" si="583"/>
        <v>1.3894559726602919E-4</v>
      </c>
      <c r="AI457" s="5">
        <f t="shared" si="584"/>
        <v>3.3991360309990651E-4</v>
      </c>
      <c r="AJ457" s="5">
        <f t="shared" si="585"/>
        <v>4.1577876465974747E-4</v>
      </c>
      <c r="AK457" s="5">
        <f t="shared" si="586"/>
        <v>3.3905082461238546E-4</v>
      </c>
      <c r="AL457" s="5">
        <f t="shared" si="587"/>
        <v>1.0191024573252592E-5</v>
      </c>
      <c r="AM457" s="5">
        <f t="shared" si="588"/>
        <v>3.8271142479536953E-2</v>
      </c>
      <c r="AN457" s="5">
        <f t="shared" si="589"/>
        <v>1.9221043457972715E-2</v>
      </c>
      <c r="AO457" s="5">
        <f t="shared" si="590"/>
        <v>4.826724363021233E-3</v>
      </c>
      <c r="AP457" s="5">
        <f t="shared" si="591"/>
        <v>8.0804728864045214E-4</v>
      </c>
      <c r="AQ457" s="5">
        <f t="shared" si="592"/>
        <v>1.0145707081621376E-4</v>
      </c>
      <c r="AR457" s="5">
        <f t="shared" si="593"/>
        <v>1.3956622093381708E-5</v>
      </c>
      <c r="AS457" s="5">
        <f t="shared" si="594"/>
        <v>3.4143188386041848E-5</v>
      </c>
      <c r="AT457" s="5">
        <f t="shared" si="595"/>
        <v>4.1763590980855988E-5</v>
      </c>
      <c r="AU457" s="5">
        <f t="shared" si="596"/>
        <v>3.4056525162898656E-5</v>
      </c>
      <c r="AV457" s="5">
        <f t="shared" si="597"/>
        <v>2.0828792716294643E-5</v>
      </c>
      <c r="AW457" s="5">
        <f t="shared" si="598"/>
        <v>3.4781206007751108E-7</v>
      </c>
      <c r="AX457" s="5">
        <f t="shared" si="599"/>
        <v>1.5604287086623921E-2</v>
      </c>
      <c r="AY457" s="5">
        <f t="shared" si="600"/>
        <v>7.8369931178053943E-3</v>
      </c>
      <c r="AZ457" s="5">
        <f t="shared" si="601"/>
        <v>1.9679995884328916E-3</v>
      </c>
      <c r="BA457" s="5">
        <f t="shared" si="602"/>
        <v>3.2946499776575876E-4</v>
      </c>
      <c r="BB457" s="5">
        <f t="shared" si="603"/>
        <v>4.1367076011138924E-5</v>
      </c>
      <c r="BC457" s="5">
        <f t="shared" si="604"/>
        <v>4.1551848950655235E-6</v>
      </c>
      <c r="BD457" s="5">
        <f t="shared" si="605"/>
        <v>1.168246806005452E-6</v>
      </c>
      <c r="BE457" s="5">
        <f t="shared" si="606"/>
        <v>2.8579745522916144E-6</v>
      </c>
      <c r="BF457" s="5">
        <f t="shared" si="607"/>
        <v>3.4958445850475265E-6</v>
      </c>
      <c r="BG457" s="5">
        <f t="shared" si="608"/>
        <v>2.850720359052178E-6</v>
      </c>
      <c r="BH457" s="5">
        <f t="shared" si="609"/>
        <v>1.7434856658689454E-6</v>
      </c>
      <c r="BI457" s="5">
        <f t="shared" si="610"/>
        <v>8.5304537358442328E-7</v>
      </c>
      <c r="BJ457" s="8">
        <f t="shared" si="611"/>
        <v>0.79012008905501763</v>
      </c>
      <c r="BK457" s="8">
        <f t="shared" si="612"/>
        <v>0.1473441918674398</v>
      </c>
      <c r="BL457" s="8">
        <f t="shared" si="613"/>
        <v>5.6514582136129005E-2</v>
      </c>
      <c r="BM457" s="8">
        <f t="shared" si="614"/>
        <v>0.55244777280271173</v>
      </c>
      <c r="BN457" s="8">
        <f t="shared" si="615"/>
        <v>0.43480106681725095</v>
      </c>
    </row>
    <row r="458" spans="1:66" x14ac:dyDescent="0.25">
      <c r="A458" t="s">
        <v>10</v>
      </c>
      <c r="B458" t="s">
        <v>44</v>
      </c>
      <c r="C458" t="s">
        <v>50</v>
      </c>
      <c r="D458" t="s">
        <v>498</v>
      </c>
      <c r="E458">
        <f>VLOOKUP(A458,home!$A$2:$E$405,3,FALSE)</f>
        <v>1.5424836601307199</v>
      </c>
      <c r="F458">
        <f>VLOOKUP(B458,home!$B$2:$E$405,3,FALSE)</f>
        <v>0.92</v>
      </c>
      <c r="G458">
        <f>VLOOKUP(C458,away!$B$2:$E$405,4,FALSE)</f>
        <v>0.92</v>
      </c>
      <c r="H458">
        <f>VLOOKUP(A458,away!$A$2:$E$405,3,FALSE)</f>
        <v>1.44444444444444</v>
      </c>
      <c r="I458">
        <f>VLOOKUP(C458,away!$B$2:$E$405,3,FALSE)</f>
        <v>0.95</v>
      </c>
      <c r="J458">
        <f>VLOOKUP(B458,home!$B$2:$E$405,4,FALSE)</f>
        <v>1.43</v>
      </c>
      <c r="K458" s="3">
        <f t="shared" si="560"/>
        <v>1.3055581699346415</v>
      </c>
      <c r="L458" s="3">
        <f t="shared" si="561"/>
        <v>1.9622777777777716</v>
      </c>
      <c r="M458" s="5">
        <f t="shared" si="562"/>
        <v>3.8088764029233411E-2</v>
      </c>
      <c r="N458" s="5">
        <f t="shared" si="563"/>
        <v>4.9727097061078376E-2</v>
      </c>
      <c r="O458" s="5">
        <f t="shared" si="564"/>
        <v>7.4740735237586065E-2</v>
      </c>
      <c r="P458" s="5">
        <f t="shared" si="565"/>
        <v>9.7578377516352441E-2</v>
      </c>
      <c r="Q458" s="5">
        <f t="shared" si="566"/>
        <v>3.2460808917611897E-2</v>
      </c>
      <c r="R458" s="5">
        <f t="shared" si="567"/>
        <v>7.3331041925743592E-2</v>
      </c>
      <c r="S458" s="5">
        <f t="shared" si="568"/>
        <v>6.2495725454729548E-2</v>
      </c>
      <c r="T458" s="5">
        <f t="shared" si="569"/>
        <v>6.3697123987720344E-2</v>
      </c>
      <c r="U458" s="5">
        <f t="shared" si="570"/>
        <v>9.5737940895974274E-2</v>
      </c>
      <c r="V458" s="5">
        <f t="shared" si="571"/>
        <v>1.7789531745429275E-2</v>
      </c>
      <c r="W458" s="5">
        <f t="shared" si="572"/>
        <v>1.4126491428358487E-2</v>
      </c>
      <c r="X458" s="5">
        <f t="shared" si="573"/>
        <v>2.7720100207836031E-2</v>
      </c>
      <c r="Y458" s="5">
        <f t="shared" si="574"/>
        <v>2.7197268317804817E-2</v>
      </c>
      <c r="Z458" s="5">
        <f t="shared" si="575"/>
        <v>4.7965291330725572E-2</v>
      </c>
      <c r="AA458" s="5">
        <f t="shared" si="576"/>
        <v>6.2621477970124004E-2</v>
      </c>
      <c r="AB458" s="5">
        <f t="shared" si="577"/>
        <v>4.0877991088638793E-2</v>
      </c>
      <c r="AC458" s="5">
        <f t="shared" si="578"/>
        <v>2.8484017674515827E-3</v>
      </c>
      <c r="AD458" s="5">
        <f t="shared" si="579"/>
        <v>4.6107390742012788E-3</v>
      </c>
      <c r="AE458" s="5">
        <f t="shared" si="580"/>
        <v>9.0475508244368258E-3</v>
      </c>
      <c r="AF458" s="5">
        <f t="shared" si="581"/>
        <v>8.87690396305367E-3</v>
      </c>
      <c r="AG458" s="5">
        <f t="shared" si="582"/>
        <v>5.8063171273892156E-3</v>
      </c>
      <c r="AH458" s="5">
        <f t="shared" si="583"/>
        <v>2.3530306320729909E-2</v>
      </c>
      <c r="AI458" s="5">
        <f t="shared" si="584"/>
        <v>3.0720183658093671E-2</v>
      </c>
      <c r="AJ458" s="5">
        <f t="shared" si="585"/>
        <v>2.0053493378358433E-2</v>
      </c>
      <c r="AK458" s="5">
        <f t="shared" si="586"/>
        <v>8.7270007052820241E-3</v>
      </c>
      <c r="AL458" s="5">
        <f t="shared" si="587"/>
        <v>2.9188914900920714E-4</v>
      </c>
      <c r="AM458" s="5">
        <f t="shared" si="588"/>
        <v>1.203917613552073E-3</v>
      </c>
      <c r="AN458" s="5">
        <f t="shared" si="589"/>
        <v>2.3624207793484795E-3</v>
      </c>
      <c r="AO458" s="5">
        <f t="shared" si="590"/>
        <v>2.3178628985379831E-3</v>
      </c>
      <c r="AP458" s="5">
        <f t="shared" si="591"/>
        <v>1.5160969525788858E-3</v>
      </c>
      <c r="AQ458" s="5">
        <f t="shared" si="592"/>
        <v>7.4375083975053728E-4</v>
      </c>
      <c r="AR458" s="5">
        <f t="shared" si="593"/>
        <v>9.2345994394944265E-3</v>
      </c>
      <c r="AS458" s="5">
        <f t="shared" si="594"/>
        <v>1.2056306744305811E-2</v>
      </c>
      <c r="AT458" s="5">
        <f t="shared" si="595"/>
        <v>7.8701048846332878E-3</v>
      </c>
      <c r="AU458" s="5">
        <f t="shared" si="596"/>
        <v>3.424959910125171E-3</v>
      </c>
      <c r="AV458" s="5">
        <f t="shared" si="597"/>
        <v>1.1178710980906336E-3</v>
      </c>
      <c r="AW458" s="5">
        <f t="shared" si="598"/>
        <v>2.0771705763328545E-5</v>
      </c>
      <c r="AX458" s="5">
        <f t="shared" si="599"/>
        <v>2.6196407938352027E-4</v>
      </c>
      <c r="AY458" s="5">
        <f t="shared" si="600"/>
        <v>5.1404629155029388E-4</v>
      </c>
      <c r="AZ458" s="5">
        <f t="shared" si="601"/>
        <v>5.0435080732910763E-4</v>
      </c>
      <c r="BA458" s="5">
        <f t="shared" si="602"/>
        <v>3.2989212714206205E-4</v>
      </c>
      <c r="BB458" s="5">
        <f t="shared" si="603"/>
        <v>1.6183499753867701E-4</v>
      </c>
      <c r="BC458" s="5">
        <f t="shared" si="604"/>
        <v>6.3513043867373248E-5</v>
      </c>
      <c r="BD458" s="5">
        <f t="shared" si="605"/>
        <v>3.0201415444664958E-3</v>
      </c>
      <c r="BE458" s="5">
        <f t="shared" si="606"/>
        <v>3.94297046773726E-3</v>
      </c>
      <c r="BF458" s="5">
        <f t="shared" si="607"/>
        <v>2.5738886539826986E-3</v>
      </c>
      <c r="BG458" s="5">
        <f t="shared" si="608"/>
        <v>1.1201204535697294E-3</v>
      </c>
      <c r="BH458" s="5">
        <f t="shared" si="609"/>
        <v>3.6559560236721424E-4</v>
      </c>
      <c r="BI458" s="5">
        <f t="shared" si="610"/>
        <v>9.5461265112538611E-5</v>
      </c>
      <c r="BJ458" s="8">
        <f t="shared" si="611"/>
        <v>0.25325005134006989</v>
      </c>
      <c r="BK458" s="8">
        <f t="shared" si="612"/>
        <v>0.21960673595375574</v>
      </c>
      <c r="BL458" s="8">
        <f t="shared" si="613"/>
        <v>0.47516219124441605</v>
      </c>
      <c r="BM458" s="8">
        <f t="shared" si="614"/>
        <v>0.62956417059557468</v>
      </c>
      <c r="BN458" s="8">
        <f t="shared" si="615"/>
        <v>0.36592682468760573</v>
      </c>
    </row>
    <row r="459" spans="1:66" x14ac:dyDescent="0.25">
      <c r="A459" t="s">
        <v>10</v>
      </c>
      <c r="B459" t="s">
        <v>43</v>
      </c>
      <c r="C459" t="s">
        <v>242</v>
      </c>
      <c r="D459" t="s">
        <v>498</v>
      </c>
      <c r="E459">
        <f>VLOOKUP(A459,home!$A$2:$E$405,3,FALSE)</f>
        <v>1.5424836601307199</v>
      </c>
      <c r="F459">
        <f>VLOOKUP(B459,home!$B$2:$E$405,3,FALSE)</f>
        <v>1.26</v>
      </c>
      <c r="G459">
        <f>VLOOKUP(C459,away!$B$2:$E$405,4,FALSE)</f>
        <v>0.95</v>
      </c>
      <c r="H459">
        <f>VLOOKUP(A459,away!$A$2:$E$405,3,FALSE)</f>
        <v>1.44444444444444</v>
      </c>
      <c r="I459">
        <f>VLOOKUP(C459,away!$B$2:$E$405,3,FALSE)</f>
        <v>0.56999999999999995</v>
      </c>
      <c r="J459">
        <f>VLOOKUP(B459,home!$B$2:$E$405,4,FALSE)</f>
        <v>0.86</v>
      </c>
      <c r="K459" s="3">
        <f t="shared" si="560"/>
        <v>1.8463529411764716</v>
      </c>
      <c r="L459" s="3">
        <f t="shared" si="561"/>
        <v>0.7080666666666644</v>
      </c>
      <c r="M459" s="5">
        <f t="shared" si="562"/>
        <v>7.7737337117486011E-2</v>
      </c>
      <c r="N459" s="5">
        <f t="shared" si="563"/>
        <v>0.14353056102609721</v>
      </c>
      <c r="O459" s="5">
        <f t="shared" si="564"/>
        <v>5.5043217168321078E-2</v>
      </c>
      <c r="P459" s="5">
        <f t="shared" si="565"/>
        <v>0.10162920591054488</v>
      </c>
      <c r="Q459" s="5">
        <f t="shared" si="566"/>
        <v>0.13250403674962183</v>
      </c>
      <c r="R459" s="5">
        <f t="shared" si="567"/>
        <v>1.9487133651491208E-2</v>
      </c>
      <c r="S459" s="5">
        <f t="shared" si="568"/>
        <v>3.3216006223619005E-2</v>
      </c>
      <c r="T459" s="5">
        <f t="shared" si="569"/>
        <v>9.3821691621181924E-2</v>
      </c>
      <c r="U459" s="5">
        <f t="shared" si="570"/>
        <v>3.5980126532529792E-2</v>
      </c>
      <c r="V459" s="5">
        <f t="shared" si="571"/>
        <v>4.8249606533978025E-3</v>
      </c>
      <c r="W459" s="5">
        <f t="shared" si="572"/>
        <v>8.1549739323473161E-2</v>
      </c>
      <c r="X459" s="5">
        <f t="shared" si="573"/>
        <v>5.7742652090307038E-2</v>
      </c>
      <c r="Y459" s="5">
        <f t="shared" si="574"/>
        <v>2.0442823595038302E-2</v>
      </c>
      <c r="Z459" s="5">
        <f t="shared" si="575"/>
        <v>4.5993965891663888E-3</v>
      </c>
      <c r="AA459" s="5">
        <f t="shared" si="576"/>
        <v>8.4921094200443928E-3</v>
      </c>
      <c r="AB459" s="5">
        <f t="shared" si="577"/>
        <v>7.8397156022456949E-3</v>
      </c>
      <c r="AC459" s="5">
        <f t="shared" si="578"/>
        <v>3.9424179707023884E-4</v>
      </c>
      <c r="AD459" s="5">
        <f t="shared" si="579"/>
        <v>3.7642400263017316E-2</v>
      </c>
      <c r="AE459" s="5">
        <f t="shared" si="580"/>
        <v>2.6653328879567041E-2</v>
      </c>
      <c r="AF459" s="5">
        <f t="shared" si="581"/>
        <v>9.4361668676626875E-3</v>
      </c>
      <c r="AG459" s="5">
        <f t="shared" si="582"/>
        <v>2.2271450733654463E-3</v>
      </c>
      <c r="AH459" s="5">
        <f t="shared" si="583"/>
        <v>8.1416985289226767E-4</v>
      </c>
      <c r="AI459" s="5">
        <f t="shared" si="584"/>
        <v>1.5032449025048536E-3</v>
      </c>
      <c r="AJ459" s="5">
        <f t="shared" si="585"/>
        <v>1.3877603235241877E-3</v>
      </c>
      <c r="AK459" s="5">
        <f t="shared" si="586"/>
        <v>8.5409845166229835E-4</v>
      </c>
      <c r="AL459" s="5">
        <f t="shared" si="587"/>
        <v>2.0616338176051131E-5</v>
      </c>
      <c r="AM459" s="5">
        <f t="shared" si="588"/>
        <v>1.3900231287712807E-2</v>
      </c>
      <c r="AN459" s="5">
        <f t="shared" si="589"/>
        <v>9.8422904337864825E-3</v>
      </c>
      <c r="AO459" s="5">
        <f t="shared" si="590"/>
        <v>3.4844988899081965E-3</v>
      </c>
      <c r="AP459" s="5">
        <f t="shared" si="591"/>
        <v>8.2241917132699633E-4</v>
      </c>
      <c r="AQ459" s="5">
        <f t="shared" si="592"/>
        <v>1.4558190031106668E-4</v>
      </c>
      <c r="AR459" s="5">
        <f t="shared" si="593"/>
        <v>1.1529730676758335E-4</v>
      </c>
      <c r="AS459" s="5">
        <f t="shared" si="594"/>
        <v>2.1287952146005341E-4</v>
      </c>
      <c r="AT459" s="5">
        <f t="shared" si="595"/>
        <v>1.9652536528200478E-4</v>
      </c>
      <c r="AU459" s="5">
        <f t="shared" si="596"/>
        <v>1.2095172873473662E-4</v>
      </c>
      <c r="AV459" s="5">
        <f t="shared" si="597"/>
        <v>5.5829895022439934E-5</v>
      </c>
      <c r="AW459" s="5">
        <f t="shared" si="598"/>
        <v>7.4868287781883518E-7</v>
      </c>
      <c r="AX459" s="5">
        <f t="shared" si="599"/>
        <v>4.2774554868502922E-3</v>
      </c>
      <c r="AY459" s="5">
        <f t="shared" si="600"/>
        <v>3.0287236483891198E-3</v>
      </c>
      <c r="AZ459" s="5">
        <f t="shared" si="601"/>
        <v>1.0722691289846915E-3</v>
      </c>
      <c r="BA459" s="5">
        <f t="shared" si="602"/>
        <v>2.5307934264325266E-4</v>
      </c>
      <c r="BB459" s="5">
        <f t="shared" si="603"/>
        <v>4.4799261636899635E-5</v>
      </c>
      <c r="BC459" s="5">
        <f t="shared" si="604"/>
        <v>6.3441727712734627E-6</v>
      </c>
      <c r="BD459" s="5">
        <f t="shared" si="605"/>
        <v>1.3606363279761084E-5</v>
      </c>
      <c r="BE459" s="5">
        <f t="shared" si="606"/>
        <v>2.5122148860302419E-5</v>
      </c>
      <c r="BF459" s="5">
        <f t="shared" si="607"/>
        <v>2.3192176718446264E-5</v>
      </c>
      <c r="BG459" s="5">
        <f t="shared" si="608"/>
        <v>1.4273647898795912E-5</v>
      </c>
      <c r="BH459" s="5">
        <f t="shared" si="609"/>
        <v>6.5885479448148008E-6</v>
      </c>
      <c r="BI459" s="5">
        <f t="shared" si="610"/>
        <v>2.4329569751982016E-6</v>
      </c>
      <c r="BJ459" s="8">
        <f t="shared" si="611"/>
        <v>0.64242823821365314</v>
      </c>
      <c r="BK459" s="8">
        <f t="shared" si="612"/>
        <v>0.22085109168868311</v>
      </c>
      <c r="BL459" s="8">
        <f t="shared" si="613"/>
        <v>0.13218827556415988</v>
      </c>
      <c r="BM459" s="8">
        <f t="shared" si="614"/>
        <v>0.4671075354665889</v>
      </c>
      <c r="BN459" s="8">
        <f t="shared" si="615"/>
        <v>0.52993149162356223</v>
      </c>
    </row>
    <row r="460" spans="1:66" x14ac:dyDescent="0.25">
      <c r="A460" t="s">
        <v>10</v>
      </c>
      <c r="B460" t="s">
        <v>247</v>
      </c>
      <c r="C460" t="s">
        <v>47</v>
      </c>
      <c r="D460" t="s">
        <v>498</v>
      </c>
      <c r="E460">
        <f>VLOOKUP(A460,home!$A$2:$E$405,3,FALSE)</f>
        <v>1.5424836601307199</v>
      </c>
      <c r="F460">
        <f>VLOOKUP(B460,home!$B$2:$E$405,3,FALSE)</f>
        <v>0.92</v>
      </c>
      <c r="G460">
        <f>VLOOKUP(C460,away!$B$2:$E$405,4,FALSE)</f>
        <v>1.1399999999999999</v>
      </c>
      <c r="H460">
        <f>VLOOKUP(A460,away!$A$2:$E$405,3,FALSE)</f>
        <v>1.44444444444444</v>
      </c>
      <c r="I460">
        <f>VLOOKUP(C460,away!$B$2:$E$405,3,FALSE)</f>
        <v>0.88</v>
      </c>
      <c r="J460">
        <f>VLOOKUP(B460,home!$B$2:$E$405,4,FALSE)</f>
        <v>0.94</v>
      </c>
      <c r="K460" s="3">
        <f t="shared" si="560"/>
        <v>1.6177568627450989</v>
      </c>
      <c r="L460" s="3">
        <f t="shared" si="561"/>
        <v>1.1948444444444406</v>
      </c>
      <c r="M460" s="5">
        <f t="shared" si="562"/>
        <v>6.0048584233849261E-2</v>
      </c>
      <c r="N460" s="5">
        <f t="shared" si="563"/>
        <v>9.7144009242436796E-2</v>
      </c>
      <c r="O460" s="5">
        <f t="shared" si="564"/>
        <v>7.1748717268568823E-2</v>
      </c>
      <c r="P460" s="5">
        <f t="shared" si="565"/>
        <v>0.116071979754385</v>
      </c>
      <c r="Q460" s="5">
        <f t="shared" si="566"/>
        <v>7.8577693813262725E-2</v>
      </c>
      <c r="R460" s="5">
        <f t="shared" si="567"/>
        <v>4.2864278112182193E-2</v>
      </c>
      <c r="S460" s="5">
        <f t="shared" si="568"/>
        <v>5.6090849834340602E-2</v>
      </c>
      <c r="T460" s="5">
        <f t="shared" si="569"/>
        <v>9.3888120910033263E-2</v>
      </c>
      <c r="U460" s="5">
        <f t="shared" si="570"/>
        <v>6.9343980082597276E-2</v>
      </c>
      <c r="V460" s="5">
        <f t="shared" si="571"/>
        <v>1.2046867399947477E-2</v>
      </c>
      <c r="W460" s="5">
        <f t="shared" si="572"/>
        <v>4.2373201141696293E-2</v>
      </c>
      <c r="X460" s="5">
        <f t="shared" si="573"/>
        <v>5.0629383977482643E-2</v>
      </c>
      <c r="Y460" s="5">
        <f t="shared" si="574"/>
        <v>3.0247119085569766E-2</v>
      </c>
      <c r="Z460" s="5">
        <f t="shared" si="575"/>
        <v>1.7072048189154101E-2</v>
      </c>
      <c r="AA460" s="5">
        <f t="shared" si="576"/>
        <v>2.7618423119119089E-2</v>
      </c>
      <c r="AB460" s="5">
        <f t="shared" si="577"/>
        <v>2.2339946769576405E-2</v>
      </c>
      <c r="AC460" s="5">
        <f t="shared" si="578"/>
        <v>1.4553879233698949E-3</v>
      </c>
      <c r="AD460" s="5">
        <f t="shared" si="579"/>
        <v>1.7137384235864417E-2</v>
      </c>
      <c r="AE460" s="5">
        <f t="shared" si="580"/>
        <v>2.0476508346532335E-2</v>
      </c>
      <c r="AF460" s="5">
        <f t="shared" si="581"/>
        <v>1.2233121119737192E-2</v>
      </c>
      <c r="AG460" s="5">
        <f t="shared" si="582"/>
        <v>4.8722256027113114E-3</v>
      </c>
      <c r="AH460" s="5">
        <f t="shared" si="583"/>
        <v>5.0996104835246414E-3</v>
      </c>
      <c r="AI460" s="5">
        <f t="shared" si="584"/>
        <v>8.2499298570488395E-3</v>
      </c>
      <c r="AJ460" s="5">
        <f t="shared" si="585"/>
        <v>6.6731903217032281E-3</v>
      </c>
      <c r="AK460" s="5">
        <f t="shared" si="586"/>
        <v>3.5985331464465239E-3</v>
      </c>
      <c r="AL460" s="5">
        <f t="shared" si="587"/>
        <v>1.1252871969024128E-4</v>
      </c>
      <c r="AM460" s="5">
        <f t="shared" si="588"/>
        <v>5.5448241914138625E-3</v>
      </c>
      <c r="AN460" s="5">
        <f t="shared" si="589"/>
        <v>6.6252023805319915E-3</v>
      </c>
      <c r="AO460" s="5">
        <f t="shared" si="590"/>
        <v>3.9580431288493674E-3</v>
      </c>
      <c r="AP460" s="5">
        <f t="shared" si="591"/>
        <v>1.5764152811257187E-3</v>
      </c>
      <c r="AQ460" s="5">
        <f t="shared" si="592"/>
        <v>4.7089276019759681E-4</v>
      </c>
      <c r="AR460" s="5">
        <f t="shared" si="593"/>
        <v>1.2186482510140083E-3</v>
      </c>
      <c r="AS460" s="5">
        <f t="shared" si="594"/>
        <v>1.9714765713502239E-3</v>
      </c>
      <c r="AT460" s="5">
        <f t="shared" si="595"/>
        <v>1.5946848765215013E-3</v>
      </c>
      <c r="AU460" s="5">
        <f t="shared" si="596"/>
        <v>8.5993746763615979E-4</v>
      </c>
      <c r="AV460" s="5">
        <f t="shared" si="597"/>
        <v>3.4779243495000985E-4</v>
      </c>
      <c r="AW460" s="5">
        <f t="shared" si="598"/>
        <v>6.042066436851545E-6</v>
      </c>
      <c r="AX460" s="5">
        <f t="shared" si="599"/>
        <v>1.4950295647291382E-3</v>
      </c>
      <c r="AY460" s="5">
        <f t="shared" si="600"/>
        <v>1.786327769696801E-3</v>
      </c>
      <c r="AZ460" s="5">
        <f t="shared" si="601"/>
        <v>1.0671919057895257E-3</v>
      </c>
      <c r="BA460" s="5">
        <f t="shared" si="602"/>
        <v>4.2504277326289641E-4</v>
      </c>
      <c r="BB460" s="5">
        <f t="shared" si="603"/>
        <v>1.2696499907110753E-4</v>
      </c>
      <c r="BC460" s="5">
        <f t="shared" si="604"/>
        <v>3.034068475580126E-5</v>
      </c>
      <c r="BD460" s="5">
        <f t="shared" si="605"/>
        <v>2.4268251540933701E-4</v>
      </c>
      <c r="BE460" s="5">
        <f t="shared" si="606"/>
        <v>3.9260130477169818E-4</v>
      </c>
      <c r="BF460" s="5">
        <f t="shared" si="607"/>
        <v>3.1756672755854745E-4</v>
      </c>
      <c r="BG460" s="5">
        <f t="shared" si="608"/>
        <v>1.7124858429578109E-4</v>
      </c>
      <c r="BH460" s="5">
        <f t="shared" si="609"/>
        <v>6.9259643119970644E-5</v>
      </c>
      <c r="BI460" s="5">
        <f t="shared" si="610"/>
        <v>2.2409052593721758E-5</v>
      </c>
      <c r="BJ460" s="8">
        <f t="shared" si="611"/>
        <v>0.4706850429147505</v>
      </c>
      <c r="BK460" s="8">
        <f t="shared" si="612"/>
        <v>0.2476125256352793</v>
      </c>
      <c r="BL460" s="8">
        <f t="shared" si="613"/>
        <v>0.264744916589988</v>
      </c>
      <c r="BM460" s="8">
        <f t="shared" si="614"/>
        <v>0.53187898520122723</v>
      </c>
      <c r="BN460" s="8">
        <f t="shared" si="615"/>
        <v>0.46645526242468482</v>
      </c>
    </row>
    <row r="461" spans="1:66" x14ac:dyDescent="0.25">
      <c r="A461" t="s">
        <v>10</v>
      </c>
      <c r="B461" t="s">
        <v>246</v>
      </c>
      <c r="C461" t="s">
        <v>12</v>
      </c>
      <c r="D461" t="s">
        <v>498</v>
      </c>
      <c r="E461">
        <f>VLOOKUP(A461,home!$A$2:$E$405,3,FALSE)</f>
        <v>1.5424836601307199</v>
      </c>
      <c r="F461">
        <f>VLOOKUP(B461,home!$B$2:$E$405,3,FALSE)</f>
        <v>0.76</v>
      </c>
      <c r="G461">
        <f>VLOOKUP(C461,away!$B$2:$E$405,4,FALSE)</f>
        <v>0.88</v>
      </c>
      <c r="H461">
        <f>VLOOKUP(A461,away!$A$2:$E$405,3,FALSE)</f>
        <v>1.44444444444444</v>
      </c>
      <c r="I461">
        <f>VLOOKUP(C461,away!$B$2:$E$405,3,FALSE)</f>
        <v>0.99</v>
      </c>
      <c r="J461">
        <f>VLOOKUP(B461,home!$B$2:$E$405,4,FALSE)</f>
        <v>0.81</v>
      </c>
      <c r="K461" s="3">
        <f t="shared" si="560"/>
        <v>1.0316130718954255</v>
      </c>
      <c r="L461" s="3">
        <f t="shared" si="561"/>
        <v>1.1582999999999963</v>
      </c>
      <c r="M461" s="5">
        <f t="shared" si="562"/>
        <v>0.11192647775101817</v>
      </c>
      <c r="N461" s="5">
        <f t="shared" si="563"/>
        <v>0.11546481753916285</v>
      </c>
      <c r="O461" s="5">
        <f t="shared" si="564"/>
        <v>0.12964443917900395</v>
      </c>
      <c r="P461" s="5">
        <f t="shared" si="565"/>
        <v>0.13374289815561191</v>
      </c>
      <c r="Q461" s="5">
        <f t="shared" si="566"/>
        <v>5.9557507558710296E-2</v>
      </c>
      <c r="R461" s="5">
        <f t="shared" si="567"/>
        <v>7.5083576950519926E-2</v>
      </c>
      <c r="S461" s="5">
        <f t="shared" si="568"/>
        <v>3.9952929741192696E-2</v>
      </c>
      <c r="T461" s="5">
        <f t="shared" si="569"/>
        <v>6.898546100525392E-2</v>
      </c>
      <c r="U461" s="5">
        <f t="shared" si="570"/>
        <v>7.7457199466822418E-2</v>
      </c>
      <c r="V461" s="5">
        <f t="shared" si="571"/>
        <v>5.3044946416433937E-3</v>
      </c>
      <c r="W461" s="5">
        <f t="shared" si="572"/>
        <v>2.0480101109025386E-2</v>
      </c>
      <c r="X461" s="5">
        <f t="shared" si="573"/>
        <v>2.3722101114584029E-2</v>
      </c>
      <c r="Y461" s="5">
        <f t="shared" si="574"/>
        <v>1.3738654860511301E-2</v>
      </c>
      <c r="Z461" s="5">
        <f t="shared" si="575"/>
        <v>2.8989769060595635E-2</v>
      </c>
      <c r="AA461" s="5">
        <f t="shared" si="576"/>
        <v>2.9906224714140024E-2</v>
      </c>
      <c r="AB461" s="5">
        <f t="shared" si="577"/>
        <v>1.5425826173074442E-2</v>
      </c>
      <c r="AC461" s="5">
        <f t="shared" si="578"/>
        <v>3.961520661148073E-4</v>
      </c>
      <c r="AD461" s="5">
        <f t="shared" si="579"/>
        <v>5.2818850044526466E-3</v>
      </c>
      <c r="AE461" s="5">
        <f t="shared" si="580"/>
        <v>6.1180074006574811E-3</v>
      </c>
      <c r="AF461" s="5">
        <f t="shared" si="581"/>
        <v>3.54324398609077E-3</v>
      </c>
      <c r="AG461" s="5">
        <f t="shared" si="582"/>
        <v>1.3680465030296413E-3</v>
      </c>
      <c r="AH461" s="5">
        <f t="shared" si="583"/>
        <v>8.3947123757219591E-3</v>
      </c>
      <c r="AI461" s="5">
        <f t="shared" si="584"/>
        <v>8.6600950215970744E-3</v>
      </c>
      <c r="AJ461" s="5">
        <f t="shared" si="585"/>
        <v>4.4669336140680197E-3</v>
      </c>
      <c r="AK461" s="5">
        <f t="shared" si="586"/>
        <v>1.5360490358538815E-3</v>
      </c>
      <c r="AL461" s="5">
        <f t="shared" si="587"/>
        <v>1.8934760209425411E-5</v>
      </c>
      <c r="AM461" s="5">
        <f t="shared" si="588"/>
        <v>1.0897723229683558E-3</v>
      </c>
      <c r="AN461" s="5">
        <f t="shared" si="589"/>
        <v>1.2622832816942427E-3</v>
      </c>
      <c r="AO461" s="5">
        <f t="shared" si="590"/>
        <v>7.310513625932185E-4</v>
      </c>
      <c r="AP461" s="5">
        <f t="shared" si="591"/>
        <v>2.8225893109724062E-4</v>
      </c>
      <c r="AQ461" s="5">
        <f t="shared" si="592"/>
        <v>8.1735129972483232E-5</v>
      </c>
      <c r="AR461" s="5">
        <f t="shared" si="593"/>
        <v>1.9447190689597432E-3</v>
      </c>
      <c r="AS461" s="5">
        <f t="shared" si="594"/>
        <v>2.0061976127031724E-3</v>
      </c>
      <c r="AT461" s="5">
        <f t="shared" si="595"/>
        <v>1.0348098410349945E-3</v>
      </c>
      <c r="AU461" s="5">
        <f t="shared" si="596"/>
        <v>3.558411196459092E-4</v>
      </c>
      <c r="AV461" s="5">
        <f t="shared" si="597"/>
        <v>9.1772587636156005E-5</v>
      </c>
      <c r="AW461" s="5">
        <f t="shared" si="598"/>
        <v>6.2848541222337235E-7</v>
      </c>
      <c r="AX461" s="5">
        <f t="shared" si="599"/>
        <v>1.8737056229399982E-4</v>
      </c>
      <c r="AY461" s="5">
        <f t="shared" si="600"/>
        <v>2.170313223051393E-4</v>
      </c>
      <c r="AZ461" s="5">
        <f t="shared" si="601"/>
        <v>1.2569369031302106E-4</v>
      </c>
      <c r="BA461" s="5">
        <f t="shared" si="602"/>
        <v>4.8530333829857256E-5</v>
      </c>
      <c r="BB461" s="5">
        <f t="shared" si="603"/>
        <v>1.4053171418780877E-5</v>
      </c>
      <c r="BC461" s="5">
        <f t="shared" si="604"/>
        <v>3.2555576908747685E-6</v>
      </c>
      <c r="BD461" s="5">
        <f t="shared" si="605"/>
        <v>3.7542801626267737E-4</v>
      </c>
      <c r="BE461" s="5">
        <f t="shared" si="606"/>
        <v>3.8729644913234636E-4</v>
      </c>
      <c r="BF461" s="5">
        <f t="shared" si="607"/>
        <v>1.997700398118051E-4</v>
      </c>
      <c r="BG461" s="5">
        <f t="shared" si="608"/>
        <v>6.8695128147642582E-5</v>
      </c>
      <c r="BH461" s="5">
        <f t="shared" si="609"/>
        <v>1.7716698043159866E-5</v>
      </c>
      <c r="BI461" s="5">
        <f t="shared" si="610"/>
        <v>3.6553554584295657E-6</v>
      </c>
      <c r="BJ461" s="8">
        <f t="shared" si="611"/>
        <v>0.32230286174765554</v>
      </c>
      <c r="BK461" s="8">
        <f t="shared" si="612"/>
        <v>0.29155891843809556</v>
      </c>
      <c r="BL461" s="8">
        <f t="shared" si="613"/>
        <v>0.35706095844763774</v>
      </c>
      <c r="BM461" s="8">
        <f t="shared" si="614"/>
        <v>0.37427638772306449</v>
      </c>
      <c r="BN461" s="8">
        <f t="shared" si="615"/>
        <v>0.62541971713402711</v>
      </c>
    </row>
    <row r="462" spans="1:66" x14ac:dyDescent="0.25">
      <c r="A462" t="s">
        <v>10</v>
      </c>
      <c r="B462" t="s">
        <v>243</v>
      </c>
      <c r="C462" t="s">
        <v>244</v>
      </c>
      <c r="D462" t="s">
        <v>498</v>
      </c>
      <c r="E462">
        <f>VLOOKUP(A462,home!$A$2:$E$405,3,FALSE)</f>
        <v>1.5424836601307199</v>
      </c>
      <c r="F462">
        <f>VLOOKUP(B462,home!$B$2:$E$405,3,FALSE)</f>
        <v>0.99</v>
      </c>
      <c r="G462">
        <f>VLOOKUP(C462,away!$B$2:$E$405,4,FALSE)</f>
        <v>1.33</v>
      </c>
      <c r="H462">
        <f>VLOOKUP(A462,away!$A$2:$E$405,3,FALSE)</f>
        <v>1.44444444444444</v>
      </c>
      <c r="I462">
        <f>VLOOKUP(C462,away!$B$2:$E$405,3,FALSE)</f>
        <v>0.99</v>
      </c>
      <c r="J462">
        <f>VLOOKUP(B462,home!$B$2:$E$405,4,FALSE)</f>
        <v>0.81</v>
      </c>
      <c r="K462" s="3">
        <f t="shared" si="560"/>
        <v>2.0309882352941191</v>
      </c>
      <c r="L462" s="3">
        <f t="shared" si="561"/>
        <v>1.1582999999999963</v>
      </c>
      <c r="M462" s="5">
        <f t="shared" si="562"/>
        <v>4.1201186055172284E-2</v>
      </c>
      <c r="N462" s="5">
        <f t="shared" si="563"/>
        <v>8.3679124158219029E-2</v>
      </c>
      <c r="O462" s="5">
        <f t="shared" si="564"/>
        <v>4.7723333807705902E-2</v>
      </c>
      <c r="P462" s="5">
        <f t="shared" si="565"/>
        <v>9.6925529512464789E-2</v>
      </c>
      <c r="Q462" s="5">
        <f t="shared" si="566"/>
        <v>8.497565835252939E-2</v>
      </c>
      <c r="R462" s="5">
        <f t="shared" si="567"/>
        <v>2.7638968774732795E-2</v>
      </c>
      <c r="S462" s="5">
        <f t="shared" si="568"/>
        <v>5.7004173731136559E-2</v>
      </c>
      <c r="T462" s="5">
        <f t="shared" si="569"/>
        <v>9.8427305069734475E-2</v>
      </c>
      <c r="U462" s="5">
        <f t="shared" si="570"/>
        <v>5.6134420417143824E-2</v>
      </c>
      <c r="V462" s="5">
        <f t="shared" si="571"/>
        <v>1.4900217559304221E-2</v>
      </c>
      <c r="W462" s="5">
        <f t="shared" si="572"/>
        <v>5.7528187466786548E-2</v>
      </c>
      <c r="X462" s="5">
        <f t="shared" si="573"/>
        <v>6.6634899542778653E-2</v>
      </c>
      <c r="Y462" s="5">
        <f t="shared" si="574"/>
        <v>3.8591602070200147E-2</v>
      </c>
      <c r="Z462" s="5">
        <f t="shared" si="575"/>
        <v>1.0671405843924293E-2</v>
      </c>
      <c r="AA462" s="5">
        <f t="shared" si="576"/>
        <v>2.1673499723059153E-2</v>
      </c>
      <c r="AB462" s="5">
        <f t="shared" si="577"/>
        <v>2.2009311477591744E-2</v>
      </c>
      <c r="AC462" s="5">
        <f t="shared" si="578"/>
        <v>2.1907917208568834E-3</v>
      </c>
      <c r="AD462" s="5">
        <f t="shared" si="579"/>
        <v>2.9209767985709519E-2</v>
      </c>
      <c r="AE462" s="5">
        <f t="shared" si="580"/>
        <v>3.3833674257847231E-2</v>
      </c>
      <c r="AF462" s="5">
        <f t="shared" si="581"/>
        <v>1.9594772446432169E-2</v>
      </c>
      <c r="AG462" s="5">
        <f t="shared" si="582"/>
        <v>7.5655416415674323E-3</v>
      </c>
      <c r="AH462" s="5">
        <f t="shared" si="583"/>
        <v>3.0901723472543689E-3</v>
      </c>
      <c r="AI462" s="5">
        <f t="shared" si="584"/>
        <v>6.2761036823048367E-3</v>
      </c>
      <c r="AJ462" s="5">
        <f t="shared" si="585"/>
        <v>6.3733463711236121E-3</v>
      </c>
      <c r="AK462" s="5">
        <f t="shared" si="586"/>
        <v>4.3147304997355083E-3</v>
      </c>
      <c r="AL462" s="5">
        <f t="shared" si="587"/>
        <v>2.0615294648190866E-4</v>
      </c>
      <c r="AM462" s="5">
        <f t="shared" si="588"/>
        <v>1.1864939026929361E-2</v>
      </c>
      <c r="AN462" s="5">
        <f t="shared" si="589"/>
        <v>1.3743158874892237E-2</v>
      </c>
      <c r="AO462" s="5">
        <f t="shared" si="590"/>
        <v>7.9593504623938164E-3</v>
      </c>
      <c r="AP462" s="5">
        <f t="shared" si="591"/>
        <v>3.0731052135302413E-3</v>
      </c>
      <c r="AQ462" s="5">
        <f t="shared" si="592"/>
        <v>8.8989444220801718E-4</v>
      </c>
      <c r="AR462" s="5">
        <f t="shared" si="593"/>
        <v>7.1586932596494509E-4</v>
      </c>
      <c r="AS462" s="5">
        <f t="shared" si="594"/>
        <v>1.4539221790427343E-3</v>
      </c>
      <c r="AT462" s="5">
        <f t="shared" si="595"/>
        <v>1.4764494203344917E-3</v>
      </c>
      <c r="AU462" s="5">
        <f t="shared" si="596"/>
        <v>9.9955046756872493E-4</v>
      </c>
      <c r="AV462" s="5">
        <f t="shared" si="597"/>
        <v>5.0751881005370412E-4</v>
      </c>
      <c r="AW462" s="5">
        <f t="shared" si="598"/>
        <v>1.3471486173801941E-5</v>
      </c>
      <c r="AX462" s="5">
        <f t="shared" si="599"/>
        <v>4.0162585960292633E-3</v>
      </c>
      <c r="AY462" s="5">
        <f t="shared" si="600"/>
        <v>4.6520323317806806E-3</v>
      </c>
      <c r="AZ462" s="5">
        <f t="shared" si="601"/>
        <v>2.6942245249507737E-3</v>
      </c>
      <c r="BA462" s="5">
        <f t="shared" si="602"/>
        <v>1.0402400890834899E-3</v>
      </c>
      <c r="BB462" s="5">
        <f t="shared" si="603"/>
        <v>3.0122752379635074E-4</v>
      </c>
      <c r="BC462" s="5">
        <f t="shared" si="604"/>
        <v>6.9782368162662415E-5</v>
      </c>
      <c r="BD462" s="5">
        <f t="shared" si="605"/>
        <v>1.3819857337753224E-4</v>
      </c>
      <c r="BE462" s="5">
        <f t="shared" si="606"/>
        <v>2.8067967666419905E-4</v>
      </c>
      <c r="BF462" s="5">
        <f t="shared" si="607"/>
        <v>2.8502856059557283E-4</v>
      </c>
      <c r="BG462" s="5">
        <f t="shared" si="608"/>
        <v>1.929632177641418E-4</v>
      </c>
      <c r="BH462" s="5">
        <f t="shared" si="609"/>
        <v>9.7976506280867298E-5</v>
      </c>
      <c r="BI462" s="5">
        <f t="shared" si="610"/>
        <v>3.9797826318332354E-5</v>
      </c>
      <c r="BJ462" s="8">
        <f t="shared" si="611"/>
        <v>0.57034474644556155</v>
      </c>
      <c r="BK462" s="8">
        <f t="shared" si="612"/>
        <v>0.21708008385719732</v>
      </c>
      <c r="BL462" s="8">
        <f t="shared" si="613"/>
        <v>0.20142184166461699</v>
      </c>
      <c r="BM462" s="8">
        <f t="shared" si="614"/>
        <v>0.61273571630486912</v>
      </c>
      <c r="BN462" s="8">
        <f t="shared" si="615"/>
        <v>0.38214380066082421</v>
      </c>
    </row>
    <row r="463" spans="1:66" x14ac:dyDescent="0.25">
      <c r="A463" t="s">
        <v>10</v>
      </c>
      <c r="B463" t="s">
        <v>48</v>
      </c>
      <c r="C463" t="s">
        <v>240</v>
      </c>
      <c r="D463" t="s">
        <v>498</v>
      </c>
      <c r="E463">
        <f>VLOOKUP(A463,home!$A$2:$E$405,3,FALSE)</f>
        <v>1.5424836601307199</v>
      </c>
      <c r="F463">
        <f>VLOOKUP(B463,home!$B$2:$E$405,3,FALSE)</f>
        <v>0.88</v>
      </c>
      <c r="G463">
        <f>VLOOKUP(C463,away!$B$2:$E$405,4,FALSE)</f>
        <v>0.8</v>
      </c>
      <c r="H463">
        <f>VLOOKUP(A463,away!$A$2:$E$405,3,FALSE)</f>
        <v>1.44444444444444</v>
      </c>
      <c r="I463">
        <f>VLOOKUP(C463,away!$B$2:$E$405,3,FALSE)</f>
        <v>0.99</v>
      </c>
      <c r="J463">
        <f>VLOOKUP(B463,home!$B$2:$E$405,4,FALSE)</f>
        <v>1.55</v>
      </c>
      <c r="K463" s="3">
        <f t="shared" si="560"/>
        <v>1.0859084967320267</v>
      </c>
      <c r="L463" s="3">
        <f t="shared" si="561"/>
        <v>2.2164999999999933</v>
      </c>
      <c r="M463" s="5">
        <f t="shared" si="562"/>
        <v>3.6794441304235523E-2</v>
      </c>
      <c r="N463" s="5">
        <f t="shared" si="563"/>
        <v>3.9955396444777184E-2</v>
      </c>
      <c r="O463" s="5">
        <f t="shared" si="564"/>
        <v>8.1554879150837797E-2</v>
      </c>
      <c r="P463" s="5">
        <f t="shared" si="565"/>
        <v>8.856113621984836E-2</v>
      </c>
      <c r="Q463" s="5">
        <f t="shared" si="566"/>
        <v>2.1693952244840078E-2</v>
      </c>
      <c r="R463" s="5">
        <f t="shared" si="567"/>
        <v>9.0383194818915713E-2</v>
      </c>
      <c r="S463" s="5">
        <f t="shared" si="568"/>
        <v>5.3289807988249692E-2</v>
      </c>
      <c r="T463" s="5">
        <f t="shared" si="569"/>
        <v>4.8084645150687888E-2</v>
      </c>
      <c r="U463" s="5">
        <f t="shared" si="570"/>
        <v>9.8147879215646661E-2</v>
      </c>
      <c r="V463" s="5">
        <f t="shared" si="571"/>
        <v>1.4251566804025433E-2</v>
      </c>
      <c r="W463" s="5">
        <f t="shared" si="572"/>
        <v>7.8525490234568913E-3</v>
      </c>
      <c r="X463" s="5">
        <f t="shared" si="573"/>
        <v>1.7405174910492146E-2</v>
      </c>
      <c r="Y463" s="5">
        <f t="shared" si="574"/>
        <v>1.9289285094552862E-2</v>
      </c>
      <c r="Z463" s="5">
        <f t="shared" si="575"/>
        <v>6.6778117105375373E-2</v>
      </c>
      <c r="AA463" s="5">
        <f t="shared" si="576"/>
        <v>7.2514924760493399E-2</v>
      </c>
      <c r="AB463" s="5">
        <f t="shared" si="577"/>
        <v>3.9372286468651707E-2</v>
      </c>
      <c r="AC463" s="5">
        <f t="shared" si="578"/>
        <v>2.143895423362966E-3</v>
      </c>
      <c r="AD463" s="5">
        <f t="shared" si="579"/>
        <v>2.1317874263941531E-3</v>
      </c>
      <c r="AE463" s="5">
        <f t="shared" si="580"/>
        <v>4.7251068306026264E-3</v>
      </c>
      <c r="AF463" s="5">
        <f t="shared" si="581"/>
        <v>5.2365996450153456E-3</v>
      </c>
      <c r="AG463" s="5">
        <f t="shared" si="582"/>
        <v>3.8689743710588267E-3</v>
      </c>
      <c r="AH463" s="5">
        <f t="shared" si="583"/>
        <v>3.7003424141016018E-2</v>
      </c>
      <c r="AI463" s="5">
        <f t="shared" si="584"/>
        <v>4.0182332682908287E-2</v>
      </c>
      <c r="AJ463" s="5">
        <f t="shared" si="585"/>
        <v>2.1817168239441562E-2</v>
      </c>
      <c r="AK463" s="5">
        <f t="shared" si="586"/>
        <v>7.8971494552805693E-3</v>
      </c>
      <c r="AL463" s="5">
        <f t="shared" si="587"/>
        <v>2.0640706356663848E-4</v>
      </c>
      <c r="AM463" s="5">
        <f t="shared" si="588"/>
        <v>4.6298521590958238E-4</v>
      </c>
      <c r="AN463" s="5">
        <f t="shared" si="589"/>
        <v>1.0262067310635862E-3</v>
      </c>
      <c r="AO463" s="5">
        <f t="shared" si="590"/>
        <v>1.1372936097012161E-3</v>
      </c>
      <c r="AP463" s="5">
        <f t="shared" si="591"/>
        <v>8.402704286342461E-4</v>
      </c>
      <c r="AQ463" s="5">
        <f t="shared" si="592"/>
        <v>4.6561485126695026E-4</v>
      </c>
      <c r="AR463" s="5">
        <f t="shared" si="593"/>
        <v>1.6403617921712358E-2</v>
      </c>
      <c r="AS463" s="5">
        <f t="shared" si="594"/>
        <v>1.7812828078333197E-2</v>
      </c>
      <c r="AT463" s="5">
        <f t="shared" si="595"/>
        <v>9.6715506805444169E-3</v>
      </c>
      <c r="AU463" s="5">
        <f t="shared" si="596"/>
        <v>3.500806353525867E-3</v>
      </c>
      <c r="AV463" s="5">
        <f t="shared" si="597"/>
        <v>9.5038884117680023E-4</v>
      </c>
      <c r="AW463" s="5">
        <f t="shared" si="598"/>
        <v>1.3800125044038878E-5</v>
      </c>
      <c r="AX463" s="5">
        <f t="shared" si="599"/>
        <v>8.3793263302921217E-5</v>
      </c>
      <c r="AY463" s="5">
        <f t="shared" si="600"/>
        <v>1.8572776811092429E-4</v>
      </c>
      <c r="AZ463" s="5">
        <f t="shared" si="601"/>
        <v>2.0583279900893126E-4</v>
      </c>
      <c r="BA463" s="5">
        <f t="shared" si="602"/>
        <v>1.5207613300109827E-4</v>
      </c>
      <c r="BB463" s="5">
        <f t="shared" si="603"/>
        <v>8.4269187199233331E-5</v>
      </c>
      <c r="BC463" s="5">
        <f t="shared" si="604"/>
        <v>3.7356530685420033E-5</v>
      </c>
      <c r="BD463" s="5">
        <f t="shared" si="605"/>
        <v>6.0597698539125557E-3</v>
      </c>
      <c r="BE463" s="5">
        <f t="shared" si="606"/>
        <v>6.5803555726042361E-3</v>
      </c>
      <c r="BF463" s="5">
        <f t="shared" si="607"/>
        <v>3.5728320139044398E-3</v>
      </c>
      <c r="BG463" s="5">
        <f t="shared" si="608"/>
        <v>1.2932562137650103E-3</v>
      </c>
      <c r="BH463" s="5">
        <f t="shared" si="609"/>
        <v>3.5108947774472861E-4</v>
      </c>
      <c r="BI463" s="5">
        <f t="shared" si="610"/>
        <v>7.6250209399242151E-5</v>
      </c>
      <c r="BJ463" s="8">
        <f t="shared" si="611"/>
        <v>0.17492489765976213</v>
      </c>
      <c r="BK463" s="8">
        <f t="shared" si="612"/>
        <v>0.19543298257139954</v>
      </c>
      <c r="BL463" s="8">
        <f t="shared" si="613"/>
        <v>0.55514598414981464</v>
      </c>
      <c r="BM463" s="8">
        <f t="shared" si="614"/>
        <v>0.63316705365982984</v>
      </c>
      <c r="BN463" s="8">
        <f t="shared" si="615"/>
        <v>0.3589430001834546</v>
      </c>
    </row>
    <row r="464" spans="1:66" x14ac:dyDescent="0.25">
      <c r="A464" t="s">
        <v>13</v>
      </c>
      <c r="B464" t="s">
        <v>51</v>
      </c>
      <c r="C464" t="s">
        <v>57</v>
      </c>
      <c r="D464" t="s">
        <v>498</v>
      </c>
      <c r="E464">
        <f>VLOOKUP(A464,home!$A$2:$E$405,3,FALSE)</f>
        <v>1.62686567164179</v>
      </c>
      <c r="F464">
        <f>VLOOKUP(B464,home!$B$2:$E$405,3,FALSE)</f>
        <v>1.39</v>
      </c>
      <c r="G464">
        <f>VLOOKUP(C464,away!$B$2:$E$405,4,FALSE)</f>
        <v>0.98</v>
      </c>
      <c r="H464">
        <f>VLOOKUP(A464,away!$A$2:$E$405,3,FALSE)</f>
        <v>1.3582089552238801</v>
      </c>
      <c r="I464">
        <f>VLOOKUP(C464,away!$B$2:$E$405,3,FALSE)</f>
        <v>0.78</v>
      </c>
      <c r="J464">
        <f>VLOOKUP(B464,home!$B$2:$E$405,4,FALSE)</f>
        <v>0.83</v>
      </c>
      <c r="K464" s="3">
        <f t="shared" si="560"/>
        <v>2.2161164179104458</v>
      </c>
      <c r="L464" s="3">
        <f t="shared" si="561"/>
        <v>0.87930447761193997</v>
      </c>
      <c r="M464" s="5">
        <f t="shared" si="562"/>
        <v>4.52559604199749E-2</v>
      </c>
      <c r="N464" s="5">
        <f t="shared" si="563"/>
        <v>0.10029247689501168</v>
      </c>
      <c r="O464" s="5">
        <f t="shared" si="564"/>
        <v>3.9793768635912663E-2</v>
      </c>
      <c r="P464" s="5">
        <f t="shared" si="565"/>
        <v>8.8187624004575804E-2</v>
      </c>
      <c r="Q464" s="5">
        <f t="shared" si="566"/>
        <v>0.11112990231996975</v>
      </c>
      <c r="R464" s="5">
        <f t="shared" si="567"/>
        <v>1.7495419471305788E-2</v>
      </c>
      <c r="S464" s="5">
        <f t="shared" si="568"/>
        <v>4.2961506923073878E-2</v>
      </c>
      <c r="T464" s="5">
        <f t="shared" si="569"/>
        <v>9.7717020706526908E-2</v>
      </c>
      <c r="U464" s="5">
        <f t="shared" si="570"/>
        <v>3.8771886328590847E-2</v>
      </c>
      <c r="V464" s="5">
        <f t="shared" si="571"/>
        <v>9.3018397381451519E-3</v>
      </c>
      <c r="W464" s="5">
        <f t="shared" si="572"/>
        <v>8.2092267017356363E-2</v>
      </c>
      <c r="X464" s="5">
        <f t="shared" si="573"/>
        <v>7.2184097965676416E-2</v>
      </c>
      <c r="Y464" s="5">
        <f t="shared" si="574"/>
        <v>3.1735900276799095E-2</v>
      </c>
      <c r="Z464" s="5">
        <f t="shared" si="575"/>
        <v>5.1279335596061005E-3</v>
      </c>
      <c r="AA464" s="5">
        <f t="shared" si="576"/>
        <v>1.1364097751397033E-2</v>
      </c>
      <c r="AB464" s="5">
        <f t="shared" si="577"/>
        <v>1.2592081800805075E-2</v>
      </c>
      <c r="AC464" s="5">
        <f t="shared" si="578"/>
        <v>1.1328716949186414E-3</v>
      </c>
      <c r="AD464" s="5">
        <f t="shared" si="579"/>
        <v>4.5481505180162918E-2</v>
      </c>
      <c r="AE464" s="5">
        <f t="shared" si="580"/>
        <v>3.9992091153447894E-2</v>
      </c>
      <c r="AF464" s="5">
        <f t="shared" si="581"/>
        <v>1.758261241014579E-2</v>
      </c>
      <c r="AG464" s="5">
        <f t="shared" si="582"/>
        <v>5.1534899401188203E-3</v>
      </c>
      <c r="AH464" s="5">
        <f t="shared" si="583"/>
        <v>1.1272537349645445E-3</v>
      </c>
      <c r="AI464" s="5">
        <f t="shared" si="584"/>
        <v>2.4981255092057968E-3</v>
      </c>
      <c r="AJ464" s="5">
        <f t="shared" si="585"/>
        <v>2.7680684774759302E-3</v>
      </c>
      <c r="AK464" s="5">
        <f t="shared" si="586"/>
        <v>2.0447873329449266E-3</v>
      </c>
      <c r="AL464" s="5">
        <f t="shared" si="587"/>
        <v>8.8302413339406982E-5</v>
      </c>
      <c r="AM464" s="5">
        <f t="shared" si="588"/>
        <v>2.0158462068207591E-2</v>
      </c>
      <c r="AN464" s="5">
        <f t="shared" si="589"/>
        <v>1.7725425958345382E-2</v>
      </c>
      <c r="AO464" s="5">
        <f t="shared" si="590"/>
        <v>7.7930232063760027E-3</v>
      </c>
      <c r="AP464" s="5">
        <f t="shared" si="591"/>
        <v>2.2841467331667256E-3</v>
      </c>
      <c r="AQ464" s="5">
        <f t="shared" si="592"/>
        <v>5.0211511249904667E-4</v>
      </c>
      <c r="AR464" s="5">
        <f t="shared" si="593"/>
        <v>1.9823985131182148E-4</v>
      </c>
      <c r="AS464" s="5">
        <f t="shared" si="594"/>
        <v>4.3932258917625316E-4</v>
      </c>
      <c r="AT464" s="5">
        <f t="shared" si="595"/>
        <v>4.8679500131621037E-4</v>
      </c>
      <c r="AU464" s="5">
        <f t="shared" si="596"/>
        <v>3.5959813152453023E-4</v>
      </c>
      <c r="AV464" s="5">
        <f t="shared" si="597"/>
        <v>1.992278307803579E-4</v>
      </c>
      <c r="AW464" s="5">
        <f t="shared" si="598"/>
        <v>4.7797141918540842E-6</v>
      </c>
      <c r="AX464" s="5">
        <f t="shared" si="599"/>
        <v>7.4455831248633076E-3</v>
      </c>
      <c r="AY464" s="5">
        <f t="shared" si="600"/>
        <v>6.5469345801242064E-3</v>
      </c>
      <c r="AZ464" s="5">
        <f t="shared" si="601"/>
        <v>2.8783744454678301E-3</v>
      </c>
      <c r="BA464" s="5">
        <f t="shared" si="602"/>
        <v>8.436558460478827E-4</v>
      </c>
      <c r="BB464" s="5">
        <f t="shared" si="603"/>
        <v>1.8545759074834814E-4</v>
      </c>
      <c r="BC464" s="5">
        <f t="shared" si="604"/>
        <v>3.2614737990429058E-5</v>
      </c>
      <c r="BD464" s="5">
        <f t="shared" si="605"/>
        <v>2.9052198149934956E-5</v>
      </c>
      <c r="BE464" s="5">
        <f t="shared" si="606"/>
        <v>6.4383053296458335E-5</v>
      </c>
      <c r="BF464" s="5">
        <f t="shared" si="607"/>
        <v>7.1340170722742304E-5</v>
      </c>
      <c r="BG464" s="5">
        <f t="shared" si="608"/>
        <v>5.2699374531734434E-5</v>
      </c>
      <c r="BH464" s="5">
        <f t="shared" si="609"/>
        <v>2.9196987278347081E-5</v>
      </c>
      <c r="BI464" s="5">
        <f t="shared" si="610"/>
        <v>1.2940784572213469E-5</v>
      </c>
      <c r="BJ464" s="8">
        <f t="shared" si="611"/>
        <v>0.66975715726905238</v>
      </c>
      <c r="BK464" s="8">
        <f t="shared" si="612"/>
        <v>0.19347503977415198</v>
      </c>
      <c r="BL464" s="8">
        <f t="shared" si="613"/>
        <v>0.13039828501526318</v>
      </c>
      <c r="BM464" s="8">
        <f t="shared" si="614"/>
        <v>0.59006110900539088</v>
      </c>
      <c r="BN464" s="8">
        <f t="shared" si="615"/>
        <v>0.40215515174675059</v>
      </c>
    </row>
    <row r="465" spans="1:66" x14ac:dyDescent="0.25">
      <c r="A465" t="s">
        <v>16</v>
      </c>
      <c r="B465" t="s">
        <v>63</v>
      </c>
      <c r="C465" t="s">
        <v>67</v>
      </c>
      <c r="D465" t="s">
        <v>498</v>
      </c>
      <c r="E465">
        <f>VLOOKUP(A465,home!$A$2:$E$405,3,FALSE)</f>
        <v>1.5381679389313001</v>
      </c>
      <c r="F465">
        <f>VLOOKUP(B465,home!$B$2:$E$405,3,FALSE)</f>
        <v>1.39</v>
      </c>
      <c r="G465">
        <f>VLOOKUP(C465,away!$B$2:$E$405,4,FALSE)</f>
        <v>1.07</v>
      </c>
      <c r="H465">
        <f>VLOOKUP(A465,away!$A$2:$E$405,3,FALSE)</f>
        <v>1.29007633587786</v>
      </c>
      <c r="I465">
        <f>VLOOKUP(C465,away!$B$2:$E$405,3,FALSE)</f>
        <v>0.88</v>
      </c>
      <c r="J465">
        <f>VLOOKUP(B465,home!$B$2:$E$405,4,FALSE)</f>
        <v>0.72</v>
      </c>
      <c r="K465" s="3">
        <f t="shared" si="560"/>
        <v>2.2877171755725225</v>
      </c>
      <c r="L465" s="3">
        <f t="shared" si="561"/>
        <v>0.81739236641221202</v>
      </c>
      <c r="M465" s="5">
        <f t="shared" si="562"/>
        <v>4.4819608661463999E-2</v>
      </c>
      <c r="N465" s="5">
        <f t="shared" si="563"/>
        <v>0.10253458853727018</v>
      </c>
      <c r="O465" s="5">
        <f t="shared" si="564"/>
        <v>3.6635205985463333E-2</v>
      </c>
      <c r="P465" s="5">
        <f t="shared" si="565"/>
        <v>8.3810989963581745E-2</v>
      </c>
      <c r="Q465" s="5">
        <f t="shared" si="566"/>
        <v>0.11728506964348728</v>
      </c>
      <c r="R465" s="5">
        <f t="shared" si="567"/>
        <v>1.4972668857228352E-2</v>
      </c>
      <c r="S465" s="5">
        <f t="shared" si="568"/>
        <v>3.9180853249590593E-2</v>
      </c>
      <c r="T465" s="5">
        <f t="shared" si="569"/>
        <v>9.5867920620711158E-2</v>
      </c>
      <c r="U465" s="5">
        <f t="shared" si="570"/>
        <v>3.4253231708841113E-2</v>
      </c>
      <c r="V465" s="5">
        <f t="shared" si="571"/>
        <v>8.1407476091037434E-3</v>
      </c>
      <c r="W465" s="5">
        <f t="shared" si="572"/>
        <v>8.9438356087208432E-2</v>
      </c>
      <c r="X465" s="5">
        <f t="shared" si="573"/>
        <v>7.310622953014137E-2</v>
      </c>
      <c r="Y465" s="5">
        <f t="shared" si="574"/>
        <v>2.9878236977558294E-2</v>
      </c>
      <c r="Z465" s="5">
        <f t="shared" si="575"/>
        <v>4.0795150762387719E-3</v>
      </c>
      <c r="AA465" s="5">
        <f t="shared" si="576"/>
        <v>9.3327767079184869E-3</v>
      </c>
      <c r="AB465" s="5">
        <f t="shared" si="577"/>
        <v>1.0675376785244156E-2</v>
      </c>
      <c r="AC465" s="5">
        <f t="shared" si="578"/>
        <v>9.5143082533939466E-4</v>
      </c>
      <c r="AD465" s="5">
        <f t="shared" si="579"/>
        <v>5.115241584391951E-2</v>
      </c>
      <c r="AE465" s="5">
        <f t="shared" si="580"/>
        <v>4.1811594234362891E-2</v>
      </c>
      <c r="AF465" s="5">
        <f t="shared" si="581"/>
        <v>1.7088238977346543E-2</v>
      </c>
      <c r="AG465" s="5">
        <f t="shared" si="582"/>
        <v>4.6559320318368966E-3</v>
      </c>
      <c r="AH465" s="5">
        <f t="shared" si="583"/>
        <v>8.3364112049527617E-4</v>
      </c>
      <c r="AI465" s="5">
        <f t="shared" si="584"/>
        <v>1.9071351096205662E-3</v>
      </c>
      <c r="AJ465" s="5">
        <f t="shared" si="585"/>
        <v>2.1814928732081782E-3</v>
      </c>
      <c r="AK465" s="5">
        <f t="shared" si="586"/>
        <v>1.6635462381424666E-3</v>
      </c>
      <c r="AL465" s="5">
        <f t="shared" si="587"/>
        <v>7.116560071362095E-5</v>
      </c>
      <c r="AM465" s="5">
        <f t="shared" si="588"/>
        <v>2.3404452059632545E-2</v>
      </c>
      <c r="AN465" s="5">
        <f t="shared" si="589"/>
        <v>1.9130620453604214E-2</v>
      </c>
      <c r="AO465" s="5">
        <f t="shared" si="590"/>
        <v>7.8186115617527065E-3</v>
      </c>
      <c r="AP465" s="5">
        <f t="shared" si="591"/>
        <v>2.1302911355063087E-3</v>
      </c>
      <c r="AQ465" s="5">
        <f t="shared" si="592"/>
        <v>4.3532092809961496E-4</v>
      </c>
      <c r="AR465" s="5">
        <f t="shared" si="593"/>
        <v>1.3628237764403239E-4</v>
      </c>
      <c r="AS465" s="5">
        <f t="shared" si="594"/>
        <v>3.1177553606411365E-4</v>
      </c>
      <c r="AT465" s="5">
        <f t="shared" si="595"/>
        <v>3.5662712438860173E-4</v>
      </c>
      <c r="AU465" s="5">
        <f t="shared" si="596"/>
        <v>2.7195399924628084E-4</v>
      </c>
      <c r="AV465" s="5">
        <f t="shared" si="597"/>
        <v>1.5553845876033838E-4</v>
      </c>
      <c r="AW465" s="5">
        <f t="shared" si="598"/>
        <v>3.6965835721424371E-6</v>
      </c>
      <c r="AX465" s="5">
        <f t="shared" si="599"/>
        <v>8.9237944936141726E-3</v>
      </c>
      <c r="AY465" s="5">
        <f t="shared" si="600"/>
        <v>7.2942414985115557E-3</v>
      </c>
      <c r="AZ465" s="5">
        <f t="shared" si="601"/>
        <v>2.98112865982526E-3</v>
      </c>
      <c r="BA465" s="5">
        <f t="shared" si="602"/>
        <v>8.1225060327794522E-4</v>
      </c>
      <c r="BB465" s="5">
        <f t="shared" si="603"/>
        <v>1.659818606832766E-4</v>
      </c>
      <c r="BC465" s="5">
        <f t="shared" si="604"/>
        <v>2.7134461177081117E-5</v>
      </c>
      <c r="BD465" s="5">
        <f t="shared" si="605"/>
        <v>1.8566029193789721E-5</v>
      </c>
      <c r="BE465" s="5">
        <f t="shared" si="606"/>
        <v>4.2473823868813616E-5</v>
      </c>
      <c r="BF465" s="5">
        <f t="shared" si="607"/>
        <v>4.8584048188463556E-5</v>
      </c>
      <c r="BG465" s="5">
        <f t="shared" si="608"/>
        <v>3.7048853833197052E-5</v>
      </c>
      <c r="BH465" s="5">
        <f t="shared" si="609"/>
        <v>2.11893248123702E-5</v>
      </c>
      <c r="BI465" s="5">
        <f t="shared" si="610"/>
        <v>9.6950364624088686E-6</v>
      </c>
      <c r="BJ465" s="8">
        <f t="shared" si="611"/>
        <v>0.69594241019952729</v>
      </c>
      <c r="BK465" s="8">
        <f t="shared" si="612"/>
        <v>0.18426903740830464</v>
      </c>
      <c r="BL465" s="8">
        <f t="shared" si="613"/>
        <v>0.11386480999862431</v>
      </c>
      <c r="BM465" s="8">
        <f t="shared" si="614"/>
        <v>0.59080709611926052</v>
      </c>
      <c r="BN465" s="8">
        <f t="shared" si="615"/>
        <v>0.40005813164849491</v>
      </c>
    </row>
    <row r="466" spans="1:66" x14ac:dyDescent="0.25">
      <c r="A466" t="s">
        <v>16</v>
      </c>
      <c r="B466" t="s">
        <v>323</v>
      </c>
      <c r="C466" t="s">
        <v>66</v>
      </c>
      <c r="D466" t="s">
        <v>498</v>
      </c>
      <c r="E466">
        <f>VLOOKUP(A466,home!$A$2:$E$405,3,FALSE)</f>
        <v>1.5381679389313001</v>
      </c>
      <c r="F466">
        <f>VLOOKUP(B466,home!$B$2:$E$405,3,FALSE)</f>
        <v>0.52</v>
      </c>
      <c r="G466">
        <f>VLOOKUP(C466,away!$B$2:$E$405,4,FALSE)</f>
        <v>0.91</v>
      </c>
      <c r="H466">
        <f>VLOOKUP(A466,away!$A$2:$E$405,3,FALSE)</f>
        <v>1.29007633587786</v>
      </c>
      <c r="I466">
        <f>VLOOKUP(C466,away!$B$2:$E$405,3,FALSE)</f>
        <v>0.87</v>
      </c>
      <c r="J466">
        <f>VLOOKUP(B466,home!$B$2:$E$405,4,FALSE)</f>
        <v>1.5</v>
      </c>
      <c r="K466" s="3">
        <f t="shared" si="560"/>
        <v>0.72786106870229128</v>
      </c>
      <c r="L466" s="3">
        <f t="shared" si="561"/>
        <v>1.6835496183206073</v>
      </c>
      <c r="M466" s="5">
        <f t="shared" si="562"/>
        <v>8.9688682627647232E-2</v>
      </c>
      <c r="N466" s="5">
        <f t="shared" si="563"/>
        <v>6.5280900387859928E-2</v>
      </c>
      <c r="O466" s="5">
        <f t="shared" si="564"/>
        <v>0.15099534740545356</v>
      </c>
      <c r="P466" s="5">
        <f t="shared" si="565"/>
        <v>0.10990363493160717</v>
      </c>
      <c r="Q466" s="5">
        <f t="shared" si="566"/>
        <v>2.3757712961077777E-2</v>
      </c>
      <c r="R466" s="5">
        <f t="shared" si="567"/>
        <v>0.12710407974631949</v>
      </c>
      <c r="S466" s="5">
        <f t="shared" si="568"/>
        <v>3.3668709967919083E-2</v>
      </c>
      <c r="T466" s="5">
        <f t="shared" si="569"/>
        <v>3.9997288587793035E-2</v>
      </c>
      <c r="U466" s="5">
        <f t="shared" si="570"/>
        <v>9.2514111320577339E-2</v>
      </c>
      <c r="V466" s="5">
        <f t="shared" si="571"/>
        <v>4.5841453403319288E-3</v>
      </c>
      <c r="W466" s="5">
        <f t="shared" si="572"/>
        <v>5.7641047819241165E-3</v>
      </c>
      <c r="X466" s="5">
        <f t="shared" si="573"/>
        <v>9.7041564055683326E-3</v>
      </c>
      <c r="Y466" s="5">
        <f t="shared" si="574"/>
        <v>8.1687144063590251E-3</v>
      </c>
      <c r="Z466" s="5">
        <f t="shared" si="575"/>
        <v>7.1328674981302742E-2</v>
      </c>
      <c r="AA466" s="5">
        <f t="shared" si="576"/>
        <v>5.1917365601009402E-2</v>
      </c>
      <c r="AB466" s="5">
        <f t="shared" si="577"/>
        <v>1.8894314605279138E-2</v>
      </c>
      <c r="AC466" s="5">
        <f t="shared" si="578"/>
        <v>3.5108543045566737E-4</v>
      </c>
      <c r="AD466" s="5">
        <f t="shared" si="579"/>
        <v>1.0488668666708185E-3</v>
      </c>
      <c r="AE466" s="5">
        <f t="shared" si="580"/>
        <v>1.7658194130527878E-3</v>
      </c>
      <c r="AF466" s="5">
        <f t="shared" si="581"/>
        <v>1.4864222994340705E-3</v>
      </c>
      <c r="AG466" s="5">
        <f t="shared" si="582"/>
        <v>8.3415523162515639E-4</v>
      </c>
      <c r="AH466" s="5">
        <f t="shared" si="583"/>
        <v>3.0021340885021713E-2</v>
      </c>
      <c r="AI466" s="5">
        <f t="shared" si="584"/>
        <v>2.1851365260447692E-2</v>
      </c>
      <c r="AJ466" s="5">
        <f t="shared" si="585"/>
        <v>7.9523790355367913E-3</v>
      </c>
      <c r="AK466" s="5">
        <f t="shared" si="586"/>
        <v>1.9294090345105016E-3</v>
      </c>
      <c r="AL466" s="5">
        <f t="shared" si="587"/>
        <v>1.7208666176444224E-5</v>
      </c>
      <c r="AM466" s="5">
        <f t="shared" si="588"/>
        <v>1.5268587170028916E-4</v>
      </c>
      <c r="AN466" s="5">
        <f t="shared" si="589"/>
        <v>2.5705424102397101E-4</v>
      </c>
      <c r="AO466" s="5">
        <f t="shared" si="590"/>
        <v>2.1638178468180001E-4</v>
      </c>
      <c r="AP466" s="5">
        <f t="shared" si="591"/>
        <v>1.2142982367085876E-4</v>
      </c>
      <c r="AQ466" s="5">
        <f t="shared" si="592"/>
        <v>5.1108283323453219E-5</v>
      </c>
      <c r="AR466" s="5">
        <f t="shared" si="593"/>
        <v>1.0108483397690229E-2</v>
      </c>
      <c r="AS466" s="5">
        <f t="shared" si="594"/>
        <v>7.3575715288021785E-3</v>
      </c>
      <c r="AT466" s="5">
        <f t="shared" si="595"/>
        <v>2.6776449380037527E-3</v>
      </c>
      <c r="AU466" s="5">
        <f t="shared" si="596"/>
        <v>6.4965116872689726E-4</v>
      </c>
      <c r="AV466" s="5">
        <f t="shared" si="597"/>
        <v>1.1821394848831298E-4</v>
      </c>
      <c r="AW466" s="5">
        <f t="shared" si="598"/>
        <v>5.8575920299026261E-7</v>
      </c>
      <c r="AX466" s="5">
        <f t="shared" si="599"/>
        <v>1.8522350291918894E-5</v>
      </c>
      <c r="AY466" s="5">
        <f t="shared" si="600"/>
        <v>3.1183295764360644E-5</v>
      </c>
      <c r="AZ466" s="5">
        <f t="shared" si="601"/>
        <v>2.6249312841033995E-5</v>
      </c>
      <c r="BA466" s="5">
        <f t="shared" si="602"/>
        <v>1.473067353823367E-5</v>
      </c>
      <c r="BB466" s="5">
        <f t="shared" si="603"/>
        <v>6.1999549532246894E-6</v>
      </c>
      <c r="BC466" s="5">
        <f t="shared" si="604"/>
        <v>2.0875863590212769E-6</v>
      </c>
      <c r="BD466" s="5">
        <f t="shared" si="605"/>
        <v>2.8363555609969295E-3</v>
      </c>
      <c r="BE466" s="5">
        <f t="shared" si="606"/>
        <v>2.0644727898469118E-3</v>
      </c>
      <c r="BF466" s="5">
        <f t="shared" si="607"/>
        <v>7.5132468556238707E-4</v>
      </c>
      <c r="BG466" s="5">
        <f t="shared" si="608"/>
        <v>1.8228666285861734E-4</v>
      </c>
      <c r="BH466" s="5">
        <f t="shared" si="609"/>
        <v>3.3169841309611868E-5</v>
      </c>
      <c r="BI466" s="5">
        <f t="shared" si="610"/>
        <v>4.8286072288599013E-6</v>
      </c>
      <c r="BJ466" s="8">
        <f t="shared" si="611"/>
        <v>0.1587057745195132</v>
      </c>
      <c r="BK466" s="8">
        <f t="shared" si="612"/>
        <v>0.23824465025990188</v>
      </c>
      <c r="BL466" s="8">
        <f t="shared" si="613"/>
        <v>0.52996371602367032</v>
      </c>
      <c r="BM466" s="8">
        <f t="shared" si="614"/>
        <v>0.4314818601878615</v>
      </c>
      <c r="BN466" s="8">
        <f t="shared" si="615"/>
        <v>0.56673035805996519</v>
      </c>
    </row>
    <row r="467" spans="1:66" x14ac:dyDescent="0.25">
      <c r="A467" t="s">
        <v>16</v>
      </c>
      <c r="B467" t="s">
        <v>256</v>
      </c>
      <c r="C467" t="s">
        <v>252</v>
      </c>
      <c r="D467" t="s">
        <v>498</v>
      </c>
      <c r="E467">
        <f>VLOOKUP(A467,home!$A$2:$E$405,3,FALSE)</f>
        <v>1.5381679389313001</v>
      </c>
      <c r="F467">
        <f>VLOOKUP(B467,home!$B$2:$E$405,3,FALSE)</f>
        <v>0.82</v>
      </c>
      <c r="G467">
        <f>VLOOKUP(C467,away!$B$2:$E$405,4,FALSE)</f>
        <v>1.08</v>
      </c>
      <c r="H467">
        <f>VLOOKUP(A467,away!$A$2:$E$405,3,FALSE)</f>
        <v>1.29007633587786</v>
      </c>
      <c r="I467">
        <f>VLOOKUP(C467,away!$B$2:$E$405,3,FALSE)</f>
        <v>0.82</v>
      </c>
      <c r="J467">
        <f>VLOOKUP(B467,home!$B$2:$E$405,4,FALSE)</f>
        <v>1.03</v>
      </c>
      <c r="K467" s="3">
        <f t="shared" ref="K467:K506" si="616">E467*F467*G467</f>
        <v>1.3622015267175593</v>
      </c>
      <c r="L467" s="3">
        <f t="shared" ref="L467:L506" si="617">H467*I467*J467</f>
        <v>1.0895984732824404</v>
      </c>
      <c r="M467" s="5">
        <f t="shared" ref="M467:M506" si="618">_xlfn.POISSON.DIST(0,K467,FALSE) * _xlfn.POISSON.DIST(0,L467,FALSE)</f>
        <v>8.6138397755442173E-2</v>
      </c>
      <c r="N467" s="5">
        <f t="shared" ref="N467:N506" si="619">_xlfn.POISSON.DIST(1,K467,FALSE) * _xlfn.POISSON.DIST(0,L467,FALSE)</f>
        <v>0.1173378569314677</v>
      </c>
      <c r="O467" s="5">
        <f t="shared" ref="O467:O506" si="620">_xlfn.POISSON.DIST(0,K467,FALSE) * _xlfn.POISSON.DIST(1,L467,FALSE)</f>
        <v>9.385626668532536E-2</v>
      </c>
      <c r="P467" s="5">
        <f t="shared" ref="P467:P506" si="621">_xlfn.POISSON.DIST(1,K467,FALSE) * _xlfn.POISSON.DIST(1,L467,FALSE)</f>
        <v>0.12785114977076062</v>
      </c>
      <c r="Q467" s="5">
        <f t="shared" ref="Q467:Q506" si="622">_xlfn.POISSON.DIST(2,K467,FALSE) * _xlfn.POISSON.DIST(0,L467,FALSE)</f>
        <v>7.9918903926905954E-2</v>
      </c>
      <c r="R467" s="5">
        <f t="shared" ref="R467:R506" si="623">_xlfn.POISSON.DIST(0,K467,FALSE) * _xlfn.POISSON.DIST(2,L467,FALSE)</f>
        <v>5.1132822444160037E-2</v>
      </c>
      <c r="S467" s="5">
        <f t="shared" ref="S467:S506" si="624">_xlfn.POISSON.DIST(2,K467,FALSE) * _xlfn.POISSON.DIST(2,L467,FALSE)</f>
        <v>4.7440853683259801E-2</v>
      </c>
      <c r="T467" s="5">
        <f t="shared" ref="T467:T506" si="625">_xlfn.POISSON.DIST(2,K467,FALSE) * _xlfn.POISSON.DIST(1,L467,FALSE)</f>
        <v>8.7079515705162744E-2</v>
      </c>
      <c r="U467" s="5">
        <f t="shared" ref="U467:U506" si="626">_xlfn.POISSON.DIST(1,K467,FALSE) * _xlfn.POISSON.DIST(2,L467,FALSE)</f>
        <v>6.9653208798812691E-2</v>
      </c>
      <c r="V467" s="5">
        <f t="shared" ref="V467:V506" si="627">_xlfn.POISSON.DIST(3,K467,FALSE) * _xlfn.POISSON.DIST(3,L467,FALSE)</f>
        <v>7.8238017056271834E-3</v>
      </c>
      <c r="W467" s="5">
        <f t="shared" ref="W467:W506" si="628">_xlfn.POISSON.DIST(3,K467,FALSE) * _xlfn.POISSON.DIST(0,L467,FALSE)</f>
        <v>3.628855098094174E-2</v>
      </c>
      <c r="X467" s="5">
        <f t="shared" ref="X467:X506" si="629">_xlfn.POISSON.DIST(3,K467,FALSE) * _xlfn.POISSON.DIST(1,L467,FALSE)</f>
        <v>3.9539949746466123E-2</v>
      </c>
      <c r="Y467" s="5">
        <f t="shared" ref="Y467:Y506" si="630">_xlfn.POISSON.DIST(3,K467,FALSE) * _xlfn.POISSON.DIST(2,L467,FALSE)</f>
        <v>2.1541334438706948E-2</v>
      </c>
      <c r="Z467" s="5">
        <f t="shared" ref="Z467:Z506" si="631">_xlfn.POISSON.DIST(0,K467,FALSE) * _xlfn.POISSON.DIST(3,L467,FALSE)</f>
        <v>1.85714150899263E-2</v>
      </c>
      <c r="AA467" s="5">
        <f t="shared" ref="AA467:AA506" si="632">_xlfn.POISSON.DIST(1,K467,FALSE) * _xlfn.POISSON.DIST(3,L467,FALSE)</f>
        <v>2.5298009988803122E-2</v>
      </c>
      <c r="AB467" s="5">
        <f t="shared" ref="AB467:AB506" si="633">_xlfn.POISSON.DIST(2,K467,FALSE) * _xlfn.POISSON.DIST(3,L467,FALSE)</f>
        <v>1.7230493914831845E-2</v>
      </c>
      <c r="AC467" s="5">
        <f t="shared" ref="AC467:AC506" si="634">_xlfn.POISSON.DIST(4,K467,FALSE) * _xlfn.POISSON.DIST(4,L467,FALSE)</f>
        <v>7.2578117723033414E-4</v>
      </c>
      <c r="AD467" s="5">
        <f t="shared" ref="AD467:AD506" si="635">_xlfn.POISSON.DIST(4,K467,FALSE) * _xlfn.POISSON.DIST(0,L467,FALSE)</f>
        <v>1.2358079887151707E-2</v>
      </c>
      <c r="AE467" s="5">
        <f t="shared" ref="AE467:AE506" si="636">_xlfn.POISSON.DIST(4,K467,FALSE) * _xlfn.POISSON.DIST(1,L467,FALSE)</f>
        <v>1.3465344977742932E-2</v>
      </c>
      <c r="AF467" s="5">
        <f t="shared" ref="AF467:AF506" si="637">_xlfn.POISSON.DIST(4,K467,FALSE) * _xlfn.POISSON.DIST(2,L467,FALSE)</f>
        <v>7.3359096649850365E-3</v>
      </c>
      <c r="AG467" s="5">
        <f t="shared" ref="AG467:AG506" si="638">_xlfn.POISSON.DIST(4,K467,FALSE) * _xlfn.POISSON.DIST(3,L467,FALSE)</f>
        <v>2.6643986570351989E-3</v>
      </c>
      <c r="AH467" s="5">
        <f t="shared" ref="AH467:AH506" si="639">_xlfn.POISSON.DIST(0,K467,FALSE) * _xlfn.POISSON.DIST(4,L467,FALSE)</f>
        <v>5.0588463821695413E-3</v>
      </c>
      <c r="AI467" s="5">
        <f t="shared" ref="AI467:AI506" si="640">_xlfn.POISSON.DIST(1,K467,FALSE) * _xlfn.POISSON.DIST(4,L467,FALSE)</f>
        <v>6.8911682652209507E-3</v>
      </c>
      <c r="AJ467" s="5">
        <f t="shared" ref="AJ467:AJ506" si="641">_xlfn.POISSON.DIST(2,K467,FALSE) * _xlfn.POISSON.DIST(4,L467,FALSE)</f>
        <v>4.693579965875788E-3</v>
      </c>
      <c r="AK467" s="5">
        <f t="shared" ref="AK467:AK506" si="642">_xlfn.POISSON.DIST(3,K467,FALSE) * _xlfn.POISSON.DIST(4,L467,FALSE)</f>
        <v>2.1312005984289828E-3</v>
      </c>
      <c r="AL467" s="5">
        <f t="shared" ref="AL467:AL506" si="643">_xlfn.POISSON.DIST(5,K467,FALSE) * _xlfn.POISSON.DIST(5,L467,FALSE)</f>
        <v>4.3089706987270695E-5</v>
      </c>
      <c r="AM467" s="5">
        <f t="shared" ref="AM467:AM506" si="644">_xlfn.POISSON.DIST(5,K467,FALSE) * _xlfn.POISSON.DIST(0,L467,FALSE)</f>
        <v>3.3668390579151253E-3</v>
      </c>
      <c r="AN467" s="5">
        <f t="shared" ref="AN467:AN506" si="645">_xlfn.POISSON.DIST(5,K467,FALSE) * _xlfn.POISSON.DIST(1,L467,FALSE)</f>
        <v>3.6685026972920099E-3</v>
      </c>
      <c r="AO467" s="5">
        <f t="shared" ref="AO467:AO506" si="646">_xlfn.POISSON.DIST(5,K467,FALSE) * _xlfn.POISSON.DIST(2,L467,FALSE)</f>
        <v>1.9985974691009442E-3</v>
      </c>
      <c r="AP467" s="5">
        <f t="shared" ref="AP467:AP506" si="647">_xlfn.POISSON.DIST(5,K467,FALSE) * _xlfn.POISSON.DIST(3,L467,FALSE)</f>
        <v>7.2588958367951289E-4</v>
      </c>
      <c r="AQ467" s="5">
        <f t="shared" ref="AQ467:AQ506" si="648">_xlfn.POISSON.DIST(5,K467,FALSE) * _xlfn.POISSON.DIST(4,L467,FALSE)</f>
        <v>1.9773204553720584E-4</v>
      </c>
      <c r="AR467" s="5">
        <f t="shared" ref="AR467:AR506" si="649">_xlfn.POISSON.DIST(0,K467,FALSE) * _xlfn.POISSON.DIST(5,L467,FALSE)</f>
        <v>1.102422258916466E-3</v>
      </c>
      <c r="AS467" s="5">
        <f t="shared" ref="AS467:AS506" si="650">_xlfn.POISSON.DIST(1,K467,FALSE) * _xlfn.POISSON.DIST(5,L467,FALSE)</f>
        <v>1.5017212841834306E-3</v>
      </c>
      <c r="AT467" s="5">
        <f t="shared" ref="AT467:AT506" si="651">_xlfn.POISSON.DIST(2,K467,FALSE) * _xlfn.POISSON.DIST(5,L467,FALSE)</f>
        <v>1.0228235130094617E-3</v>
      </c>
      <c r="AU467" s="5">
        <f t="shared" ref="AU467:AU506" si="652">_xlfn.POISSON.DIST(3,K467,FALSE) * _xlfn.POISSON.DIST(5,L467,FALSE)</f>
        <v>4.6443058366136869E-4</v>
      </c>
      <c r="AV467" s="5">
        <f t="shared" ref="AV467:AV506" si="653">_xlfn.POISSON.DIST(4,K467,FALSE) * _xlfn.POISSON.DIST(5,L467,FALSE)</f>
        <v>1.5816201252946092E-4</v>
      </c>
      <c r="AW467" s="5">
        <f t="shared" ref="AW467:AW506" si="654">_xlfn.POISSON.DIST(6,K467,FALSE) * _xlfn.POISSON.DIST(6,L467,FALSE)</f>
        <v>1.7765559472897037E-6</v>
      </c>
      <c r="AX467" s="5">
        <f t="shared" ref="AX467:AX506" si="655">_xlfn.POISSON.DIST(6,K467,FALSE) * _xlfn.POISSON.DIST(0,L467,FALSE)</f>
        <v>7.6438555081738088E-4</v>
      </c>
      <c r="AY467" s="5">
        <f t="shared" ref="AY467:AY506" si="656">_xlfn.POISSON.DIST(6,K467,FALSE) * _xlfn.POISSON.DIST(1,L467,FALSE)</f>
        <v>8.3287332916977535E-4</v>
      </c>
      <c r="AZ467" s="5">
        <f t="shared" ref="AZ467:AZ506" si="657">_xlfn.POISSON.DIST(6,K467,FALSE) * _xlfn.POISSON.DIST(2,L467,FALSE)</f>
        <v>4.537487539505253E-4</v>
      </c>
      <c r="BA467" s="5">
        <f t="shared" ref="BA467:BA506" si="658">_xlfn.POISSON.DIST(6,K467,FALSE) * _xlfn.POISSON.DIST(3,L467,FALSE)</f>
        <v>1.6480131651943407E-4</v>
      </c>
      <c r="BB467" s="5">
        <f t="shared" ref="BB467:BB506" si="659">_xlfn.POISSON.DIST(6,K467,FALSE) * _xlfn.POISSON.DIST(4,L467,FALSE)</f>
        <v>4.4891815718627886E-5</v>
      </c>
      <c r="BC467" s="5">
        <f t="shared" ref="BC467:BC506" si="660">_xlfn.POISSON.DIST(6,K467,FALSE) * _xlfn.POISSON.DIST(5,L467,FALSE)</f>
        <v>9.7828107739787218E-6</v>
      </c>
      <c r="BD467" s="5">
        <f t="shared" ref="BD467:BD506" si="661">_xlfn.POISSON.DIST(0,K467,FALSE) * _xlfn.POISSON.DIST(6,L467,FALSE)</f>
        <v>2.0019960170466005E-4</v>
      </c>
      <c r="BE467" s="5">
        <f t="shared" ref="BE467:BE506" si="662">_xlfn.POISSON.DIST(1,K467,FALSE) * _xlfn.POISSON.DIST(6,L467,FALSE)</f>
        <v>2.7271220309033523E-4</v>
      </c>
      <c r="BF467" s="5">
        <f t="shared" ref="BF467:BF506" si="663">_xlfn.POISSON.DIST(2,K467,FALSE) * _xlfn.POISSON.DIST(6,L467,FALSE)</f>
        <v>1.8574448970208192E-4</v>
      </c>
      <c r="BG467" s="5">
        <f t="shared" ref="BG467:BG506" si="664">_xlfn.POISSON.DIST(3,K467,FALSE) * _xlfn.POISSON.DIST(6,L467,FALSE)</f>
        <v>8.4340475817183311E-5</v>
      </c>
      <c r="BH467" s="5">
        <f t="shared" ref="BH467:BH506" si="665">_xlfn.POISSON.DIST(4,K467,FALSE) * _xlfn.POISSON.DIST(6,L467,FALSE)</f>
        <v>2.8722181230563129E-5</v>
      </c>
      <c r="BI467" s="5">
        <f t="shared" ref="BI467:BI506" si="666">_xlfn.POISSON.DIST(5,K467,FALSE) * _xlfn.POISSON.DIST(6,L467,FALSE)</f>
        <v>7.8250798245863081E-6</v>
      </c>
      <c r="BJ467" s="8">
        <f t="shared" ref="BJ467:BJ506" si="667">SUM(N467,Q467,T467,W467,X467,Y467,AD467,AE467,AF467,AG467,AM467,AN467,AO467,AP467,AQ467,AX467,AY467,AZ467,BA467,BB467,BC467)</f>
        <v>0.42975788934704062</v>
      </c>
      <c r="BK467" s="8">
        <f t="shared" ref="BK467:BK506" si="668">SUM(M467,P467,S467,V467,AC467,AL467,AY467)</f>
        <v>0.27085594712847716</v>
      </c>
      <c r="BL467" s="8">
        <f t="shared" ref="BL467:BL506" si="669">SUM(O467,R467,U467,AA467,AB467,AH467,AI467,AJ467,AK467,AR467,AS467,AT467,AU467,AV467,BD467,BE467,BF467,BG467,BH467,BI467)</f>
        <v>0.28097470072729791</v>
      </c>
      <c r="BM467" s="8">
        <f t="shared" ref="BM467:BM506" si="670">SUM(S467:BI467)</f>
        <v>0.44309345800545769</v>
      </c>
      <c r="BN467" s="8">
        <f t="shared" ref="BN467:BN506" si="671">SUM(M467:R467)</f>
        <v>0.55623539751406192</v>
      </c>
    </row>
    <row r="468" spans="1:66" x14ac:dyDescent="0.25">
      <c r="A468" t="s">
        <v>69</v>
      </c>
      <c r="B468" t="s">
        <v>324</v>
      </c>
      <c r="C468" t="s">
        <v>76</v>
      </c>
      <c r="D468" t="s">
        <v>498</v>
      </c>
      <c r="E468">
        <f>VLOOKUP(A468,home!$A$2:$E$405,3,FALSE)</f>
        <v>1.346875</v>
      </c>
      <c r="F468">
        <f>VLOOKUP(B468,home!$B$2:$E$405,3,FALSE)</f>
        <v>0.88</v>
      </c>
      <c r="G468">
        <f>VLOOKUP(C468,away!$B$2:$E$405,4,FALSE)</f>
        <v>0.88</v>
      </c>
      <c r="H468">
        <f>VLOOKUP(A468,away!$A$2:$E$405,3,FALSE)</f>
        <v>1.3218749999999999</v>
      </c>
      <c r="I468">
        <f>VLOOKUP(C468,away!$B$2:$E$405,3,FALSE)</f>
        <v>0.74</v>
      </c>
      <c r="J468">
        <f>VLOOKUP(B468,home!$B$2:$E$405,4,FALSE)</f>
        <v>0.9</v>
      </c>
      <c r="K468" s="3">
        <f t="shared" si="616"/>
        <v>1.0430200000000001</v>
      </c>
      <c r="L468" s="3">
        <f t="shared" si="617"/>
        <v>0.88036874999999992</v>
      </c>
      <c r="M468" s="5">
        <f t="shared" si="618"/>
        <v>0.14611098862716648</v>
      </c>
      <c r="N468" s="5">
        <f t="shared" si="619"/>
        <v>0.15239668335790718</v>
      </c>
      <c r="O468" s="5">
        <f t="shared" si="620"/>
        <v>0.12863154841896277</v>
      </c>
      <c r="P468" s="5">
        <f t="shared" si="621"/>
        <v>0.13416527763194652</v>
      </c>
      <c r="Q468" s="5">
        <f t="shared" si="622"/>
        <v>7.9476394337982176E-2</v>
      </c>
      <c r="R468" s="5">
        <f t="shared" si="623"/>
        <v>5.6621597746083357E-2</v>
      </c>
      <c r="S468" s="5">
        <f t="shared" si="624"/>
        <v>3.0799055381092816E-2</v>
      </c>
      <c r="T468" s="5">
        <f t="shared" si="625"/>
        <v>6.9968533937836433E-2</v>
      </c>
      <c r="U468" s="5">
        <f t="shared" si="626"/>
        <v>5.9057458881119858E-2</v>
      </c>
      <c r="V468" s="5">
        <f t="shared" si="627"/>
        <v>3.1423325322992943E-3</v>
      </c>
      <c r="W468" s="5">
        <f t="shared" si="628"/>
        <v>2.7631822940800733E-2</v>
      </c>
      <c r="X468" s="5">
        <f t="shared" si="629"/>
        <v>2.4326193422614061E-2</v>
      </c>
      <c r="Y468" s="5">
        <f t="shared" si="630"/>
        <v>1.0708010247862481E-2</v>
      </c>
      <c r="Z468" s="5">
        <f t="shared" si="631"/>
        <v>1.6615961743574076E-2</v>
      </c>
      <c r="AA468" s="5">
        <f t="shared" si="632"/>
        <v>1.7330780417782632E-2</v>
      </c>
      <c r="AB468" s="5">
        <f t="shared" si="633"/>
        <v>9.0381752956778198E-3</v>
      </c>
      <c r="AC468" s="5">
        <f t="shared" si="634"/>
        <v>1.8033889877527214E-4</v>
      </c>
      <c r="AD468" s="5">
        <f t="shared" si="635"/>
        <v>7.2051359909284934E-3</v>
      </c>
      <c r="AE468" s="5">
        <f t="shared" si="636"/>
        <v>6.3431765659137281E-3</v>
      </c>
      <c r="AF468" s="5">
        <f t="shared" si="637"/>
        <v>2.7921672121813805E-3</v>
      </c>
      <c r="AG468" s="5">
        <f t="shared" si="638"/>
        <v>8.1937891945970233E-4</v>
      </c>
      <c r="AH468" s="5">
        <f t="shared" si="639"/>
        <v>3.657043367559531E-3</v>
      </c>
      <c r="AI468" s="5">
        <f t="shared" si="640"/>
        <v>3.8143693732319416E-3</v>
      </c>
      <c r="AJ468" s="5">
        <f t="shared" si="641"/>
        <v>1.98923177183419E-3</v>
      </c>
      <c r="AK468" s="5">
        <f t="shared" si="642"/>
        <v>6.9160284088616586E-4</v>
      </c>
      <c r="AL468" s="5">
        <f t="shared" si="643"/>
        <v>6.6237915845640316E-6</v>
      </c>
      <c r="AM468" s="5">
        <f t="shared" si="644"/>
        <v>1.5030201882516481E-3</v>
      </c>
      <c r="AN468" s="5">
        <f t="shared" si="645"/>
        <v>1.3232120043558677E-3</v>
      </c>
      <c r="AO468" s="5">
        <f t="shared" si="646"/>
        <v>5.8245724912988489E-4</v>
      </c>
      <c r="AP468" s="5">
        <f t="shared" si="647"/>
        <v>1.709257201149718E-4</v>
      </c>
      <c r="AQ468" s="5">
        <f t="shared" si="648"/>
        <v>3.7619415640116881E-5</v>
      </c>
      <c r="AR468" s="5">
        <f t="shared" si="649"/>
        <v>6.4390933963883509E-4</v>
      </c>
      <c r="AS468" s="5">
        <f t="shared" si="650"/>
        <v>6.7161031943009772E-4</v>
      </c>
      <c r="AT468" s="5">
        <f t="shared" si="651"/>
        <v>3.5025149768599028E-4</v>
      </c>
      <c r="AU468" s="5">
        <f t="shared" si="652"/>
        <v>1.2177310570548057E-4</v>
      </c>
      <c r="AV468" s="5">
        <f t="shared" si="653"/>
        <v>3.1752946178232583E-5</v>
      </c>
      <c r="AW468" s="5">
        <f t="shared" si="654"/>
        <v>1.6895125131113106E-7</v>
      </c>
      <c r="AX468" s="5">
        <f t="shared" si="655"/>
        <v>2.6128001945837227E-4</v>
      </c>
      <c r="AY468" s="5">
        <f t="shared" si="656"/>
        <v>2.300227641305428E-4</v>
      </c>
      <c r="AZ468" s="5">
        <f t="shared" si="657"/>
        <v>1.012524266645754E-4</v>
      </c>
      <c r="BA468" s="5">
        <f t="shared" si="658"/>
        <v>2.9713157432386306E-5</v>
      </c>
      <c r="BB468" s="5">
        <f t="shared" si="659"/>
        <v>6.5396338168257833E-6</v>
      </c>
      <c r="BC468" s="5">
        <f t="shared" si="660"/>
        <v>1.1514578497553291E-6</v>
      </c>
      <c r="BD468" s="5">
        <f t="shared" si="661"/>
        <v>9.4479610075194398E-5</v>
      </c>
      <c r="BE468" s="5">
        <f t="shared" si="662"/>
        <v>9.8544122900629259E-5</v>
      </c>
      <c r="BF468" s="5">
        <f t="shared" si="663"/>
        <v>5.1391745533907162E-5</v>
      </c>
      <c r="BG468" s="5">
        <f t="shared" si="664"/>
        <v>1.7867539475591959E-5</v>
      </c>
      <c r="BH468" s="5">
        <f t="shared" si="665"/>
        <v>4.6590502559579804E-6</v>
      </c>
      <c r="BI468" s="5">
        <f t="shared" si="666"/>
        <v>9.7189651959385876E-7</v>
      </c>
      <c r="BJ468" s="8">
        <f t="shared" si="667"/>
        <v>0.38591469097033126</v>
      </c>
      <c r="BK468" s="8">
        <f t="shared" si="668"/>
        <v>0.31463463962699545</v>
      </c>
      <c r="BL468" s="8">
        <f t="shared" si="669"/>
        <v>0.28291901928653768</v>
      </c>
      <c r="BM468" s="8">
        <f t="shared" si="670"/>
        <v>0.30245196769451077</v>
      </c>
      <c r="BN468" s="8">
        <f t="shared" si="671"/>
        <v>0.6974024901200484</v>
      </c>
    </row>
    <row r="469" spans="1:66" x14ac:dyDescent="0.25">
      <c r="A469" t="s">
        <v>69</v>
      </c>
      <c r="B469" t="s">
        <v>261</v>
      </c>
      <c r="C469" t="s">
        <v>75</v>
      </c>
      <c r="D469" t="s">
        <v>498</v>
      </c>
      <c r="E469">
        <f>VLOOKUP(A469,home!$A$2:$E$405,3,FALSE)</f>
        <v>1.346875</v>
      </c>
      <c r="F469">
        <f>VLOOKUP(B469,home!$B$2:$E$405,3,FALSE)</f>
        <v>1.58</v>
      </c>
      <c r="G469">
        <f>VLOOKUP(C469,away!$B$2:$E$405,4,FALSE)</f>
        <v>1.25</v>
      </c>
      <c r="H469">
        <f>VLOOKUP(A469,away!$A$2:$E$405,3,FALSE)</f>
        <v>1.3218749999999999</v>
      </c>
      <c r="I469">
        <f>VLOOKUP(C469,away!$B$2:$E$405,3,FALSE)</f>
        <v>0.6</v>
      </c>
      <c r="J469">
        <f>VLOOKUP(B469,home!$B$2:$E$405,4,FALSE)</f>
        <v>0.99</v>
      </c>
      <c r="K469" s="3">
        <f t="shared" si="616"/>
        <v>2.6600781250000001</v>
      </c>
      <c r="L469" s="3">
        <f t="shared" si="617"/>
        <v>0.78519374999999991</v>
      </c>
      <c r="M469" s="5">
        <f t="shared" si="618"/>
        <v>3.1896089114457231E-2</v>
      </c>
      <c r="N469" s="5">
        <f t="shared" si="619"/>
        <v>8.4846088926418289E-2</v>
      </c>
      <c r="O469" s="5">
        <f t="shared" si="620"/>
        <v>2.5044609822114847E-2</v>
      </c>
      <c r="P469" s="5">
        <f t="shared" si="621"/>
        <v>6.662061873696784E-2</v>
      </c>
      <c r="Q469" s="5">
        <f t="shared" si="622"/>
        <v>0.11284861257248506</v>
      </c>
      <c r="R469" s="5">
        <f t="shared" si="623"/>
        <v>9.832435551756594E-3</v>
      </c>
      <c r="S469" s="5">
        <f t="shared" si="624"/>
        <v>3.4787233828023796E-2</v>
      </c>
      <c r="T469" s="5">
        <f t="shared" si="625"/>
        <v>8.8608025288086673E-2</v>
      </c>
      <c r="U469" s="5">
        <f t="shared" si="626"/>
        <v>2.6155046726700014E-2</v>
      </c>
      <c r="V469" s="5">
        <f t="shared" si="627"/>
        <v>8.0732539321466418E-3</v>
      </c>
      <c r="W469" s="5">
        <f t="shared" si="628"/>
        <v>0.10006204191355582</v>
      </c>
      <c r="X469" s="5">
        <f t="shared" si="629"/>
        <v>7.8568089922762041E-2</v>
      </c>
      <c r="Y469" s="5">
        <f t="shared" si="630"/>
        <v>3.0845586578395364E-2</v>
      </c>
      <c r="Z469" s="5">
        <f t="shared" si="631"/>
        <v>2.5734556475056928E-3</v>
      </c>
      <c r="AA469" s="5">
        <f t="shared" si="632"/>
        <v>6.8455930735876027E-3</v>
      </c>
      <c r="AB469" s="5">
        <f t="shared" si="633"/>
        <v>9.1049061938509521E-3</v>
      </c>
      <c r="AC469" s="5">
        <f t="shared" si="634"/>
        <v>1.0539010955430974E-3</v>
      </c>
      <c r="AD469" s="5">
        <f t="shared" si="635"/>
        <v>6.654321220927073E-2</v>
      </c>
      <c r="AE469" s="5">
        <f t="shared" si="636"/>
        <v>5.2249314331643058E-2</v>
      </c>
      <c r="AF469" s="5">
        <f t="shared" si="637"/>
        <v>2.0512917527495775E-2</v>
      </c>
      <c r="AG469" s="5">
        <f t="shared" si="638"/>
        <v>5.3688715456183785E-3</v>
      </c>
      <c r="AH469" s="5">
        <f t="shared" si="639"/>
        <v>5.0516532258091816E-4</v>
      </c>
      <c r="AI469" s="5">
        <f t="shared" si="640"/>
        <v>1.3437792241060686E-3</v>
      </c>
      <c r="AJ469" s="5">
        <f t="shared" si="641"/>
        <v>1.7872788594370137E-3</v>
      </c>
      <c r="AK469" s="5">
        <f t="shared" si="642"/>
        <v>1.5847671324211163E-3</v>
      </c>
      <c r="AL469" s="5">
        <f t="shared" si="643"/>
        <v>8.8050347264455512E-5</v>
      </c>
      <c r="AM469" s="5">
        <f t="shared" si="644"/>
        <v>3.540202863302281E-2</v>
      </c>
      <c r="AN469" s="5">
        <f t="shared" si="645"/>
        <v>2.7797451619970544E-2</v>
      </c>
      <c r="AO469" s="5">
        <f t="shared" si="646"/>
        <v>1.0913192638964122E-2</v>
      </c>
      <c r="AP469" s="5">
        <f t="shared" si="647"/>
        <v>2.8563235508868782E-3</v>
      </c>
      <c r="AQ469" s="5">
        <f t="shared" si="648"/>
        <v>5.6069185003354571E-4</v>
      </c>
      <c r="AR469" s="5">
        <f t="shared" si="649"/>
        <v>7.9330530801454183E-5</v>
      </c>
      <c r="AS469" s="5">
        <f t="shared" si="650"/>
        <v>2.1102540962958694E-4</v>
      </c>
      <c r="AT469" s="5">
        <f t="shared" si="651"/>
        <v>2.8067203798741441E-4</v>
      </c>
      <c r="AU469" s="5">
        <f t="shared" si="652"/>
        <v>2.4886984951649668E-4</v>
      </c>
      <c r="AV469" s="5">
        <f t="shared" si="653"/>
        <v>1.6550331066771863E-4</v>
      </c>
      <c r="AW469" s="5">
        <f t="shared" si="654"/>
        <v>5.1085752879479945E-6</v>
      </c>
      <c r="AX469" s="5">
        <f t="shared" si="655"/>
        <v>1.5695360324554625E-2</v>
      </c>
      <c r="AY469" s="5">
        <f t="shared" si="656"/>
        <v>1.2323898830838259E-2</v>
      </c>
      <c r="AZ469" s="5">
        <f t="shared" si="657"/>
        <v>4.8383241688032532E-3</v>
      </c>
      <c r="BA469" s="5">
        <f t="shared" si="658"/>
        <v>1.2663406326060864E-3</v>
      </c>
      <c r="BB469" s="5">
        <f t="shared" si="659"/>
        <v>2.4858068752333626E-4</v>
      </c>
      <c r="BC469" s="5">
        <f t="shared" si="660"/>
        <v>3.903680044280533E-5</v>
      </c>
      <c r="BD469" s="5">
        <f t="shared" si="661"/>
        <v>1.0381639494914049E-5</v>
      </c>
      <c r="BE469" s="5">
        <f t="shared" si="662"/>
        <v>2.7615972122056904E-5</v>
      </c>
      <c r="BF469" s="5">
        <f t="shared" si="663"/>
        <v>3.6730321671246716E-5</v>
      </c>
      <c r="BG469" s="5">
        <f t="shared" si="664"/>
        <v>3.2568508400632273E-5</v>
      </c>
      <c r="BH469" s="5">
        <f t="shared" si="665"/>
        <v>2.1658694190100157E-5</v>
      </c>
      <c r="BI469" s="5">
        <f t="shared" si="666"/>
        <v>1.1522763726230006E-5</v>
      </c>
      <c r="BJ469" s="8">
        <f t="shared" si="667"/>
        <v>0.75239399055337741</v>
      </c>
      <c r="BK469" s="8">
        <f t="shared" si="668"/>
        <v>0.15484304588524131</v>
      </c>
      <c r="BL469" s="8">
        <f t="shared" si="669"/>
        <v>8.3329460944762998E-2</v>
      </c>
      <c r="BM469" s="8">
        <f t="shared" si="670"/>
        <v>0.64973270805113725</v>
      </c>
      <c r="BN469" s="8">
        <f t="shared" si="671"/>
        <v>0.3310884547241999</v>
      </c>
    </row>
    <row r="470" spans="1:66" x14ac:dyDescent="0.25">
      <c r="A470" t="s">
        <v>80</v>
      </c>
      <c r="B470" t="s">
        <v>92</v>
      </c>
      <c r="C470" t="s">
        <v>82</v>
      </c>
      <c r="D470" t="s">
        <v>498</v>
      </c>
      <c r="E470">
        <f>VLOOKUP(A470,home!$A$2:$E$405,3,FALSE)</f>
        <v>1.21984435797665</v>
      </c>
      <c r="F470">
        <f>VLOOKUP(B470,home!$B$2:$E$405,3,FALSE)</f>
        <v>0.93</v>
      </c>
      <c r="G470">
        <f>VLOOKUP(C470,away!$B$2:$E$405,4,FALSE)</f>
        <v>0.7</v>
      </c>
      <c r="H470">
        <f>VLOOKUP(A470,away!$A$2:$E$405,3,FALSE)</f>
        <v>1.0350194552529199</v>
      </c>
      <c r="I470">
        <f>VLOOKUP(C470,away!$B$2:$E$405,3,FALSE)</f>
        <v>0.59</v>
      </c>
      <c r="J470">
        <f>VLOOKUP(B470,home!$B$2:$E$405,4,FALSE)</f>
        <v>1.49</v>
      </c>
      <c r="K470" s="3">
        <f t="shared" si="616"/>
        <v>0.79411867704279915</v>
      </c>
      <c r="L470" s="3">
        <f t="shared" si="617"/>
        <v>0.90988560311284183</v>
      </c>
      <c r="M470" s="5">
        <f t="shared" si="618"/>
        <v>0.1819534706871983</v>
      </c>
      <c r="N470" s="5">
        <f t="shared" si="619"/>
        <v>0.14449264942546367</v>
      </c>
      <c r="O470" s="5">
        <f t="shared" si="620"/>
        <v>0.16555684341469623</v>
      </c>
      <c r="P470" s="5">
        <f t="shared" si="621"/>
        <v>0.13147178146786043</v>
      </c>
      <c r="Q470" s="5">
        <f t="shared" si="622"/>
        <v>5.7372155802079078E-2</v>
      </c>
      <c r="R470" s="5">
        <f t="shared" si="623"/>
        <v>7.5318894159919589E-2</v>
      </c>
      <c r="S470" s="5">
        <f t="shared" si="624"/>
        <v>2.3748968976865126E-2</v>
      </c>
      <c r="T470" s="5">
        <f t="shared" si="625"/>
        <v>5.2202098583858658E-2</v>
      </c>
      <c r="U470" s="5">
        <f t="shared" si="626"/>
        <v>5.9812140586601954E-2</v>
      </c>
      <c r="V470" s="5">
        <f t="shared" si="627"/>
        <v>1.9066652636346439E-3</v>
      </c>
      <c r="W470" s="5">
        <f t="shared" si="628"/>
        <v>1.5186766821546798E-2</v>
      </c>
      <c r="X470" s="5">
        <f t="shared" si="629"/>
        <v>1.3818220488757207E-2</v>
      </c>
      <c r="Y470" s="5">
        <f t="shared" si="630"/>
        <v>6.2864999416795382E-3</v>
      </c>
      <c r="Z470" s="5">
        <f t="shared" si="631"/>
        <v>2.2843859146163579E-2</v>
      </c>
      <c r="AA470" s="5">
        <f t="shared" si="632"/>
        <v>1.8140735203703469E-2</v>
      </c>
      <c r="AB470" s="5">
        <f t="shared" si="633"/>
        <v>7.202948320274365E-3</v>
      </c>
      <c r="AC470" s="5">
        <f t="shared" si="634"/>
        <v>8.6104663848331193E-5</v>
      </c>
      <c r="AD470" s="5">
        <f t="shared" si="635"/>
        <v>3.0150237942210543E-3</v>
      </c>
      <c r="AE470" s="5">
        <f t="shared" si="636"/>
        <v>2.7433267434043931E-3</v>
      </c>
      <c r="AF470" s="5">
        <f t="shared" si="637"/>
        <v>1.2480567542290468E-3</v>
      </c>
      <c r="AG470" s="5">
        <f t="shared" si="638"/>
        <v>3.7852962418025073E-4</v>
      </c>
      <c r="AH470" s="5">
        <f t="shared" si="639"/>
        <v>5.1963246391579631E-3</v>
      </c>
      <c r="AI470" s="5">
        <f t="shared" si="640"/>
        <v>4.1264984479330224E-3</v>
      </c>
      <c r="AJ470" s="5">
        <f t="shared" si="641"/>
        <v>1.6384647441458678E-3</v>
      </c>
      <c r="AK470" s="5">
        <f t="shared" si="642"/>
        <v>4.3371181833412836E-4</v>
      </c>
      <c r="AL470" s="5">
        <f t="shared" si="643"/>
        <v>2.4886216253148614E-6</v>
      </c>
      <c r="AM470" s="5">
        <f t="shared" si="644"/>
        <v>4.7885734134387695E-4</v>
      </c>
      <c r="AN470" s="5">
        <f t="shared" si="645"/>
        <v>4.3570540083368551E-4</v>
      </c>
      <c r="AO470" s="5">
        <f t="shared" si="646"/>
        <v>1.9822103570854018E-4</v>
      </c>
      <c r="AP470" s="5">
        <f t="shared" si="647"/>
        <v>6.0119488875105747E-5</v>
      </c>
      <c r="AQ470" s="5">
        <f t="shared" si="648"/>
        <v>1.3675464348490344E-5</v>
      </c>
      <c r="AR470" s="5">
        <f t="shared" si="649"/>
        <v>9.456121956540731E-4</v>
      </c>
      <c r="AS470" s="5">
        <f t="shared" si="650"/>
        <v>7.5092830580834912E-4</v>
      </c>
      <c r="AT470" s="5">
        <f t="shared" si="651"/>
        <v>2.9816309638125828E-4</v>
      </c>
      <c r="AU470" s="5">
        <f t="shared" si="652"/>
        <v>7.8925627880423172E-5</v>
      </c>
      <c r="AV470" s="5">
        <f t="shared" si="653"/>
        <v>1.5669078799293474E-5</v>
      </c>
      <c r="AW470" s="5">
        <f t="shared" si="654"/>
        <v>4.9949204236403962E-8</v>
      </c>
      <c r="AX470" s="5">
        <f t="shared" si="655"/>
        <v>6.3378259733371924E-5</v>
      </c>
      <c r="AY470" s="5">
        <f t="shared" si="656"/>
        <v>5.7666966081741453E-5</v>
      </c>
      <c r="AZ470" s="5">
        <f t="shared" si="657"/>
        <v>2.6235171106486553E-5</v>
      </c>
      <c r="BA470" s="5">
        <f t="shared" si="658"/>
        <v>7.9570014949980411E-6</v>
      </c>
      <c r="BB470" s="5">
        <f t="shared" si="659"/>
        <v>1.8099902760615189E-6</v>
      </c>
      <c r="BC470" s="5">
        <f t="shared" si="660"/>
        <v>3.2937681879252294E-7</v>
      </c>
      <c r="BD470" s="5">
        <f t="shared" si="661"/>
        <v>1.4339982049226072E-4</v>
      </c>
      <c r="BE470" s="5">
        <f t="shared" si="662"/>
        <v>1.1387647573748896E-4</v>
      </c>
      <c r="BF470" s="5">
        <f t="shared" si="663"/>
        <v>4.521571812947557E-5</v>
      </c>
      <c r="BG470" s="5">
        <f t="shared" si="664"/>
        <v>1.1968882087506419E-5</v>
      </c>
      <c r="BH470" s="5">
        <f t="shared" si="665"/>
        <v>2.3761782022529627E-6</v>
      </c>
      <c r="BI470" s="5">
        <f t="shared" si="666"/>
        <v>3.7739349807821195E-7</v>
      </c>
      <c r="BJ470" s="8">
        <f t="shared" si="667"/>
        <v>0.2980872834760408</v>
      </c>
      <c r="BK470" s="8">
        <f t="shared" si="668"/>
        <v>0.3392271466471139</v>
      </c>
      <c r="BL470" s="8">
        <f t="shared" si="669"/>
        <v>0.33983307410743702</v>
      </c>
      <c r="BM470" s="8">
        <f t="shared" si="670"/>
        <v>0.24376795140266058</v>
      </c>
      <c r="BN470" s="8">
        <f t="shared" si="671"/>
        <v>0.75616579495721725</v>
      </c>
    </row>
    <row r="471" spans="1:66" x14ac:dyDescent="0.25">
      <c r="A471" t="s">
        <v>80</v>
      </c>
      <c r="B471" t="s">
        <v>369</v>
      </c>
      <c r="C471" t="s">
        <v>97</v>
      </c>
      <c r="D471" t="s">
        <v>498</v>
      </c>
      <c r="E471">
        <f>VLOOKUP(A471,home!$A$2:$E$405,3,FALSE)</f>
        <v>1.21984435797665</v>
      </c>
      <c r="F471">
        <f>VLOOKUP(B471,home!$B$2:$E$405,3,FALSE)</f>
        <v>0.94</v>
      </c>
      <c r="G471">
        <f>VLOOKUP(C471,away!$B$2:$E$405,4,FALSE)</f>
        <v>0.97</v>
      </c>
      <c r="H471">
        <f>VLOOKUP(A471,away!$A$2:$E$405,3,FALSE)</f>
        <v>1.0350194552529199</v>
      </c>
      <c r="I471">
        <f>VLOOKUP(C471,away!$B$2:$E$405,3,FALSE)</f>
        <v>1.04</v>
      </c>
      <c r="J471">
        <f>VLOOKUP(B471,home!$B$2:$E$405,4,FALSE)</f>
        <v>0.92</v>
      </c>
      <c r="K471" s="3">
        <f t="shared" si="616"/>
        <v>1.1122540856031093</v>
      </c>
      <c r="L471" s="3">
        <f t="shared" si="617"/>
        <v>0.99030661478599391</v>
      </c>
      <c r="M471" s="5">
        <f t="shared" si="618"/>
        <v>0.12214325517184951</v>
      </c>
      <c r="N471" s="5">
        <f t="shared" si="619"/>
        <v>0.13585433459375271</v>
      </c>
      <c r="O471" s="5">
        <f t="shared" si="620"/>
        <v>0.12095927354817611</v>
      </c>
      <c r="P471" s="5">
        <f t="shared" si="621"/>
        <v>0.13453744619554298</v>
      </c>
      <c r="Q471" s="5">
        <f t="shared" si="622"/>
        <v>7.555226934939667E-2</v>
      </c>
      <c r="R471" s="5">
        <f t="shared" si="623"/>
        <v>5.9893384357233646E-2</v>
      </c>
      <c r="S471" s="5">
        <f t="shared" si="624"/>
        <v>3.704732693457443E-2</v>
      </c>
      <c r="T471" s="5">
        <f t="shared" si="625"/>
        <v>7.4819912098800609E-2</v>
      </c>
      <c r="U471" s="5">
        <f t="shared" si="626"/>
        <v>6.6616661451930473E-2</v>
      </c>
      <c r="V471" s="5">
        <f t="shared" si="627"/>
        <v>4.5340683019535833E-3</v>
      </c>
      <c r="W471" s="5">
        <f t="shared" si="628"/>
        <v>2.8011106753484331E-2</v>
      </c>
      <c r="X471" s="5">
        <f t="shared" si="629"/>
        <v>2.7739584305452158E-2</v>
      </c>
      <c r="Y471" s="5">
        <f t="shared" si="630"/>
        <v>1.3735346914551505E-2</v>
      </c>
      <c r="Z471" s="5">
        <f t="shared" si="631"/>
        <v>1.9770938236962823E-2</v>
      </c>
      <c r="AA471" s="5">
        <f t="shared" si="632"/>
        <v>2.1990306830268633E-2</v>
      </c>
      <c r="AB471" s="5">
        <f t="shared" si="633"/>
        <v>1.2229404307816128E-2</v>
      </c>
      <c r="AC471" s="5">
        <f t="shared" si="634"/>
        <v>3.1213449392004613E-4</v>
      </c>
      <c r="AD471" s="5">
        <f t="shared" si="635"/>
        <v>7.7888669822069462E-3</v>
      </c>
      <c r="AE471" s="5">
        <f t="shared" si="636"/>
        <v>7.7133664941677598E-3</v>
      </c>
      <c r="AF471" s="5">
        <f t="shared" si="637"/>
        <v>3.8192989307214917E-3</v>
      </c>
      <c r="AG471" s="5">
        <f t="shared" si="638"/>
        <v>1.2607589983128558E-3</v>
      </c>
      <c r="AH471" s="5">
        <f t="shared" si="639"/>
        <v>4.8948227291474031E-3</v>
      </c>
      <c r="AI471" s="5">
        <f t="shared" si="640"/>
        <v>5.4442865787971608E-3</v>
      </c>
      <c r="AJ471" s="5">
        <f t="shared" si="641"/>
        <v>3.0277149952306591E-3</v>
      </c>
      <c r="AK471" s="5">
        <f t="shared" si="642"/>
        <v>1.1225294578290329E-3</v>
      </c>
      <c r="AL471" s="5">
        <f t="shared" si="643"/>
        <v>1.3752303431723056E-5</v>
      </c>
      <c r="AM471" s="5">
        <f t="shared" si="644"/>
        <v>1.732639824635767E-3</v>
      </c>
      <c r="AN471" s="5">
        <f t="shared" si="645"/>
        <v>1.7158446793784443E-3</v>
      </c>
      <c r="AO471" s="5">
        <f t="shared" si="646"/>
        <v>8.496061679669132E-4</v>
      </c>
      <c r="AP471" s="5">
        <f t="shared" si="647"/>
        <v>2.8045686936687151E-4</v>
      </c>
      <c r="AQ471" s="5">
        <f t="shared" si="648"/>
        <v>6.9434573224046029E-5</v>
      </c>
      <c r="AR471" s="5">
        <f t="shared" si="649"/>
        <v>9.6947506537590155E-4</v>
      </c>
      <c r="AS471" s="5">
        <f t="shared" si="650"/>
        <v>1.0783026023546878E-3</v>
      </c>
      <c r="AT471" s="5">
        <f t="shared" si="651"/>
        <v>5.9967323749273349E-4</v>
      </c>
      <c r="AU471" s="5">
        <f t="shared" si="652"/>
        <v>2.2232966947604543E-4</v>
      </c>
      <c r="AV471" s="5">
        <f t="shared" si="653"/>
        <v>6.1821770806380085E-5</v>
      </c>
      <c r="AW471" s="5">
        <f t="shared" si="654"/>
        <v>4.2077180884561509E-7</v>
      </c>
      <c r="AX471" s="5">
        <f t="shared" si="655"/>
        <v>3.2118928730496486E-4</v>
      </c>
      <c r="AY471" s="5">
        <f t="shared" si="656"/>
        <v>3.1807587581650571E-4</v>
      </c>
      <c r="AZ471" s="5">
        <f t="shared" si="657"/>
        <v>1.5749632191246698E-4</v>
      </c>
      <c r="BA471" s="5">
        <f t="shared" si="658"/>
        <v>5.1989883131460118E-5</v>
      </c>
      <c r="BB471" s="5">
        <f t="shared" si="659"/>
        <v>1.2871481291758925E-5</v>
      </c>
      <c r="BC471" s="5">
        <f t="shared" si="660"/>
        <v>2.5493426130646081E-6</v>
      </c>
      <c r="BD471" s="5">
        <f t="shared" si="661"/>
        <v>1.6001292835197311E-4</v>
      </c>
      <c r="BE471" s="5">
        <f t="shared" si="662"/>
        <v>1.7797503330879968E-4</v>
      </c>
      <c r="BF471" s="5">
        <f t="shared" si="663"/>
        <v>9.8976728966530987E-5</v>
      </c>
      <c r="BG471" s="5">
        <f t="shared" si="664"/>
        <v>3.6695757057551895E-5</v>
      </c>
      <c r="BH471" s="5">
        <f t="shared" si="665"/>
        <v>1.0203751427890302E-5</v>
      </c>
      <c r="BI471" s="5">
        <f t="shared" si="666"/>
        <v>2.2698328428299099E-6</v>
      </c>
      <c r="BJ471" s="8">
        <f t="shared" si="667"/>
        <v>0.38180699972748938</v>
      </c>
      <c r="BK471" s="8">
        <f t="shared" si="668"/>
        <v>0.29890605927708874</v>
      </c>
      <c r="BL471" s="8">
        <f t="shared" si="669"/>
        <v>0.29959612063389063</v>
      </c>
      <c r="BM471" s="8">
        <f t="shared" si="670"/>
        <v>0.35082249955547223</v>
      </c>
      <c r="BN471" s="8">
        <f t="shared" si="671"/>
        <v>0.6489399632159516</v>
      </c>
    </row>
    <row r="472" spans="1:66" x14ac:dyDescent="0.25">
      <c r="A472" t="s">
        <v>21</v>
      </c>
      <c r="B472" t="s">
        <v>153</v>
      </c>
      <c r="C472" t="s">
        <v>271</v>
      </c>
      <c r="D472" t="s">
        <v>498</v>
      </c>
      <c r="E472">
        <f>VLOOKUP(A472,home!$A$2:$E$405,3,FALSE)</f>
        <v>1.37575757575758</v>
      </c>
      <c r="F472">
        <f>VLOOKUP(B472,home!$B$2:$E$405,3,FALSE)</f>
        <v>1.62</v>
      </c>
      <c r="G472">
        <f>VLOOKUP(C472,away!$B$2:$E$405,4,FALSE)</f>
        <v>1.03</v>
      </c>
      <c r="H472">
        <f>VLOOKUP(A472,away!$A$2:$E$405,3,FALSE)</f>
        <v>1.3303030303030301</v>
      </c>
      <c r="I472">
        <f>VLOOKUP(C472,away!$B$2:$E$405,3,FALSE)</f>
        <v>0.86</v>
      </c>
      <c r="J472">
        <f>VLOOKUP(B472,home!$B$2:$E$405,4,FALSE)</f>
        <v>0.56999999999999995</v>
      </c>
      <c r="K472" s="3">
        <f t="shared" si="616"/>
        <v>2.2955890909090981</v>
      </c>
      <c r="L472" s="3">
        <f t="shared" si="617"/>
        <v>0.65211454545454528</v>
      </c>
      <c r="M472" s="5">
        <f t="shared" si="618"/>
        <v>5.2460035052722231E-2</v>
      </c>
      <c r="N472" s="5">
        <f t="shared" si="619"/>
        <v>0.12042668417573806</v>
      </c>
      <c r="O472" s="5">
        <f t="shared" si="620"/>
        <v>3.4209951912935473E-2</v>
      </c>
      <c r="P472" s="5">
        <f t="shared" si="621"/>
        <v>7.8531992411859514E-2</v>
      </c>
      <c r="Q472" s="5">
        <f t="shared" si="622"/>
        <v>0.13822509122408985</v>
      </c>
      <c r="R472" s="5">
        <f t="shared" si="623"/>
        <v>1.1154403620862882E-2</v>
      </c>
      <c r="S472" s="5">
        <f t="shared" si="624"/>
        <v>2.9390343649114328E-2</v>
      </c>
      <c r="T472" s="5">
        <f t="shared" si="625"/>
        <v>9.0138592534010409E-2</v>
      </c>
      <c r="U472" s="5">
        <f t="shared" si="626"/>
        <v>2.5605927267649778E-2</v>
      </c>
      <c r="V472" s="5">
        <f t="shared" si="627"/>
        <v>4.8885514936689353E-3</v>
      </c>
      <c r="W472" s="5">
        <f t="shared" si="628"/>
        <v>0.10576933716797851</v>
      </c>
      <c r="X472" s="5">
        <f t="shared" si="629"/>
        <v>6.8973723230324857E-2</v>
      </c>
      <c r="Y472" s="5">
        <f t="shared" si="630"/>
        <v>2.2489384086325448E-2</v>
      </c>
      <c r="Z472" s="5">
        <f t="shared" si="631"/>
        <v>2.4246496156785113E-3</v>
      </c>
      <c r="AA472" s="5">
        <f t="shared" si="632"/>
        <v>5.5659992070285274E-3</v>
      </c>
      <c r="AB472" s="5">
        <f t="shared" si="633"/>
        <v>6.3886235298316911E-3</v>
      </c>
      <c r="AC472" s="5">
        <f t="shared" si="634"/>
        <v>4.573811383512786E-4</v>
      </c>
      <c r="AD472" s="5">
        <f t="shared" si="635"/>
        <v>6.0700734138874425E-2</v>
      </c>
      <c r="AE472" s="5">
        <f t="shared" si="636"/>
        <v>3.9583831651729295E-2</v>
      </c>
      <c r="AF472" s="5">
        <f t="shared" si="637"/>
        <v>1.2906596192458345E-2</v>
      </c>
      <c r="AG472" s="5">
        <f t="shared" si="638"/>
        <v>2.8055263698034461E-3</v>
      </c>
      <c r="AH472" s="5">
        <f t="shared" si="639"/>
        <v>3.9528732050368243E-4</v>
      </c>
      <c r="AI472" s="5">
        <f t="shared" si="640"/>
        <v>9.0741726072294171E-4</v>
      </c>
      <c r="AJ472" s="5">
        <f t="shared" si="641"/>
        <v>1.0415285823091012E-3</v>
      </c>
      <c r="AK472" s="5">
        <f t="shared" si="642"/>
        <v>7.9697388380626382E-4</v>
      </c>
      <c r="AL472" s="5">
        <f t="shared" si="643"/>
        <v>2.7387745395314134E-5</v>
      </c>
      <c r="AM472" s="5">
        <f t="shared" si="644"/>
        <v>2.7868788619874716E-2</v>
      </c>
      <c r="AN472" s="5">
        <f t="shared" si="645"/>
        <v>1.8173642423218405E-2</v>
      </c>
      <c r="AO472" s="5">
        <f t="shared" si="646"/>
        <v>5.9256482840352549E-3</v>
      </c>
      <c r="AP472" s="5">
        <f t="shared" si="647"/>
        <v>1.2880671457557189E-3</v>
      </c>
      <c r="AQ472" s="5">
        <f t="shared" si="648"/>
        <v>2.09991830317356E-4</v>
      </c>
      <c r="AR472" s="5">
        <f t="shared" si="649"/>
        <v>5.1554522266840833E-5</v>
      </c>
      <c r="AS472" s="5">
        <f t="shared" si="650"/>
        <v>1.1834799890279002E-4</v>
      </c>
      <c r="AT472" s="5">
        <f t="shared" si="651"/>
        <v>1.3583918760608338E-4</v>
      </c>
      <c r="AU472" s="5">
        <f t="shared" si="652"/>
        <v>1.0394365239549311E-4</v>
      </c>
      <c r="AV472" s="5">
        <f t="shared" si="653"/>
        <v>5.9652978627085338E-5</v>
      </c>
      <c r="AW472" s="5">
        <f t="shared" si="654"/>
        <v>1.1388638838229605E-6</v>
      </c>
      <c r="AX472" s="5">
        <f t="shared" si="655"/>
        <v>1.0662547855439332E-2</v>
      </c>
      <c r="AY472" s="5">
        <f t="shared" si="656"/>
        <v>6.9532025481371567E-3</v>
      </c>
      <c r="AZ472" s="5">
        <f t="shared" si="657"/>
        <v>2.2671422595659236E-3</v>
      </c>
      <c r="BA472" s="5">
        <f t="shared" si="658"/>
        <v>4.9281214802587435E-4</v>
      </c>
      <c r="BB472" s="5">
        <f t="shared" si="659"/>
        <v>8.0342492476092768E-5</v>
      </c>
      <c r="BC472" s="5">
        <f t="shared" si="660"/>
        <v>1.0478501592346497E-5</v>
      </c>
      <c r="BD472" s="5">
        <f t="shared" si="661"/>
        <v>5.6032423090278556E-6</v>
      </c>
      <c r="BE472" s="5">
        <f t="shared" si="662"/>
        <v>1.2862741918324651E-5</v>
      </c>
      <c r="BF472" s="5">
        <f t="shared" si="663"/>
        <v>1.4763785013442621E-5</v>
      </c>
      <c r="BG472" s="5">
        <f t="shared" si="664"/>
        <v>1.1297194605795371E-5</v>
      </c>
      <c r="BH472" s="5">
        <f t="shared" si="665"/>
        <v>6.483429173735241E-6</v>
      </c>
      <c r="BI472" s="5">
        <f t="shared" si="666"/>
        <v>2.9766578565816811E-6</v>
      </c>
      <c r="BJ472" s="8">
        <f t="shared" si="667"/>
        <v>0.73595216487977089</v>
      </c>
      <c r="BK472" s="8">
        <f t="shared" si="668"/>
        <v>0.17270889403924877</v>
      </c>
      <c r="BL472" s="8">
        <f t="shared" si="669"/>
        <v>8.6589437976325526E-2</v>
      </c>
      <c r="BM472" s="8">
        <f t="shared" si="670"/>
        <v>0.5557149244285623</v>
      </c>
      <c r="BN472" s="8">
        <f t="shared" si="671"/>
        <v>0.435008158398208</v>
      </c>
    </row>
    <row r="473" spans="1:66" x14ac:dyDescent="0.25">
      <c r="A473" t="s">
        <v>21</v>
      </c>
      <c r="B473" t="s">
        <v>264</v>
      </c>
      <c r="C473" t="s">
        <v>267</v>
      </c>
      <c r="D473" t="s">
        <v>498</v>
      </c>
      <c r="E473">
        <f>VLOOKUP(A473,home!$A$2:$E$405,3,FALSE)</f>
        <v>1.37575757575758</v>
      </c>
      <c r="F473">
        <f>VLOOKUP(B473,home!$B$2:$E$405,3,FALSE)</f>
        <v>1.33</v>
      </c>
      <c r="G473">
        <f>VLOOKUP(C473,away!$B$2:$E$405,4,FALSE)</f>
        <v>0.98</v>
      </c>
      <c r="H473">
        <f>VLOOKUP(A473,away!$A$2:$E$405,3,FALSE)</f>
        <v>1.3303030303030301</v>
      </c>
      <c r="I473">
        <f>VLOOKUP(C473,away!$B$2:$E$405,3,FALSE)</f>
        <v>1.1100000000000001</v>
      </c>
      <c r="J473">
        <f>VLOOKUP(B473,home!$B$2:$E$405,4,FALSE)</f>
        <v>1.19</v>
      </c>
      <c r="K473" s="3">
        <f t="shared" si="616"/>
        <v>1.7931624242424298</v>
      </c>
      <c r="L473" s="3">
        <f t="shared" si="617"/>
        <v>1.7571972727272724</v>
      </c>
      <c r="M473" s="5">
        <f t="shared" si="618"/>
        <v>2.8714309346401606E-2</v>
      </c>
      <c r="N473" s="5">
        <f t="shared" si="619"/>
        <v>5.1489420558040552E-2</v>
      </c>
      <c r="O473" s="5">
        <f t="shared" si="620"/>
        <v>5.0456706071744128E-2</v>
      </c>
      <c r="P473" s="5">
        <f t="shared" si="621"/>
        <v>9.0477069378896421E-2</v>
      </c>
      <c r="Q473" s="5">
        <f t="shared" si="622"/>
        <v>4.6164447095347012E-2</v>
      </c>
      <c r="R473" s="5">
        <f t="shared" si="623"/>
        <v>4.4331193150035204E-2</v>
      </c>
      <c r="S473" s="5">
        <f t="shared" si="624"/>
        <v>7.1271956993974317E-2</v>
      </c>
      <c r="T473" s="5">
        <f t="shared" si="625"/>
        <v>8.1120040532906224E-2</v>
      </c>
      <c r="U473" s="5">
        <f t="shared" si="626"/>
        <v>7.9493029778476512E-2</v>
      </c>
      <c r="V473" s="5">
        <f t="shared" si="627"/>
        <v>2.4952629869506911E-2</v>
      </c>
      <c r="W473" s="5">
        <f t="shared" si="628"/>
        <v>2.759345062243462E-2</v>
      </c>
      <c r="X473" s="5">
        <f t="shared" si="629"/>
        <v>4.8487136178876775E-2</v>
      </c>
      <c r="Y473" s="5">
        <f t="shared" si="630"/>
        <v>4.2600731727939073E-2</v>
      </c>
      <c r="Z473" s="5">
        <f t="shared" si="631"/>
        <v>2.5966217233329272E-2</v>
      </c>
      <c r="AA473" s="5">
        <f t="shared" si="632"/>
        <v>4.6561645042522269E-2</v>
      </c>
      <c r="AB473" s="5">
        <f t="shared" si="633"/>
        <v>4.1746296150582382E-2</v>
      </c>
      <c r="AC473" s="5">
        <f t="shared" si="634"/>
        <v>4.9140151619479489E-3</v>
      </c>
      <c r="AD473" s="5">
        <f t="shared" si="635"/>
        <v>1.236988470283466E-2</v>
      </c>
      <c r="AE473" s="5">
        <f t="shared" si="636"/>
        <v>2.1736327663771871E-2</v>
      </c>
      <c r="AF473" s="5">
        <f t="shared" si="637"/>
        <v>1.909750784494315E-2</v>
      </c>
      <c r="AG473" s="5">
        <f t="shared" si="638"/>
        <v>1.1186029567007268E-2</v>
      </c>
      <c r="AH473" s="5">
        <f t="shared" si="639"/>
        <v>1.1406941526362522E-2</v>
      </c>
      <c r="AI473" s="5">
        <f t="shared" si="640"/>
        <v>2.0454498920603859E-2</v>
      </c>
      <c r="AJ473" s="5">
        <f t="shared" si="641"/>
        <v>1.8339119435567094E-2</v>
      </c>
      <c r="AK473" s="5">
        <f t="shared" si="642"/>
        <v>1.0961673288517652E-2</v>
      </c>
      <c r="AL473" s="5">
        <f t="shared" si="643"/>
        <v>6.1935070124502869E-4</v>
      </c>
      <c r="AM473" s="5">
        <f t="shared" si="644"/>
        <v>4.4362424882668653E-3</v>
      </c>
      <c r="AN473" s="5">
        <f t="shared" si="645"/>
        <v>7.7953532015393847E-3</v>
      </c>
      <c r="AO473" s="5">
        <f t="shared" si="646"/>
        <v>6.8489866928454109E-3</v>
      </c>
      <c r="AP473" s="5">
        <f t="shared" si="647"/>
        <v>4.011673579204446E-3</v>
      </c>
      <c r="AQ473" s="5">
        <f t="shared" si="648"/>
        <v>1.7623254681125267E-3</v>
      </c>
      <c r="AR473" s="5">
        <f t="shared" si="649"/>
        <v>4.0088493080567356E-3</v>
      </c>
      <c r="AS473" s="5">
        <f t="shared" si="650"/>
        <v>7.1885179436576028E-3</v>
      </c>
      <c r="AT473" s="5">
        <f t="shared" si="651"/>
        <v>6.4450901312796379E-3</v>
      </c>
      <c r="AU473" s="5">
        <f t="shared" si="652"/>
        <v>3.8523644814221192E-3</v>
      </c>
      <c r="AV473" s="5">
        <f t="shared" si="653"/>
        <v>1.7269788081430793E-3</v>
      </c>
      <c r="AW473" s="5">
        <f t="shared" si="654"/>
        <v>5.42093603831215E-5</v>
      </c>
      <c r="AX473" s="5">
        <f t="shared" si="655"/>
        <v>1.3258172224646482E-3</v>
      </c>
      <c r="AY473" s="5">
        <f t="shared" si="656"/>
        <v>2.329722407449727E-3</v>
      </c>
      <c r="AZ473" s="5">
        <f t="shared" si="657"/>
        <v>2.0468909302911384E-3</v>
      </c>
      <c r="BA473" s="5">
        <f t="shared" si="658"/>
        <v>1.1989303867592596E-3</v>
      </c>
      <c r="BB473" s="5">
        <f t="shared" si="659"/>
        <v>5.2668930145080605E-4</v>
      </c>
      <c r="BC473" s="5">
        <f t="shared" si="660"/>
        <v>1.850994008167976E-4</v>
      </c>
      <c r="BD473" s="5">
        <f t="shared" si="661"/>
        <v>1.1740565118153181E-3</v>
      </c>
      <c r="BE473" s="5">
        <f t="shared" si="662"/>
        <v>2.1052740209243667E-3</v>
      </c>
      <c r="BF473" s="5">
        <f t="shared" si="663"/>
        <v>1.8875491335276729E-3</v>
      </c>
      <c r="BG473" s="5">
        <f t="shared" si="664"/>
        <v>1.1282273933843935E-3</v>
      </c>
      <c r="BH473" s="5">
        <f t="shared" si="665"/>
        <v>5.0577374195446905E-4</v>
      </c>
      <c r="BI473" s="5">
        <f t="shared" si="666"/>
        <v>1.8138689384824804E-4</v>
      </c>
      <c r="BJ473" s="8">
        <f t="shared" si="667"/>
        <v>0.39431270757330222</v>
      </c>
      <c r="BK473" s="8">
        <f t="shared" si="668"/>
        <v>0.22327905385942196</v>
      </c>
      <c r="BL473" s="8">
        <f t="shared" si="669"/>
        <v>0.35395517173242524</v>
      </c>
      <c r="BM473" s="8">
        <f t="shared" si="670"/>
        <v>0.68360449175094706</v>
      </c>
      <c r="BN473" s="8">
        <f t="shared" si="671"/>
        <v>0.3116331456004649</v>
      </c>
    </row>
    <row r="474" spans="1:66" x14ac:dyDescent="0.25">
      <c r="A474" t="s">
        <v>21</v>
      </c>
      <c r="B474" t="s">
        <v>372</v>
      </c>
      <c r="C474" t="s">
        <v>268</v>
      </c>
      <c r="D474" t="s">
        <v>498</v>
      </c>
      <c r="E474">
        <f>VLOOKUP(A474,home!$A$2:$E$405,3,FALSE)</f>
        <v>1.37575757575758</v>
      </c>
      <c r="F474">
        <f>VLOOKUP(B474,home!$B$2:$E$405,3,FALSE)</f>
        <v>0.3</v>
      </c>
      <c r="G474">
        <f>VLOOKUP(C474,away!$B$2:$E$405,4,FALSE)</f>
        <v>0.81</v>
      </c>
      <c r="H474">
        <f>VLOOKUP(A474,away!$A$2:$E$405,3,FALSE)</f>
        <v>1.3303030303030301</v>
      </c>
      <c r="I474">
        <f>VLOOKUP(C474,away!$B$2:$E$405,3,FALSE)</f>
        <v>0.94</v>
      </c>
      <c r="J474">
        <f>VLOOKUP(B474,home!$B$2:$E$405,4,FALSE)</f>
        <v>0.97</v>
      </c>
      <c r="K474" s="3">
        <f t="shared" si="616"/>
        <v>0.33430909090909194</v>
      </c>
      <c r="L474" s="3">
        <f t="shared" si="617"/>
        <v>1.2129703030303027</v>
      </c>
      <c r="M474" s="5">
        <f t="shared" si="618"/>
        <v>0.21282620316114659</v>
      </c>
      <c r="N474" s="5">
        <f t="shared" si="619"/>
        <v>7.1149734500436629E-2</v>
      </c>
      <c r="O474" s="5">
        <f t="shared" si="620"/>
        <v>0.2581518641411647</v>
      </c>
      <c r="P474" s="5">
        <f t="shared" si="621"/>
        <v>8.6302515017520176E-2</v>
      </c>
      <c r="Q474" s="5">
        <f t="shared" si="622"/>
        <v>1.1893001529632109E-2</v>
      </c>
      <c r="R474" s="5">
        <f t="shared" si="623"/>
        <v>0.15656527243757307</v>
      </c>
      <c r="S474" s="5">
        <f t="shared" si="624"/>
        <v>8.7490684743242921E-3</v>
      </c>
      <c r="T474" s="5">
        <f t="shared" si="625"/>
        <v>1.4425857669337711E-2</v>
      </c>
      <c r="U474" s="5">
        <f t="shared" si="626"/>
        <v>5.2341193896539365E-2</v>
      </c>
      <c r="V474" s="5">
        <f t="shared" si="627"/>
        <v>3.9420094486045522E-4</v>
      </c>
      <c r="W474" s="5">
        <f t="shared" si="628"/>
        <v>1.3253128431839167E-3</v>
      </c>
      <c r="X474" s="5">
        <f t="shared" si="629"/>
        <v>1.6075651210067472E-3</v>
      </c>
      <c r="Y474" s="5">
        <f t="shared" si="630"/>
        <v>9.7496437598424985E-4</v>
      </c>
      <c r="Z474" s="5">
        <f t="shared" si="631"/>
        <v>6.3303008650874973E-2</v>
      </c>
      <c r="AA474" s="5">
        <f t="shared" si="632"/>
        <v>2.1162771273884395E-2</v>
      </c>
      <c r="AB474" s="5">
        <f t="shared" si="633"/>
        <v>3.537453412844668E-3</v>
      </c>
      <c r="AC474" s="5">
        <f t="shared" si="634"/>
        <v>9.9907026421168083E-6</v>
      </c>
      <c r="AD474" s="5">
        <f t="shared" si="635"/>
        <v>1.1076603294373978E-4</v>
      </c>
      <c r="AE474" s="5">
        <f t="shared" si="636"/>
        <v>1.3435590854523249E-4</v>
      </c>
      <c r="AF474" s="5">
        <f t="shared" si="637"/>
        <v>8.148486355101117E-5</v>
      </c>
      <c r="AG474" s="5">
        <f t="shared" si="638"/>
        <v>3.2946239877950964E-5</v>
      </c>
      <c r="AH474" s="5">
        <f t="shared" si="639"/>
        <v>1.9196167396495427E-2</v>
      </c>
      <c r="AI474" s="5">
        <f t="shared" si="640"/>
        <v>6.417453271261136E-3</v>
      </c>
      <c r="AJ474" s="5">
        <f t="shared" si="641"/>
        <v>1.0727064845334441E-3</v>
      </c>
      <c r="AK474" s="5">
        <f t="shared" si="642"/>
        <v>1.1953850988555452E-4</v>
      </c>
      <c r="AL474" s="5">
        <f t="shared" si="643"/>
        <v>1.6205199397444722E-7</v>
      </c>
      <c r="AM474" s="5">
        <f t="shared" si="644"/>
        <v>7.406018355405637E-6</v>
      </c>
      <c r="AN474" s="5">
        <f t="shared" si="645"/>
        <v>8.9832803288043593E-6</v>
      </c>
      <c r="AO474" s="5">
        <f t="shared" si="646"/>
        <v>5.4482261313179912E-6</v>
      </c>
      <c r="AP474" s="5">
        <f t="shared" si="647"/>
        <v>2.2028455004941325E-6</v>
      </c>
      <c r="AQ474" s="5">
        <f t="shared" si="648"/>
        <v>6.6799654356582686E-7</v>
      </c>
      <c r="AR474" s="5">
        <f t="shared" si="649"/>
        <v>4.6568761967894961E-3</v>
      </c>
      <c r="AS474" s="5">
        <f t="shared" si="650"/>
        <v>1.556836047824886E-3</v>
      </c>
      <c r="AT474" s="5">
        <f t="shared" si="651"/>
        <v>2.6023222192142058E-4</v>
      </c>
      <c r="AU474" s="5">
        <f t="shared" si="652"/>
        <v>2.899933251193439E-5</v>
      </c>
      <c r="AV474" s="5">
        <f t="shared" si="653"/>
        <v>2.4236851222588149E-6</v>
      </c>
      <c r="AW474" s="5">
        <f t="shared" si="654"/>
        <v>1.8253671613360359E-9</v>
      </c>
      <c r="AX474" s="5">
        <f t="shared" si="655"/>
        <v>4.1264987727528408E-7</v>
      </c>
      <c r="AY474" s="5">
        <f t="shared" si="656"/>
        <v>5.005320466840185E-7</v>
      </c>
      <c r="AZ474" s="5">
        <f t="shared" si="657"/>
        <v>3.0356525417134582E-7</v>
      </c>
      <c r="BA474" s="5">
        <f t="shared" si="658"/>
        <v>1.2273854611389607E-7</v>
      </c>
      <c r="BB474" s="5">
        <f t="shared" si="659"/>
        <v>3.7219552868317828E-8</v>
      </c>
      <c r="BC474" s="5">
        <f t="shared" si="660"/>
        <v>9.0292424642671728E-9</v>
      </c>
      <c r="BD474" s="5">
        <f t="shared" si="661"/>
        <v>9.4144208859905855E-4</v>
      </c>
      <c r="BE474" s="5">
        <f t="shared" si="662"/>
        <v>3.1473264878310804E-4</v>
      </c>
      <c r="BF474" s="5">
        <f t="shared" si="663"/>
        <v>5.2608992847045675E-5</v>
      </c>
      <c r="BG474" s="5">
        <f t="shared" si="664"/>
        <v>5.862554857446253E-6</v>
      </c>
      <c r="BH474" s="5">
        <f t="shared" si="665"/>
        <v>4.8997634619938449E-7</v>
      </c>
      <c r="BI474" s="5">
        <f t="shared" si="666"/>
        <v>3.2760709372974959E-8</v>
      </c>
      <c r="BJ474" s="8">
        <f t="shared" si="667"/>
        <v>0.10176208318587848</v>
      </c>
      <c r="BK474" s="8">
        <f t="shared" si="668"/>
        <v>0.30828264088453433</v>
      </c>
      <c r="BL474" s="8">
        <f t="shared" si="669"/>
        <v>0.52638495733049373</v>
      </c>
      <c r="BM474" s="8">
        <f t="shared" si="670"/>
        <v>0.2028436005576289</v>
      </c>
      <c r="BN474" s="8">
        <f t="shared" si="671"/>
        <v>0.79688859078747343</v>
      </c>
    </row>
    <row r="475" spans="1:66" x14ac:dyDescent="0.25">
      <c r="A475" t="s">
        <v>21</v>
      </c>
      <c r="B475" t="s">
        <v>151</v>
      </c>
      <c r="C475" t="s">
        <v>270</v>
      </c>
      <c r="D475" t="s">
        <v>498</v>
      </c>
      <c r="E475">
        <f>VLOOKUP(A475,home!$A$2:$E$405,3,FALSE)</f>
        <v>1.37575757575758</v>
      </c>
      <c r="F475">
        <f>VLOOKUP(B475,home!$B$2:$E$405,3,FALSE)</f>
        <v>0.77</v>
      </c>
      <c r="G475">
        <f>VLOOKUP(C475,away!$B$2:$E$405,4,FALSE)</f>
        <v>1.2</v>
      </c>
      <c r="H475">
        <f>VLOOKUP(A475,away!$A$2:$E$405,3,FALSE)</f>
        <v>1.3303030303030301</v>
      </c>
      <c r="I475">
        <f>VLOOKUP(C475,away!$B$2:$E$405,3,FALSE)</f>
        <v>1.07</v>
      </c>
      <c r="J475">
        <f>VLOOKUP(B475,home!$B$2:$E$405,4,FALSE)</f>
        <v>1.41</v>
      </c>
      <c r="K475" s="3">
        <f t="shared" si="616"/>
        <v>1.2712000000000039</v>
      </c>
      <c r="L475" s="3">
        <f t="shared" si="617"/>
        <v>2.0070281818181814</v>
      </c>
      <c r="M475" s="5">
        <f t="shared" si="618"/>
        <v>3.7694986335575775E-2</v>
      </c>
      <c r="N475" s="5">
        <f t="shared" si="619"/>
        <v>4.7917866629784062E-2</v>
      </c>
      <c r="O475" s="5">
        <f t="shared" si="620"/>
        <v>7.5654899888751848E-2</v>
      </c>
      <c r="P475" s="5">
        <f t="shared" si="621"/>
        <v>9.617250873858163E-2</v>
      </c>
      <c r="Q475" s="5">
        <f t="shared" si="622"/>
        <v>3.0456596029890853E-2</v>
      </c>
      <c r="R475" s="5">
        <f t="shared" si="623"/>
        <v>7.5920758084679102E-2</v>
      </c>
      <c r="S475" s="5">
        <f t="shared" si="624"/>
        <v>6.1342053255656712E-2</v>
      </c>
      <c r="T475" s="5">
        <f t="shared" si="625"/>
        <v>6.112724655424269E-2</v>
      </c>
      <c r="U475" s="5">
        <f t="shared" si="626"/>
        <v>9.6510467677244346E-2</v>
      </c>
      <c r="V475" s="5">
        <f t="shared" si="627"/>
        <v>1.7389342209577826E-2</v>
      </c>
      <c r="W475" s="5">
        <f t="shared" si="628"/>
        <v>1.2905474957732458E-2</v>
      </c>
      <c r="X475" s="5">
        <f t="shared" si="629"/>
        <v>2.590165193991785E-2</v>
      </c>
      <c r="Y475" s="5">
        <f t="shared" si="630"/>
        <v>2.5992672699530352E-2</v>
      </c>
      <c r="Z475" s="5">
        <f t="shared" si="631"/>
        <v>5.0791700353650486E-2</v>
      </c>
      <c r="AA475" s="5">
        <f t="shared" si="632"/>
        <v>6.4566409489560689E-2</v>
      </c>
      <c r="AB475" s="5">
        <f t="shared" si="633"/>
        <v>4.1038409871564908E-2</v>
      </c>
      <c r="AC475" s="5">
        <f t="shared" si="634"/>
        <v>2.7728764952994135E-3</v>
      </c>
      <c r="AD475" s="5">
        <f t="shared" si="635"/>
        <v>4.1013599415673863E-3</v>
      </c>
      <c r="AE475" s="5">
        <f t="shared" si="636"/>
        <v>8.2315449865059138E-3</v>
      </c>
      <c r="AF475" s="5">
        <f t="shared" si="637"/>
        <v>8.2604713839107679E-3</v>
      </c>
      <c r="AG475" s="5">
        <f t="shared" si="638"/>
        <v>5.526332954203848E-3</v>
      </c>
      <c r="AH475" s="5">
        <f t="shared" si="639"/>
        <v>2.5485093503060271E-2</v>
      </c>
      <c r="AI475" s="5">
        <f t="shared" si="640"/>
        <v>3.2396650861090309E-2</v>
      </c>
      <c r="AJ475" s="5">
        <f t="shared" si="641"/>
        <v>2.059131128730907E-2</v>
      </c>
      <c r="AK475" s="5">
        <f t="shared" si="642"/>
        <v>8.7252249694757898E-3</v>
      </c>
      <c r="AL475" s="5">
        <f t="shared" si="643"/>
        <v>2.8298138813596897E-4</v>
      </c>
      <c r="AM475" s="5">
        <f t="shared" si="644"/>
        <v>1.0427297515440955E-3</v>
      </c>
      <c r="AN475" s="5">
        <f t="shared" si="645"/>
        <v>2.0927879973692701E-3</v>
      </c>
      <c r="AO475" s="5">
        <f t="shared" si="646"/>
        <v>2.1001422446454802E-3</v>
      </c>
      <c r="AP475" s="5">
        <f t="shared" si="647"/>
        <v>1.4050148902767907E-3</v>
      </c>
      <c r="AQ475" s="5">
        <f t="shared" si="648"/>
        <v>7.0497612016492506E-4</v>
      </c>
      <c r="AR475" s="5">
        <f t="shared" si="649"/>
        <v>1.0229860175382677E-2</v>
      </c>
      <c r="AS475" s="5">
        <f t="shared" si="650"/>
        <v>1.3004198254946498E-2</v>
      </c>
      <c r="AT475" s="5">
        <f t="shared" si="651"/>
        <v>8.2654684108440218E-3</v>
      </c>
      <c r="AU475" s="5">
        <f t="shared" si="652"/>
        <v>3.5023544812883179E-3</v>
      </c>
      <c r="AV475" s="5">
        <f t="shared" si="653"/>
        <v>1.1130482541534302E-3</v>
      </c>
      <c r="AW475" s="5">
        <f t="shared" si="654"/>
        <v>2.0055002792003638E-5</v>
      </c>
      <c r="AX475" s="5">
        <f t="shared" si="655"/>
        <v>2.2091967669380952E-4</v>
      </c>
      <c r="AY475" s="5">
        <f t="shared" si="656"/>
        <v>4.4339201704263702E-4</v>
      </c>
      <c r="AZ475" s="5">
        <f t="shared" si="657"/>
        <v>4.4495013689889007E-4</v>
      </c>
      <c r="BA475" s="5">
        <f t="shared" si="658"/>
        <v>2.976758214199767E-4</v>
      </c>
      <c r="BB475" s="5">
        <f t="shared" si="659"/>
        <v>1.4936094065894247E-4</v>
      </c>
      <c r="BC475" s="5">
        <f t="shared" si="660"/>
        <v>5.9954323433074101E-5</v>
      </c>
      <c r="BD475" s="5">
        <f t="shared" si="661"/>
        <v>3.421936278008751E-3</v>
      </c>
      <c r="BE475" s="5">
        <f t="shared" si="662"/>
        <v>4.3499653966047368E-3</v>
      </c>
      <c r="BF475" s="5">
        <f t="shared" si="663"/>
        <v>2.7648380060819799E-3</v>
      </c>
      <c r="BG475" s="5">
        <f t="shared" si="664"/>
        <v>1.1715540244438079E-3</v>
      </c>
      <c r="BH475" s="5">
        <f t="shared" si="665"/>
        <v>3.7231986896824314E-4</v>
      </c>
      <c r="BI475" s="5">
        <f t="shared" si="666"/>
        <v>9.4658603486486438E-5</v>
      </c>
      <c r="BJ475" s="8">
        <f t="shared" si="667"/>
        <v>0.23938312199743403</v>
      </c>
      <c r="BK475" s="8">
        <f t="shared" si="668"/>
        <v>0.21609814043986997</v>
      </c>
      <c r="BL475" s="8">
        <f t="shared" si="669"/>
        <v>0.48917942738694531</v>
      </c>
      <c r="BM475" s="8">
        <f t="shared" si="670"/>
        <v>0.63121143745638597</v>
      </c>
      <c r="BN475" s="8">
        <f t="shared" si="671"/>
        <v>0.36381761570726323</v>
      </c>
    </row>
    <row r="476" spans="1:66" x14ac:dyDescent="0.25">
      <c r="A476" t="s">
        <v>21</v>
      </c>
      <c r="B476" t="s">
        <v>273</v>
      </c>
      <c r="C476" t="s">
        <v>275</v>
      </c>
      <c r="D476" t="s">
        <v>498</v>
      </c>
      <c r="E476">
        <f>VLOOKUP(A476,home!$A$2:$E$405,3,FALSE)</f>
        <v>1.37575757575758</v>
      </c>
      <c r="F476">
        <f>VLOOKUP(B476,home!$B$2:$E$405,3,FALSE)</f>
        <v>0.64</v>
      </c>
      <c r="G476">
        <f>VLOOKUP(C476,away!$B$2:$E$405,4,FALSE)</f>
        <v>0.81</v>
      </c>
      <c r="H476">
        <f>VLOOKUP(A476,away!$A$2:$E$405,3,FALSE)</f>
        <v>1.3303030303030301</v>
      </c>
      <c r="I476">
        <f>VLOOKUP(C476,away!$B$2:$E$405,3,FALSE)</f>
        <v>0.81</v>
      </c>
      <c r="J476">
        <f>VLOOKUP(B476,home!$B$2:$E$405,4,FALSE)</f>
        <v>0.7</v>
      </c>
      <c r="K476" s="3">
        <f t="shared" si="616"/>
        <v>0.71319272727272953</v>
      </c>
      <c r="L476" s="3">
        <f t="shared" si="617"/>
        <v>0.75428181818181805</v>
      </c>
      <c r="M476" s="5">
        <f t="shared" si="618"/>
        <v>0.23050688538928582</v>
      </c>
      <c r="N476" s="5">
        <f t="shared" si="619"/>
        <v>0.16439583424592724</v>
      </c>
      <c r="O476" s="5">
        <f t="shared" si="620"/>
        <v>0.17386715261485847</v>
      </c>
      <c r="P476" s="5">
        <f t="shared" si="621"/>
        <v>0.12400078875653479</v>
      </c>
      <c r="Q476" s="5">
        <f t="shared" si="622"/>
        <v>5.8622956689064205E-2</v>
      </c>
      <c r="R476" s="5">
        <f t="shared" si="623"/>
        <v>6.5572415998215519E-2</v>
      </c>
      <c r="S476" s="5">
        <f t="shared" si="624"/>
        <v>1.6676503595841673E-2</v>
      </c>
      <c r="T476" s="5">
        <f t="shared" si="625"/>
        <v>4.4218230358621317E-2</v>
      </c>
      <c r="U476" s="5">
        <f t="shared" si="626"/>
        <v>4.676577019962929E-2</v>
      </c>
      <c r="V476" s="5">
        <f t="shared" si="627"/>
        <v>9.9678854186128693E-4</v>
      </c>
      <c r="W476" s="5">
        <f t="shared" si="628"/>
        <v>1.393648878728827E-2</v>
      </c>
      <c r="X476" s="5">
        <f t="shared" si="629"/>
        <v>1.0512040101546317E-2</v>
      </c>
      <c r="Y476" s="5">
        <f t="shared" si="630"/>
        <v>3.9645203602972686E-3</v>
      </c>
      <c r="Z476" s="5">
        <f t="shared" si="631"/>
        <v>1.6486693720569517E-2</v>
      </c>
      <c r="AA476" s="5">
        <f t="shared" si="632"/>
        <v>1.1758190058283158E-2</v>
      </c>
      <c r="AB476" s="5">
        <f t="shared" si="633"/>
        <v>4.1929278177290294E-3</v>
      </c>
      <c r="AC476" s="5">
        <f t="shared" si="634"/>
        <v>3.3513794285779309E-5</v>
      </c>
      <c r="AD476" s="5">
        <f t="shared" si="635"/>
        <v>2.4848506117029837E-3</v>
      </c>
      <c r="AE476" s="5">
        <f t="shared" si="636"/>
        <v>1.8742776373055292E-3</v>
      </c>
      <c r="AF476" s="5">
        <f t="shared" si="637"/>
        <v>7.0686677202216831E-4</v>
      </c>
      <c r="AG476" s="5">
        <f t="shared" si="638"/>
        <v>1.7772558467106462E-4</v>
      </c>
      <c r="AH476" s="5">
        <f t="shared" si="639"/>
        <v>3.108903328839484E-3</v>
      </c>
      <c r="AI476" s="5">
        <f t="shared" si="640"/>
        <v>2.2172472439222989E-3</v>
      </c>
      <c r="AJ476" s="5">
        <f t="shared" si="641"/>
        <v>7.9066230446544344E-4</v>
      </c>
      <c r="AK476" s="5">
        <f t="shared" si="642"/>
        <v>1.8796486842448366E-4</v>
      </c>
      <c r="AL476" s="5">
        <f t="shared" si="643"/>
        <v>7.2114755594264761E-7</v>
      </c>
      <c r="AM476" s="5">
        <f t="shared" si="644"/>
        <v>3.5443547692515242E-4</v>
      </c>
      <c r="AN476" s="5">
        <f t="shared" si="645"/>
        <v>2.6734423596324377E-4</v>
      </c>
      <c r="AO476" s="5">
        <f t="shared" si="646"/>
        <v>1.0082644819139223E-4</v>
      </c>
      <c r="AP476" s="5">
        <f t="shared" si="647"/>
        <v>2.5350518887539411E-5</v>
      </c>
      <c r="AQ476" s="5">
        <f t="shared" si="648"/>
        <v>4.7803588695864354E-6</v>
      </c>
      <c r="AR476" s="5">
        <f t="shared" si="649"/>
        <v>4.6899785108571061E-4</v>
      </c>
      <c r="AS476" s="5">
        <f t="shared" si="650"/>
        <v>3.3448585650086744E-4</v>
      </c>
      <c r="AT476" s="5">
        <f t="shared" si="651"/>
        <v>1.192764401160042E-4</v>
      </c>
      <c r="AU476" s="5">
        <f t="shared" si="652"/>
        <v>2.835569654190515E-5</v>
      </c>
      <c r="AV476" s="5">
        <f t="shared" si="653"/>
        <v>5.0557691376098096E-6</v>
      </c>
      <c r="AW476" s="5">
        <f t="shared" si="654"/>
        <v>1.0776114079064868E-8</v>
      </c>
      <c r="AX476" s="5">
        <f t="shared" si="655"/>
        <v>4.2130134071743309E-5</v>
      </c>
      <c r="AY476" s="5">
        <f t="shared" si="656"/>
        <v>3.1777994127878302E-5</v>
      </c>
      <c r="AZ476" s="5">
        <f t="shared" si="657"/>
        <v>1.198478159447359E-5</v>
      </c>
      <c r="BA476" s="5">
        <f t="shared" si="658"/>
        <v>3.0133009505305097E-6</v>
      </c>
      <c r="BB476" s="5">
        <f t="shared" si="659"/>
        <v>5.6821952992378824E-7</v>
      </c>
      <c r="BC476" s="5">
        <f t="shared" si="660"/>
        <v>8.5719532031466611E-8</v>
      </c>
      <c r="BD476" s="5">
        <f t="shared" si="661"/>
        <v>5.8959425306715867E-5</v>
      </c>
      <c r="BE476" s="5">
        <f t="shared" si="662"/>
        <v>4.2049433332929479E-5</v>
      </c>
      <c r="BF476" s="5">
        <f t="shared" si="663"/>
        <v>1.4994675019492394E-5</v>
      </c>
      <c r="BG476" s="5">
        <f t="shared" si="664"/>
        <v>3.5646977239066834E-6</v>
      </c>
      <c r="BH476" s="5">
        <f t="shared" si="665"/>
        <v>6.3557912290397471E-7</v>
      </c>
      <c r="BI476" s="5">
        <f t="shared" si="666"/>
        <v>9.0658081612299054E-8</v>
      </c>
      <c r="BJ476" s="8">
        <f t="shared" si="667"/>
        <v>0.30173608833708981</v>
      </c>
      <c r="BK476" s="8">
        <f t="shared" si="668"/>
        <v>0.37224697921949323</v>
      </c>
      <c r="BL476" s="8">
        <f t="shared" si="669"/>
        <v>0.30953770051633678</v>
      </c>
      <c r="BM476" s="8">
        <f t="shared" si="670"/>
        <v>0.18300966088158965</v>
      </c>
      <c r="BN476" s="8">
        <f t="shared" si="671"/>
        <v>0.8169660336938861</v>
      </c>
    </row>
    <row r="477" spans="1:66" x14ac:dyDescent="0.25">
      <c r="A477" t="s">
        <v>21</v>
      </c>
      <c r="B477" t="s">
        <v>269</v>
      </c>
      <c r="C477" t="s">
        <v>23</v>
      </c>
      <c r="D477" t="s">
        <v>498</v>
      </c>
      <c r="E477">
        <f>VLOOKUP(A477,home!$A$2:$E$405,3,FALSE)</f>
        <v>1.37575757575758</v>
      </c>
      <c r="F477">
        <f>VLOOKUP(B477,home!$B$2:$E$405,3,FALSE)</f>
        <v>0.64</v>
      </c>
      <c r="G477">
        <f>VLOOKUP(C477,away!$B$2:$E$405,4,FALSE)</f>
        <v>0.95</v>
      </c>
      <c r="H477">
        <f>VLOOKUP(A477,away!$A$2:$E$405,3,FALSE)</f>
        <v>1.3303030303030301</v>
      </c>
      <c r="I477">
        <f>VLOOKUP(C477,away!$B$2:$E$405,3,FALSE)</f>
        <v>1.41</v>
      </c>
      <c r="J477">
        <f>VLOOKUP(B477,home!$B$2:$E$405,4,FALSE)</f>
        <v>0.93</v>
      </c>
      <c r="K477" s="3">
        <f t="shared" si="616"/>
        <v>0.83646060606060857</v>
      </c>
      <c r="L477" s="3">
        <f t="shared" si="617"/>
        <v>1.7444263636363633</v>
      </c>
      <c r="M477" s="5">
        <f t="shared" si="618"/>
        <v>7.5706824574930526E-2</v>
      </c>
      <c r="N477" s="5">
        <f t="shared" si="619"/>
        <v>6.3325776366870562E-2</v>
      </c>
      <c r="O477" s="5">
        <f t="shared" si="620"/>
        <v>0.13206498069570213</v>
      </c>
      <c r="P477" s="5">
        <f t="shared" si="621"/>
        <v>0.11046715379210957</v>
      </c>
      <c r="Q477" s="5">
        <f t="shared" si="622"/>
        <v>2.6484758639545556E-2</v>
      </c>
      <c r="R477" s="5">
        <f t="shared" si="623"/>
        <v>0.11518881701935511</v>
      </c>
      <c r="S477" s="5">
        <f t="shared" si="624"/>
        <v>4.0296869322698006E-2</v>
      </c>
      <c r="T477" s="5">
        <f t="shared" si="625"/>
        <v>4.6200711205369206E-2</v>
      </c>
      <c r="U477" s="5">
        <f t="shared" si="626"/>
        <v>9.6350907695414323E-2</v>
      </c>
      <c r="V477" s="5">
        <f t="shared" si="627"/>
        <v>6.5332147117143514E-3</v>
      </c>
      <c r="W477" s="5">
        <f t="shared" si="628"/>
        <v>7.3844857543344054E-3</v>
      </c>
      <c r="X477" s="5">
        <f t="shared" si="629"/>
        <v>1.2881691631758093E-2</v>
      </c>
      <c r="Y477" s="5">
        <f t="shared" si="630"/>
        <v>1.1235581245336372E-2</v>
      </c>
      <c r="Z477" s="5">
        <f t="shared" si="631"/>
        <v>6.6979469734882696E-2</v>
      </c>
      <c r="AA477" s="5">
        <f t="shared" si="632"/>
        <v>5.602568784805817E-2</v>
      </c>
      <c r="AB477" s="5">
        <f t="shared" si="633"/>
        <v>2.3431640406174604E-2</v>
      </c>
      <c r="AC477" s="5">
        <f t="shared" si="634"/>
        <v>5.9580628824413022E-4</v>
      </c>
      <c r="AD477" s="5">
        <f t="shared" si="635"/>
        <v>1.5442078573791216E-3</v>
      </c>
      <c r="AE477" s="5">
        <f t="shared" si="636"/>
        <v>2.6937568973465606E-3</v>
      </c>
      <c r="AF477" s="5">
        <f t="shared" si="637"/>
        <v>2.3495302744793172E-3</v>
      </c>
      <c r="AG477" s="5">
        <f t="shared" si="638"/>
        <v>1.3661941843211675E-3</v>
      </c>
      <c r="AH477" s="5">
        <f t="shared" si="639"/>
        <v>2.9210188206978311E-2</v>
      </c>
      <c r="AI477" s="5">
        <f t="shared" si="640"/>
        <v>2.443317173075352E-2</v>
      </c>
      <c r="AJ477" s="5">
        <f t="shared" si="641"/>
        <v>1.0218692816944508E-2</v>
      </c>
      <c r="AK477" s="5">
        <f t="shared" si="642"/>
        <v>2.8491779956028637E-3</v>
      </c>
      <c r="AL477" s="5">
        <f t="shared" si="643"/>
        <v>3.4774685237856274E-5</v>
      </c>
      <c r="AM477" s="5">
        <f t="shared" si="644"/>
        <v>2.583338080533789E-4</v>
      </c>
      <c r="AN477" s="5">
        <f t="shared" si="645"/>
        <v>4.5064430538688992E-4</v>
      </c>
      <c r="AO477" s="5">
        <f t="shared" si="646"/>
        <v>3.9305790346974372E-4</v>
      </c>
      <c r="AP477" s="5">
        <f t="shared" si="647"/>
        <v>2.2855352308275261E-4</v>
      </c>
      <c r="AQ477" s="5">
        <f t="shared" si="648"/>
        <v>9.9673697791881412E-5</v>
      </c>
      <c r="AR477" s="5">
        <f t="shared" si="649"/>
        <v>1.0191004479006584E-2</v>
      </c>
      <c r="AS477" s="5">
        <f t="shared" si="650"/>
        <v>8.5243737828762239E-3</v>
      </c>
      <c r="AT477" s="5">
        <f t="shared" si="651"/>
        <v>3.5651514303559045E-3</v>
      </c>
      <c r="AU477" s="5">
        <f t="shared" si="652"/>
        <v>9.9403624204444851E-4</v>
      </c>
      <c r="AV477" s="5">
        <f t="shared" si="653"/>
        <v>2.0786803936667726E-4</v>
      </c>
      <c r="AW477" s="5">
        <f t="shared" si="654"/>
        <v>1.4094797499766878E-6</v>
      </c>
      <c r="AX477" s="5">
        <f t="shared" si="655"/>
        <v>3.6014342275045679E-5</v>
      </c>
      <c r="AY477" s="5">
        <f t="shared" si="656"/>
        <v>6.2824368133613281E-5</v>
      </c>
      <c r="AZ477" s="5">
        <f t="shared" si="657"/>
        <v>5.4796242025535635E-5</v>
      </c>
      <c r="BA477" s="5">
        <f t="shared" si="658"/>
        <v>3.1862669739181073E-5</v>
      </c>
      <c r="BB477" s="5">
        <f t="shared" si="659"/>
        <v>1.3895520277216503E-5</v>
      </c>
      <c r="BC477" s="5">
        <f t="shared" si="660"/>
        <v>4.8479423816040235E-6</v>
      </c>
      <c r="BD477" s="5">
        <f t="shared" si="661"/>
        <v>2.9629094808525614E-3</v>
      </c>
      <c r="BE477" s="5">
        <f t="shared" si="662"/>
        <v>2.4783570600566567E-3</v>
      </c>
      <c r="BF477" s="5">
        <f t="shared" si="663"/>
        <v>1.0365240242447894E-3</v>
      </c>
      <c r="BG477" s="5">
        <f t="shared" si="664"/>
        <v>2.8900383783872583E-4</v>
      </c>
      <c r="BH477" s="5">
        <f t="shared" si="665"/>
        <v>6.043508133810561E-5</v>
      </c>
      <c r="BI477" s="5">
        <f t="shared" si="666"/>
        <v>1.0110312952678803E-5</v>
      </c>
      <c r="BJ477" s="8">
        <f t="shared" si="667"/>
        <v>0.17710119837935717</v>
      </c>
      <c r="BK477" s="8">
        <f t="shared" si="668"/>
        <v>0.23369746774306804</v>
      </c>
      <c r="BL477" s="8">
        <f t="shared" si="669"/>
        <v>0.52009303818591679</v>
      </c>
      <c r="BM477" s="8">
        <f t="shared" si="670"/>
        <v>0.47457144806632789</v>
      </c>
      <c r="BN477" s="8">
        <f t="shared" si="671"/>
        <v>0.52323831108851349</v>
      </c>
    </row>
    <row r="478" spans="1:66" x14ac:dyDescent="0.25">
      <c r="A478" t="s">
        <v>21</v>
      </c>
      <c r="B478" t="s">
        <v>266</v>
      </c>
      <c r="C478" t="s">
        <v>274</v>
      </c>
      <c r="D478" t="s">
        <v>498</v>
      </c>
      <c r="E478">
        <f>VLOOKUP(A478,home!$A$2:$E$405,3,FALSE)</f>
        <v>1.37575757575758</v>
      </c>
      <c r="F478">
        <f>VLOOKUP(B478,home!$B$2:$E$405,3,FALSE)</f>
        <v>0.73</v>
      </c>
      <c r="G478">
        <f>VLOOKUP(C478,away!$B$2:$E$405,4,FALSE)</f>
        <v>0.68</v>
      </c>
      <c r="H478">
        <f>VLOOKUP(A478,away!$A$2:$E$405,3,FALSE)</f>
        <v>1.3303030303030301</v>
      </c>
      <c r="I478">
        <f>VLOOKUP(C478,away!$B$2:$E$405,3,FALSE)</f>
        <v>1.33</v>
      </c>
      <c r="J478">
        <f>VLOOKUP(B478,home!$B$2:$E$405,4,FALSE)</f>
        <v>1.19</v>
      </c>
      <c r="K478" s="3">
        <f t="shared" si="616"/>
        <v>0.68292606060606276</v>
      </c>
      <c r="L478" s="3">
        <f t="shared" si="617"/>
        <v>2.1054706060606057</v>
      </c>
      <c r="M478" s="5">
        <f t="shared" si="618"/>
        <v>6.1519771583928337E-2</v>
      </c>
      <c r="N478" s="5">
        <f t="shared" si="619"/>
        <v>4.2013455257196977E-2</v>
      </c>
      <c r="O478" s="5">
        <f t="shared" si="620"/>
        <v>0.12952807076152362</v>
      </c>
      <c r="P478" s="5">
        <f t="shared" si="621"/>
        <v>8.8458095103070664E-2</v>
      </c>
      <c r="Q478" s="5">
        <f t="shared" si="622"/>
        <v>1.4346041745623303E-2</v>
      </c>
      <c r="R478" s="5">
        <f t="shared" si="623"/>
        <v>0.13635877282406308</v>
      </c>
      <c r="S478" s="5">
        <f t="shared" si="624"/>
        <v>3.1798047960032105E-2</v>
      </c>
      <c r="T478" s="5">
        <f t="shared" si="625"/>
        <v>3.0205169208728247E-2</v>
      </c>
      <c r="U478" s="5">
        <f t="shared" si="626"/>
        <v>9.3122959553814444E-2</v>
      </c>
      <c r="V478" s="5">
        <f t="shared" si="627"/>
        <v>5.0802001049969001E-3</v>
      </c>
      <c r="W478" s="5">
        <f t="shared" si="628"/>
        <v>3.2657619248762162E-3</v>
      </c>
      <c r="X478" s="5">
        <f t="shared" si="629"/>
        <v>6.8759657392187768E-3</v>
      </c>
      <c r="Y478" s="5">
        <f t="shared" si="630"/>
        <v>7.2385718761024606E-3</v>
      </c>
      <c r="Z478" s="5">
        <f t="shared" si="631"/>
        <v>9.5699796019853511E-2</v>
      </c>
      <c r="AA478" s="5">
        <f t="shared" si="632"/>
        <v>6.5355884696642316E-2</v>
      </c>
      <c r="AB478" s="5">
        <f t="shared" si="633"/>
        <v>2.2316618436651E-2</v>
      </c>
      <c r="AC478" s="5">
        <f t="shared" si="634"/>
        <v>4.5654512002837584E-4</v>
      </c>
      <c r="AD478" s="5">
        <f t="shared" si="635"/>
        <v>5.5756848155824655E-4</v>
      </c>
      <c r="AE478" s="5">
        <f t="shared" si="636"/>
        <v>1.173944048786733E-3</v>
      </c>
      <c r="AF478" s="5">
        <f t="shared" si="637"/>
        <v>1.2358523439401222E-3</v>
      </c>
      <c r="AG478" s="5">
        <f t="shared" si="638"/>
        <v>8.673502611990096E-4</v>
      </c>
      <c r="AH478" s="5">
        <f t="shared" si="639"/>
        <v>5.0373276881449332E-2</v>
      </c>
      <c r="AI478" s="5">
        <f t="shared" si="640"/>
        <v>3.4401223540466645E-2</v>
      </c>
      <c r="AJ478" s="5">
        <f t="shared" si="641"/>
        <v>1.1746746036259716E-2</v>
      </c>
      <c r="AK478" s="5">
        <f t="shared" si="642"/>
        <v>2.674052998494244E-3</v>
      </c>
      <c r="AL478" s="5">
        <f t="shared" si="643"/>
        <v>2.625829752388957E-5</v>
      </c>
      <c r="AM478" s="5">
        <f t="shared" si="644"/>
        <v>7.615560932573553E-5</v>
      </c>
      <c r="AN478" s="5">
        <f t="shared" si="645"/>
        <v>1.6034339692197111E-4</v>
      </c>
      <c r="AO478" s="5">
        <f t="shared" si="646"/>
        <v>1.687991545475594E-4</v>
      </c>
      <c r="AP478" s="5">
        <f t="shared" si="647"/>
        <v>1.184672194092559E-4</v>
      </c>
      <c r="AQ478" s="5">
        <f t="shared" si="648"/>
        <v>6.2357312061980192E-5</v>
      </c>
      <c r="AR478" s="5">
        <f t="shared" si="649"/>
        <v>2.1211890760968778E-2</v>
      </c>
      <c r="AS478" s="5">
        <f t="shared" si="650"/>
        <v>1.4486152995394545E-2</v>
      </c>
      <c r="AT478" s="5">
        <f t="shared" si="651"/>
        <v>4.946485699240756E-3</v>
      </c>
      <c r="AU478" s="5">
        <f t="shared" si="652"/>
        <v>1.1260279974755719E-3</v>
      </c>
      <c r="AV478" s="5">
        <f t="shared" si="653"/>
        <v>1.9224846611203144E-4</v>
      </c>
      <c r="AW478" s="5">
        <f t="shared" si="654"/>
        <v>1.0487861236448739E-6</v>
      </c>
      <c r="AX478" s="5">
        <f t="shared" si="655"/>
        <v>8.6681083783131487E-6</v>
      </c>
      <c r="AY478" s="5">
        <f t="shared" si="656"/>
        <v>1.8250447400685997E-5</v>
      </c>
      <c r="AZ478" s="5">
        <f t="shared" si="657"/>
        <v>1.9212890274799782E-5</v>
      </c>
      <c r="BA478" s="5">
        <f t="shared" si="658"/>
        <v>1.3484058577019535E-5</v>
      </c>
      <c r="BB478" s="5">
        <f t="shared" si="659"/>
        <v>7.0975722460785072E-6</v>
      </c>
      <c r="BC478" s="5">
        <f t="shared" si="660"/>
        <v>2.988745947701972E-6</v>
      </c>
      <c r="BD478" s="5">
        <f t="shared" si="661"/>
        <v>7.4435020826980405E-3</v>
      </c>
      <c r="BE478" s="5">
        <f t="shared" si="662"/>
        <v>5.0833615544499961E-3</v>
      </c>
      <c r="BF478" s="5">
        <f t="shared" si="663"/>
        <v>1.7357800405084236E-3</v>
      </c>
      <c r="BG478" s="5">
        <f t="shared" si="664"/>
        <v>3.9513647504768335E-4</v>
      </c>
      <c r="BH478" s="5">
        <f t="shared" si="665"/>
        <v>6.7462249076520028E-5</v>
      </c>
      <c r="BI478" s="5">
        <f t="shared" si="666"/>
        <v>9.2143456002905681E-6</v>
      </c>
      <c r="BJ478" s="8">
        <f t="shared" si="667"/>
        <v>0.10843550540232122</v>
      </c>
      <c r="BK478" s="8">
        <f t="shared" si="668"/>
        <v>0.18735716861698098</v>
      </c>
      <c r="BL478" s="8">
        <f t="shared" si="669"/>
        <v>0.60257486839593677</v>
      </c>
      <c r="BM478" s="8">
        <f t="shared" si="670"/>
        <v>0.52182592949840956</v>
      </c>
      <c r="BN478" s="8">
        <f t="shared" si="671"/>
        <v>0.47222420727540604</v>
      </c>
    </row>
    <row r="479" spans="1:66" x14ac:dyDescent="0.25">
      <c r="A479" t="s">
        <v>175</v>
      </c>
      <c r="B479" t="s">
        <v>283</v>
      </c>
      <c r="C479" t="s">
        <v>282</v>
      </c>
      <c r="D479" t="s">
        <v>498</v>
      </c>
      <c r="E479">
        <f>VLOOKUP(A479,home!$A$2:$E$405,3,FALSE)</f>
        <v>1.20657276995305</v>
      </c>
      <c r="F479">
        <f>VLOOKUP(B479,home!$B$2:$E$405,3,FALSE)</f>
        <v>1.05</v>
      </c>
      <c r="G479">
        <f>VLOOKUP(C479,away!$B$2:$E$405,4,FALSE)</f>
        <v>0.61</v>
      </c>
      <c r="H479">
        <f>VLOOKUP(A479,away!$A$2:$E$405,3,FALSE)</f>
        <v>1.05633802816901</v>
      </c>
      <c r="I479">
        <f>VLOOKUP(C479,away!$B$2:$E$405,3,FALSE)</f>
        <v>1.1100000000000001</v>
      </c>
      <c r="J479">
        <f>VLOOKUP(B479,home!$B$2:$E$405,4,FALSE)</f>
        <v>0.56999999999999995</v>
      </c>
      <c r="K479" s="3">
        <f t="shared" si="616"/>
        <v>0.7728098591549285</v>
      </c>
      <c r="L479" s="3">
        <f t="shared" si="617"/>
        <v>0.66834507042253266</v>
      </c>
      <c r="M479" s="5">
        <f t="shared" si="618"/>
        <v>0.23665428175958986</v>
      </c>
      <c r="N479" s="5">
        <f t="shared" si="619"/>
        <v>0.18288876215503938</v>
      </c>
      <c r="O479" s="5">
        <f t="shared" si="620"/>
        <v>0.15816672260840697</v>
      </c>
      <c r="P479" s="5">
        <f t="shared" si="621"/>
        <v>0.12223280262199962</v>
      </c>
      <c r="Q479" s="5">
        <f t="shared" si="622"/>
        <v>7.0669119261027605E-2</v>
      </c>
      <c r="R479" s="5">
        <f t="shared" si="623"/>
        <v>5.2854974680108469E-2</v>
      </c>
      <c r="S479" s="5">
        <f t="shared" si="624"/>
        <v>1.5783422473638887E-2</v>
      </c>
      <c r="T479" s="5">
        <f t="shared" si="625"/>
        <v>4.7231357489209848E-2</v>
      </c>
      <c r="U479" s="5">
        <f t="shared" si="626"/>
        <v>4.0846845538171937E-2</v>
      </c>
      <c r="V479" s="5">
        <f t="shared" si="627"/>
        <v>9.0579949676211917E-4</v>
      </c>
      <c r="W479" s="5">
        <f t="shared" si="628"/>
        <v>1.8204597367572527E-2</v>
      </c>
      <c r="X479" s="5">
        <f t="shared" si="629"/>
        <v>1.2166952909644115E-2</v>
      </c>
      <c r="Y479" s="5">
        <f t="shared" si="630"/>
        <v>4.0658614996118671E-3</v>
      </c>
      <c r="Z479" s="5">
        <f t="shared" si="631"/>
        <v>1.1775120591586093E-2</v>
      </c>
      <c r="AA479" s="5">
        <f t="shared" si="632"/>
        <v>9.0999292859159451E-3</v>
      </c>
      <c r="AB479" s="5">
        <f t="shared" si="633"/>
        <v>3.5162575348842554E-3</v>
      </c>
      <c r="AC479" s="5">
        <f t="shared" si="634"/>
        <v>2.924054719177506E-5</v>
      </c>
      <c r="AD479" s="5">
        <f t="shared" si="635"/>
        <v>3.5171730819014767E-3</v>
      </c>
      <c r="AE479" s="5">
        <f t="shared" si="636"/>
        <v>2.350685291111679E-3</v>
      </c>
      <c r="AF479" s="5">
        <f t="shared" si="637"/>
        <v>7.8553446321462329E-4</v>
      </c>
      <c r="AG479" s="5">
        <f t="shared" si="638"/>
        <v>1.7500269537883459E-4</v>
      </c>
      <c r="AH479" s="5">
        <f t="shared" si="639"/>
        <v>1.9674609502543551E-3</v>
      </c>
      <c r="AI479" s="5">
        <f t="shared" si="640"/>
        <v>1.5204732198588898E-3</v>
      </c>
      <c r="AJ479" s="5">
        <f t="shared" si="641"/>
        <v>5.8751834744399467E-4</v>
      </c>
      <c r="AK479" s="5">
        <f t="shared" si="642"/>
        <v>1.513466571130433E-4</v>
      </c>
      <c r="AL479" s="5">
        <f t="shared" si="643"/>
        <v>6.0411398549423015E-7</v>
      </c>
      <c r="AM479" s="5">
        <f t="shared" si="644"/>
        <v>5.4362120680955732E-4</v>
      </c>
      <c r="AN479" s="5">
        <f t="shared" si="645"/>
        <v>3.6332655374831578E-4</v>
      </c>
      <c r="AO479" s="5">
        <f t="shared" si="646"/>
        <v>1.214137555756471E-4</v>
      </c>
      <c r="AP479" s="5">
        <f t="shared" si="647"/>
        <v>2.7048761673490012E-5</v>
      </c>
      <c r="AQ479" s="5">
        <f t="shared" si="648"/>
        <v>4.5194766313777455E-6</v>
      </c>
      <c r="AR479" s="5">
        <f t="shared" si="649"/>
        <v>2.6298856547026607E-4</v>
      </c>
      <c r="AS479" s="5">
        <f t="shared" si="650"/>
        <v>2.0324015624043301E-4</v>
      </c>
      <c r="AT479" s="5">
        <f t="shared" si="651"/>
        <v>7.8532998259397345E-5</v>
      </c>
      <c r="AU479" s="5">
        <f t="shared" si="652"/>
        <v>2.0230358441286368E-5</v>
      </c>
      <c r="AV479" s="5">
        <f t="shared" si="653"/>
        <v>3.9085551144160589E-6</v>
      </c>
      <c r="AW479" s="5">
        <f t="shared" si="654"/>
        <v>8.66741901133234E-9</v>
      </c>
      <c r="AX479" s="5">
        <f t="shared" si="655"/>
        <v>7.0019304711354329E-5</v>
      </c>
      <c r="AY479" s="5">
        <f t="shared" si="656"/>
        <v>4.6797057138246885E-5</v>
      </c>
      <c r="AZ479" s="5">
        <f t="shared" si="657"/>
        <v>1.5638291224314448E-5</v>
      </c>
      <c r="BA479" s="5">
        <f t="shared" si="658"/>
        <v>3.4839249498675049E-6</v>
      </c>
      <c r="BB479" s="5">
        <f t="shared" si="659"/>
        <v>5.8211601649150397E-7</v>
      </c>
      <c r="BC479" s="5">
        <f t="shared" si="660"/>
        <v>7.7810874007219699E-8</v>
      </c>
      <c r="BD479" s="5">
        <f t="shared" si="661"/>
        <v>2.9294518551590953E-5</v>
      </c>
      <c r="BE479" s="5">
        <f t="shared" si="662"/>
        <v>2.2639092755866442E-5</v>
      </c>
      <c r="BF479" s="5">
        <f t="shared" si="663"/>
        <v>8.7478570420282523E-6</v>
      </c>
      <c r="BG479" s="5">
        <f t="shared" si="664"/>
        <v>2.2534767228524346E-6</v>
      </c>
      <c r="BH479" s="5">
        <f t="shared" si="665"/>
        <v>4.3537725719912493E-7</v>
      </c>
      <c r="BI479" s="5">
        <f t="shared" si="666"/>
        <v>6.7292767363062985E-8</v>
      </c>
      <c r="BJ479" s="8">
        <f t="shared" si="667"/>
        <v>0.34325157447306459</v>
      </c>
      <c r="BK479" s="8">
        <f t="shared" si="668"/>
        <v>0.37565294807030597</v>
      </c>
      <c r="BL479" s="8">
        <f t="shared" si="669"/>
        <v>0.26934386707078045</v>
      </c>
      <c r="BM479" s="8">
        <f t="shared" si="670"/>
        <v>0.17651005872984615</v>
      </c>
      <c r="BN479" s="8">
        <f t="shared" si="671"/>
        <v>0.82346666308617189</v>
      </c>
    </row>
    <row r="480" spans="1:66" x14ac:dyDescent="0.25">
      <c r="A480" t="s">
        <v>175</v>
      </c>
      <c r="B480" t="s">
        <v>284</v>
      </c>
      <c r="C480" t="s">
        <v>176</v>
      </c>
      <c r="D480" t="s">
        <v>498</v>
      </c>
      <c r="E480">
        <f>VLOOKUP(A480,home!$A$2:$E$405,3,FALSE)</f>
        <v>1.20657276995305</v>
      </c>
      <c r="F480">
        <f>VLOOKUP(B480,home!$B$2:$E$405,3,FALSE)</f>
        <v>1.35</v>
      </c>
      <c r="G480">
        <f>VLOOKUP(C480,away!$B$2:$E$405,4,FALSE)</f>
        <v>1.0900000000000001</v>
      </c>
      <c r="H480">
        <f>VLOOKUP(A480,away!$A$2:$E$405,3,FALSE)</f>
        <v>1.05633802816901</v>
      </c>
      <c r="I480">
        <f>VLOOKUP(C480,away!$B$2:$E$405,3,FALSE)</f>
        <v>0.78</v>
      </c>
      <c r="J480">
        <f>VLOOKUP(B480,home!$B$2:$E$405,4,FALSE)</f>
        <v>1.3</v>
      </c>
      <c r="K480" s="3">
        <f t="shared" si="616"/>
        <v>1.7754718309859134</v>
      </c>
      <c r="L480" s="3">
        <f t="shared" si="617"/>
        <v>1.0711267605633763</v>
      </c>
      <c r="M480" s="5">
        <f t="shared" si="618"/>
        <v>5.8041408033633529E-2</v>
      </c>
      <c r="N480" s="5">
        <f t="shared" si="619"/>
        <v>0.10305088499447583</v>
      </c>
      <c r="O480" s="5">
        <f t="shared" si="620"/>
        <v>6.2169705365603012E-2</v>
      </c>
      <c r="P480" s="5">
        <f t="shared" si="621"/>
        <v>0.11038056061732196</v>
      </c>
      <c r="Q480" s="5">
        <f t="shared" si="622"/>
        <v>9.1481971732930406E-2</v>
      </c>
      <c r="R480" s="5">
        <f t="shared" si="623"/>
        <v>3.3295817556718954E-2</v>
      </c>
      <c r="S480" s="5">
        <f t="shared" si="624"/>
        <v>5.2479206548254484E-2</v>
      </c>
      <c r="T480" s="5">
        <f t="shared" si="625"/>
        <v>9.7988788032244117E-2</v>
      </c>
      <c r="U480" s="5">
        <f t="shared" si="626"/>
        <v>5.9115786161600722E-2</v>
      </c>
      <c r="V480" s="5">
        <f t="shared" si="627"/>
        <v>1.1089179328645758E-2</v>
      </c>
      <c r="W480" s="5">
        <f t="shared" si="628"/>
        <v>5.4141221284955854E-2</v>
      </c>
      <c r="X480" s="5">
        <f t="shared" si="629"/>
        <v>5.7992110967899684E-2</v>
      </c>
      <c r="Y480" s="5">
        <f t="shared" si="630"/>
        <v>3.1058450979639118E-2</v>
      </c>
      <c r="Z480" s="5">
        <f t="shared" si="631"/>
        <v>1.1888013733279188E-2</v>
      </c>
      <c r="AA480" s="5">
        <f t="shared" si="632"/>
        <v>2.1106833509810886E-2</v>
      </c>
      <c r="AB480" s="5">
        <f t="shared" si="633"/>
        <v>1.8737294168989387E-2</v>
      </c>
      <c r="AC480" s="5">
        <f t="shared" si="634"/>
        <v>1.3180566604843588E-3</v>
      </c>
      <c r="AD480" s="5">
        <f t="shared" si="635"/>
        <v>2.4031553321653527E-2</v>
      </c>
      <c r="AE480" s="5">
        <f t="shared" si="636"/>
        <v>2.5740839860728792E-2</v>
      </c>
      <c r="AF480" s="5">
        <f t="shared" si="637"/>
        <v>1.3785851207101529E-2</v>
      </c>
      <c r="AG480" s="5">
        <f t="shared" si="638"/>
        <v>4.9221313816904576E-3</v>
      </c>
      <c r="AH480" s="5">
        <f t="shared" si="639"/>
        <v>3.1833924099150665E-3</v>
      </c>
      <c r="AI480" s="5">
        <f t="shared" si="640"/>
        <v>5.6520235507785625E-3</v>
      </c>
      <c r="AJ480" s="5">
        <f t="shared" si="641"/>
        <v>5.0175043012381593E-3</v>
      </c>
      <c r="AK480" s="5">
        <f t="shared" si="642"/>
        <v>2.9694791828996712E-3</v>
      </c>
      <c r="AL480" s="5">
        <f t="shared" si="643"/>
        <v>1.0026485437800003E-4</v>
      </c>
      <c r="AM480" s="5">
        <f t="shared" si="644"/>
        <v>8.5334691954863564E-3</v>
      </c>
      <c r="AN480" s="5">
        <f t="shared" si="645"/>
        <v>9.1404272157286637E-3</v>
      </c>
      <c r="AO480" s="5">
        <f t="shared" si="646"/>
        <v>4.8952780968743812E-3</v>
      </c>
      <c r="AP480" s="5">
        <f t="shared" si="647"/>
        <v>1.7478211233206357E-3</v>
      </c>
      <c r="AQ480" s="5">
        <f t="shared" si="648"/>
        <v>4.6803449446666839E-4</v>
      </c>
      <c r="AR480" s="5">
        <f t="shared" si="649"/>
        <v>6.8196335992687319E-4</v>
      </c>
      <c r="AS480" s="5">
        <f t="shared" si="650"/>
        <v>1.2108067353146712E-3</v>
      </c>
      <c r="AT480" s="5">
        <f t="shared" si="651"/>
        <v>1.0748766256596077E-3</v>
      </c>
      <c r="AU480" s="5">
        <f t="shared" si="652"/>
        <v>6.3613772354794145E-4</v>
      </c>
      <c r="AV480" s="5">
        <f t="shared" si="653"/>
        <v>2.8236115219671873E-4</v>
      </c>
      <c r="AW480" s="5">
        <f t="shared" si="654"/>
        <v>5.2966452033523344E-6</v>
      </c>
      <c r="AX480" s="5">
        <f t="shared" si="655"/>
        <v>2.5251556961953421E-3</v>
      </c>
      <c r="AY480" s="5">
        <f t="shared" si="656"/>
        <v>2.7047618407838744E-3</v>
      </c>
      <c r="AZ480" s="5">
        <f t="shared" si="657"/>
        <v>1.4485713943071328E-3</v>
      </c>
      <c r="BA480" s="5">
        <f t="shared" si="658"/>
        <v>5.1720119500965752E-4</v>
      </c>
      <c r="BB480" s="5">
        <f t="shared" si="659"/>
        <v>1.3849701014255039E-4</v>
      </c>
      <c r="BC480" s="5">
        <f t="shared" si="660"/>
        <v>2.966957076434062E-5</v>
      </c>
      <c r="BD480" s="5">
        <f t="shared" si="661"/>
        <v>1.2174486742356451E-4</v>
      </c>
      <c r="BE480" s="5">
        <f t="shared" si="662"/>
        <v>2.1615458267765339E-4</v>
      </c>
      <c r="BF480" s="5">
        <f t="shared" si="663"/>
        <v>1.9188818634134465E-4</v>
      </c>
      <c r="BG480" s="5">
        <f t="shared" si="664"/>
        <v>1.135640231826778E-4</v>
      </c>
      <c r="BH480" s="5">
        <f t="shared" si="665"/>
        <v>5.0407431043568935E-5</v>
      </c>
      <c r="BI480" s="5">
        <f t="shared" si="666"/>
        <v>1.7899394778044296E-5</v>
      </c>
      <c r="BJ480" s="8">
        <f t="shared" si="667"/>
        <v>0.53634269059639894</v>
      </c>
      <c r="BK480" s="8">
        <f t="shared" si="668"/>
        <v>0.23611343788350198</v>
      </c>
      <c r="BL480" s="8">
        <f t="shared" si="669"/>
        <v>0.21584564028964706</v>
      </c>
      <c r="BM480" s="8">
        <f t="shared" si="670"/>
        <v>0.53906996900656268</v>
      </c>
      <c r="BN480" s="8">
        <f t="shared" si="671"/>
        <v>0.45842034830068368</v>
      </c>
    </row>
    <row r="481" spans="1:66" x14ac:dyDescent="0.25">
      <c r="A481" t="s">
        <v>175</v>
      </c>
      <c r="B481" t="s">
        <v>279</v>
      </c>
      <c r="C481" t="s">
        <v>276</v>
      </c>
      <c r="D481" t="s">
        <v>498</v>
      </c>
      <c r="E481">
        <f>VLOOKUP(A481,home!$A$2:$E$405,3,FALSE)</f>
        <v>1.20657276995305</v>
      </c>
      <c r="F481">
        <f>VLOOKUP(B481,home!$B$2:$E$405,3,FALSE)</f>
        <v>1.93</v>
      </c>
      <c r="G481">
        <f>VLOOKUP(C481,away!$B$2:$E$405,4,FALSE)</f>
        <v>0.72</v>
      </c>
      <c r="H481">
        <f>VLOOKUP(A481,away!$A$2:$E$405,3,FALSE)</f>
        <v>1.05633802816901</v>
      </c>
      <c r="I481">
        <f>VLOOKUP(C481,away!$B$2:$E$405,3,FALSE)</f>
        <v>1.88</v>
      </c>
      <c r="J481">
        <f>VLOOKUP(B481,home!$B$2:$E$405,4,FALSE)</f>
        <v>0.76</v>
      </c>
      <c r="K481" s="3">
        <f t="shared" si="616"/>
        <v>1.6766535211267581</v>
      </c>
      <c r="L481" s="3">
        <f t="shared" si="617"/>
        <v>1.5092957746478814</v>
      </c>
      <c r="M481" s="5">
        <f t="shared" si="618"/>
        <v>4.1338984245432329E-2</v>
      </c>
      <c r="N481" s="5">
        <f t="shared" si="619"/>
        <v>6.9311153494907699E-2</v>
      </c>
      <c r="O481" s="5">
        <f t="shared" si="620"/>
        <v>6.2392754249866351E-2</v>
      </c>
      <c r="P481" s="5">
        <f t="shared" si="621"/>
        <v>0.10461103110583492</v>
      </c>
      <c r="Q481" s="5">
        <f t="shared" si="622"/>
        <v>5.8105394780297109E-2</v>
      </c>
      <c r="R481" s="5">
        <f t="shared" si="623"/>
        <v>4.7084560178983478E-2</v>
      </c>
      <c r="S481" s="5">
        <f t="shared" si="624"/>
        <v>6.6181281596409472E-2</v>
      </c>
      <c r="T481" s="5">
        <f t="shared" si="625"/>
        <v>8.7698226826149486E-2</v>
      </c>
      <c r="U481" s="5">
        <f t="shared" si="626"/>
        <v>7.8944493614797384E-2</v>
      </c>
      <c r="V481" s="5">
        <f t="shared" si="627"/>
        <v>1.8608456222990014E-2</v>
      </c>
      <c r="W481" s="5">
        <f t="shared" si="628"/>
        <v>3.2474204918281839E-2</v>
      </c>
      <c r="X481" s="5">
        <f t="shared" si="629"/>
        <v>4.9013180268212234E-2</v>
      </c>
      <c r="Y481" s="5">
        <f t="shared" si="630"/>
        <v>3.6987692940433831E-2</v>
      </c>
      <c r="Z481" s="5">
        <f t="shared" si="631"/>
        <v>2.3688175909764551E-2</v>
      </c>
      <c r="AA481" s="5">
        <f t="shared" si="632"/>
        <v>3.971686354817678E-2</v>
      </c>
      <c r="AB481" s="5">
        <f t="shared" si="633"/>
        <v>3.3295709558080804E-2</v>
      </c>
      <c r="AC481" s="5">
        <f t="shared" si="634"/>
        <v>2.9431205016090018E-3</v>
      </c>
      <c r="AD481" s="5">
        <f t="shared" si="635"/>
        <v>1.3611997505507279E-2</v>
      </c>
      <c r="AE481" s="5">
        <f t="shared" si="636"/>
        <v>2.0544530319579639E-2</v>
      </c>
      <c r="AF481" s="5">
        <f t="shared" si="637"/>
        <v>1.5503886401733424E-2</v>
      </c>
      <c r="AG481" s="5">
        <f t="shared" si="638"/>
        <v>7.7999834122523329E-3</v>
      </c>
      <c r="AH481" s="5">
        <f t="shared" si="639"/>
        <v>8.9381159524308407E-3</v>
      </c>
      <c r="AI481" s="5">
        <f t="shared" si="640"/>
        <v>1.4986123583882415E-2</v>
      </c>
      <c r="AJ481" s="5">
        <f t="shared" si="641"/>
        <v>1.2563268437478604E-2</v>
      </c>
      <c r="AK481" s="5">
        <f t="shared" si="642"/>
        <v>7.021416087519724E-3</v>
      </c>
      <c r="AL481" s="5">
        <f t="shared" si="643"/>
        <v>2.9791043583859538E-4</v>
      </c>
      <c r="AM481" s="5">
        <f t="shared" si="644"/>
        <v>4.5645207094354824E-3</v>
      </c>
      <c r="AN481" s="5">
        <f t="shared" si="645"/>
        <v>6.889211820043724E-3</v>
      </c>
      <c r="AO481" s="5">
        <f t="shared" si="646"/>
        <v>5.1989291453231187E-3</v>
      </c>
      <c r="AP481" s="5">
        <f t="shared" si="647"/>
        <v>2.6155739305766344E-3</v>
      </c>
      <c r="AQ481" s="5">
        <f t="shared" si="648"/>
        <v>9.8691867042461604E-4</v>
      </c>
      <c r="AR481" s="5">
        <f t="shared" si="649"/>
        <v>2.6980521280633362E-3</v>
      </c>
      <c r="AS481" s="5">
        <f t="shared" si="650"/>
        <v>4.5236986007009357E-3</v>
      </c>
      <c r="AT481" s="5">
        <f t="shared" si="651"/>
        <v>3.7923375936907071E-3</v>
      </c>
      <c r="AU481" s="5">
        <f t="shared" si="652"/>
        <v>2.119478726587634E-3</v>
      </c>
      <c r="AV481" s="5">
        <f t="shared" si="653"/>
        <v>8.8840786747160325E-4</v>
      </c>
      <c r="AW481" s="5">
        <f t="shared" si="654"/>
        <v>2.0941167842143861E-5</v>
      </c>
      <c r="AX481" s="5">
        <f t="shared" si="655"/>
        <v>1.2755199532885021E-3</v>
      </c>
      <c r="AY481" s="5">
        <f t="shared" si="656"/>
        <v>1.9251368759773992E-3</v>
      </c>
      <c r="AZ481" s="5">
        <f t="shared" si="657"/>
        <v>1.452800476265756E-3</v>
      </c>
      <c r="BA481" s="5">
        <f t="shared" si="658"/>
        <v>7.30901873411445E-4</v>
      </c>
      <c r="BB481" s="5">
        <f t="shared" si="659"/>
        <v>2.7578677730552857E-4</v>
      </c>
      <c r="BC481" s="5">
        <f t="shared" si="660"/>
        <v>8.324876353819804E-5</v>
      </c>
      <c r="BD481" s="5">
        <f t="shared" si="661"/>
        <v>6.7869311277762108E-4</v>
      </c>
      <c r="BE481" s="5">
        <f t="shared" si="662"/>
        <v>1.1379331973030782E-3</v>
      </c>
      <c r="BF481" s="5">
        <f t="shared" si="663"/>
        <v>9.5395985103261828E-4</v>
      </c>
      <c r="BG481" s="5">
        <f t="shared" si="664"/>
        <v>5.3315338108246579E-4</v>
      </c>
      <c r="BH481" s="5">
        <f t="shared" si="665"/>
        <v>2.234783734231381E-4</v>
      </c>
      <c r="BI481" s="5">
        <f t="shared" si="666"/>
        <v>7.4939160339116952E-5</v>
      </c>
      <c r="BJ481" s="8">
        <f t="shared" si="667"/>
        <v>0.41704879986294535</v>
      </c>
      <c r="BK481" s="8">
        <f t="shared" si="668"/>
        <v>0.23590592098409174</v>
      </c>
      <c r="BL481" s="8">
        <f t="shared" si="669"/>
        <v>0.32256743720368869</v>
      </c>
      <c r="BM481" s="8">
        <f t="shared" si="670"/>
        <v>0.61446226019703287</v>
      </c>
      <c r="BN481" s="8">
        <f t="shared" si="671"/>
        <v>0.38284387805532188</v>
      </c>
    </row>
    <row r="482" spans="1:66" x14ac:dyDescent="0.25">
      <c r="A482" t="s">
        <v>24</v>
      </c>
      <c r="B482" t="s">
        <v>327</v>
      </c>
      <c r="C482" t="s">
        <v>293</v>
      </c>
      <c r="D482" t="s">
        <v>498</v>
      </c>
      <c r="E482">
        <f>VLOOKUP(A482,home!$A$2:$E$405,3,FALSE)</f>
        <v>1.61442006269593</v>
      </c>
      <c r="F482">
        <f>VLOOKUP(B482,home!$B$2:$E$405,3,FALSE)</f>
        <v>1.06</v>
      </c>
      <c r="G482">
        <f>VLOOKUP(C482,away!$B$2:$E$405,4,FALSE)</f>
        <v>0.93</v>
      </c>
      <c r="H482">
        <f>VLOOKUP(A482,away!$A$2:$E$405,3,FALSE)</f>
        <v>1.41379310344828</v>
      </c>
      <c r="I482">
        <f>VLOOKUP(C482,away!$B$2:$E$405,3,FALSE)</f>
        <v>0.46</v>
      </c>
      <c r="J482">
        <f>VLOOKUP(B482,home!$B$2:$E$405,4,FALSE)</f>
        <v>1</v>
      </c>
      <c r="K482" s="3">
        <f t="shared" si="616"/>
        <v>1.591495297805648</v>
      </c>
      <c r="L482" s="3">
        <f t="shared" si="617"/>
        <v>0.65034482758620882</v>
      </c>
      <c r="M482" s="5">
        <f t="shared" si="618"/>
        <v>0.10626278750918235</v>
      </c>
      <c r="N482" s="5">
        <f t="shared" si="619"/>
        <v>0.16911672665258448</v>
      </c>
      <c r="O482" s="5">
        <f t="shared" si="620"/>
        <v>6.9107454221489131E-2</v>
      </c>
      <c r="P482" s="5">
        <f t="shared" si="621"/>
        <v>0.10998418843681905</v>
      </c>
      <c r="Q482" s="5">
        <f t="shared" si="622"/>
        <v>0.13457423762393564</v>
      </c>
      <c r="R482" s="5">
        <f t="shared" si="623"/>
        <v>2.2471837700298081E-2</v>
      </c>
      <c r="S482" s="5">
        <f t="shared" si="624"/>
        <v>2.8458978890094612E-2</v>
      </c>
      <c r="T482" s="5">
        <f t="shared" si="625"/>
        <v>8.7519659365083921E-2</v>
      </c>
      <c r="U482" s="5">
        <f t="shared" si="626"/>
        <v>3.576382403307609E-2</v>
      </c>
      <c r="V482" s="5">
        <f t="shared" si="627"/>
        <v>3.2728481388621883E-3</v>
      </c>
      <c r="W482" s="5">
        <f t="shared" si="628"/>
        <v>7.1391422128091159E-2</v>
      </c>
      <c r="X482" s="5">
        <f t="shared" si="629"/>
        <v>4.6429042115027699E-2</v>
      </c>
      <c r="Y482" s="5">
        <f t="shared" si="630"/>
        <v>1.5097443694645257E-2</v>
      </c>
      <c r="Z482" s="5">
        <f t="shared" si="631"/>
        <v>4.8714811382485406E-3</v>
      </c>
      <c r="AA482" s="5">
        <f t="shared" si="632"/>
        <v>7.75293932487146E-3</v>
      </c>
      <c r="AB482" s="5">
        <f t="shared" si="633"/>
        <v>6.169383239852712E-3</v>
      </c>
      <c r="AC482" s="5">
        <f t="shared" si="634"/>
        <v>2.117166054006716E-4</v>
      </c>
      <c r="AD482" s="5">
        <f t="shared" si="635"/>
        <v>2.8404778155128808E-2</v>
      </c>
      <c r="AE482" s="5">
        <f t="shared" si="636"/>
        <v>1.8472900551921755E-2</v>
      </c>
      <c r="AF482" s="5">
        <f t="shared" si="637"/>
        <v>6.0068776622283666E-3</v>
      </c>
      <c r="AG482" s="5">
        <f t="shared" si="638"/>
        <v>1.3021806058577854E-3</v>
      </c>
      <c r="AH482" s="5">
        <f t="shared" si="639"/>
        <v>7.920356402359289E-4</v>
      </c>
      <c r="AI482" s="5">
        <f t="shared" si="640"/>
        <v>1.2605209971299669E-3</v>
      </c>
      <c r="AJ482" s="5">
        <f t="shared" si="641"/>
        <v>1.0030566198588147E-3</v>
      </c>
      <c r="AK482" s="5">
        <f t="shared" si="642"/>
        <v>5.3211996464604355E-4</v>
      </c>
      <c r="AL482" s="5">
        <f t="shared" si="643"/>
        <v>8.765243061811819E-6</v>
      </c>
      <c r="AM482" s="5">
        <f t="shared" si="644"/>
        <v>9.0412141738200075E-3</v>
      </c>
      <c r="AN482" s="5">
        <f t="shared" si="645"/>
        <v>5.8799068730429598E-3</v>
      </c>
      <c r="AO482" s="5">
        <f t="shared" si="646"/>
        <v>1.9119835107860438E-3</v>
      </c>
      <c r="AP482" s="5">
        <f t="shared" si="647"/>
        <v>4.1448286222327464E-4</v>
      </c>
      <c r="AQ482" s="5">
        <f t="shared" si="648"/>
        <v>6.7389196392508472E-5</v>
      </c>
      <c r="AR482" s="5">
        <f t="shared" si="649"/>
        <v>1.0301925637827356E-4</v>
      </c>
      <c r="AS482" s="5">
        <f t="shared" si="650"/>
        <v>1.6395466210945692E-4</v>
      </c>
      <c r="AT482" s="5">
        <f t="shared" si="651"/>
        <v>1.3046653690025728E-4</v>
      </c>
      <c r="AU482" s="5">
        <f t="shared" si="652"/>
        <v>6.9212293332582156E-5</v>
      </c>
      <c r="AV482" s="5">
        <f t="shared" si="653"/>
        <v>2.753775984728744E-5</v>
      </c>
      <c r="AW482" s="5">
        <f t="shared" si="654"/>
        <v>2.5200578657717048E-7</v>
      </c>
      <c r="AX482" s="5">
        <f t="shared" si="655"/>
        <v>2.3981749740147221E-3</v>
      </c>
      <c r="AY482" s="5">
        <f t="shared" si="656"/>
        <v>1.5596406899971652E-3</v>
      </c>
      <c r="AZ482" s="5">
        <f t="shared" si="657"/>
        <v>5.0715212781632098E-4</v>
      </c>
      <c r="BA482" s="5">
        <f t="shared" si="658"/>
        <v>1.0994125437489473E-4</v>
      </c>
      <c r="BB482" s="5">
        <f t="shared" si="659"/>
        <v>1.7874931530263112E-5</v>
      </c>
      <c r="BC482" s="5">
        <f t="shared" si="660"/>
        <v>2.3249738528328509E-6</v>
      </c>
      <c r="BD482" s="5">
        <f t="shared" si="661"/>
        <v>1.1166340087897954E-5</v>
      </c>
      <c r="BE482" s="5">
        <f t="shared" si="662"/>
        <v>1.77711777435883E-5</v>
      </c>
      <c r="BF482" s="5">
        <f t="shared" si="663"/>
        <v>1.4141372907694586E-5</v>
      </c>
      <c r="BG482" s="5">
        <f t="shared" si="664"/>
        <v>7.5019761623707049E-6</v>
      </c>
      <c r="BH482" s="5">
        <f t="shared" si="665"/>
        <v>2.9848399466657608E-6</v>
      </c>
      <c r="BI482" s="5">
        <f t="shared" si="666"/>
        <v>9.5007174796420282E-7</v>
      </c>
      <c r="BJ482" s="8">
        <f t="shared" si="667"/>
        <v>0.60022535412235578</v>
      </c>
      <c r="BK482" s="8">
        <f t="shared" si="668"/>
        <v>0.24975892551341786</v>
      </c>
      <c r="BL482" s="8">
        <f t="shared" si="669"/>
        <v>0.14540187802862231</v>
      </c>
      <c r="BM482" s="8">
        <f t="shared" si="670"/>
        <v>0.38718101797412519</v>
      </c>
      <c r="BN482" s="8">
        <f t="shared" si="671"/>
        <v>0.61151723214430864</v>
      </c>
    </row>
    <row r="483" spans="1:66" x14ac:dyDescent="0.25">
      <c r="A483" t="s">
        <v>24</v>
      </c>
      <c r="B483" t="s">
        <v>292</v>
      </c>
      <c r="C483" t="s">
        <v>295</v>
      </c>
      <c r="D483" t="s">
        <v>498</v>
      </c>
      <c r="E483">
        <f>VLOOKUP(A483,home!$A$2:$E$405,3,FALSE)</f>
        <v>1.61442006269593</v>
      </c>
      <c r="F483">
        <f>VLOOKUP(B483,home!$B$2:$E$405,3,FALSE)</f>
        <v>1.63</v>
      </c>
      <c r="G483">
        <f>VLOOKUP(C483,away!$B$2:$E$405,4,FALSE)</f>
        <v>0.66</v>
      </c>
      <c r="H483">
        <f>VLOOKUP(A483,away!$A$2:$E$405,3,FALSE)</f>
        <v>1.41379310344828</v>
      </c>
      <c r="I483">
        <f>VLOOKUP(C483,away!$B$2:$E$405,3,FALSE)</f>
        <v>1.1100000000000001</v>
      </c>
      <c r="J483">
        <f>VLOOKUP(B483,home!$B$2:$E$405,4,FALSE)</f>
        <v>0.97</v>
      </c>
      <c r="K483" s="3">
        <f t="shared" si="616"/>
        <v>1.7367931034482815</v>
      </c>
      <c r="L483" s="3">
        <f t="shared" si="617"/>
        <v>1.5222310344827632</v>
      </c>
      <c r="M483" s="5">
        <f t="shared" si="618"/>
        <v>3.842587808377846E-2</v>
      </c>
      <c r="N483" s="5">
        <f t="shared" si="619"/>
        <v>6.6737800049850887E-2</v>
      </c>
      <c r="O483" s="5">
        <f t="shared" si="620"/>
        <v>5.8493064146378622E-2</v>
      </c>
      <c r="P483" s="5">
        <f t="shared" si="621"/>
        <v>0.10159035040898831</v>
      </c>
      <c r="Q483" s="5">
        <f t="shared" si="622"/>
        <v>5.7954875432945717E-2</v>
      </c>
      <c r="R483" s="5">
        <f t="shared" si="623"/>
        <v>4.4519978772804294E-2</v>
      </c>
      <c r="S483" s="5">
        <f t="shared" si="624"/>
        <v>6.7146151310579272E-2</v>
      </c>
      <c r="T483" s="5">
        <f t="shared" si="625"/>
        <v>8.822070998361263E-2</v>
      </c>
      <c r="U483" s="5">
        <f t="shared" si="626"/>
        <v>7.732199209827037E-2</v>
      </c>
      <c r="V483" s="5">
        <f t="shared" si="627"/>
        <v>1.9724557686487149E-2</v>
      </c>
      <c r="W483" s="5">
        <f t="shared" si="628"/>
        <v>3.355187598771478E-2</v>
      </c>
      <c r="X483" s="5">
        <f t="shared" si="629"/>
        <v>5.1073706893616448E-2</v>
      </c>
      <c r="Y483" s="5">
        <f t="shared" si="630"/>
        <v>3.8872990839769611E-2</v>
      </c>
      <c r="Z483" s="5">
        <f t="shared" si="631"/>
        <v>2.2589897780825503E-2</v>
      </c>
      <c r="AA483" s="5">
        <f t="shared" si="632"/>
        <v>3.9233978673339366E-2</v>
      </c>
      <c r="AB483" s="5">
        <f t="shared" si="633"/>
        <v>3.4070651790346393E-2</v>
      </c>
      <c r="AC483" s="5">
        <f t="shared" si="634"/>
        <v>3.2592370476604228E-3</v>
      </c>
      <c r="AD483" s="5">
        <f t="shared" si="635"/>
        <v>1.4568166705803761E-2</v>
      </c>
      <c r="AE483" s="5">
        <f t="shared" si="636"/>
        <v>2.2176115475093006E-2</v>
      </c>
      <c r="AF483" s="5">
        <f t="shared" si="637"/>
        <v>1.6878585600230027E-2</v>
      </c>
      <c r="AG483" s="5">
        <f t="shared" si="638"/>
        <v>8.5643689396146718E-3</v>
      </c>
      <c r="AH483" s="5">
        <f t="shared" si="639"/>
        <v>8.5967608669414736E-3</v>
      </c>
      <c r="AI483" s="5">
        <f t="shared" si="640"/>
        <v>1.493079498569802E-2</v>
      </c>
      <c r="AJ483" s="5">
        <f t="shared" si="641"/>
        <v>1.2965850880080256E-2</v>
      </c>
      <c r="AK483" s="5">
        <f t="shared" si="642"/>
        <v>7.5063334629540714E-3</v>
      </c>
      <c r="AL483" s="5">
        <f t="shared" si="643"/>
        <v>3.446708835289374E-4</v>
      </c>
      <c r="AM483" s="5">
        <f t="shared" si="644"/>
        <v>5.0603782929049676E-3</v>
      </c>
      <c r="AN483" s="5">
        <f t="shared" si="645"/>
        <v>7.7030648836828482E-3</v>
      </c>
      <c r="AO483" s="5">
        <f t="shared" si="646"/>
        <v>5.8629222132881957E-3</v>
      </c>
      <c r="AP483" s="5">
        <f t="shared" si="647"/>
        <v>2.9749073819418863E-3</v>
      </c>
      <c r="AQ483" s="5">
        <f t="shared" si="648"/>
        <v>1.1321240853759519E-3</v>
      </c>
      <c r="AR483" s="5">
        <f t="shared" si="649"/>
        <v>2.6172512375370505E-3</v>
      </c>
      <c r="AS483" s="5">
        <f t="shared" si="650"/>
        <v>4.5456238993458291E-3</v>
      </c>
      <c r="AT483" s="5">
        <f t="shared" si="651"/>
        <v>3.9474041196267615E-3</v>
      </c>
      <c r="AU483" s="5">
        <f t="shared" si="652"/>
        <v>2.2852747504970312E-3</v>
      </c>
      <c r="AV483" s="5">
        <f t="shared" si="653"/>
        <v>9.9226235653693436E-4</v>
      </c>
      <c r="AW483" s="5">
        <f t="shared" si="654"/>
        <v>2.5312250189788199E-5</v>
      </c>
      <c r="AX483" s="5">
        <f t="shared" si="655"/>
        <v>1.4648050199927889E-3</v>
      </c>
      <c r="AY483" s="5">
        <f t="shared" si="656"/>
        <v>2.2297716608991676E-3</v>
      </c>
      <c r="AZ483" s="5">
        <f t="shared" si="657"/>
        <v>1.6971138110154452E-3</v>
      </c>
      <c r="BA483" s="5">
        <f t="shared" si="658"/>
        <v>8.611331040590083E-4</v>
      </c>
      <c r="BB483" s="5">
        <f t="shared" si="659"/>
        <v>3.2771088395477444E-4</v>
      </c>
      <c r="BC483" s="5">
        <f t="shared" si="660"/>
        <v>9.9770335578747382E-5</v>
      </c>
      <c r="BD483" s="5">
        <f t="shared" si="661"/>
        <v>6.6401017646955341E-4</v>
      </c>
      <c r="BE483" s="5">
        <f t="shared" si="662"/>
        <v>1.1532482951117965E-3</v>
      </c>
      <c r="BF483" s="5">
        <f t="shared" si="663"/>
        <v>1.0014768427568286E-3</v>
      </c>
      <c r="BG483" s="5">
        <f t="shared" si="664"/>
        <v>5.797860245877395E-4</v>
      </c>
      <c r="BH483" s="5">
        <f t="shared" si="665"/>
        <v>2.5174209224492053E-4</v>
      </c>
      <c r="BI483" s="5">
        <f t="shared" si="666"/>
        <v>8.7444785931723807E-5</v>
      </c>
      <c r="BJ483" s="8">
        <f t="shared" si="667"/>
        <v>0.4280128975809453</v>
      </c>
      <c r="BK483" s="8">
        <f t="shared" si="668"/>
        <v>0.23272061708192171</v>
      </c>
      <c r="BL483" s="8">
        <f t="shared" si="669"/>
        <v>0.31576493025745905</v>
      </c>
      <c r="BM483" s="8">
        <f t="shared" si="670"/>
        <v>0.62916193639569606</v>
      </c>
      <c r="BN483" s="8">
        <f t="shared" si="671"/>
        <v>0.36772194689474624</v>
      </c>
    </row>
    <row r="484" spans="1:66" x14ac:dyDescent="0.25">
      <c r="A484" t="s">
        <v>24</v>
      </c>
      <c r="B484" t="s">
        <v>180</v>
      </c>
      <c r="C484" t="s">
        <v>183</v>
      </c>
      <c r="D484" t="s">
        <v>498</v>
      </c>
      <c r="E484">
        <f>VLOOKUP(A484,home!$A$2:$E$405,3,FALSE)</f>
        <v>1.61442006269593</v>
      </c>
      <c r="F484">
        <f>VLOOKUP(B484,home!$B$2:$E$405,3,FALSE)</f>
        <v>1.1200000000000001</v>
      </c>
      <c r="G484">
        <f>VLOOKUP(C484,away!$B$2:$E$405,4,FALSE)</f>
        <v>1.32</v>
      </c>
      <c r="H484">
        <f>VLOOKUP(A484,away!$A$2:$E$405,3,FALSE)</f>
        <v>1.41379310344828</v>
      </c>
      <c r="I484">
        <f>VLOOKUP(C484,away!$B$2:$E$405,3,FALSE)</f>
        <v>0.81</v>
      </c>
      <c r="J484">
        <f>VLOOKUP(B484,home!$B$2:$E$405,4,FALSE)</f>
        <v>1.06</v>
      </c>
      <c r="K484" s="3">
        <f t="shared" si="616"/>
        <v>2.3867586206896632</v>
      </c>
      <c r="L484" s="3">
        <f t="shared" si="617"/>
        <v>1.2138827586206935</v>
      </c>
      <c r="M484" s="5">
        <f t="shared" si="618"/>
        <v>2.7306203195876205E-2</v>
      </c>
      <c r="N484" s="5">
        <f t="shared" si="619"/>
        <v>6.5173315876061164E-2</v>
      </c>
      <c r="O484" s="5">
        <f t="shared" si="620"/>
        <v>3.3146529262867402E-2</v>
      </c>
      <c r="P484" s="5">
        <f t="shared" si="621"/>
        <v>7.9112764464090962E-2</v>
      </c>
      <c r="Q484" s="5">
        <f t="shared" si="622"/>
        <v>7.7776486753059745E-2</v>
      </c>
      <c r="R484" s="5">
        <f t="shared" si="623"/>
        <v>2.0118000190155517E-2</v>
      </c>
      <c r="S484" s="5">
        <f t="shared" si="624"/>
        <v>5.730226806207854E-2</v>
      </c>
      <c r="T484" s="5">
        <f t="shared" si="625"/>
        <v>9.4411536295629969E-2</v>
      </c>
      <c r="U484" s="5">
        <f t="shared" si="626"/>
        <v>4.801681038488996E-2</v>
      </c>
      <c r="V484" s="5">
        <f t="shared" si="627"/>
        <v>1.8446524175128938E-2</v>
      </c>
      <c r="W484" s="5">
        <f t="shared" si="628"/>
        <v>6.1877900081606908E-2</v>
      </c>
      <c r="X484" s="5">
        <f t="shared" si="629"/>
        <v>7.5112516048716632E-2</v>
      </c>
      <c r="Y484" s="5">
        <f t="shared" si="630"/>
        <v>4.5588894094078639E-2</v>
      </c>
      <c r="Z484" s="5">
        <f t="shared" si="631"/>
        <v>8.1402978562525388E-3</v>
      </c>
      <c r="AA484" s="5">
        <f t="shared" si="632"/>
        <v>1.942892608339233E-2</v>
      </c>
      <c r="AB484" s="5">
        <f t="shared" si="633"/>
        <v>2.3186078410139449E-2</v>
      </c>
      <c r="AC484" s="5">
        <f t="shared" si="634"/>
        <v>3.3402564057050232E-3</v>
      </c>
      <c r="AD484" s="5">
        <f t="shared" si="635"/>
        <v>3.692190286248722E-2</v>
      </c>
      <c r="AE484" s="5">
        <f t="shared" si="636"/>
        <v>4.4818861300241264E-2</v>
      </c>
      <c r="AF484" s="5">
        <f t="shared" si="637"/>
        <v>2.720242149668756E-2</v>
      </c>
      <c r="AG484" s="5">
        <f t="shared" si="638"/>
        <v>1.1006850149187316E-2</v>
      </c>
      <c r="AH484" s="5">
        <f t="shared" si="639"/>
        <v>2.4703418044354874E-3</v>
      </c>
      <c r="AI484" s="5">
        <f t="shared" si="640"/>
        <v>5.8961095977864576E-3</v>
      </c>
      <c r="AJ484" s="5">
        <f t="shared" si="641"/>
        <v>7.0362952055239457E-3</v>
      </c>
      <c r="AK484" s="5">
        <f t="shared" si="642"/>
        <v>5.5979794131672082E-3</v>
      </c>
      <c r="AL484" s="5">
        <f t="shared" si="643"/>
        <v>3.8710166533019994E-4</v>
      </c>
      <c r="AM484" s="5">
        <f t="shared" si="644"/>
        <v>1.762473398986155E-2</v>
      </c>
      <c r="AN484" s="5">
        <f t="shared" si="645"/>
        <v>2.1394360715569043E-2</v>
      </c>
      <c r="AO484" s="5">
        <f t="shared" si="646"/>
        <v>1.2985122802170575E-2</v>
      </c>
      <c r="AP484" s="5">
        <f t="shared" si="647"/>
        <v>5.2541388960424288E-3</v>
      </c>
      <c r="AQ484" s="5">
        <f t="shared" si="648"/>
        <v>1.5944771543260673E-3</v>
      </c>
      <c r="AR484" s="5">
        <f t="shared" si="649"/>
        <v>5.9974106486083425E-4</v>
      </c>
      <c r="AS484" s="5">
        <f t="shared" si="650"/>
        <v>1.4314371567381943E-3</v>
      </c>
      <c r="AT484" s="5">
        <f t="shared" si="651"/>
        <v>1.7082474869101931E-3</v>
      </c>
      <c r="AU484" s="5">
        <f t="shared" si="652"/>
        <v>1.359058138551452E-3</v>
      </c>
      <c r="AV484" s="5">
        <f t="shared" si="653"/>
        <v>8.1093593205153105E-4</v>
      </c>
      <c r="AW484" s="5">
        <f t="shared" si="654"/>
        <v>3.1153567167752994E-5</v>
      </c>
      <c r="AX484" s="5">
        <f t="shared" si="655"/>
        <v>7.0109976312773626E-3</v>
      </c>
      <c r="AY484" s="5">
        <f t="shared" si="656"/>
        <v>8.5105291453381124E-3</v>
      </c>
      <c r="AZ484" s="5">
        <f t="shared" si="657"/>
        <v>5.1653922981324211E-3</v>
      </c>
      <c r="BA484" s="5">
        <f t="shared" si="658"/>
        <v>2.0900602174050223E-3</v>
      </c>
      <c r="BB484" s="5">
        <f t="shared" si="659"/>
        <v>6.342720155967438E-4</v>
      </c>
      <c r="BC484" s="5">
        <f t="shared" si="660"/>
        <v>1.5398637280169658E-4</v>
      </c>
      <c r="BD484" s="5">
        <f t="shared" si="661"/>
        <v>1.2133588971189695E-4</v>
      </c>
      <c r="BE484" s="5">
        <f t="shared" si="662"/>
        <v>2.8959948076892026E-4</v>
      </c>
      <c r="BF484" s="5">
        <f t="shared" si="663"/>
        <v>3.4560202863623539E-4</v>
      </c>
      <c r="BG484" s="5">
        <f t="shared" si="664"/>
        <v>2.7495620705845689E-4</v>
      </c>
      <c r="BH484" s="5">
        <f t="shared" si="665"/>
        <v>1.6406352437722596E-4</v>
      </c>
      <c r="BI484" s="5">
        <f t="shared" si="666"/>
        <v>7.8316006229614589E-5</v>
      </c>
      <c r="BJ484" s="8">
        <f t="shared" si="667"/>
        <v>0.62230875619627735</v>
      </c>
      <c r="BK484" s="8">
        <f t="shared" si="668"/>
        <v>0.19440564711354799</v>
      </c>
      <c r="BL484" s="8">
        <f t="shared" si="669"/>
        <v>0.1720803632682523</v>
      </c>
      <c r="BM484" s="8">
        <f t="shared" si="670"/>
        <v>0.68582238911404869</v>
      </c>
      <c r="BN484" s="8">
        <f t="shared" si="671"/>
        <v>0.30263329974211101</v>
      </c>
    </row>
    <row r="485" spans="1:66" s="10" customFormat="1" x14ac:dyDescent="0.25">
      <c r="A485" t="s">
        <v>24</v>
      </c>
      <c r="B485" t="s">
        <v>25</v>
      </c>
      <c r="C485" t="s">
        <v>289</v>
      </c>
      <c r="D485" t="s">
        <v>498</v>
      </c>
      <c r="E485">
        <f>VLOOKUP(A485,home!$A$2:$E$405,3,FALSE)</f>
        <v>1.61442006269593</v>
      </c>
      <c r="F485">
        <f>VLOOKUP(B485,home!$B$2:$E$405,3,FALSE)</f>
        <v>1.1599999999999999</v>
      </c>
      <c r="G485">
        <f>VLOOKUP(C485,away!$B$2:$E$405,4,FALSE)</f>
        <v>1.2</v>
      </c>
      <c r="H485">
        <f>VLOOKUP(A485,away!$A$2:$E$405,3,FALSE)</f>
        <v>1.41379310344828</v>
      </c>
      <c r="I485">
        <f>VLOOKUP(C485,away!$B$2:$E$405,3,FALSE)</f>
        <v>0.77</v>
      </c>
      <c r="J485">
        <f>VLOOKUP(B485,home!$B$2:$E$405,4,FALSE)</f>
        <v>0.94</v>
      </c>
      <c r="K485" s="3">
        <f t="shared" si="616"/>
        <v>2.2472727272727342</v>
      </c>
      <c r="L485" s="3">
        <f t="shared" si="617"/>
        <v>1.0233034482758649</v>
      </c>
      <c r="M485" s="5">
        <f t="shared" si="618"/>
        <v>3.798453500864634E-2</v>
      </c>
      <c r="N485" s="5">
        <f t="shared" si="619"/>
        <v>8.5361609583067322E-2</v>
      </c>
      <c r="O485" s="5">
        <f t="shared" si="620"/>
        <v>3.8869705655503115E-2</v>
      </c>
      <c r="P485" s="5">
        <f t="shared" si="621"/>
        <v>8.7350829436730906E-2</v>
      </c>
      <c r="Q485" s="5">
        <f t="shared" si="622"/>
        <v>9.5915408586065051E-2</v>
      </c>
      <c r="R485" s="5">
        <f t="shared" si="623"/>
        <v>1.9887751915372114E-2</v>
      </c>
      <c r="S485" s="5">
        <f t="shared" si="624"/>
        <v>5.0218907520837207E-2</v>
      </c>
      <c r="T485" s="5">
        <f t="shared" si="625"/>
        <v>9.8150568348908868E-2</v>
      </c>
      <c r="U485" s="5">
        <f t="shared" si="626"/>
        <v>4.4693202486181832E-2</v>
      </c>
      <c r="V485" s="5">
        <f t="shared" si="627"/>
        <v>1.2831722829517873E-2</v>
      </c>
      <c r="W485" s="5">
        <f t="shared" si="628"/>
        <v>7.1849360613561675E-2</v>
      </c>
      <c r="X485" s="5">
        <f t="shared" si="629"/>
        <v>7.3523698472273774E-2</v>
      </c>
      <c r="Y485" s="5">
        <f t="shared" si="630"/>
        <v>3.7618527088336344E-2</v>
      </c>
      <c r="Z485" s="5">
        <f t="shared" si="631"/>
        <v>6.7837350378184072E-3</v>
      </c>
      <c r="AA485" s="5">
        <f t="shared" si="632"/>
        <v>1.5244902739533777E-2</v>
      </c>
      <c r="AB485" s="5">
        <f t="shared" si="633"/>
        <v>1.7129727078239829E-2</v>
      </c>
      <c r="AC485" s="5">
        <f t="shared" si="634"/>
        <v>1.8442729916357439E-3</v>
      </c>
      <c r="AD485" s="5">
        <f t="shared" si="635"/>
        <v>4.0366277144710222E-2</v>
      </c>
      <c r="AE485" s="5">
        <f t="shared" si="636"/>
        <v>4.1306950596241204E-2</v>
      </c>
      <c r="AF485" s="5">
        <f t="shared" si="637"/>
        <v>2.1134772491447209E-2</v>
      </c>
      <c r="AG485" s="5">
        <f t="shared" si="638"/>
        <v>7.2090951896746081E-3</v>
      </c>
      <c r="AH485" s="5">
        <f t="shared" si="639"/>
        <v>1.7354548640973449E-3</v>
      </c>
      <c r="AI485" s="5">
        <f t="shared" si="640"/>
        <v>3.9000403854987727E-3</v>
      </c>
      <c r="AJ485" s="5">
        <f t="shared" si="641"/>
        <v>4.3822271967968174E-3</v>
      </c>
      <c r="AK485" s="5">
        <f t="shared" si="642"/>
        <v>3.2826865546914438E-3</v>
      </c>
      <c r="AL485" s="5">
        <f t="shared" si="643"/>
        <v>1.6964670015359967E-4</v>
      </c>
      <c r="AM485" s="5">
        <f t="shared" si="644"/>
        <v>1.8142806745767997E-2</v>
      </c>
      <c r="AN485" s="5">
        <f t="shared" si="645"/>
        <v>1.8565596704347015E-2</v>
      </c>
      <c r="AO485" s="5">
        <f t="shared" si="646"/>
        <v>9.4991195634286669E-3</v>
      </c>
      <c r="AP485" s="5">
        <f t="shared" si="647"/>
        <v>3.2401606016137616E-3</v>
      </c>
      <c r="AQ485" s="5">
        <f t="shared" si="648"/>
        <v>8.289168791497406E-4</v>
      </c>
      <c r="AR485" s="5">
        <f t="shared" si="649"/>
        <v>3.5517938935158728E-4</v>
      </c>
      <c r="AS485" s="5">
        <f t="shared" si="650"/>
        <v>7.9818495497920581E-4</v>
      </c>
      <c r="AT485" s="5">
        <f t="shared" si="651"/>
        <v>8.9686964032209245E-4</v>
      </c>
      <c r="AU485" s="5">
        <f t="shared" si="652"/>
        <v>6.7183689420491485E-4</v>
      </c>
      <c r="AV485" s="5">
        <f t="shared" si="653"/>
        <v>3.7745018238058057E-4</v>
      </c>
      <c r="AW485" s="5">
        <f t="shared" si="654"/>
        <v>1.0836851809301503E-5</v>
      </c>
      <c r="AX485" s="5">
        <f t="shared" si="655"/>
        <v>6.7953057993240364E-3</v>
      </c>
      <c r="AY485" s="5">
        <f t="shared" si="656"/>
        <v>6.9536598565372691E-3</v>
      </c>
      <c r="AZ485" s="5">
        <f t="shared" si="657"/>
        <v>3.5578520546660219E-3</v>
      </c>
      <c r="BA485" s="5">
        <f t="shared" si="658"/>
        <v>1.2135874253317038E-3</v>
      </c>
      <c r="BB485" s="5">
        <f t="shared" si="659"/>
        <v>3.1046704928154025E-4</v>
      </c>
      <c r="BC485" s="5">
        <f t="shared" si="660"/>
        <v>6.3540400421166634E-5</v>
      </c>
      <c r="BD485" s="5">
        <f t="shared" si="661"/>
        <v>6.0576048979999192E-5</v>
      </c>
      <c r="BE485" s="5">
        <f t="shared" si="662"/>
        <v>1.361309027986895E-4</v>
      </c>
      <c r="BF485" s="5">
        <f t="shared" si="663"/>
        <v>1.5296163259925525E-4</v>
      </c>
      <c r="BG485" s="5">
        <f t="shared" si="664"/>
        <v>1.145821684198061E-4</v>
      </c>
      <c r="BH485" s="5">
        <f t="shared" si="665"/>
        <v>6.4374345530400344E-5</v>
      </c>
      <c r="BI485" s="5">
        <f t="shared" si="666"/>
        <v>2.893334220930003E-5</v>
      </c>
      <c r="BJ485" s="8">
        <f t="shared" si="667"/>
        <v>0.64160728119415511</v>
      </c>
      <c r="BK485" s="8">
        <f t="shared" si="668"/>
        <v>0.19735357434405892</v>
      </c>
      <c r="BL485" s="8">
        <f t="shared" si="669"/>
        <v>0.15278277837769086</v>
      </c>
      <c r="BM485" s="8">
        <f t="shared" si="670"/>
        <v>0.62621470576361049</v>
      </c>
      <c r="BN485" s="8">
        <f t="shared" si="671"/>
        <v>0.36536984018538488</v>
      </c>
    </row>
    <row r="486" spans="1:66" x14ac:dyDescent="0.25">
      <c r="A486" t="s">
        <v>24</v>
      </c>
      <c r="B486" t="s">
        <v>182</v>
      </c>
      <c r="C486" t="s">
        <v>26</v>
      </c>
      <c r="D486" t="s">
        <v>498</v>
      </c>
      <c r="E486">
        <f>VLOOKUP(A486,home!$A$2:$E$405,3,FALSE)</f>
        <v>1.61442006269593</v>
      </c>
      <c r="F486">
        <f>VLOOKUP(B486,home!$B$2:$E$405,3,FALSE)</f>
        <v>0.95</v>
      </c>
      <c r="G486">
        <f>VLOOKUP(C486,away!$B$2:$E$405,4,FALSE)</f>
        <v>1.1100000000000001</v>
      </c>
      <c r="H486">
        <f>VLOOKUP(A486,away!$A$2:$E$405,3,FALSE)</f>
        <v>1.41379310344828</v>
      </c>
      <c r="I486">
        <f>VLOOKUP(C486,away!$B$2:$E$405,3,FALSE)</f>
        <v>0.87</v>
      </c>
      <c r="J486">
        <f>VLOOKUP(B486,home!$B$2:$E$405,4,FALSE)</f>
        <v>1.23</v>
      </c>
      <c r="K486" s="3">
        <f t="shared" si="616"/>
        <v>1.7024059561128584</v>
      </c>
      <c r="L486" s="3">
        <f t="shared" si="617"/>
        <v>1.5129000000000044</v>
      </c>
      <c r="M486" s="5">
        <f t="shared" si="618"/>
        <v>4.0143049933038168E-2</v>
      </c>
      <c r="N486" s="5">
        <f t="shared" si="619"/>
        <v>6.8339767302540058E-2</v>
      </c>
      <c r="O486" s="5">
        <f t="shared" si="620"/>
        <v>6.0732420243693623E-2</v>
      </c>
      <c r="P486" s="5">
        <f t="shared" si="621"/>
        <v>0.10339123395201315</v>
      </c>
      <c r="Q486" s="5">
        <f t="shared" si="622"/>
        <v>5.8171013447605495E-2</v>
      </c>
      <c r="R486" s="5">
        <f t="shared" si="623"/>
        <v>4.594103929334218E-2</v>
      </c>
      <c r="S486" s="5">
        <f t="shared" si="624"/>
        <v>6.6572839357941643E-2</v>
      </c>
      <c r="T486" s="5">
        <f t="shared" si="625"/>
        <v>8.80069262448826E-2</v>
      </c>
      <c r="U486" s="5">
        <f t="shared" si="626"/>
        <v>7.821029892300059E-2</v>
      </c>
      <c r="V486" s="5">
        <f t="shared" si="627"/>
        <v>1.9051445103859019E-2</v>
      </c>
      <c r="W486" s="5">
        <f t="shared" si="628"/>
        <v>3.3010226588774921E-2</v>
      </c>
      <c r="X486" s="5">
        <f t="shared" si="629"/>
        <v>4.9941171806157723E-2</v>
      </c>
      <c r="Y486" s="5">
        <f t="shared" si="630"/>
        <v>3.7777999412768125E-2</v>
      </c>
      <c r="Z486" s="5">
        <f t="shared" si="631"/>
        <v>2.3168066115632525E-2</v>
      </c>
      <c r="AA486" s="5">
        <f t="shared" si="632"/>
        <v>3.9441453746869304E-2</v>
      </c>
      <c r="AB486" s="5">
        <f t="shared" si="633"/>
        <v>3.3572682888210068E-2</v>
      </c>
      <c r="AC486" s="5">
        <f t="shared" si="634"/>
        <v>3.066770619607145E-3</v>
      </c>
      <c r="AD486" s="5">
        <f t="shared" si="635"/>
        <v>1.4049201589341372E-2</v>
      </c>
      <c r="AE486" s="5">
        <f t="shared" si="636"/>
        <v>2.1255037084514622E-2</v>
      </c>
      <c r="AF486" s="5">
        <f t="shared" si="637"/>
        <v>1.6078372802581134E-2</v>
      </c>
      <c r="AG486" s="5">
        <f t="shared" si="638"/>
        <v>8.1083234043416892E-3</v>
      </c>
      <c r="AH486" s="5">
        <f t="shared" si="639"/>
        <v>8.7627418065851399E-3</v>
      </c>
      <c r="AI486" s="5">
        <f t="shared" si="640"/>
        <v>1.491774384340969E-2</v>
      </c>
      <c r="AJ486" s="5">
        <f t="shared" si="641"/>
        <v>1.2698027985393292E-2</v>
      </c>
      <c r="AK486" s="5">
        <f t="shared" si="642"/>
        <v>7.205732824407101E-3</v>
      </c>
      <c r="AL486" s="5">
        <f t="shared" si="643"/>
        <v>3.1594729263259504E-4</v>
      </c>
      <c r="AM486" s="5">
        <f t="shared" si="644"/>
        <v>4.7834888928649962E-3</v>
      </c>
      <c r="AN486" s="5">
        <f t="shared" si="645"/>
        <v>7.2369403460154731E-3</v>
      </c>
      <c r="AO486" s="5">
        <f t="shared" si="646"/>
        <v>5.4743835247434217E-3</v>
      </c>
      <c r="AP486" s="5">
        <f t="shared" si="647"/>
        <v>2.7607316115281152E-3</v>
      </c>
      <c r="AQ486" s="5">
        <f t="shared" si="648"/>
        <v>1.0441777137702246E-3</v>
      </c>
      <c r="AR486" s="5">
        <f t="shared" si="649"/>
        <v>2.6514304158365355E-3</v>
      </c>
      <c r="AS486" s="5">
        <f t="shared" si="650"/>
        <v>4.5138109321389104E-3</v>
      </c>
      <c r="AT486" s="5">
        <f t="shared" si="651"/>
        <v>3.8421693078203082E-3</v>
      </c>
      <c r="AU486" s="5">
        <f t="shared" si="652"/>
        <v>2.1803106380091039E-3</v>
      </c>
      <c r="AV486" s="5">
        <f t="shared" si="653"/>
        <v>9.2794345408073132E-4</v>
      </c>
      <c r="AW486" s="5">
        <f t="shared" si="654"/>
        <v>2.2604009981229363E-5</v>
      </c>
      <c r="AX486" s="5">
        <f t="shared" si="655"/>
        <v>1.3572399970355109E-3</v>
      </c>
      <c r="AY486" s="5">
        <f t="shared" si="656"/>
        <v>2.0533683915150303E-3</v>
      </c>
      <c r="AZ486" s="5">
        <f t="shared" si="657"/>
        <v>1.5532705197615494E-3</v>
      </c>
      <c r="BA486" s="5">
        <f t="shared" si="658"/>
        <v>7.8331432311575151E-4</v>
      </c>
      <c r="BB486" s="5">
        <f t="shared" si="659"/>
        <v>2.9626905986045605E-4</v>
      </c>
      <c r="BC486" s="5">
        <f t="shared" si="660"/>
        <v>8.9645092132576931E-5</v>
      </c>
      <c r="BD486" s="5">
        <f t="shared" si="661"/>
        <v>6.6855817935318517E-4</v>
      </c>
      <c r="BE486" s="5">
        <f t="shared" si="662"/>
        <v>1.1381574265388308E-3</v>
      </c>
      <c r="BF486" s="5">
        <f t="shared" si="663"/>
        <v>9.6880299096689453E-4</v>
      </c>
      <c r="BG486" s="5">
        <f t="shared" si="664"/>
        <v>5.4976532737399772E-4</v>
      </c>
      <c r="BH486" s="5">
        <f t="shared" si="665"/>
        <v>2.3398094194645734E-4</v>
      </c>
      <c r="BI486" s="5">
        <f t="shared" si="666"/>
        <v>7.9666109837309162E-5</v>
      </c>
      <c r="BJ486" s="8">
        <f t="shared" si="667"/>
        <v>0.42217086915585089</v>
      </c>
      <c r="BK486" s="8">
        <f t="shared" si="668"/>
        <v>0.23459465465060678</v>
      </c>
      <c r="BL486" s="8">
        <f t="shared" si="669"/>
        <v>0.3192367372788133</v>
      </c>
      <c r="BM486" s="8">
        <f t="shared" si="670"/>
        <v>0.62042103864713682</v>
      </c>
      <c r="BN486" s="8">
        <f t="shared" si="671"/>
        <v>0.37671852417223273</v>
      </c>
    </row>
    <row r="487" spans="1:66" x14ac:dyDescent="0.25">
      <c r="A487" t="s">
        <v>24</v>
      </c>
      <c r="B487" t="s">
        <v>286</v>
      </c>
      <c r="C487" t="s">
        <v>294</v>
      </c>
      <c r="D487" t="s">
        <v>498</v>
      </c>
      <c r="E487">
        <f>VLOOKUP(A487,home!$A$2:$E$405,3,FALSE)</f>
        <v>1.61442006269593</v>
      </c>
      <c r="F487">
        <f>VLOOKUP(B487,home!$B$2:$E$405,3,FALSE)</f>
        <v>1.66</v>
      </c>
      <c r="G487">
        <f>VLOOKUP(C487,away!$B$2:$E$405,4,FALSE)</f>
        <v>0.51</v>
      </c>
      <c r="H487">
        <f>VLOOKUP(A487,away!$A$2:$E$405,3,FALSE)</f>
        <v>1.41379310344828</v>
      </c>
      <c r="I487">
        <f>VLOOKUP(C487,away!$B$2:$E$405,3,FALSE)</f>
        <v>1.17</v>
      </c>
      <c r="J487">
        <f>VLOOKUP(B487,home!$B$2:$E$405,4,FALSE)</f>
        <v>0.75</v>
      </c>
      <c r="K487" s="3">
        <f t="shared" si="616"/>
        <v>1.3667680250783742</v>
      </c>
      <c r="L487" s="3">
        <f t="shared" si="617"/>
        <v>1.2406034482758657</v>
      </c>
      <c r="M487" s="5">
        <f t="shared" si="618"/>
        <v>7.3728085524126005E-2</v>
      </c>
      <c r="N487" s="5">
        <f t="shared" si="619"/>
        <v>0.10076918984461916</v>
      </c>
      <c r="O487" s="5">
        <f t="shared" si="620"/>
        <v>9.1467317136008655E-2</v>
      </c>
      <c r="P487" s="5">
        <f t="shared" si="621"/>
        <v>0.12501460440119988</v>
      </c>
      <c r="Q487" s="5">
        <f t="shared" si="622"/>
        <v>6.8864053296338962E-2</v>
      </c>
      <c r="R487" s="5">
        <f t="shared" si="623"/>
        <v>5.6737334521737279E-2</v>
      </c>
      <c r="S487" s="5">
        <f t="shared" si="624"/>
        <v>5.299422602148797E-2</v>
      </c>
      <c r="T487" s="5">
        <f t="shared" si="625"/>
        <v>8.5432981981691108E-2</v>
      </c>
      <c r="U487" s="5">
        <f t="shared" si="626"/>
        <v>7.7546774652485911E-2</v>
      </c>
      <c r="V487" s="5">
        <f t="shared" si="627"/>
        <v>9.9842130181270819E-3</v>
      </c>
      <c r="W487" s="5">
        <f t="shared" si="628"/>
        <v>3.1373728707576369E-2</v>
      </c>
      <c r="X487" s="5">
        <f t="shared" si="629"/>
        <v>3.8922356019890761E-2</v>
      </c>
      <c r="Y487" s="5">
        <f t="shared" si="630"/>
        <v>2.4143604546648698E-2</v>
      </c>
      <c r="Z487" s="5">
        <f t="shared" si="631"/>
        <v>2.346284428454953E-2</v>
      </c>
      <c r="AA487" s="5">
        <f t="shared" si="632"/>
        <v>3.2068265345515178E-2</v>
      </c>
      <c r="AB487" s="5">
        <f t="shared" si="633"/>
        <v>2.1914939846989528E-2</v>
      </c>
      <c r="AC487" s="5">
        <f t="shared" si="634"/>
        <v>1.0580876607649981E-3</v>
      </c>
      <c r="AD487" s="5">
        <f t="shared" si="635"/>
        <v>1.0720152306249715E-2</v>
      </c>
      <c r="AE487" s="5">
        <f t="shared" si="636"/>
        <v>1.3299457917175871E-2</v>
      </c>
      <c r="AF487" s="5">
        <f t="shared" si="637"/>
        <v>8.2496766761240778E-3</v>
      </c>
      <c r="AG487" s="5">
        <f t="shared" si="638"/>
        <v>3.4115257771868378E-3</v>
      </c>
      <c r="AH487" s="5">
        <f t="shared" si="639"/>
        <v>7.2770213814429578E-3</v>
      </c>
      <c r="AI487" s="5">
        <f t="shared" si="640"/>
        <v>9.9460001419678923E-3</v>
      </c>
      <c r="AJ487" s="5">
        <f t="shared" si="641"/>
        <v>6.7969374857333445E-3</v>
      </c>
      <c r="AK487" s="5">
        <f t="shared" si="642"/>
        <v>3.0966122746523112E-3</v>
      </c>
      <c r="AL487" s="5">
        <f t="shared" si="643"/>
        <v>7.1764462289770049E-5</v>
      </c>
      <c r="AM487" s="5">
        <f t="shared" si="644"/>
        <v>2.9303922792304569E-3</v>
      </c>
      <c r="AN487" s="5">
        <f t="shared" si="645"/>
        <v>3.6354547664142782E-3</v>
      </c>
      <c r="AO487" s="5">
        <f t="shared" si="646"/>
        <v>2.2550788596322436E-3</v>
      </c>
      <c r="AP487" s="5">
        <f t="shared" si="647"/>
        <v>9.3255286979792293E-4</v>
      </c>
      <c r="AQ487" s="5">
        <f t="shared" si="648"/>
        <v>2.8923207649271434E-4</v>
      </c>
      <c r="AR487" s="5">
        <f t="shared" si="649"/>
        <v>1.805579563799067E-3</v>
      </c>
      <c r="AS487" s="5">
        <f t="shared" si="650"/>
        <v>2.4678084145355228E-3</v>
      </c>
      <c r="AT487" s="5">
        <f t="shared" si="651"/>
        <v>1.6864608165032557E-3</v>
      </c>
      <c r="AU487" s="5">
        <f t="shared" si="652"/>
        <v>7.6833357318140561E-4</v>
      </c>
      <c r="AV487" s="5">
        <f t="shared" si="653"/>
        <v>2.6253344010464019E-4</v>
      </c>
      <c r="AW487" s="5">
        <f t="shared" si="654"/>
        <v>3.3801403116156619E-6</v>
      </c>
      <c r="AX487" s="5">
        <f t="shared" si="655"/>
        <v>6.6752774469812164E-4</v>
      </c>
      <c r="AY487" s="5">
        <f t="shared" si="656"/>
        <v>8.2813722189230136E-4</v>
      </c>
      <c r="AZ487" s="5">
        <f t="shared" si="657"/>
        <v>5.1369494656259261E-4</v>
      </c>
      <c r="BA487" s="5">
        <f t="shared" si="658"/>
        <v>2.1243057402247969E-4</v>
      </c>
      <c r="BB487" s="5">
        <f t="shared" si="659"/>
        <v>6.588552566287744E-5</v>
      </c>
      <c r="BC487" s="5">
        <f t="shared" si="660"/>
        <v>1.6347562065766757E-5</v>
      </c>
      <c r="BD487" s="5">
        <f t="shared" si="661"/>
        <v>3.733347054975926E-4</v>
      </c>
      <c r="BE487" s="5">
        <f t="shared" si="662"/>
        <v>5.1026193812616109E-4</v>
      </c>
      <c r="BF487" s="5">
        <f t="shared" si="663"/>
        <v>3.4870485072267847E-4</v>
      </c>
      <c r="BG487" s="5">
        <f t="shared" si="664"/>
        <v>1.5886621338582815E-4</v>
      </c>
      <c r="BH487" s="5">
        <f t="shared" si="665"/>
        <v>5.4283315180257004E-5</v>
      </c>
      <c r="BI487" s="5">
        <f t="shared" si="666"/>
        <v>1.4838539896725342E-5</v>
      </c>
      <c r="BJ487" s="8">
        <f t="shared" si="667"/>
        <v>0.39753346149997337</v>
      </c>
      <c r="BK487" s="8">
        <f t="shared" si="668"/>
        <v>0.26367911830988799</v>
      </c>
      <c r="BL487" s="8">
        <f t="shared" si="669"/>
        <v>0.31530220815746623</v>
      </c>
      <c r="BM487" s="8">
        <f t="shared" si="670"/>
        <v>0.48257229044626648</v>
      </c>
      <c r="BN487" s="8">
        <f t="shared" si="671"/>
        <v>0.5165805847240299</v>
      </c>
    </row>
    <row r="488" spans="1:66" x14ac:dyDescent="0.25">
      <c r="A488" t="s">
        <v>32</v>
      </c>
      <c r="B488" t="s">
        <v>311</v>
      </c>
      <c r="C488" t="s">
        <v>330</v>
      </c>
      <c r="D488" t="s">
        <v>498</v>
      </c>
      <c r="E488">
        <f>VLOOKUP(A488,home!$A$2:$E$405,3,FALSE)</f>
        <v>1.2380952380952399</v>
      </c>
      <c r="F488">
        <f>VLOOKUP(B488,home!$B$2:$E$405,3,FALSE)</f>
        <v>0.75</v>
      </c>
      <c r="G488">
        <f>VLOOKUP(C488,away!$B$2:$E$405,4,FALSE)</f>
        <v>1.21</v>
      </c>
      <c r="H488">
        <f>VLOOKUP(A488,away!$A$2:$E$405,3,FALSE)</f>
        <v>1.15079365079365</v>
      </c>
      <c r="I488">
        <f>VLOOKUP(C488,away!$B$2:$E$405,3,FALSE)</f>
        <v>0.75</v>
      </c>
      <c r="J488">
        <f>VLOOKUP(B488,home!$B$2:$E$405,4,FALSE)</f>
        <v>1.37</v>
      </c>
      <c r="K488" s="3">
        <f t="shared" si="616"/>
        <v>1.1235714285714302</v>
      </c>
      <c r="L488" s="3">
        <f t="shared" si="617"/>
        <v>1.1824404761904754</v>
      </c>
      <c r="M488" s="5">
        <f t="shared" si="618"/>
        <v>9.9657905305046396E-2</v>
      </c>
      <c r="N488" s="5">
        <f t="shared" si="619"/>
        <v>0.11197277503202729</v>
      </c>
      <c r="O488" s="5">
        <f t="shared" si="620"/>
        <v>0.11783954100504437</v>
      </c>
      <c r="P488" s="5">
        <f t="shared" si="621"/>
        <v>0.13240114142923934</v>
      </c>
      <c r="Q488" s="5">
        <f t="shared" si="622"/>
        <v>6.2904705401921154E-2</v>
      </c>
      <c r="R488" s="5">
        <f t="shared" si="623"/>
        <v>6.9669121490035887E-2</v>
      </c>
      <c r="S488" s="5">
        <f t="shared" si="624"/>
        <v>4.3975593802887639E-2</v>
      </c>
      <c r="T488" s="5">
        <f t="shared" si="625"/>
        <v>7.4381069810069228E-2</v>
      </c>
      <c r="U488" s="5">
        <f t="shared" si="626"/>
        <v>7.8278234359876145E-2</v>
      </c>
      <c r="V488" s="5">
        <f t="shared" si="627"/>
        <v>6.4915615259676521E-3</v>
      </c>
      <c r="W488" s="5">
        <f t="shared" si="628"/>
        <v>2.3559309904100496E-2</v>
      </c>
      <c r="X488" s="5">
        <f t="shared" si="629"/>
        <v>2.7857481621723572E-2</v>
      </c>
      <c r="Y488" s="5">
        <f t="shared" si="630"/>
        <v>1.6469906917129126E-2</v>
      </c>
      <c r="Z488" s="5">
        <f t="shared" si="631"/>
        <v>2.7459863063483355E-2</v>
      </c>
      <c r="AA488" s="5">
        <f t="shared" si="632"/>
        <v>3.0853117570613844E-2</v>
      </c>
      <c r="AB488" s="5">
        <f t="shared" si="633"/>
        <v>1.7332840692348452E-2</v>
      </c>
      <c r="AC488" s="5">
        <f t="shared" si="634"/>
        <v>5.3902532434921301E-4</v>
      </c>
      <c r="AD488" s="5">
        <f t="shared" si="635"/>
        <v>6.6176418712768125E-3</v>
      </c>
      <c r="AE488" s="5">
        <f t="shared" si="636"/>
        <v>7.8249676055305827E-3</v>
      </c>
      <c r="AF488" s="5">
        <f t="shared" si="637"/>
        <v>4.6262792108293146E-3</v>
      </c>
      <c r="AG488" s="5">
        <f t="shared" si="638"/>
        <v>1.8234332643477028E-3</v>
      </c>
      <c r="AH488" s="5">
        <f t="shared" si="639"/>
        <v>8.1174133892276314E-3</v>
      </c>
      <c r="AI488" s="5">
        <f t="shared" si="640"/>
        <v>9.1204937580393452E-3</v>
      </c>
      <c r="AJ488" s="5">
        <f t="shared" si="641"/>
        <v>5.1237631004985408E-3</v>
      </c>
      <c r="AK488" s="5">
        <f t="shared" si="642"/>
        <v>1.9189712754962411E-3</v>
      </c>
      <c r="AL488" s="5">
        <f t="shared" si="643"/>
        <v>2.8645020376316483E-5</v>
      </c>
      <c r="AM488" s="5">
        <f t="shared" si="644"/>
        <v>1.4870786662169214E-3</v>
      </c>
      <c r="AN488" s="5">
        <f t="shared" si="645"/>
        <v>1.7583820062142337E-3</v>
      </c>
      <c r="AO488" s="5">
        <f t="shared" si="646"/>
        <v>1.0395910283763612E-3</v>
      </c>
      <c r="AP488" s="5">
        <f t="shared" si="647"/>
        <v>4.0975150354556335E-4</v>
      </c>
      <c r="AQ488" s="5">
        <f t="shared" si="648"/>
        <v>1.2112669074304488E-4</v>
      </c>
      <c r="AR488" s="5">
        <f t="shared" si="649"/>
        <v>1.9196716306786521E-3</v>
      </c>
      <c r="AS488" s="5">
        <f t="shared" si="650"/>
        <v>2.1568881964696605E-3</v>
      </c>
      <c r="AT488" s="5">
        <f t="shared" si="651"/>
        <v>1.2117089760881362E-3</v>
      </c>
      <c r="AU488" s="5">
        <f t="shared" si="652"/>
        <v>4.5381386175872386E-4</v>
      </c>
      <c r="AV488" s="5">
        <f t="shared" si="653"/>
        <v>1.2747307224044178E-4</v>
      </c>
      <c r="AW488" s="5">
        <f t="shared" si="654"/>
        <v>1.0571256468926004E-6</v>
      </c>
      <c r="AX488" s="5">
        <f t="shared" si="655"/>
        <v>2.7847318356657351E-4</v>
      </c>
      <c r="AY488" s="5">
        <f t="shared" si="656"/>
        <v>3.2927796378273683E-4</v>
      </c>
      <c r="AZ488" s="5">
        <f t="shared" si="657"/>
        <v>1.9467579614714479E-4</v>
      </c>
      <c r="BA488" s="5">
        <f t="shared" si="658"/>
        <v>7.6730847032996551E-5</v>
      </c>
      <c r="BB488" s="5">
        <f t="shared" si="659"/>
        <v>2.268241482604876E-5</v>
      </c>
      <c r="BC488" s="5">
        <f t="shared" si="660"/>
        <v>5.3641210776125981E-6</v>
      </c>
      <c r="BD488" s="5">
        <f t="shared" si="661"/>
        <v>3.7831623951816839E-4</v>
      </c>
      <c r="BE488" s="5">
        <f t="shared" si="662"/>
        <v>4.2506531768719981E-4</v>
      </c>
      <c r="BF488" s="5">
        <f t="shared" si="663"/>
        <v>2.3879562311498803E-4</v>
      </c>
      <c r="BG488" s="5">
        <f t="shared" si="664"/>
        <v>8.9434646466637273E-5</v>
      </c>
      <c r="BH488" s="5">
        <f t="shared" si="665"/>
        <v>2.5121553373575121E-5</v>
      </c>
      <c r="BI488" s="5">
        <f t="shared" si="666"/>
        <v>5.6451719223762522E-6</v>
      </c>
      <c r="BJ488" s="8">
        <f t="shared" si="667"/>
        <v>0.3437607048604846</v>
      </c>
      <c r="BK488" s="8">
        <f t="shared" si="668"/>
        <v>0.28342315037164928</v>
      </c>
      <c r="BL488" s="8">
        <f t="shared" si="669"/>
        <v>0.34528543093049896</v>
      </c>
      <c r="BM488" s="8">
        <f t="shared" si="670"/>
        <v>0.40515573872466593</v>
      </c>
      <c r="BN488" s="8">
        <f t="shared" si="671"/>
        <v>0.5944451896633145</v>
      </c>
    </row>
    <row r="489" spans="1:66" x14ac:dyDescent="0.25">
      <c r="A489" t="s">
        <v>32</v>
      </c>
      <c r="B489" t="s">
        <v>308</v>
      </c>
      <c r="C489" t="s">
        <v>35</v>
      </c>
      <c r="D489" t="s">
        <v>498</v>
      </c>
      <c r="E489">
        <f>VLOOKUP(A489,home!$A$2:$E$405,3,FALSE)</f>
        <v>1.2380952380952399</v>
      </c>
      <c r="F489">
        <f>VLOOKUP(B489,home!$B$2:$E$405,3,FALSE)</f>
        <v>0.92</v>
      </c>
      <c r="G489">
        <f>VLOOKUP(C489,away!$B$2:$E$405,4,FALSE)</f>
        <v>0.69</v>
      </c>
      <c r="H489">
        <f>VLOOKUP(A489,away!$A$2:$E$405,3,FALSE)</f>
        <v>1.15079365079365</v>
      </c>
      <c r="I489">
        <f>VLOOKUP(C489,away!$B$2:$E$405,3,FALSE)</f>
        <v>1.67</v>
      </c>
      <c r="J489">
        <f>VLOOKUP(B489,home!$B$2:$E$405,4,FALSE)</f>
        <v>1.55</v>
      </c>
      <c r="K489" s="3">
        <f t="shared" si="616"/>
        <v>0.78594285714285839</v>
      </c>
      <c r="L489" s="3">
        <f t="shared" si="617"/>
        <v>2.9788293650793634</v>
      </c>
      <c r="M489" s="5">
        <f t="shared" si="618"/>
        <v>2.3172889903581365E-2</v>
      </c>
      <c r="N489" s="5">
        <f t="shared" si="619"/>
        <v>1.8212567299077633E-2</v>
      </c>
      <c r="O489" s="5">
        <f t="shared" si="620"/>
        <v>6.9028084918539262E-2</v>
      </c>
      <c r="P489" s="5">
        <f t="shared" si="621"/>
        <v>5.4252130283976602E-2</v>
      </c>
      <c r="Q489" s="5">
        <f t="shared" si="622"/>
        <v>7.1570185894718327E-3</v>
      </c>
      <c r="R489" s="5">
        <f t="shared" si="623"/>
        <v>0.10281144318526836</v>
      </c>
      <c r="S489" s="5">
        <f t="shared" si="624"/>
        <v>3.1753631642364617E-2</v>
      </c>
      <c r="T489" s="5">
        <f t="shared" si="625"/>
        <v>2.1319537140737577E-2</v>
      </c>
      <c r="U489" s="5">
        <f t="shared" si="626"/>
        <v>8.0803919404010466E-2</v>
      </c>
      <c r="V489" s="5">
        <f t="shared" si="627"/>
        <v>8.2601415706929377E-3</v>
      </c>
      <c r="W489" s="5">
        <f t="shared" si="628"/>
        <v>1.8750025462780145E-3</v>
      </c>
      <c r="X489" s="5">
        <f t="shared" si="629"/>
        <v>5.5853126444515271E-3</v>
      </c>
      <c r="Y489" s="5">
        <f t="shared" si="630"/>
        <v>8.3188466592206429E-3</v>
      </c>
      <c r="Z489" s="5">
        <f t="shared" si="631"/>
        <v>0.10208591534215533</v>
      </c>
      <c r="AA489" s="5">
        <f t="shared" si="632"/>
        <v>8.0233695978057518E-2</v>
      </c>
      <c r="AB489" s="5">
        <f t="shared" si="633"/>
        <v>3.1529550128062994E-2</v>
      </c>
      <c r="AC489" s="5">
        <f t="shared" si="634"/>
        <v>1.2086598783155706E-3</v>
      </c>
      <c r="AD489" s="5">
        <f t="shared" si="635"/>
        <v>3.6841121459296923E-4</v>
      </c>
      <c r="AE489" s="5">
        <f t="shared" si="636"/>
        <v>1.0974341444540915E-3</v>
      </c>
      <c r="AF489" s="5">
        <f t="shared" si="637"/>
        <v>1.634534527870298E-3</v>
      </c>
      <c r="AG489" s="5">
        <f t="shared" si="638"/>
        <v>1.6229998166187257E-3</v>
      </c>
      <c r="AH489" s="5">
        <f t="shared" si="639"/>
        <v>7.6024130595554559E-2</v>
      </c>
      <c r="AI489" s="5">
        <f t="shared" si="640"/>
        <v>5.9750622412071942E-2</v>
      </c>
      <c r="AJ489" s="5">
        <f t="shared" si="641"/>
        <v>2.3480287447303964E-2</v>
      </c>
      <c r="AK489" s="5">
        <f t="shared" si="642"/>
        <v>6.1513880676232245E-3</v>
      </c>
      <c r="AL489" s="5">
        <f t="shared" si="643"/>
        <v>1.1318808048582233E-4</v>
      </c>
      <c r="AM489" s="5">
        <f t="shared" si="644"/>
        <v>5.7910032520133809E-5</v>
      </c>
      <c r="AN489" s="5">
        <f t="shared" si="645"/>
        <v>1.7250410540367548E-4</v>
      </c>
      <c r="AO489" s="5">
        <f t="shared" si="646"/>
        <v>2.5693014738660715E-4</v>
      </c>
      <c r="AP489" s="5">
        <f t="shared" si="647"/>
        <v>2.5511702260313141E-4</v>
      </c>
      <c r="AQ489" s="5">
        <f t="shared" si="648"/>
        <v>1.8998751961545588E-4</v>
      </c>
      <c r="AR489" s="5">
        <f t="shared" si="649"/>
        <v>4.5292582534533284E-2</v>
      </c>
      <c r="AS489" s="5">
        <f t="shared" si="650"/>
        <v>3.5597381724569811E-2</v>
      </c>
      <c r="AT489" s="5">
        <f t="shared" si="651"/>
        <v>1.3988753949706684E-2</v>
      </c>
      <c r="AU489" s="5">
        <f t="shared" si="652"/>
        <v>3.6647870823669727E-3</v>
      </c>
      <c r="AV489" s="5">
        <f t="shared" si="653"/>
        <v>7.2007830758393442E-4</v>
      </c>
      <c r="AW489" s="5">
        <f t="shared" si="654"/>
        <v>7.3609656641643823E-6</v>
      </c>
      <c r="AX489" s="5">
        <f t="shared" si="655"/>
        <v>7.5856627360182997E-6</v>
      </c>
      <c r="AY489" s="5">
        <f t="shared" si="656"/>
        <v>2.2596394911639575E-5</v>
      </c>
      <c r="AZ489" s="5">
        <f t="shared" si="657"/>
        <v>3.3655402353860945E-5</v>
      </c>
      <c r="BA489" s="5">
        <f t="shared" si="658"/>
        <v>3.3417900275080703E-5</v>
      </c>
      <c r="BB489" s="5">
        <f t="shared" si="659"/>
        <v>2.4886555664676034E-5</v>
      </c>
      <c r="BC489" s="5">
        <f t="shared" si="660"/>
        <v>1.4826560561923831E-5</v>
      </c>
      <c r="BD489" s="5">
        <f t="shared" si="661"/>
        <v>2.2486479145691407E-2</v>
      </c>
      <c r="BE489" s="5">
        <f t="shared" si="662"/>
        <v>1.7673087666848004E-2</v>
      </c>
      <c r="BF489" s="5">
        <f t="shared" si="663"/>
        <v>6.9450185077093666E-3</v>
      </c>
      <c r="BG489" s="5">
        <f t="shared" si="664"/>
        <v>1.8194625629530438E-3</v>
      </c>
      <c r="BH489" s="5">
        <f t="shared" si="665"/>
        <v>3.5749840129794565E-4</v>
      </c>
      <c r="BI489" s="5">
        <f t="shared" si="666"/>
        <v>5.6194662988022335E-5</v>
      </c>
      <c r="BJ489" s="8">
        <f t="shared" si="667"/>
        <v>6.8261081886805547E-2</v>
      </c>
      <c r="BK489" s="8">
        <f t="shared" si="668"/>
        <v>0.11878323775432857</v>
      </c>
      <c r="BL489" s="8">
        <f t="shared" si="669"/>
        <v>0.67841444668274087</v>
      </c>
      <c r="BM489" s="8">
        <f t="shared" si="670"/>
        <v>0.69289531205686772</v>
      </c>
      <c r="BN489" s="8">
        <f t="shared" si="671"/>
        <v>0.27463413417991506</v>
      </c>
    </row>
    <row r="490" spans="1:66" x14ac:dyDescent="0.25">
      <c r="A490" t="s">
        <v>340</v>
      </c>
      <c r="B490" t="s">
        <v>405</v>
      </c>
      <c r="C490" t="s">
        <v>378</v>
      </c>
      <c r="D490" t="s">
        <v>498</v>
      </c>
      <c r="E490">
        <f>VLOOKUP(A490,home!$A$2:$E$405,3,FALSE)</f>
        <v>1.35849056603774</v>
      </c>
      <c r="F490">
        <f>VLOOKUP(B490,home!$B$2:$E$405,3,FALSE)</f>
        <v>0.78</v>
      </c>
      <c r="G490">
        <f>VLOOKUP(C490,away!$B$2:$E$405,4,FALSE)</f>
        <v>1.26</v>
      </c>
      <c r="H490">
        <f>VLOOKUP(A490,away!$A$2:$E$405,3,FALSE)</f>
        <v>1.13836477987421</v>
      </c>
      <c r="I490">
        <f>VLOOKUP(C490,away!$B$2:$E$405,3,FALSE)</f>
        <v>0.56000000000000005</v>
      </c>
      <c r="J490">
        <f>VLOOKUP(B490,home!$B$2:$E$405,4,FALSE)</f>
        <v>1.03</v>
      </c>
      <c r="K490" s="3">
        <f t="shared" si="616"/>
        <v>1.3351245283018909</v>
      </c>
      <c r="L490" s="3">
        <f t="shared" si="617"/>
        <v>0.65660880503144436</v>
      </c>
      <c r="M490" s="5">
        <f t="shared" si="618"/>
        <v>0.13645869193639698</v>
      </c>
      <c r="N490" s="5">
        <f t="shared" si="619"/>
        <v>0.18218934670427506</v>
      </c>
      <c r="O490" s="5">
        <f t="shared" si="620"/>
        <v>8.9599978648511616E-2</v>
      </c>
      <c r="P490" s="5">
        <f t="shared" si="621"/>
        <v>0.11962712922895356</v>
      </c>
      <c r="Q490" s="5">
        <f t="shared" si="622"/>
        <v>0.12162273279008745</v>
      </c>
      <c r="R490" s="5">
        <f t="shared" si="623"/>
        <v>2.9416067455621069E-2</v>
      </c>
      <c r="S490" s="5">
        <f t="shared" si="624"/>
        <v>2.6217915921088616E-2</v>
      </c>
      <c r="T490" s="5">
        <f t="shared" si="625"/>
        <v>7.9858557241957992E-2</v>
      </c>
      <c r="U490" s="5">
        <f t="shared" si="626"/>
        <v>3.927411318618268E-2</v>
      </c>
      <c r="V490" s="5">
        <f t="shared" si="627"/>
        <v>2.5537838362166224E-3</v>
      </c>
      <c r="W490" s="5">
        <f t="shared" si="628"/>
        <v>5.4127164582384146E-2</v>
      </c>
      <c r="X490" s="5">
        <f t="shared" si="629"/>
        <v>3.5540372856179572E-2</v>
      </c>
      <c r="Y490" s="5">
        <f t="shared" si="630"/>
        <v>1.1668060875734024E-2</v>
      </c>
      <c r="Z490" s="5">
        <f t="shared" si="631"/>
        <v>6.4382829669199036E-3</v>
      </c>
      <c r="AA490" s="5">
        <f t="shared" si="632"/>
        <v>8.5959095092830347E-3</v>
      </c>
      <c r="AB490" s="5">
        <f t="shared" si="633"/>
        <v>5.7383048144536257E-3</v>
      </c>
      <c r="AC490" s="5">
        <f t="shared" si="634"/>
        <v>1.3992413412015014E-4</v>
      </c>
      <c r="AD490" s="5">
        <f t="shared" si="635"/>
        <v>1.8066626270343611E-2</v>
      </c>
      <c r="AE490" s="5">
        <f t="shared" si="636"/>
        <v>1.1862705886320019E-2</v>
      </c>
      <c r="AF490" s="5">
        <f t="shared" si="637"/>
        <v>3.8945785682280342E-3</v>
      </c>
      <c r="AG490" s="5">
        <f t="shared" si="638"/>
        <v>8.5240485992842769E-4</v>
      </c>
      <c r="AH490" s="5">
        <f t="shared" si="639"/>
        <v>1.0568583213408948E-3</v>
      </c>
      <c r="AI490" s="5">
        <f t="shared" si="640"/>
        <v>1.4110374677621903E-3</v>
      </c>
      <c r="AJ490" s="5">
        <f t="shared" si="641"/>
        <v>9.4195536678114459E-4</v>
      </c>
      <c r="AK490" s="5">
        <f t="shared" si="642"/>
        <v>4.1920923825170345E-4</v>
      </c>
      <c r="AL490" s="5">
        <f t="shared" si="643"/>
        <v>4.9066049914775688E-6</v>
      </c>
      <c r="AM490" s="5">
        <f t="shared" si="644"/>
        <v>4.8242391754398112E-3</v>
      </c>
      <c r="AN490" s="5">
        <f t="shared" si="645"/>
        <v>3.1676379201714152E-3</v>
      </c>
      <c r="AO490" s="5">
        <f t="shared" si="646"/>
        <v>1.0399494747680212E-3</v>
      </c>
      <c r="AP490" s="5">
        <f t="shared" si="647"/>
        <v>2.2761332730683622E-4</v>
      </c>
      <c r="AQ490" s="5">
        <f t="shared" si="648"/>
        <v>3.7363228713043182E-5</v>
      </c>
      <c r="AR490" s="5">
        <f t="shared" si="649"/>
        <v>1.3878849589263667E-4</v>
      </c>
      <c r="AS490" s="5">
        <f t="shared" si="650"/>
        <v>1.8529992511238548E-4</v>
      </c>
      <c r="AT490" s="5">
        <f t="shared" si="651"/>
        <v>1.2369923755502468E-4</v>
      </c>
      <c r="AU490" s="5">
        <f t="shared" si="652"/>
        <v>5.5051295397318631E-5</v>
      </c>
      <c r="AV490" s="5">
        <f t="shared" si="653"/>
        <v>1.8375083699938273E-5</v>
      </c>
      <c r="AW490" s="5">
        <f t="shared" si="654"/>
        <v>1.1948326247259267E-7</v>
      </c>
      <c r="AX490" s="5">
        <f t="shared" si="655"/>
        <v>1.0734933422540953E-3</v>
      </c>
      <c r="AY490" s="5">
        <f t="shared" si="656"/>
        <v>7.0486518066667297E-4</v>
      </c>
      <c r="AZ490" s="5">
        <f t="shared" si="657"/>
        <v>2.3141034199290861E-4</v>
      </c>
      <c r="BA490" s="5">
        <f t="shared" si="658"/>
        <v>5.0648689375960532E-5</v>
      </c>
      <c r="BB490" s="5">
        <f t="shared" si="659"/>
        <v>8.3140938518895629E-6</v>
      </c>
      <c r="BC490" s="5">
        <f t="shared" si="660"/>
        <v>1.0918214458016972E-6</v>
      </c>
      <c r="BD490" s="5">
        <f t="shared" si="661"/>
        <v>1.5188291406695945E-5</v>
      </c>
      <c r="BE490" s="5">
        <f t="shared" si="662"/>
        <v>2.0278260400076584E-5</v>
      </c>
      <c r="BF490" s="5">
        <f t="shared" si="663"/>
        <v>1.3537001425717582E-5</v>
      </c>
      <c r="BG490" s="5">
        <f t="shared" si="664"/>
        <v>6.0245275477110712E-6</v>
      </c>
      <c r="BH490" s="5">
        <f t="shared" si="665"/>
        <v>2.0108736250948724E-6</v>
      </c>
      <c r="BI490" s="5">
        <f t="shared" si="666"/>
        <v>5.369533400359009E-7</v>
      </c>
      <c r="BJ490" s="8">
        <f t="shared" si="667"/>
        <v>0.53104917723142497</v>
      </c>
      <c r="BK490" s="8">
        <f t="shared" si="668"/>
        <v>0.28570721684243411</v>
      </c>
      <c r="BL490" s="8">
        <f t="shared" si="669"/>
        <v>0.17703222395359064</v>
      </c>
      <c r="BM490" s="8">
        <f t="shared" si="670"/>
        <v>0.32060820853311961</v>
      </c>
      <c r="BN490" s="8">
        <f t="shared" si="671"/>
        <v>0.67891394676384575</v>
      </c>
    </row>
    <row r="491" spans="1:66" x14ac:dyDescent="0.25">
      <c r="A491" t="s">
        <v>340</v>
      </c>
      <c r="B491" t="s">
        <v>418</v>
      </c>
      <c r="C491" t="s">
        <v>415</v>
      </c>
      <c r="D491" t="s">
        <v>498</v>
      </c>
      <c r="E491">
        <f>VLOOKUP(A491,home!$A$2:$E$405,3,FALSE)</f>
        <v>1.35849056603774</v>
      </c>
      <c r="F491">
        <f>VLOOKUP(B491,home!$B$2:$E$405,3,FALSE)</f>
        <v>1.21</v>
      </c>
      <c r="G491">
        <f>VLOOKUP(C491,away!$B$2:$E$405,4,FALSE)</f>
        <v>0.69</v>
      </c>
      <c r="H491">
        <f>VLOOKUP(A491,away!$A$2:$E$405,3,FALSE)</f>
        <v>1.13836477987421</v>
      </c>
      <c r="I491">
        <f>VLOOKUP(C491,away!$B$2:$E$405,3,FALSE)</f>
        <v>1.04</v>
      </c>
      <c r="J491">
        <f>VLOOKUP(B491,home!$B$2:$E$405,4,FALSE)</f>
        <v>1.03</v>
      </c>
      <c r="K491" s="3">
        <f t="shared" si="616"/>
        <v>1.1342037735849091</v>
      </c>
      <c r="L491" s="3">
        <f t="shared" si="617"/>
        <v>1.219416352201254</v>
      </c>
      <c r="M491" s="5">
        <f t="shared" si="618"/>
        <v>9.5024538020043875E-2</v>
      </c>
      <c r="N491" s="5">
        <f t="shared" si="619"/>
        <v>0.1077771896054964</v>
      </c>
      <c r="O491" s="5">
        <f t="shared" si="620"/>
        <v>0.11587447552201126</v>
      </c>
      <c r="P491" s="5">
        <f t="shared" si="621"/>
        <v>0.13142526739923732</v>
      </c>
      <c r="Q491" s="5">
        <f t="shared" si="622"/>
        <v>6.1120647578465165E-2</v>
      </c>
      <c r="R491" s="5">
        <f t="shared" si="623"/>
        <v>7.0649615127142268E-2</v>
      </c>
      <c r="S491" s="5">
        <f t="shared" si="624"/>
        <v>4.5442475361778874E-2</v>
      </c>
      <c r="T491" s="5">
        <f t="shared" si="625"/>
        <v>7.4531517114310386E-2</v>
      </c>
      <c r="U491" s="5">
        <f t="shared" si="626"/>
        <v>8.0131060079526209E-2</v>
      </c>
      <c r="V491" s="5">
        <f t="shared" si="627"/>
        <v>6.9833301308216758E-3</v>
      </c>
      <c r="W491" s="5">
        <f t="shared" si="628"/>
        <v>2.310775637581616E-2</v>
      </c>
      <c r="X491" s="5">
        <f t="shared" si="629"/>
        <v>2.8177975987353009E-2</v>
      </c>
      <c r="Y491" s="5">
        <f t="shared" si="630"/>
        <v>1.7180342345456276E-2</v>
      </c>
      <c r="Z491" s="5">
        <f t="shared" si="631"/>
        <v>2.8717098654254116E-2</v>
      </c>
      <c r="AA491" s="5">
        <f t="shared" si="632"/>
        <v>3.2571041660065123E-2</v>
      </c>
      <c r="AB491" s="5">
        <f t="shared" si="633"/>
        <v>1.8471099180218584E-2</v>
      </c>
      <c r="AC491" s="5">
        <f t="shared" si="634"/>
        <v>6.0365067861918955E-4</v>
      </c>
      <c r="AD491" s="5">
        <f t="shared" si="635"/>
        <v>6.5522261201328624E-3</v>
      </c>
      <c r="AE491" s="5">
        <f t="shared" si="636"/>
        <v>7.9898916742101901E-3</v>
      </c>
      <c r="AF491" s="5">
        <f t="shared" si="637"/>
        <v>4.8715022799242823E-3</v>
      </c>
      <c r="AG491" s="5">
        <f t="shared" si="638"/>
        <v>1.9801298466417868E-3</v>
      </c>
      <c r="AH491" s="5">
        <f t="shared" si="639"/>
        <v>8.7545249216935302E-3</v>
      </c>
      <c r="AI491" s="5">
        <f t="shared" si="640"/>
        <v>9.9294152021279312E-3</v>
      </c>
      <c r="AJ491" s="5">
        <f t="shared" si="641"/>
        <v>5.6309900958724339E-3</v>
      </c>
      <c r="AK491" s="5">
        <f t="shared" si="642"/>
        <v>2.1288967385859202E-3</v>
      </c>
      <c r="AL491" s="5">
        <f t="shared" si="643"/>
        <v>3.3395564348452188E-5</v>
      </c>
      <c r="AM491" s="5">
        <f t="shared" si="644"/>
        <v>1.4863119181672592E-3</v>
      </c>
      <c r="AN491" s="5">
        <f t="shared" si="645"/>
        <v>1.8124330574847678E-3</v>
      </c>
      <c r="AO491" s="5">
        <f t="shared" si="646"/>
        <v>1.1050552537835211E-3</v>
      </c>
      <c r="AP491" s="5">
        <f t="shared" si="647"/>
        <v>4.4917414884984406E-4</v>
      </c>
      <c r="AQ491" s="5">
        <f t="shared" si="648"/>
        <v>1.3693257552339509E-4</v>
      </c>
      <c r="AR491" s="5">
        <f t="shared" si="649"/>
        <v>2.1350821690532961E-3</v>
      </c>
      <c r="AS491" s="5">
        <f t="shared" si="650"/>
        <v>2.4216182530541006E-3</v>
      </c>
      <c r="AT491" s="5">
        <f t="shared" si="651"/>
        <v>1.3733042803980289E-3</v>
      </c>
      <c r="AU491" s="5">
        <f t="shared" si="652"/>
        <v>5.192022990359172E-4</v>
      </c>
      <c r="AV491" s="5">
        <f t="shared" si="653"/>
        <v>1.4722030170512452E-4</v>
      </c>
      <c r="AW491" s="5">
        <f t="shared" si="654"/>
        <v>1.2830080717086762E-6</v>
      </c>
      <c r="AX491" s="5">
        <f t="shared" si="655"/>
        <v>2.8096343105158788E-4</v>
      </c>
      <c r="AY491" s="5">
        <f t="shared" si="656"/>
        <v>3.4261140219487586E-4</v>
      </c>
      <c r="AZ491" s="5">
        <f t="shared" si="657"/>
        <v>2.0889297314351617E-4</v>
      </c>
      <c r="BA491" s="5">
        <f t="shared" si="658"/>
        <v>8.4909169103713667E-5</v>
      </c>
      <c r="BB491" s="5">
        <f t="shared" si="659"/>
        <v>2.5884907314222507E-5</v>
      </c>
      <c r="BC491" s="5">
        <f t="shared" si="660"/>
        <v>6.3128958508353449E-6</v>
      </c>
      <c r="BD491" s="5">
        <f t="shared" si="661"/>
        <v>4.339256850394846E-4</v>
      </c>
      <c r="BE491" s="5">
        <f t="shared" si="662"/>
        <v>4.9216014942720006E-4</v>
      </c>
      <c r="BF491" s="5">
        <f t="shared" si="663"/>
        <v>2.7910494934422169E-4</v>
      </c>
      <c r="BG491" s="5">
        <f t="shared" si="664"/>
        <v>1.0552062892414698E-4</v>
      </c>
      <c r="BH491" s="5">
        <f t="shared" si="665"/>
        <v>2.9920473879205124E-5</v>
      </c>
      <c r="BI491" s="5">
        <f t="shared" si="666"/>
        <v>6.7871828762486263E-6</v>
      </c>
      <c r="BJ491" s="8">
        <f t="shared" si="667"/>
        <v>0.33922866066027402</v>
      </c>
      <c r="BK491" s="8">
        <f t="shared" si="668"/>
        <v>0.27985526855704429</v>
      </c>
      <c r="BL491" s="8">
        <f t="shared" si="669"/>
        <v>0.3520849648999802</v>
      </c>
      <c r="BM491" s="8">
        <f t="shared" si="670"/>
        <v>0.41767293112503312</v>
      </c>
      <c r="BN491" s="8">
        <f t="shared" si="671"/>
        <v>0.58187173325239627</v>
      </c>
    </row>
    <row r="492" spans="1:66" x14ac:dyDescent="0.25">
      <c r="A492" t="s">
        <v>340</v>
      </c>
      <c r="B492" t="s">
        <v>341</v>
      </c>
      <c r="C492" t="s">
        <v>390</v>
      </c>
      <c r="D492" t="s">
        <v>498</v>
      </c>
      <c r="E492">
        <f>VLOOKUP(A492,home!$A$2:$E$405,3,FALSE)</f>
        <v>1.35849056603774</v>
      </c>
      <c r="F492">
        <f>VLOOKUP(B492,home!$B$2:$E$405,3,FALSE)</f>
        <v>0.65</v>
      </c>
      <c r="G492">
        <f>VLOOKUP(C492,away!$B$2:$E$405,4,FALSE)</f>
        <v>1.26</v>
      </c>
      <c r="H492">
        <f>VLOOKUP(A492,away!$A$2:$E$405,3,FALSE)</f>
        <v>1.13836477987421</v>
      </c>
      <c r="I492">
        <f>VLOOKUP(C492,away!$B$2:$E$405,3,FALSE)</f>
        <v>0.69</v>
      </c>
      <c r="J492">
        <f>VLOOKUP(B492,home!$B$2:$E$405,4,FALSE)</f>
        <v>1.0900000000000001</v>
      </c>
      <c r="K492" s="3">
        <f t="shared" si="616"/>
        <v>1.112603773584909</v>
      </c>
      <c r="L492" s="3">
        <f t="shared" si="617"/>
        <v>0.85616415094339338</v>
      </c>
      <c r="M492" s="5">
        <f t="shared" si="618"/>
        <v>0.13962878347888696</v>
      </c>
      <c r="N492" s="5">
        <f t="shared" si="619"/>
        <v>0.15535151139967981</v>
      </c>
      <c r="O492" s="5">
        <f t="shared" si="620"/>
        <v>0.11954515885446017</v>
      </c>
      <c r="P492" s="5">
        <f t="shared" si="621"/>
        <v>0.13300639485527979</v>
      </c>
      <c r="Q492" s="5">
        <f t="shared" si="622"/>
        <v>8.6422338907701429E-2</v>
      </c>
      <c r="R492" s="5">
        <f t="shared" si="623"/>
        <v>5.1175139715010975E-2</v>
      </c>
      <c r="S492" s="5">
        <f t="shared" si="624"/>
        <v>3.1674524105328151E-2</v>
      </c>
      <c r="T492" s="5">
        <f t="shared" si="625"/>
        <v>7.3991708413454385E-2</v>
      </c>
      <c r="U492" s="5">
        <f t="shared" si="626"/>
        <v>5.6937653560656158E-2</v>
      </c>
      <c r="V492" s="5">
        <f t="shared" si="627"/>
        <v>3.3524719816522002E-3</v>
      </c>
      <c r="W492" s="5">
        <f t="shared" si="628"/>
        <v>3.2051273463580818E-2</v>
      </c>
      <c r="X492" s="5">
        <f t="shared" si="629"/>
        <v>2.7441151331601188E-2</v>
      </c>
      <c r="Y492" s="5">
        <f t="shared" si="630"/>
        <v>1.1747065015364749E-2</v>
      </c>
      <c r="Z492" s="5">
        <f t="shared" si="631"/>
        <v>1.4604773347837302E-2</v>
      </c>
      <c r="AA492" s="5">
        <f t="shared" si="632"/>
        <v>1.6249325939156085E-2</v>
      </c>
      <c r="AB492" s="5">
        <f t="shared" si="633"/>
        <v>9.0395306790581071E-3</v>
      </c>
      <c r="AC492" s="5">
        <f t="shared" si="634"/>
        <v>1.9959182171432396E-4</v>
      </c>
      <c r="AD492" s="5">
        <f t="shared" si="635"/>
        <v>8.9150919509454786E-3</v>
      </c>
      <c r="AE492" s="5">
        <f t="shared" si="636"/>
        <v>7.6327821307635175E-3</v>
      </c>
      <c r="AF492" s="5">
        <f t="shared" si="637"/>
        <v>3.2674572161605253E-3</v>
      </c>
      <c r="AG492" s="5">
        <f t="shared" si="638"/>
        <v>9.3249324440598E-4</v>
      </c>
      <c r="AH492" s="5">
        <f t="shared" si="639"/>
        <v>3.1260208432679557E-3</v>
      </c>
      <c r="AI492" s="5">
        <f t="shared" si="640"/>
        <v>3.4780225865250064E-3</v>
      </c>
      <c r="AJ492" s="5">
        <f t="shared" si="641"/>
        <v>1.9348305271906349E-3</v>
      </c>
      <c r="AK492" s="5">
        <f t="shared" si="642"/>
        <v>7.1756658193319271E-4</v>
      </c>
      <c r="AL492" s="5">
        <f t="shared" si="643"/>
        <v>7.6050189616767934E-6</v>
      </c>
      <c r="AM492" s="5">
        <f t="shared" si="644"/>
        <v>1.983792989295676E-3</v>
      </c>
      <c r="AN492" s="5">
        <f t="shared" si="645"/>
        <v>1.698452440327789E-3</v>
      </c>
      <c r="AO492" s="5">
        <f t="shared" si="646"/>
        <v>7.2707704574548782E-4</v>
      </c>
      <c r="AP492" s="5">
        <f t="shared" si="647"/>
        <v>2.0749910051370547E-4</v>
      </c>
      <c r="AQ492" s="5">
        <f t="shared" si="648"/>
        <v>4.4413322803208612E-5</v>
      </c>
      <c r="AR492" s="5">
        <f t="shared" si="649"/>
        <v>5.3527739622157206E-4</v>
      </c>
      <c r="AS492" s="5">
        <f t="shared" si="650"/>
        <v>5.9555165095082562E-4</v>
      </c>
      <c r="AT492" s="5">
        <f t="shared" si="651"/>
        <v>3.3130650710630575E-4</v>
      </c>
      <c r="AU492" s="5">
        <f t="shared" si="652"/>
        <v>1.2287095667323702E-4</v>
      </c>
      <c r="AV492" s="5">
        <f t="shared" si="653"/>
        <v>3.417667251465788E-5</v>
      </c>
      <c r="AW492" s="5">
        <f t="shared" si="654"/>
        <v>2.0123122374446634E-7</v>
      </c>
      <c r="AX492" s="5">
        <f t="shared" si="655"/>
        <v>3.6786259431694217E-4</v>
      </c>
      <c r="AY492" s="5">
        <f t="shared" si="656"/>
        <v>3.1495076572719881E-4</v>
      </c>
      <c r="AZ492" s="5">
        <f t="shared" si="657"/>
        <v>1.3482477746389935E-4</v>
      </c>
      <c r="BA492" s="5">
        <f t="shared" si="658"/>
        <v>3.8477380374503783E-5</v>
      </c>
      <c r="BB492" s="5">
        <f t="shared" si="659"/>
        <v>8.2357384247157541E-6</v>
      </c>
      <c r="BC492" s="5">
        <f t="shared" si="660"/>
        <v>1.410228799157729E-6</v>
      </c>
      <c r="BD492" s="5">
        <f t="shared" si="661"/>
        <v>7.6380886242538758E-5</v>
      </c>
      <c r="BE492" s="5">
        <f t="shared" si="662"/>
        <v>8.4981662263208281E-5</v>
      </c>
      <c r="BF492" s="5">
        <f t="shared" si="663"/>
        <v>4.7275459059781918E-5</v>
      </c>
      <c r="BG492" s="5">
        <f t="shared" si="664"/>
        <v>1.753295138262407E-5</v>
      </c>
      <c r="BH492" s="5">
        <f t="shared" si="665"/>
        <v>4.8768069675970769E-6</v>
      </c>
      <c r="BI492" s="5">
        <f t="shared" si="666"/>
        <v>1.0851907670387362E-6</v>
      </c>
      <c r="BJ492" s="8">
        <f t="shared" si="667"/>
        <v>0.41327986945745016</v>
      </c>
      <c r="BK492" s="8">
        <f t="shared" si="668"/>
        <v>0.30818432202755031</v>
      </c>
      <c r="BL492" s="8">
        <f t="shared" si="669"/>
        <v>0.26405456542740774</v>
      </c>
      <c r="BM492" s="8">
        <f t="shared" si="670"/>
        <v>0.31467945351472282</v>
      </c>
      <c r="BN492" s="8">
        <f t="shared" si="671"/>
        <v>0.68512932721101916</v>
      </c>
    </row>
    <row r="493" spans="1:66" x14ac:dyDescent="0.25">
      <c r="A493" t="s">
        <v>340</v>
      </c>
      <c r="B493" t="s">
        <v>353</v>
      </c>
      <c r="C493" t="s">
        <v>377</v>
      </c>
      <c r="D493" t="s">
        <v>498</v>
      </c>
      <c r="E493">
        <f>VLOOKUP(A493,home!$A$2:$E$405,3,FALSE)</f>
        <v>1.35849056603774</v>
      </c>
      <c r="F493">
        <f>VLOOKUP(B493,home!$B$2:$E$405,3,FALSE)</f>
        <v>1.6</v>
      </c>
      <c r="G493">
        <f>VLOOKUP(C493,away!$B$2:$E$405,4,FALSE)</f>
        <v>1.17</v>
      </c>
      <c r="H493">
        <f>VLOOKUP(A493,away!$A$2:$E$405,3,FALSE)</f>
        <v>1.13836477987421</v>
      </c>
      <c r="I493">
        <f>VLOOKUP(C493,away!$B$2:$E$405,3,FALSE)</f>
        <v>0.65</v>
      </c>
      <c r="J493">
        <f>VLOOKUP(B493,home!$B$2:$E$405,4,FALSE)</f>
        <v>0.47</v>
      </c>
      <c r="K493" s="3">
        <f t="shared" si="616"/>
        <v>2.5430943396226491</v>
      </c>
      <c r="L493" s="3">
        <f t="shared" si="617"/>
        <v>0.34777044025157117</v>
      </c>
      <c r="M493" s="5">
        <f t="shared" si="618"/>
        <v>5.5528172196517178E-2</v>
      </c>
      <c r="N493" s="5">
        <f t="shared" si="619"/>
        <v>0.14121338040255457</v>
      </c>
      <c r="O493" s="5">
        <f t="shared" si="620"/>
        <v>1.9311056891147836E-2</v>
      </c>
      <c r="P493" s="5">
        <f t="shared" si="621"/>
        <v>4.9109839472009004E-2</v>
      </c>
      <c r="Q493" s="5">
        <f t="shared" si="622"/>
        <v>0.17955947419035825</v>
      </c>
      <c r="R493" s="5">
        <f t="shared" si="623"/>
        <v>3.3579073783788099E-3</v>
      </c>
      <c r="S493" s="5">
        <f t="shared" si="624"/>
        <v>1.0858345581910603E-2</v>
      </c>
      <c r="T493" s="5">
        <f t="shared" si="625"/>
        <v>6.2445477390521531E-2</v>
      </c>
      <c r="U493" s="5">
        <f t="shared" si="626"/>
        <v>8.5394752469322779E-3</v>
      </c>
      <c r="V493" s="5">
        <f t="shared" si="627"/>
        <v>1.0670291560831943E-3</v>
      </c>
      <c r="W493" s="5">
        <f t="shared" si="628"/>
        <v>0.15221222747970645</v>
      </c>
      <c r="X493" s="5">
        <f t="shared" si="629"/>
        <v>5.2934913362289816E-2</v>
      </c>
      <c r="Y493" s="5">
        <f t="shared" si="630"/>
        <v>9.2045990623411521E-3</v>
      </c>
      <c r="Z493" s="5">
        <f t="shared" si="631"/>
        <v>3.8926030910093273E-4</v>
      </c>
      <c r="AA493" s="5">
        <f t="shared" si="632"/>
        <v>9.8992568871434468E-4</v>
      </c>
      <c r="AB493" s="5">
        <f t="shared" si="633"/>
        <v>1.2587372078082513E-3</v>
      </c>
      <c r="AC493" s="5">
        <f t="shared" si="634"/>
        <v>5.8980906104007358E-5</v>
      </c>
      <c r="AD493" s="5">
        <f t="shared" si="635"/>
        <v>9.6772513531249119E-2</v>
      </c>
      <c r="AE493" s="5">
        <f t="shared" si="636"/>
        <v>3.3654619635013643E-2</v>
      </c>
      <c r="AF493" s="5">
        <f t="shared" si="637"/>
        <v>5.8520409434839327E-3</v>
      </c>
      <c r="AG493" s="5">
        <f t="shared" si="638"/>
        <v>6.7838895176187584E-4</v>
      </c>
      <c r="AH493" s="5">
        <f t="shared" si="639"/>
        <v>3.384330726712351E-5</v>
      </c>
      <c r="AI493" s="5">
        <f t="shared" si="640"/>
        <v>8.6066723145131842E-5</v>
      </c>
      <c r="AJ493" s="5">
        <f t="shared" si="641"/>
        <v>1.0943789823012724E-4</v>
      </c>
      <c r="AK493" s="5">
        <f t="shared" si="642"/>
        <v>9.2770299843078719E-5</v>
      </c>
      <c r="AL493" s="5">
        <f t="shared" si="643"/>
        <v>2.0865392942742039E-6</v>
      </c>
      <c r="AM493" s="5">
        <f t="shared" si="644"/>
        <v>4.9220326278475141E-2</v>
      </c>
      <c r="AN493" s="5">
        <f t="shared" si="645"/>
        <v>1.711737453919128E-2</v>
      </c>
      <c r="AO493" s="5">
        <f t="shared" si="646"/>
        <v>2.9764584397227933E-3</v>
      </c>
      <c r="AP493" s="5">
        <f t="shared" si="647"/>
        <v>3.4504142065763354E-4</v>
      </c>
      <c r="AQ493" s="5">
        <f t="shared" si="648"/>
        <v>2.9998801691783193E-5</v>
      </c>
      <c r="AR493" s="5">
        <f t="shared" si="649"/>
        <v>2.3539403735713481E-6</v>
      </c>
      <c r="AS493" s="5">
        <f t="shared" si="650"/>
        <v>5.9862924398385185E-6</v>
      </c>
      <c r="AT493" s="5">
        <f t="shared" si="651"/>
        <v>7.6118532095395989E-6</v>
      </c>
      <c r="AU493" s="5">
        <f t="shared" si="652"/>
        <v>6.4525536037395506E-6</v>
      </c>
      <c r="AV493" s="5">
        <f t="shared" si="653"/>
        <v>4.1023631364454445E-6</v>
      </c>
      <c r="AW493" s="5">
        <f t="shared" si="654"/>
        <v>5.1260071009640787E-8</v>
      </c>
      <c r="AX493" s="5">
        <f t="shared" si="655"/>
        <v>2.0861988858861678E-2</v>
      </c>
      <c r="AY493" s="5">
        <f t="shared" si="656"/>
        <v>7.2551830499697004E-3</v>
      </c>
      <c r="AZ493" s="5">
        <f t="shared" si="657"/>
        <v>1.2615691016968497E-3</v>
      </c>
      <c r="BA493" s="5">
        <f t="shared" si="658"/>
        <v>1.4624548063496424E-4</v>
      </c>
      <c r="BB493" s="5">
        <f t="shared" si="659"/>
        <v>1.2714963796306033E-5</v>
      </c>
      <c r="BC493" s="5">
        <f t="shared" si="660"/>
        <v>8.843777114448275E-7</v>
      </c>
      <c r="BD493" s="5">
        <f t="shared" si="661"/>
        <v>1.3643848000714265E-7</v>
      </c>
      <c r="BE493" s="5">
        <f t="shared" si="662"/>
        <v>3.4697592621288235E-7</v>
      </c>
      <c r="BF493" s="5">
        <f t="shared" si="663"/>
        <v>4.4119625696865362E-7</v>
      </c>
      <c r="BG493" s="5">
        <f t="shared" si="664"/>
        <v>3.7400123458656096E-7</v>
      </c>
      <c r="BH493" s="5">
        <f t="shared" si="665"/>
        <v>2.3778010567224144E-7</v>
      </c>
      <c r="BI493" s="5">
        <f t="shared" si="666"/>
        <v>1.2093944816199045E-7</v>
      </c>
      <c r="BJ493" s="8">
        <f t="shared" si="667"/>
        <v>0.83375542026168981</v>
      </c>
      <c r="BK493" s="8">
        <f t="shared" si="668"/>
        <v>0.12387963690188797</v>
      </c>
      <c r="BL493" s="8">
        <f t="shared" si="669"/>
        <v>3.3807384975681719E-2</v>
      </c>
      <c r="BM493" s="8">
        <f t="shared" si="670"/>
        <v>0.53649674012749604</v>
      </c>
      <c r="BN493" s="8">
        <f t="shared" si="671"/>
        <v>0.44807983053096567</v>
      </c>
    </row>
    <row r="494" spans="1:66" x14ac:dyDescent="0.25">
      <c r="A494" t="s">
        <v>340</v>
      </c>
      <c r="B494" t="s">
        <v>356</v>
      </c>
      <c r="C494" t="s">
        <v>428</v>
      </c>
      <c r="D494" t="s">
        <v>498</v>
      </c>
      <c r="E494">
        <f>VLOOKUP(A494,home!$A$2:$E$405,3,FALSE)</f>
        <v>1.35849056603774</v>
      </c>
      <c r="F494">
        <f>VLOOKUP(B494,home!$B$2:$E$405,3,FALSE)</f>
        <v>1.04</v>
      </c>
      <c r="G494">
        <f>VLOOKUP(C494,away!$B$2:$E$405,4,FALSE)</f>
        <v>1.26</v>
      </c>
      <c r="H494">
        <f>VLOOKUP(A494,away!$A$2:$E$405,3,FALSE)</f>
        <v>1.13836477987421</v>
      </c>
      <c r="I494">
        <f>VLOOKUP(C494,away!$B$2:$E$405,3,FALSE)</f>
        <v>0.69</v>
      </c>
      <c r="J494">
        <f>VLOOKUP(B494,home!$B$2:$E$405,4,FALSE)</f>
        <v>1.03</v>
      </c>
      <c r="K494" s="3">
        <f t="shared" si="616"/>
        <v>1.7801660377358546</v>
      </c>
      <c r="L494" s="3">
        <f t="shared" si="617"/>
        <v>0.80903584905660098</v>
      </c>
      <c r="M494" s="5">
        <f t="shared" si="618"/>
        <v>7.5079938469815935E-2</v>
      </c>
      <c r="N494" s="5">
        <f t="shared" si="619"/>
        <v>0.13365475657926398</v>
      </c>
      <c r="O494" s="5">
        <f t="shared" si="620"/>
        <v>6.0742361767044895E-2</v>
      </c>
      <c r="P494" s="5">
        <f t="shared" si="621"/>
        <v>0.10813148946955815</v>
      </c>
      <c r="Q494" s="5">
        <f t="shared" si="622"/>
        <v>0.11896382922212927</v>
      </c>
      <c r="R494" s="5">
        <f t="shared" si="623"/>
        <v>2.4571374112952189E-2</v>
      </c>
      <c r="S494" s="5">
        <f t="shared" si="624"/>
        <v>3.893323320851489E-2</v>
      </c>
      <c r="T494" s="5">
        <f t="shared" si="625"/>
        <v>9.624600258174984E-2</v>
      </c>
      <c r="U494" s="5">
        <f t="shared" si="626"/>
        <v>4.3741125696379439E-2</v>
      </c>
      <c r="V494" s="5">
        <f t="shared" si="627"/>
        <v>6.2302609762095581E-3</v>
      </c>
      <c r="W494" s="5">
        <f t="shared" si="628"/>
        <v>7.0591789500080923E-2</v>
      </c>
      <c r="X494" s="5">
        <f t="shared" si="629"/>
        <v>5.711128835462282E-2</v>
      </c>
      <c r="Y494" s="5">
        <f t="shared" si="630"/>
        <v>2.3102539832349316E-2</v>
      </c>
      <c r="Z494" s="5">
        <f t="shared" si="631"/>
        <v>6.6263741726532207E-3</v>
      </c>
      <c r="AA494" s="5">
        <f t="shared" si="632"/>
        <v>1.1796046255487283E-2</v>
      </c>
      <c r="AB494" s="5">
        <f t="shared" si="633"/>
        <v>1.0499460461789832E-2</v>
      </c>
      <c r="AC494" s="5">
        <f t="shared" si="634"/>
        <v>5.6080843038087524E-4</v>
      </c>
      <c r="AD494" s="5">
        <f t="shared" si="635"/>
        <v>3.1416276552760629E-2</v>
      </c>
      <c r="AE494" s="5">
        <f t="shared" si="636"/>
        <v>2.5416893975059682E-2</v>
      </c>
      <c r="AF494" s="5">
        <f t="shared" si="637"/>
        <v>1.0281589198747006E-2</v>
      </c>
      <c r="AG494" s="5">
        <f t="shared" si="638"/>
        <v>2.7727247490198208E-3</v>
      </c>
      <c r="AH494" s="5">
        <f t="shared" si="639"/>
        <v>1.3402435637348072E-3</v>
      </c>
      <c r="AI494" s="5">
        <f t="shared" si="640"/>
        <v>2.3858560744547726E-3</v>
      </c>
      <c r="AJ494" s="5">
        <f t="shared" si="641"/>
        <v>2.1236099773350868E-3</v>
      </c>
      <c r="AK494" s="5">
        <f t="shared" si="642"/>
        <v>1.2601261196829765E-3</v>
      </c>
      <c r="AL494" s="5">
        <f t="shared" si="643"/>
        <v>3.230745902038709E-5</v>
      </c>
      <c r="AM494" s="5">
        <f t="shared" si="644"/>
        <v>1.1185237710268338E-2</v>
      </c>
      <c r="AN494" s="5">
        <f t="shared" si="645"/>
        <v>9.0492582878268571E-3</v>
      </c>
      <c r="AO494" s="5">
        <f t="shared" si="646"/>
        <v>3.6605871811122418E-3</v>
      </c>
      <c r="AP494" s="5">
        <f t="shared" si="647"/>
        <v>9.8718208603895078E-4</v>
      </c>
      <c r="AQ494" s="5">
        <f t="shared" si="648"/>
        <v>1.9966642428799721E-4</v>
      </c>
      <c r="AR494" s="5">
        <f t="shared" si="649"/>
        <v>2.1686101790576701E-4</v>
      </c>
      <c r="AS494" s="5">
        <f t="shared" si="650"/>
        <v>3.8604861898467341E-4</v>
      </c>
      <c r="AT494" s="5">
        <f t="shared" si="651"/>
        <v>3.4361532021567241E-4</v>
      </c>
      <c r="AU494" s="5">
        <f t="shared" si="652"/>
        <v>2.0389744103122351E-4</v>
      </c>
      <c r="AV494" s="5">
        <f t="shared" si="653"/>
        <v>9.0742824926258263E-5</v>
      </c>
      <c r="AW494" s="5">
        <f t="shared" si="654"/>
        <v>1.2924941276851443E-6</v>
      </c>
      <c r="AX494" s="5">
        <f t="shared" si="655"/>
        <v>3.3185967159703404E-3</v>
      </c>
      <c r="AY494" s="5">
        <f t="shared" si="656"/>
        <v>2.6848637117815122E-3</v>
      </c>
      <c r="AZ494" s="5">
        <f t="shared" si="657"/>
        <v>1.0860754963312063E-3</v>
      </c>
      <c r="BA494" s="5">
        <f t="shared" si="658"/>
        <v>2.9289133710462897E-4</v>
      </c>
      <c r="BB494" s="5">
        <f t="shared" si="659"/>
        <v>5.923989789894164E-5</v>
      </c>
      <c r="BC494" s="5">
        <f t="shared" si="660"/>
        <v>9.5854402189393254E-6</v>
      </c>
      <c r="BD494" s="5">
        <f t="shared" si="661"/>
        <v>2.9241389624778479E-5</v>
      </c>
      <c r="BE494" s="5">
        <f t="shared" si="662"/>
        <v>5.2054528706232223E-5</v>
      </c>
      <c r="BF494" s="5">
        <f t="shared" si="663"/>
        <v>4.6332852056590373E-5</v>
      </c>
      <c r="BG494" s="5">
        <f t="shared" si="664"/>
        <v>2.7493389887527343E-5</v>
      </c>
      <c r="BH494" s="5">
        <f t="shared" si="665"/>
        <v>1.2235699735001636E-5</v>
      </c>
      <c r="BI494" s="5">
        <f t="shared" si="666"/>
        <v>4.3563154232366998E-6</v>
      </c>
      <c r="BJ494" s="8">
        <f t="shared" si="667"/>
        <v>0.60209087483462331</v>
      </c>
      <c r="BK494" s="8">
        <f t="shared" si="668"/>
        <v>0.23165290172528127</v>
      </c>
      <c r="BL494" s="8">
        <f t="shared" si="669"/>
        <v>0.15987308342735829</v>
      </c>
      <c r="BM494" s="8">
        <f t="shared" si="670"/>
        <v>0.47641591332149769</v>
      </c>
      <c r="BN494" s="8">
        <f t="shared" si="671"/>
        <v>0.52114374962076448</v>
      </c>
    </row>
    <row r="495" spans="1:66" x14ac:dyDescent="0.25">
      <c r="A495" t="s">
        <v>340</v>
      </c>
      <c r="B495" t="s">
        <v>361</v>
      </c>
      <c r="C495" t="s">
        <v>365</v>
      </c>
      <c r="D495" t="s">
        <v>498</v>
      </c>
      <c r="E495">
        <f>VLOOKUP(A495,home!$A$2:$E$405,3,FALSE)</f>
        <v>1.35849056603774</v>
      </c>
      <c r="F495">
        <f>VLOOKUP(B495,home!$B$2:$E$405,3,FALSE)</f>
        <v>0.61</v>
      </c>
      <c r="G495">
        <f>VLOOKUP(C495,away!$B$2:$E$405,4,FALSE)</f>
        <v>1.04</v>
      </c>
      <c r="H495">
        <f>VLOOKUP(A495,away!$A$2:$E$405,3,FALSE)</f>
        <v>1.13836477987421</v>
      </c>
      <c r="I495">
        <f>VLOOKUP(C495,away!$B$2:$E$405,3,FALSE)</f>
        <v>0.82</v>
      </c>
      <c r="J495">
        <f>VLOOKUP(B495,home!$B$2:$E$405,4,FALSE)</f>
        <v>1.34</v>
      </c>
      <c r="K495" s="3">
        <f t="shared" si="616"/>
        <v>0.86182641509434232</v>
      </c>
      <c r="L495" s="3">
        <f t="shared" si="617"/>
        <v>1.250835220125782</v>
      </c>
      <c r="M495" s="5">
        <f t="shared" si="618"/>
        <v>0.12091570425433945</v>
      </c>
      <c r="N495" s="5">
        <f t="shared" si="619"/>
        <v>0.10420834792612507</v>
      </c>
      <c r="O495" s="5">
        <f t="shared" si="620"/>
        <v>0.15124562154764062</v>
      </c>
      <c r="P495" s="5">
        <f t="shared" si="621"/>
        <v>0.13034747181711873</v>
      </c>
      <c r="Q495" s="5">
        <f t="shared" si="622"/>
        <v>4.4904753458038162E-2</v>
      </c>
      <c r="R495" s="5">
        <f t="shared" si="623"/>
        <v>9.45916751608019E-2</v>
      </c>
      <c r="S495" s="5">
        <f t="shared" si="624"/>
        <v>3.5128735993994777E-2</v>
      </c>
      <c r="T495" s="5">
        <f t="shared" si="625"/>
        <v>5.6168447176379123E-2</v>
      </c>
      <c r="U495" s="5">
        <f t="shared" si="626"/>
        <v>8.1521604301602435E-2</v>
      </c>
      <c r="V495" s="5">
        <f t="shared" si="627"/>
        <v>4.2076529937259159E-3</v>
      </c>
      <c r="W495" s="5">
        <f t="shared" si="628"/>
        <v>1.2900034231145436E-2</v>
      </c>
      <c r="X495" s="5">
        <f t="shared" si="629"/>
        <v>1.6135817157144919E-2</v>
      </c>
      <c r="Y495" s="5">
        <f t="shared" si="630"/>
        <v>1.0091624202833369E-2</v>
      </c>
      <c r="Z495" s="5">
        <f t="shared" si="631"/>
        <v>3.9439532940609374E-2</v>
      </c>
      <c r="AA495" s="5">
        <f t="shared" si="632"/>
        <v>3.3990031287200601E-2</v>
      </c>
      <c r="AB495" s="5">
        <f t="shared" si="633"/>
        <v>1.4646753406596312E-2</v>
      </c>
      <c r="AC495" s="5">
        <f t="shared" si="634"/>
        <v>2.8349136563676595E-4</v>
      </c>
      <c r="AD495" s="5">
        <f t="shared" si="635"/>
        <v>2.7793975640055921E-3</v>
      </c>
      <c r="AE495" s="5">
        <f t="shared" si="636"/>
        <v>3.4765683637899966E-3</v>
      </c>
      <c r="AF495" s="5">
        <f t="shared" si="637"/>
        <v>2.1743070773017955E-3</v>
      </c>
      <c r="AG495" s="5">
        <f t="shared" si="638"/>
        <v>9.0656662388594576E-4</v>
      </c>
      <c r="AH495" s="5">
        <f t="shared" si="639"/>
        <v>1.2333089216856288E-2</v>
      </c>
      <c r="AI495" s="5">
        <f t="shared" si="640"/>
        <v>1.0628982066801945E-2</v>
      </c>
      <c r="AJ495" s="5">
        <f t="shared" si="641"/>
        <v>4.5801687553669868E-3</v>
      </c>
      <c r="AK495" s="5">
        <f t="shared" si="642"/>
        <v>1.3157701396550154E-3</v>
      </c>
      <c r="AL495" s="5">
        <f t="shared" si="643"/>
        <v>1.2224179818696695E-5</v>
      </c>
      <c r="AM495" s="5">
        <f t="shared" si="644"/>
        <v>4.7907164774177755E-4</v>
      </c>
      <c r="AN495" s="5">
        <f t="shared" si="645"/>
        <v>5.9923968995910732E-4</v>
      </c>
      <c r="AO495" s="5">
        <f t="shared" si="646"/>
        <v>3.7477505474905277E-4</v>
      </c>
      <c r="AP495" s="5">
        <f t="shared" si="647"/>
        <v>1.5626061270156114E-4</v>
      </c>
      <c r="AQ495" s="5">
        <f t="shared" si="648"/>
        <v>4.8864069471386697E-5</v>
      </c>
      <c r="AR495" s="5">
        <f t="shared" si="649"/>
        <v>3.0853324730794681E-3</v>
      </c>
      <c r="AS495" s="5">
        <f t="shared" si="650"/>
        <v>2.6590210246482389E-3</v>
      </c>
      <c r="AT495" s="5">
        <f t="shared" si="651"/>
        <v>1.1458072786665384E-3</v>
      </c>
      <c r="AU495" s="5">
        <f t="shared" si="652"/>
        <v>3.2916232645406233E-4</v>
      </c>
      <c r="AV495" s="5">
        <f t="shared" si="653"/>
        <v>7.0920196948004528E-5</v>
      </c>
      <c r="AW495" s="5">
        <f t="shared" si="654"/>
        <v>3.6604723565043607E-7</v>
      </c>
      <c r="AX495" s="5">
        <f t="shared" si="655"/>
        <v>6.8812766791105943E-5</v>
      </c>
      <c r="AY495" s="5">
        <f t="shared" si="656"/>
        <v>8.6073432296617083E-5</v>
      </c>
      <c r="AZ495" s="5">
        <f t="shared" si="657"/>
        <v>5.3831840316860326E-5</v>
      </c>
      <c r="BA495" s="5">
        <f t="shared" si="658"/>
        <v>2.2444920610838644E-5</v>
      </c>
      <c r="BB495" s="5">
        <f t="shared" si="659"/>
        <v>7.0187243032410139E-6</v>
      </c>
      <c r="BC495" s="5">
        <f t="shared" si="660"/>
        <v>1.7558535117693296E-6</v>
      </c>
      <c r="BD495" s="5">
        <f t="shared" si="661"/>
        <v>6.4320708718759658E-4</v>
      </c>
      <c r="BE495" s="5">
        <f t="shared" si="662"/>
        <v>5.543328581141604E-4</v>
      </c>
      <c r="BF495" s="5">
        <f t="shared" si="663"/>
        <v>2.3886934993876379E-4</v>
      </c>
      <c r="BG495" s="5">
        <f t="shared" si="664"/>
        <v>6.862130517788026E-5</v>
      </c>
      <c r="BH495" s="5">
        <f t="shared" si="665"/>
        <v>1.4784913360136842E-5</v>
      </c>
      <c r="BI495" s="5">
        <f t="shared" si="666"/>
        <v>2.5484057757294367E-6</v>
      </c>
      <c r="BJ495" s="8">
        <f t="shared" si="667"/>
        <v>0.2556440123931028</v>
      </c>
      <c r="BK495" s="8">
        <f t="shared" si="668"/>
        <v>0.29098135403693104</v>
      </c>
      <c r="BL495" s="8">
        <f t="shared" si="669"/>
        <v>0.41366630310187263</v>
      </c>
      <c r="BM495" s="8">
        <f t="shared" si="670"/>
        <v>0.35343192092339093</v>
      </c>
      <c r="BN495" s="8">
        <f t="shared" si="671"/>
        <v>0.64621357416406389</v>
      </c>
    </row>
    <row r="496" spans="1:66" x14ac:dyDescent="0.25">
      <c r="A496" t="s">
        <v>340</v>
      </c>
      <c r="B496" t="s">
        <v>385</v>
      </c>
      <c r="C496" t="s">
        <v>413</v>
      </c>
      <c r="D496" t="s">
        <v>498</v>
      </c>
      <c r="E496">
        <f>VLOOKUP(A496,home!$A$2:$E$405,3,FALSE)</f>
        <v>1.35849056603774</v>
      </c>
      <c r="F496">
        <f>VLOOKUP(B496,home!$B$2:$E$405,3,FALSE)</f>
        <v>0.56000000000000005</v>
      </c>
      <c r="G496">
        <f>VLOOKUP(C496,away!$B$2:$E$405,4,FALSE)</f>
        <v>0.61</v>
      </c>
      <c r="H496">
        <f>VLOOKUP(A496,away!$A$2:$E$405,3,FALSE)</f>
        <v>1.13836477987421</v>
      </c>
      <c r="I496">
        <f>VLOOKUP(C496,away!$B$2:$E$405,3,FALSE)</f>
        <v>1.26</v>
      </c>
      <c r="J496">
        <f>VLOOKUP(B496,home!$B$2:$E$405,4,FALSE)</f>
        <v>0.56999999999999995</v>
      </c>
      <c r="K496" s="3">
        <f t="shared" si="616"/>
        <v>0.46406037735849204</v>
      </c>
      <c r="L496" s="3">
        <f t="shared" si="617"/>
        <v>0.81757358490565757</v>
      </c>
      <c r="M496" s="5">
        <f t="shared" si="618"/>
        <v>0.2775833689506938</v>
      </c>
      <c r="N496" s="5">
        <f t="shared" si="619"/>
        <v>0.12881544294370048</v>
      </c>
      <c r="O496" s="5">
        <f t="shared" si="620"/>
        <v>0.22694483006320851</v>
      </c>
      <c r="P496" s="5">
        <f t="shared" si="621"/>
        <v>0.10531610347869139</v>
      </c>
      <c r="Q496" s="5">
        <f t="shared" si="622"/>
        <v>2.9889071531027472E-2</v>
      </c>
      <c r="R496" s="5">
        <f t="shared" si="623"/>
        <v>9.2772049145291316E-2</v>
      </c>
      <c r="S496" s="5">
        <f t="shared" si="624"/>
        <v>9.9893247331980604E-3</v>
      </c>
      <c r="T496" s="5">
        <f t="shared" si="625"/>
        <v>2.4436515361123758E-2</v>
      </c>
      <c r="U496" s="5">
        <f t="shared" si="626"/>
        <v>4.3051832134684456E-2</v>
      </c>
      <c r="V496" s="5">
        <f t="shared" si="627"/>
        <v>4.211094255156542E-4</v>
      </c>
      <c r="W496" s="5">
        <f t="shared" si="628"/>
        <v>4.6234446045278583E-3</v>
      </c>
      <c r="X496" s="5">
        <f t="shared" si="629"/>
        <v>3.7800061799365607E-3</v>
      </c>
      <c r="Y496" s="5">
        <f t="shared" si="630"/>
        <v>1.5452166017481371E-3</v>
      </c>
      <c r="Z496" s="5">
        <f t="shared" si="631"/>
        <v>2.5282658932919897E-2</v>
      </c>
      <c r="AA496" s="5">
        <f t="shared" si="632"/>
        <v>1.1732680245036856E-2</v>
      </c>
      <c r="AB496" s="5">
        <f t="shared" si="633"/>
        <v>2.7223360109691636E-3</v>
      </c>
      <c r="AC496" s="5">
        <f t="shared" si="634"/>
        <v>9.9856495368190994E-6</v>
      </c>
      <c r="AD496" s="5">
        <f t="shared" si="635"/>
        <v>5.363893619683203E-4</v>
      </c>
      <c r="AE496" s="5">
        <f t="shared" si="636"/>
        <v>4.3853777356969796E-4</v>
      </c>
      <c r="AF496" s="5">
        <f t="shared" si="637"/>
        <v>1.7926844982696174E-4</v>
      </c>
      <c r="AG496" s="5">
        <f t="shared" si="638"/>
        <v>4.8855049728503053E-5</v>
      </c>
      <c r="AH496" s="5">
        <f t="shared" si="639"/>
        <v>5.1676085249335894E-3</v>
      </c>
      <c r="AI496" s="5">
        <f t="shared" si="640"/>
        <v>2.3980823621216419E-3</v>
      </c>
      <c r="AJ496" s="5">
        <f t="shared" si="641"/>
        <v>5.5642750295145649E-4</v>
      </c>
      <c r="AK496" s="5">
        <f t="shared" si="642"/>
        <v>8.6071985664098812E-5</v>
      </c>
      <c r="AL496" s="5">
        <f t="shared" si="643"/>
        <v>1.5154361788993039E-7</v>
      </c>
      <c r="AM496" s="5">
        <f t="shared" si="644"/>
        <v>4.9783409945219908E-5</v>
      </c>
      <c r="AN496" s="5">
        <f t="shared" si="645"/>
        <v>4.0701600937741397E-5</v>
      </c>
      <c r="AO496" s="5">
        <f t="shared" si="646"/>
        <v>1.6638276895034356E-5</v>
      </c>
      <c r="AP496" s="5">
        <f t="shared" si="647"/>
        <v>4.5343385625754046E-6</v>
      </c>
      <c r="AQ496" s="5">
        <f t="shared" si="648"/>
        <v>9.2678885844518462E-7</v>
      </c>
      <c r="AR496" s="5">
        <f t="shared" si="649"/>
        <v>8.4498004542379879E-4</v>
      </c>
      <c r="AS496" s="5">
        <f t="shared" si="650"/>
        <v>3.9212175873976378E-4</v>
      </c>
      <c r="AT496" s="5">
        <f t="shared" si="651"/>
        <v>9.0984085665625169E-5</v>
      </c>
      <c r="AU496" s="5">
        <f t="shared" si="652"/>
        <v>1.4074036375869132E-5</v>
      </c>
      <c r="AV496" s="5">
        <f t="shared" si="653"/>
        <v>1.6328006578857428E-6</v>
      </c>
      <c r="AW496" s="5">
        <f t="shared" si="654"/>
        <v>1.5971161108144704E-9</v>
      </c>
      <c r="AX496" s="5">
        <f t="shared" si="655"/>
        <v>3.8504180008952085E-6</v>
      </c>
      <c r="AY496" s="5">
        <f t="shared" si="656"/>
        <v>3.1480000483771706E-6</v>
      </c>
      <c r="AZ496" s="5">
        <f t="shared" si="657"/>
        <v>1.2868608424174534E-6</v>
      </c>
      <c r="BA496" s="5">
        <f t="shared" si="658"/>
        <v>3.5070114406998409E-7</v>
      </c>
      <c r="BB496" s="5">
        <f t="shared" si="659"/>
        <v>7.1680997896953066E-8</v>
      </c>
      <c r="BC496" s="5">
        <f t="shared" si="660"/>
        <v>1.1720898084045369E-8</v>
      </c>
      <c r="BD496" s="5">
        <f t="shared" si="661"/>
        <v>1.1513889415181339E-4</v>
      </c>
      <c r="BE496" s="5">
        <f t="shared" si="662"/>
        <v>5.343139866872999E-5</v>
      </c>
      <c r="BF496" s="5">
        <f t="shared" si="663"/>
        <v>1.2397697514501432E-5</v>
      </c>
      <c r="BG496" s="5">
        <f t="shared" si="664"/>
        <v>1.9177600623186587E-6</v>
      </c>
      <c r="BH496" s="5">
        <f t="shared" si="665"/>
        <v>2.224891145506604E-7</v>
      </c>
      <c r="BI496" s="5">
        <f t="shared" si="666"/>
        <v>2.0649676491307249E-8</v>
      </c>
      <c r="BJ496" s="8">
        <f t="shared" si="667"/>
        <v>0.19441405165428849</v>
      </c>
      <c r="BK496" s="8">
        <f t="shared" si="668"/>
        <v>0.39332319178130193</v>
      </c>
      <c r="BL496" s="8">
        <f t="shared" si="669"/>
        <v>0.38695883959091243</v>
      </c>
      <c r="BM496" s="8">
        <f t="shared" si="670"/>
        <v>0.13865472944387758</v>
      </c>
      <c r="BN496" s="8">
        <f t="shared" si="671"/>
        <v>0.86132086611261305</v>
      </c>
    </row>
    <row r="497" spans="1:66" x14ac:dyDescent="0.25">
      <c r="A497" t="s">
        <v>340</v>
      </c>
      <c r="B497" t="s">
        <v>394</v>
      </c>
      <c r="C497" t="s">
        <v>431</v>
      </c>
      <c r="D497" t="s">
        <v>498</v>
      </c>
      <c r="E497">
        <f>VLOOKUP(A497,home!$A$2:$E$405,3,FALSE)</f>
        <v>1.35849056603774</v>
      </c>
      <c r="F497">
        <f>VLOOKUP(B497,home!$B$2:$E$405,3,FALSE)</f>
        <v>0.95</v>
      </c>
      <c r="G497">
        <f>VLOOKUP(C497,away!$B$2:$E$405,4,FALSE)</f>
        <v>0.82</v>
      </c>
      <c r="H497">
        <f>VLOOKUP(A497,away!$A$2:$E$405,3,FALSE)</f>
        <v>1.13836477987421</v>
      </c>
      <c r="I497">
        <f>VLOOKUP(C497,away!$B$2:$E$405,3,FALSE)</f>
        <v>1.21</v>
      </c>
      <c r="J497">
        <f>VLOOKUP(B497,home!$B$2:$E$405,4,FALSE)</f>
        <v>1.29</v>
      </c>
      <c r="K497" s="3">
        <f t="shared" si="616"/>
        <v>1.0582641509433994</v>
      </c>
      <c r="L497" s="3">
        <f t="shared" si="617"/>
        <v>1.7768735849056545</v>
      </c>
      <c r="M497" s="5">
        <f t="shared" si="618"/>
        <v>5.8710438744815185E-2</v>
      </c>
      <c r="N497" s="5">
        <f t="shared" si="619"/>
        <v>6.2131152609796299E-2</v>
      </c>
      <c r="O497" s="5">
        <f t="shared" si="620"/>
        <v>0.10432102776388356</v>
      </c>
      <c r="P497" s="5">
        <f t="shared" si="621"/>
        <v>0.11039920387208904</v>
      </c>
      <c r="Q497" s="5">
        <f t="shared" si="622"/>
        <v>3.2875585731870431E-2</v>
      </c>
      <c r="R497" s="5">
        <f t="shared" si="623"/>
        <v>9.2682639291927077E-2</v>
      </c>
      <c r="S497" s="5">
        <f t="shared" si="624"/>
        <v>5.1898710332272162E-2</v>
      </c>
      <c r="T497" s="5">
        <f t="shared" si="625"/>
        <v>5.8415759875261784E-2</v>
      </c>
      <c r="U497" s="5">
        <f t="shared" si="626"/>
        <v>9.8082714577464564E-2</v>
      </c>
      <c r="V497" s="5">
        <f t="shared" si="627"/>
        <v>1.0843379862186586E-2</v>
      </c>
      <c r="W497" s="5">
        <f t="shared" si="628"/>
        <v>1.1597017940434932E-2</v>
      </c>
      <c r="X497" s="5">
        <f t="shared" si="629"/>
        <v>2.0606434842035806E-2</v>
      </c>
      <c r="Y497" s="5">
        <f t="shared" si="630"/>
        <v>1.8307514874946477E-2</v>
      </c>
      <c r="Z497" s="5">
        <f t="shared" si="631"/>
        <v>5.4895111179054733E-2</v>
      </c>
      <c r="AA497" s="5">
        <f t="shared" si="632"/>
        <v>5.8093528222845872E-2</v>
      </c>
      <c r="AB497" s="5">
        <f t="shared" si="633"/>
        <v>3.0739149160028203E-2</v>
      </c>
      <c r="AC497" s="5">
        <f t="shared" si="634"/>
        <v>1.2743693132570898E-3</v>
      </c>
      <c r="AD497" s="5">
        <f t="shared" si="635"/>
        <v>3.0681770860524356E-3</v>
      </c>
      <c r="AE497" s="5">
        <f t="shared" si="636"/>
        <v>5.4517628180193751E-3</v>
      </c>
      <c r="AF497" s="5">
        <f t="shared" si="637"/>
        <v>4.8435466712547209E-3</v>
      </c>
      <c r="AG497" s="5">
        <f t="shared" si="638"/>
        <v>2.8687900458034101E-3</v>
      </c>
      <c r="AH497" s="5">
        <f t="shared" si="639"/>
        <v>2.4385418248630355E-2</v>
      </c>
      <c r="AI497" s="5">
        <f t="shared" si="640"/>
        <v>2.5806213938286478E-2</v>
      </c>
      <c r="AJ497" s="5">
        <f t="shared" si="641"/>
        <v>1.3654895541232231E-2</v>
      </c>
      <c r="AK497" s="5">
        <f t="shared" si="642"/>
        <v>4.8168288120543131E-3</v>
      </c>
      <c r="AL497" s="5">
        <f t="shared" si="643"/>
        <v>9.5853044624046895E-5</v>
      </c>
      <c r="AM497" s="5">
        <f t="shared" si="644"/>
        <v>6.493883637830551E-4</v>
      </c>
      <c r="AN497" s="5">
        <f t="shared" si="645"/>
        <v>1.1538810299512141E-3</v>
      </c>
      <c r="AO497" s="5">
        <f t="shared" si="646"/>
        <v>1.0251503611220217E-3</v>
      </c>
      <c r="AP497" s="5">
        <f t="shared" si="647"/>
        <v>6.0718753241140459E-4</v>
      </c>
      <c r="AQ497" s="5">
        <f t="shared" si="648"/>
        <v>2.6972387185646753E-4</v>
      </c>
      <c r="AR497" s="5">
        <f t="shared" si="649"/>
        <v>8.6659611085735094E-3</v>
      </c>
      <c r="AS497" s="5">
        <f t="shared" si="650"/>
        <v>9.1708759746730647E-3</v>
      </c>
      <c r="AT497" s="5">
        <f t="shared" si="651"/>
        <v>4.8526046383723055E-3</v>
      </c>
      <c r="AU497" s="5">
        <f t="shared" si="652"/>
        <v>1.7117791758303569E-3</v>
      </c>
      <c r="AV497" s="5">
        <f t="shared" si="653"/>
        <v>4.5287863402817603E-4</v>
      </c>
      <c r="AW497" s="5">
        <f t="shared" si="654"/>
        <v>5.0067283327045914E-6</v>
      </c>
      <c r="AX497" s="5">
        <f t="shared" si="655"/>
        <v>1.145374042385663E-4</v>
      </c>
      <c r="AY497" s="5">
        <f t="shared" si="656"/>
        <v>2.0351848807516936E-4</v>
      </c>
      <c r="AZ497" s="5">
        <f t="shared" si="657"/>
        <v>1.8081331275035249E-4</v>
      </c>
      <c r="BA497" s="5">
        <f t="shared" si="658"/>
        <v>1.0709413307512876E-4</v>
      </c>
      <c r="BB497" s="5">
        <f t="shared" si="659"/>
        <v>4.7573184039891793E-5</v>
      </c>
      <c r="BC497" s="5">
        <f t="shared" si="660"/>
        <v>1.6906306814067784E-5</v>
      </c>
      <c r="BD497" s="5">
        <f t="shared" si="661"/>
        <v>2.5663862302740012E-3</v>
      </c>
      <c r="BE497" s="5">
        <f t="shared" si="662"/>
        <v>2.7159145449737474E-3</v>
      </c>
      <c r="BF497" s="5">
        <f t="shared" si="663"/>
        <v>1.4370774999857359E-3</v>
      </c>
      <c r="BG497" s="5">
        <f t="shared" si="664"/>
        <v>5.0693586678742268E-4</v>
      </c>
      <c r="BH497" s="5">
        <f t="shared" si="665"/>
        <v>1.3411801366213698E-4</v>
      </c>
      <c r="BI497" s="5">
        <f t="shared" si="666"/>
        <v>2.838645717087534E-5</v>
      </c>
      <c r="BJ497" s="8">
        <f t="shared" si="667"/>
        <v>0.22454151648359302</v>
      </c>
      <c r="BK497" s="8">
        <f t="shared" si="668"/>
        <v>0.23342547365731928</v>
      </c>
      <c r="BL497" s="8">
        <f t="shared" si="669"/>
        <v>0.48482533370068381</v>
      </c>
      <c r="BM497" s="8">
        <f t="shared" si="670"/>
        <v>0.53636887524652699</v>
      </c>
      <c r="BN497" s="8">
        <f t="shared" si="671"/>
        <v>0.46112004801438167</v>
      </c>
    </row>
    <row r="498" spans="1:66" x14ac:dyDescent="0.25">
      <c r="A498" t="s">
        <v>342</v>
      </c>
      <c r="B498" t="s">
        <v>343</v>
      </c>
      <c r="C498" t="s">
        <v>402</v>
      </c>
      <c r="D498" t="s">
        <v>498</v>
      </c>
      <c r="E498">
        <f>VLOOKUP(A498,home!$A$2:$E$405,3,FALSE)</f>
        <v>1.17402597402597</v>
      </c>
      <c r="F498">
        <f>VLOOKUP(B498,home!$B$2:$E$405,3,FALSE)</f>
        <v>0.66</v>
      </c>
      <c r="G498">
        <f>VLOOKUP(C498,away!$B$2:$E$405,4,FALSE)</f>
        <v>0.85</v>
      </c>
      <c r="H498">
        <f>VLOOKUP(A498,away!$A$2:$E$405,3,FALSE)</f>
        <v>0.85714285714285698</v>
      </c>
      <c r="I498">
        <f>VLOOKUP(C498,away!$B$2:$E$405,3,FALSE)</f>
        <v>0.76</v>
      </c>
      <c r="J498">
        <f>VLOOKUP(B498,home!$B$2:$E$405,4,FALSE)</f>
        <v>1.23</v>
      </c>
      <c r="K498" s="3">
        <f t="shared" si="616"/>
        <v>0.65862857142856923</v>
      </c>
      <c r="L498" s="3">
        <f t="shared" si="617"/>
        <v>0.80125714285714278</v>
      </c>
      <c r="M498" s="5">
        <f t="shared" si="618"/>
        <v>0.23226281753500275</v>
      </c>
      <c r="N498" s="5">
        <f t="shared" si="619"/>
        <v>0.1529749277090533</v>
      </c>
      <c r="O498" s="5">
        <f t="shared" si="620"/>
        <v>0.18610224157004618</v>
      </c>
      <c r="P498" s="5">
        <f t="shared" si="621"/>
        <v>0.122572253504934</v>
      </c>
      <c r="Q498" s="5">
        <f t="shared" si="622"/>
        <v>5.0376829050701205E-2</v>
      </c>
      <c r="R498" s="5">
        <f t="shared" si="623"/>
        <v>7.4557875179862482E-2</v>
      </c>
      <c r="S498" s="5">
        <f t="shared" si="624"/>
        <v>1.617128980084559E-2</v>
      </c>
      <c r="T498" s="5">
        <f t="shared" si="625"/>
        <v>4.0364794111367557E-2</v>
      </c>
      <c r="U498" s="5">
        <f t="shared" si="626"/>
        <v>4.91059468184624E-2</v>
      </c>
      <c r="V498" s="5">
        <f t="shared" si="627"/>
        <v>9.4823205214368067E-4</v>
      </c>
      <c r="W498" s="5">
        <f t="shared" si="628"/>
        <v>1.1059872983588195E-2</v>
      </c>
      <c r="X498" s="5">
        <f t="shared" si="629"/>
        <v>8.8618022271927804E-3</v>
      </c>
      <c r="Y498" s="5">
        <f t="shared" si="630"/>
        <v>3.550291166562775E-3</v>
      </c>
      <c r="Z498" s="5">
        <f t="shared" si="631"/>
        <v>1.9913343348038699E-2</v>
      </c>
      <c r="AA498" s="5">
        <f t="shared" si="632"/>
        <v>1.3115496881685331E-2</v>
      </c>
      <c r="AB498" s="5">
        <f t="shared" si="633"/>
        <v>4.3191204873801311E-3</v>
      </c>
      <c r="AC498" s="5">
        <f t="shared" si="634"/>
        <v>3.1275706522456833E-5</v>
      </c>
      <c r="AD498" s="5">
        <f t="shared" si="635"/>
        <v>1.8210870858405297E-3</v>
      </c>
      <c r="AE498" s="5">
        <f t="shared" si="636"/>
        <v>1.4591590352946231E-3</v>
      </c>
      <c r="AF498" s="5">
        <f t="shared" si="637"/>
        <v>5.8458079979717707E-4</v>
      </c>
      <c r="AG498" s="5">
        <f t="shared" si="638"/>
        <v>1.561331804715432E-4</v>
      </c>
      <c r="AH498" s="5">
        <f t="shared" si="639"/>
        <v>3.9889271489456941E-3</v>
      </c>
      <c r="AI498" s="5">
        <f t="shared" si="640"/>
        <v>2.6272213896427381E-3</v>
      </c>
      <c r="AJ498" s="5">
        <f t="shared" si="641"/>
        <v>8.6518153534348831E-4</v>
      </c>
      <c r="AK498" s="5">
        <f t="shared" si="642"/>
        <v>1.8994442621655266E-4</v>
      </c>
      <c r="AL498" s="5">
        <f t="shared" si="643"/>
        <v>6.602062041788112E-7</v>
      </c>
      <c r="AM498" s="5">
        <f t="shared" si="644"/>
        <v>2.3988399715883294E-4</v>
      </c>
      <c r="AN498" s="5">
        <f t="shared" si="645"/>
        <v>1.9220876618063744E-4</v>
      </c>
      <c r="AO498" s="5">
        <f t="shared" si="646"/>
        <v>7.7004323410997063E-5</v>
      </c>
      <c r="AP498" s="5">
        <f t="shared" si="647"/>
        <v>2.0566754721314303E-5</v>
      </c>
      <c r="AQ498" s="5">
        <f t="shared" si="648"/>
        <v>4.1198147814609867E-6</v>
      </c>
      <c r="AR498" s="5">
        <f t="shared" si="649"/>
        <v>6.3923127408590326E-4</v>
      </c>
      <c r="AS498" s="5">
        <f t="shared" si="650"/>
        <v>4.2101598086366271E-4</v>
      </c>
      <c r="AT498" s="5">
        <f t="shared" si="651"/>
        <v>1.3864657701241598E-4</v>
      </c>
      <c r="AU498" s="5">
        <f t="shared" si="652"/>
        <v>3.0438865650382883E-5</v>
      </c>
      <c r="AV498" s="5">
        <f t="shared" si="653"/>
        <v>5.0119766498044551E-6</v>
      </c>
      <c r="AW498" s="5">
        <f t="shared" si="654"/>
        <v>9.6780883209719029E-9</v>
      </c>
      <c r="AX498" s="5">
        <f t="shared" si="655"/>
        <v>2.6332409059549503E-5</v>
      </c>
      <c r="AY498" s="5">
        <f t="shared" si="656"/>
        <v>2.1099030847600176E-5</v>
      </c>
      <c r="AZ498" s="5">
        <f t="shared" si="657"/>
        <v>8.4528745870014156E-6</v>
      </c>
      <c r="BA498" s="5">
        <f t="shared" si="658"/>
        <v>2.2576420468368356E-6</v>
      </c>
      <c r="BB498" s="5">
        <f t="shared" si="659"/>
        <v>4.5223795401065861E-7</v>
      </c>
      <c r="BC498" s="5">
        <f t="shared" si="660"/>
        <v>7.2471778184428074E-8</v>
      </c>
      <c r="BD498" s="5">
        <f t="shared" si="661"/>
        <v>8.5364770716500295E-5</v>
      </c>
      <c r="BE498" s="5">
        <f t="shared" si="662"/>
        <v>5.6223676987335948E-5</v>
      </c>
      <c r="BF498" s="5">
        <f t="shared" si="663"/>
        <v>1.8515260027315196E-5</v>
      </c>
      <c r="BG498" s="5">
        <f t="shared" si="664"/>
        <v>4.0648930871397001E-6</v>
      </c>
      <c r="BH498" s="5">
        <f t="shared" si="665"/>
        <v>6.6931368174817167E-7</v>
      </c>
      <c r="BI498" s="5">
        <f t="shared" si="666"/>
        <v>8.8165822809478907E-8</v>
      </c>
      <c r="BJ498" s="8">
        <f t="shared" si="667"/>
        <v>0.27180192767239625</v>
      </c>
      <c r="BK498" s="8">
        <f t="shared" si="668"/>
        <v>0.37200762783650027</v>
      </c>
      <c r="BL498" s="8">
        <f t="shared" si="669"/>
        <v>0.33627122619217004</v>
      </c>
      <c r="BM498" s="8">
        <f t="shared" si="670"/>
        <v>0.18112609114674588</v>
      </c>
      <c r="BN498" s="8">
        <f t="shared" si="671"/>
        <v>0.81884694454959994</v>
      </c>
    </row>
    <row r="499" spans="1:66" x14ac:dyDescent="0.25">
      <c r="A499" t="s">
        <v>342</v>
      </c>
      <c r="B499" t="s">
        <v>396</v>
      </c>
      <c r="C499" t="s">
        <v>430</v>
      </c>
      <c r="D499" t="s">
        <v>498</v>
      </c>
      <c r="E499">
        <f>VLOOKUP(A499,home!$A$2:$E$405,3,FALSE)</f>
        <v>1.17402597402597</v>
      </c>
      <c r="F499">
        <f>VLOOKUP(B499,home!$B$2:$E$405,3,FALSE)</f>
        <v>0.65</v>
      </c>
      <c r="G499">
        <f>VLOOKUP(C499,away!$B$2:$E$405,4,FALSE)</f>
        <v>0.8</v>
      </c>
      <c r="H499">
        <f>VLOOKUP(A499,away!$A$2:$E$405,3,FALSE)</f>
        <v>0.85714285714285698</v>
      </c>
      <c r="I499">
        <f>VLOOKUP(C499,away!$B$2:$E$405,3,FALSE)</f>
        <v>0.8</v>
      </c>
      <c r="J499">
        <f>VLOOKUP(B499,home!$B$2:$E$405,4,FALSE)</f>
        <v>1.24</v>
      </c>
      <c r="K499" s="3">
        <f t="shared" si="616"/>
        <v>0.61049350649350442</v>
      </c>
      <c r="L499" s="3">
        <f t="shared" si="617"/>
        <v>0.8502857142857142</v>
      </c>
      <c r="M499" s="5">
        <f t="shared" si="618"/>
        <v>0.2320553818856855</v>
      </c>
      <c r="N499" s="5">
        <f t="shared" si="619"/>
        <v>0.1416683037880814</v>
      </c>
      <c r="O499" s="5">
        <f t="shared" si="620"/>
        <v>0.19731337614051428</v>
      </c>
      <c r="P499" s="5">
        <f t="shared" si="621"/>
        <v>0.12045853487809434</v>
      </c>
      <c r="Q499" s="5">
        <f t="shared" si="622"/>
        <v>4.3243789769286403E-2</v>
      </c>
      <c r="R499" s="5">
        <f t="shared" si="623"/>
        <v>8.3886372484881483E-2</v>
      </c>
      <c r="S499" s="5">
        <f t="shared" si="624"/>
        <v>1.5632322882437034E-2</v>
      </c>
      <c r="T499" s="5">
        <f t="shared" si="625"/>
        <v>3.6769576672398947E-2</v>
      </c>
      <c r="U499" s="5">
        <f t="shared" si="626"/>
        <v>5.1212085685315524E-2</v>
      </c>
      <c r="V499" s="5">
        <f t="shared" si="627"/>
        <v>9.0162706269033622E-4</v>
      </c>
      <c r="W499" s="5">
        <f t="shared" si="628"/>
        <v>8.800017616773197E-3</v>
      </c>
      <c r="X499" s="5">
        <f t="shared" si="629"/>
        <v>7.4825292650048661E-3</v>
      </c>
      <c r="Y499" s="5">
        <f t="shared" si="630"/>
        <v>3.1811438703792105E-3</v>
      </c>
      <c r="Z499" s="5">
        <f t="shared" si="631"/>
        <v>2.3775794715714976E-2</v>
      </c>
      <c r="AA499" s="5">
        <f t="shared" si="632"/>
        <v>1.451496828566657E-2</v>
      </c>
      <c r="AB499" s="5">
        <f t="shared" si="633"/>
        <v>4.4306469426792965E-3</v>
      </c>
      <c r="AC499" s="5">
        <f t="shared" si="634"/>
        <v>2.9251819677581352E-5</v>
      </c>
      <c r="AD499" s="5">
        <f t="shared" si="635"/>
        <v>1.3430884030171202E-3</v>
      </c>
      <c r="AE499" s="5">
        <f t="shared" si="636"/>
        <v>1.1420088821082711E-3</v>
      </c>
      <c r="AF499" s="5">
        <f t="shared" si="637"/>
        <v>4.8551691902203059E-4</v>
      </c>
      <c r="AG499" s="5">
        <f t="shared" si="638"/>
        <v>1.3760936676281553E-4</v>
      </c>
      <c r="AH499" s="5">
        <f t="shared" si="639"/>
        <v>5.0540546481405548E-3</v>
      </c>
      <c r="AI499" s="5">
        <f t="shared" si="640"/>
        <v>3.0854675441531216E-3</v>
      </c>
      <c r="AJ499" s="5">
        <f t="shared" si="641"/>
        <v>9.4182895010097025E-4</v>
      </c>
      <c r="AK499" s="5">
        <f t="shared" si="642"/>
        <v>1.9166015275474572E-4</v>
      </c>
      <c r="AL499" s="5">
        <f t="shared" si="643"/>
        <v>6.0737765480749984E-7</v>
      </c>
      <c r="AM499" s="5">
        <f t="shared" si="644"/>
        <v>1.6398934973773657E-4</v>
      </c>
      <c r="AN499" s="5">
        <f t="shared" si="645"/>
        <v>1.3943780137700112E-4</v>
      </c>
      <c r="AO499" s="5">
        <f t="shared" si="646"/>
        <v>5.9280985271136462E-5</v>
      </c>
      <c r="AP499" s="5">
        <f t="shared" si="647"/>
        <v>1.6801924968276391E-5</v>
      </c>
      <c r="AQ499" s="5">
        <f t="shared" si="648"/>
        <v>3.5716091932564664E-6</v>
      </c>
      <c r="AR499" s="5">
        <f t="shared" si="649"/>
        <v>8.594780933066454E-4</v>
      </c>
      <c r="AS499" s="5">
        <f t="shared" si="650"/>
        <v>5.2470579493712523E-4</v>
      </c>
      <c r="AT499" s="5">
        <f t="shared" si="651"/>
        <v>1.6016474031431362E-4</v>
      </c>
      <c r="AU499" s="5">
        <f t="shared" si="652"/>
        <v>3.259317797703562E-5</v>
      </c>
      <c r="AV499" s="5">
        <f t="shared" si="653"/>
        <v>4.9744808777418352E-6</v>
      </c>
      <c r="AW499" s="5">
        <f t="shared" si="654"/>
        <v>8.7579455556008976E-9</v>
      </c>
      <c r="AX499" s="5">
        <f t="shared" si="655"/>
        <v>1.6685738858163403E-5</v>
      </c>
      <c r="AY499" s="5">
        <f t="shared" si="656"/>
        <v>1.4187645383398365E-5</v>
      </c>
      <c r="AZ499" s="5">
        <f t="shared" si="657"/>
        <v>6.0317760944276461E-6</v>
      </c>
      <c r="BA499" s="5">
        <f t="shared" si="658"/>
        <v>1.7095776816206356E-6</v>
      </c>
      <c r="BB499" s="5">
        <f t="shared" si="659"/>
        <v>3.6340737003592932E-7</v>
      </c>
      <c r="BC499" s="5">
        <f t="shared" si="660"/>
        <v>6.1800019041538628E-8</v>
      </c>
      <c r="BD499" s="5">
        <f t="shared" si="661"/>
        <v>1.2180032408002739E-4</v>
      </c>
      <c r="BE499" s="5">
        <f t="shared" si="662"/>
        <v>7.4358306939661142E-5</v>
      </c>
      <c r="BF499" s="5">
        <f t="shared" si="663"/>
        <v>2.2697631770257003E-5</v>
      </c>
      <c r="BG499" s="5">
        <f t="shared" si="664"/>
        <v>4.618918936174189E-6</v>
      </c>
      <c r="BH499" s="5">
        <f t="shared" si="665"/>
        <v>7.0495500438855685E-7</v>
      </c>
      <c r="BI499" s="5">
        <f t="shared" si="666"/>
        <v>8.6074090509862777E-8</v>
      </c>
      <c r="BJ499" s="8">
        <f t="shared" si="667"/>
        <v>0.24467570616878842</v>
      </c>
      <c r="BK499" s="8">
        <f t="shared" si="668"/>
        <v>0.36909191355162296</v>
      </c>
      <c r="BL499" s="8">
        <f t="shared" si="669"/>
        <v>0.36243664333244047</v>
      </c>
      <c r="BM499" s="8">
        <f t="shared" si="670"/>
        <v>0.18134011993458557</v>
      </c>
      <c r="BN499" s="8">
        <f t="shared" si="671"/>
        <v>0.81862575894654344</v>
      </c>
    </row>
    <row r="500" spans="1:66" x14ac:dyDescent="0.25">
      <c r="A500" t="s">
        <v>342</v>
      </c>
      <c r="B500" t="s">
        <v>363</v>
      </c>
      <c r="C500" t="s">
        <v>426</v>
      </c>
      <c r="D500" t="s">
        <v>498</v>
      </c>
      <c r="E500">
        <f>VLOOKUP(A500,home!$A$2:$E$405,3,FALSE)</f>
        <v>1.17402597402597</v>
      </c>
      <c r="F500">
        <f>VLOOKUP(B500,home!$B$2:$E$405,3,FALSE)</f>
        <v>1.04</v>
      </c>
      <c r="G500">
        <f>VLOOKUP(C500,away!$B$2:$E$405,4,FALSE)</f>
        <v>0.95</v>
      </c>
      <c r="H500">
        <f>VLOOKUP(A500,away!$A$2:$E$405,3,FALSE)</f>
        <v>0.85714285714285698</v>
      </c>
      <c r="I500">
        <f>VLOOKUP(C500,away!$B$2:$E$405,3,FALSE)</f>
        <v>0.43</v>
      </c>
      <c r="J500">
        <f>VLOOKUP(B500,home!$B$2:$E$405,4,FALSE)</f>
        <v>1.3</v>
      </c>
      <c r="K500" s="3">
        <f t="shared" si="616"/>
        <v>1.1599376623376583</v>
      </c>
      <c r="L500" s="3">
        <f t="shared" si="617"/>
        <v>0.47914285714285704</v>
      </c>
      <c r="M500" s="5">
        <f t="shared" si="618"/>
        <v>0.19415848518575807</v>
      </c>
      <c r="N500" s="5">
        <f t="shared" si="619"/>
        <v>0.22521173942938907</v>
      </c>
      <c r="O500" s="5">
        <f t="shared" si="620"/>
        <v>9.3029651330433186E-2</v>
      </c>
      <c r="P500" s="5">
        <f t="shared" si="621"/>
        <v>0.1079085962923101</v>
      </c>
      <c r="Q500" s="5">
        <f t="shared" si="622"/>
        <v>0.1306157892823617</v>
      </c>
      <c r="R500" s="5">
        <f t="shared" si="623"/>
        <v>2.2287246468733774E-2</v>
      </c>
      <c r="S500" s="5">
        <f t="shared" si="624"/>
        <v>1.499324783904795E-2</v>
      </c>
      <c r="T500" s="5">
        <f t="shared" si="625"/>
        <v>6.2583622464720143E-2</v>
      </c>
      <c r="U500" s="5">
        <f t="shared" si="626"/>
        <v>2.5851816568886285E-2</v>
      </c>
      <c r="V500" s="5">
        <f t="shared" si="627"/>
        <v>9.2587611073756231E-4</v>
      </c>
      <c r="W500" s="5">
        <f t="shared" si="628"/>
        <v>5.050205776152359E-2</v>
      </c>
      <c r="X500" s="5">
        <f t="shared" si="629"/>
        <v>2.4197700247450011E-2</v>
      </c>
      <c r="Y500" s="5">
        <f t="shared" si="630"/>
        <v>5.7970776164248082E-3</v>
      </c>
      <c r="Z500" s="5">
        <f t="shared" si="631"/>
        <v>3.5595916502920519E-3</v>
      </c>
      <c r="AA500" s="5">
        <f t="shared" si="632"/>
        <v>4.1289044177164102E-3</v>
      </c>
      <c r="AB500" s="5">
        <f t="shared" si="633"/>
        <v>2.3946358691508017E-3</v>
      </c>
      <c r="AC500" s="5">
        <f t="shared" si="634"/>
        <v>3.2161223650194358E-5</v>
      </c>
      <c r="AD500" s="5">
        <f t="shared" si="635"/>
        <v>1.4644809705785772E-2</v>
      </c>
      <c r="AE500" s="5">
        <f t="shared" si="636"/>
        <v>7.0169559647436366E-3</v>
      </c>
      <c r="AF500" s="5">
        <f t="shared" si="637"/>
        <v>1.6810621646964395E-3</v>
      </c>
      <c r="AG500" s="5">
        <f t="shared" si="638"/>
        <v>2.6848964287580279E-4</v>
      </c>
      <c r="AH500" s="5">
        <f t="shared" si="639"/>
        <v>4.2638822839569768E-4</v>
      </c>
      <c r="AI500" s="5">
        <f t="shared" si="640"/>
        <v>4.9458376489360109E-4</v>
      </c>
      <c r="AJ500" s="5">
        <f t="shared" si="641"/>
        <v>2.8684316804042088E-4</v>
      </c>
      <c r="AK500" s="5">
        <f t="shared" si="642"/>
        <v>1.1090673126477794E-4</v>
      </c>
      <c r="AL500" s="5">
        <f t="shared" si="643"/>
        <v>7.1497725084025E-7</v>
      </c>
      <c r="AM500" s="5">
        <f t="shared" si="644"/>
        <v>3.3974132671017974E-3</v>
      </c>
      <c r="AN500" s="5">
        <f t="shared" si="645"/>
        <v>1.6278462996942035E-3</v>
      </c>
      <c r="AO500" s="5">
        <f t="shared" si="646"/>
        <v>3.8998546351245409E-4</v>
      </c>
      <c r="AP500" s="5">
        <f t="shared" si="647"/>
        <v>6.2286249743846242E-5</v>
      </c>
      <c r="AQ500" s="5">
        <f t="shared" si="648"/>
        <v>7.4610029157450069E-6</v>
      </c>
      <c r="AR500" s="5">
        <f t="shared" si="649"/>
        <v>4.0860174801119141E-5</v>
      </c>
      <c r="AS500" s="5">
        <f t="shared" si="650"/>
        <v>4.7395255641518224E-5</v>
      </c>
      <c r="AT500" s="5">
        <f t="shared" si="651"/>
        <v>2.7487771017359183E-5</v>
      </c>
      <c r="AU500" s="5">
        <f t="shared" si="652"/>
        <v>1.0628033618916147E-5</v>
      </c>
      <c r="AV500" s="5">
        <f t="shared" si="653"/>
        <v>3.0819641177929106E-6</v>
      </c>
      <c r="AW500" s="5">
        <f t="shared" si="654"/>
        <v>1.1037974616643166E-8</v>
      </c>
      <c r="AX500" s="5">
        <f t="shared" si="655"/>
        <v>6.5679793383950072E-4</v>
      </c>
      <c r="AY500" s="5">
        <f t="shared" si="656"/>
        <v>3.1470003858538354E-4</v>
      </c>
      <c r="AZ500" s="5">
        <f t="shared" si="657"/>
        <v>7.5393137815384011E-5</v>
      </c>
      <c r="BA500" s="5">
        <f t="shared" si="658"/>
        <v>1.2041361153942763E-5</v>
      </c>
      <c r="BB500" s="5">
        <f t="shared" si="659"/>
        <v>1.4423830467972857E-6</v>
      </c>
      <c r="BC500" s="5">
        <f t="shared" si="660"/>
        <v>1.3822150682737417E-7</v>
      </c>
      <c r="BD500" s="5">
        <f t="shared" si="661"/>
        <v>3.2629768162607999E-6</v>
      </c>
      <c r="BE500" s="5">
        <f t="shared" si="662"/>
        <v>3.7848497005155272E-6</v>
      </c>
      <c r="BF500" s="5">
        <f t="shared" si="663"/>
        <v>2.1950948569576838E-6</v>
      </c>
      <c r="BG500" s="5">
        <f t="shared" si="664"/>
        <v>8.4872439899630388E-7</v>
      </c>
      <c r="BH500" s="5">
        <f t="shared" si="665"/>
        <v>2.4611684883517675E-7</v>
      </c>
      <c r="BI500" s="5">
        <f t="shared" si="666"/>
        <v>5.7096040459957112E-8</v>
      </c>
      <c r="BJ500" s="8">
        <f t="shared" si="667"/>
        <v>0.52906480963888669</v>
      </c>
      <c r="BK500" s="8">
        <f t="shared" si="668"/>
        <v>0.31833378166734005</v>
      </c>
      <c r="BL500" s="8">
        <f t="shared" si="669"/>
        <v>0.14915082460537368</v>
      </c>
      <c r="BM500" s="8">
        <f t="shared" si="670"/>
        <v>0.22658281057229601</v>
      </c>
      <c r="BN500" s="8">
        <f t="shared" si="671"/>
        <v>0.77321150798898597</v>
      </c>
    </row>
    <row r="501" spans="1:66" x14ac:dyDescent="0.25">
      <c r="A501" t="s">
        <v>40</v>
      </c>
      <c r="B501" t="s">
        <v>236</v>
      </c>
      <c r="C501" t="s">
        <v>334</v>
      </c>
      <c r="D501" t="s">
        <v>498</v>
      </c>
      <c r="E501">
        <f>VLOOKUP(A501,home!$A$2:$E$405,3,FALSE)</f>
        <v>1.4777777777777801</v>
      </c>
      <c r="F501">
        <f>VLOOKUP(B501,home!$B$2:$E$405,3,FALSE)</f>
        <v>1.23</v>
      </c>
      <c r="G501">
        <f>VLOOKUP(C501,away!$B$2:$E$405,4,FALSE)</f>
        <v>1.07</v>
      </c>
      <c r="H501">
        <f>VLOOKUP(A501,away!$A$2:$E$405,3,FALSE)</f>
        <v>1.18055555555556</v>
      </c>
      <c r="I501">
        <f>VLOOKUP(C501,away!$B$2:$E$405,3,FALSE)</f>
        <v>0.68</v>
      </c>
      <c r="J501">
        <f>VLOOKUP(B501,home!$B$2:$E$405,4,FALSE)</f>
        <v>0.75</v>
      </c>
      <c r="K501" s="3">
        <f t="shared" si="616"/>
        <v>1.9449033333333363</v>
      </c>
      <c r="L501" s="3">
        <f t="shared" si="617"/>
        <v>0.60208333333333575</v>
      </c>
      <c r="M501" s="5">
        <f t="shared" si="618"/>
        <v>7.8317306942082096E-2</v>
      </c>
      <c r="N501" s="5">
        <f t="shared" si="619"/>
        <v>0.1523195913293455</v>
      </c>
      <c r="O501" s="5">
        <f t="shared" si="620"/>
        <v>4.7153545221378781E-2</v>
      </c>
      <c r="P501" s="5">
        <f t="shared" si="621"/>
        <v>9.1709087279543786E-2</v>
      </c>
      <c r="Q501" s="5">
        <f t="shared" si="622"/>
        <v>0.14812344045420783</v>
      </c>
      <c r="R501" s="5">
        <f t="shared" si="623"/>
        <v>1.419518184268596E-2</v>
      </c>
      <c r="S501" s="5">
        <f t="shared" si="624"/>
        <v>2.6847695030763872E-2</v>
      </c>
      <c r="T501" s="5">
        <f t="shared" si="625"/>
        <v>8.9182654773471315E-2</v>
      </c>
      <c r="U501" s="5">
        <f t="shared" si="626"/>
        <v>2.7608256483112777E-2</v>
      </c>
      <c r="V501" s="5">
        <f t="shared" si="627"/>
        <v>3.4931651805927702E-3</v>
      </c>
      <c r="W501" s="5">
        <f t="shared" si="628"/>
        <v>9.6028591028063576E-2</v>
      </c>
      <c r="X501" s="5">
        <f t="shared" si="629"/>
        <v>5.781721418148017E-2</v>
      </c>
      <c r="Y501" s="5">
        <f t="shared" si="630"/>
        <v>1.7405390519216499E-2</v>
      </c>
      <c r="Z501" s="5">
        <f t="shared" si="631"/>
        <v>2.848894133705736E-3</v>
      </c>
      <c r="AA501" s="5">
        <f t="shared" si="632"/>
        <v>5.5408236969580731E-3</v>
      </c>
      <c r="AB501" s="5">
        <f t="shared" si="633"/>
        <v>5.3881832388130496E-3</v>
      </c>
      <c r="AC501" s="5">
        <f t="shared" si="634"/>
        <v>2.5565469094346983E-4</v>
      </c>
      <c r="AD501" s="5">
        <f t="shared" si="635"/>
        <v>4.6691581696446147E-2</v>
      </c>
      <c r="AE501" s="5">
        <f t="shared" si="636"/>
        <v>2.8112223146402059E-2</v>
      </c>
      <c r="AF501" s="5">
        <f t="shared" si="637"/>
        <v>8.4629505096981555E-3</v>
      </c>
      <c r="AG501" s="5">
        <f t="shared" si="638"/>
        <v>1.6984671509047062E-3</v>
      </c>
      <c r="AH501" s="5">
        <f t="shared" si="639"/>
        <v>4.2881791908383384E-4</v>
      </c>
      <c r="AI501" s="5">
        <f t="shared" si="640"/>
        <v>8.3400940021921327E-4</v>
      </c>
      <c r="AJ501" s="5">
        <f t="shared" si="641"/>
        <v>8.1103383125884243E-4</v>
      </c>
      <c r="AK501" s="5">
        <f t="shared" si="642"/>
        <v>5.2579413395380963E-4</v>
      </c>
      <c r="AL501" s="5">
        <f t="shared" si="643"/>
        <v>1.1974803159408113E-5</v>
      </c>
      <c r="AM501" s="5">
        <f t="shared" si="644"/>
        <v>1.8162122576004785E-2</v>
      </c>
      <c r="AN501" s="5">
        <f t="shared" si="645"/>
        <v>1.093511130096959E-2</v>
      </c>
      <c r="AO501" s="5">
        <f t="shared" si="646"/>
        <v>3.2919241312294005E-3</v>
      </c>
      <c r="AP501" s="5">
        <f t="shared" si="647"/>
        <v>6.6067088467034775E-4</v>
      </c>
      <c r="AQ501" s="5">
        <f t="shared" si="648"/>
        <v>9.9444732119651692E-5</v>
      </c>
      <c r="AR501" s="5">
        <f t="shared" si="649"/>
        <v>5.1636824423011898E-5</v>
      </c>
      <c r="AS501" s="5">
        <f t="shared" si="650"/>
        <v>1.0042863194306406E-4</v>
      </c>
      <c r="AT501" s="5">
        <f t="shared" si="651"/>
        <v>9.7661990514086061E-5</v>
      </c>
      <c r="AU501" s="5">
        <f t="shared" si="652"/>
        <v>6.3314376963604873E-5</v>
      </c>
      <c r="AV501" s="5">
        <f t="shared" si="653"/>
        <v>3.0785085701109631E-5</v>
      </c>
      <c r="AW501" s="5">
        <f t="shared" si="654"/>
        <v>3.8951170103211004E-7</v>
      </c>
      <c r="AX501" s="5">
        <f t="shared" si="655"/>
        <v>5.8872621230800538E-3</v>
      </c>
      <c r="AY501" s="5">
        <f t="shared" si="656"/>
        <v>3.5446224032711299E-3</v>
      </c>
      <c r="AZ501" s="5">
        <f t="shared" si="657"/>
        <v>1.0670790359847506E-3</v>
      </c>
      <c r="BA501" s="5">
        <f t="shared" si="658"/>
        <v>2.1415683430527378E-4</v>
      </c>
      <c r="BB501" s="5">
        <f t="shared" si="659"/>
        <v>3.2235065163658526E-5</v>
      </c>
      <c r="BC501" s="5">
        <f t="shared" si="660"/>
        <v>3.8816390967905653E-6</v>
      </c>
      <c r="BD501" s="5">
        <f t="shared" si="661"/>
        <v>5.1816118952258632E-6</v>
      </c>
      <c r="BE501" s="5">
        <f t="shared" si="662"/>
        <v>1.0077734247064447E-5</v>
      </c>
      <c r="BF501" s="5">
        <f t="shared" si="663"/>
        <v>9.8001094647815836E-6</v>
      </c>
      <c r="BG501" s="5">
        <f t="shared" si="664"/>
        <v>6.3534218550284258E-6</v>
      </c>
      <c r="BH501" s="5">
        <f t="shared" si="665"/>
        <v>3.0891978359794139E-6</v>
      </c>
      <c r="BI501" s="5">
        <f t="shared" si="666"/>
        <v>1.2016382337044984E-6</v>
      </c>
      <c r="BJ501" s="8">
        <f t="shared" si="667"/>
        <v>0.68974061551513155</v>
      </c>
      <c r="BK501" s="8">
        <f t="shared" si="668"/>
        <v>0.20417950633035653</v>
      </c>
      <c r="BL501" s="8">
        <f t="shared" si="669"/>
        <v>0.10286517639054099</v>
      </c>
      <c r="BM501" s="8">
        <f t="shared" si="670"/>
        <v>0.46427180640892057</v>
      </c>
      <c r="BN501" s="8">
        <f t="shared" si="671"/>
        <v>0.53181815306924396</v>
      </c>
    </row>
    <row r="502" spans="1:66" x14ac:dyDescent="0.25">
      <c r="A502" t="s">
        <v>40</v>
      </c>
      <c r="B502" t="s">
        <v>234</v>
      </c>
      <c r="C502" t="s">
        <v>332</v>
      </c>
      <c r="D502" t="s">
        <v>498</v>
      </c>
      <c r="E502">
        <f>VLOOKUP(A502,home!$A$2:$E$405,3,FALSE)</f>
        <v>1.4777777777777801</v>
      </c>
      <c r="F502">
        <f>VLOOKUP(B502,home!$B$2:$E$405,3,FALSE)</f>
        <v>0.96</v>
      </c>
      <c r="G502">
        <f>VLOOKUP(C502,away!$B$2:$E$405,4,FALSE)</f>
        <v>0.56000000000000005</v>
      </c>
      <c r="H502">
        <f>VLOOKUP(A502,away!$A$2:$E$405,3,FALSE)</f>
        <v>1.18055555555556</v>
      </c>
      <c r="I502">
        <f>VLOOKUP(C502,away!$B$2:$E$405,3,FALSE)</f>
        <v>1.35</v>
      </c>
      <c r="J502">
        <f>VLOOKUP(B502,home!$B$2:$E$405,4,FALSE)</f>
        <v>1.35</v>
      </c>
      <c r="K502" s="3">
        <f t="shared" si="616"/>
        <v>0.79445333333333457</v>
      </c>
      <c r="L502" s="3">
        <f t="shared" si="617"/>
        <v>2.1515625000000087</v>
      </c>
      <c r="M502" s="5">
        <f t="shared" si="618"/>
        <v>5.2548652021811582E-2</v>
      </c>
      <c r="N502" s="5">
        <f t="shared" si="619"/>
        <v>4.174745176090168E-2</v>
      </c>
      <c r="O502" s="5">
        <f t="shared" si="620"/>
        <v>0.11306170911567943</v>
      </c>
      <c r="P502" s="5">
        <f t="shared" si="621"/>
        <v>8.9822251679315374E-2</v>
      </c>
      <c r="Q502" s="5">
        <f t="shared" si="622"/>
        <v>1.6583201104810461E-2</v>
      </c>
      <c r="R502" s="5">
        <f t="shared" si="623"/>
        <v>0.12162966675960253</v>
      </c>
      <c r="S502" s="5">
        <f t="shared" si="624"/>
        <v>3.838365298787038E-2</v>
      </c>
      <c r="T502" s="5">
        <f t="shared" si="625"/>
        <v>3.5679793627068905E-2</v>
      </c>
      <c r="U502" s="5">
        <f t="shared" si="626"/>
        <v>9.6629094189388906E-2</v>
      </c>
      <c r="V502" s="5">
        <f t="shared" si="627"/>
        <v>7.2899769100683376E-3</v>
      </c>
      <c r="W502" s="5">
        <f t="shared" si="628"/>
        <v>4.3915264650179033E-3</v>
      </c>
      <c r="X502" s="5">
        <f t="shared" si="629"/>
        <v>9.4486436598901213E-3</v>
      </c>
      <c r="Y502" s="5">
        <f t="shared" si="630"/>
        <v>1.0164673687241211E-2</v>
      </c>
      <c r="Z502" s="5">
        <f t="shared" si="631"/>
        <v>8.723127662915281E-2</v>
      </c>
      <c r="AA502" s="5">
        <f t="shared" si="632"/>
        <v>6.9301178488952647E-2</v>
      </c>
      <c r="AB502" s="5">
        <f t="shared" si="633"/>
        <v>2.7528276127238405E-2</v>
      </c>
      <c r="AC502" s="5">
        <f t="shared" si="634"/>
        <v>7.7880463575065201E-4</v>
      </c>
      <c r="AD502" s="5">
        <f t="shared" si="635"/>
        <v>8.7221570963875691E-4</v>
      </c>
      <c r="AE502" s="5">
        <f t="shared" si="636"/>
        <v>1.8766266127696455E-3</v>
      </c>
      <c r="AF502" s="5">
        <f t="shared" si="637"/>
        <v>2.0188397232686036E-3</v>
      </c>
      <c r="AG502" s="5">
        <f t="shared" si="638"/>
        <v>1.4478866140317079E-3</v>
      </c>
      <c r="AH502" s="5">
        <f t="shared" si="639"/>
        <v>4.6920885905603074E-2</v>
      </c>
      <c r="AI502" s="5">
        <f t="shared" si="640"/>
        <v>3.7276454210659435E-2</v>
      </c>
      <c r="AJ502" s="5">
        <f t="shared" si="641"/>
        <v>1.48072016512529E-2</v>
      </c>
      <c r="AK502" s="5">
        <f t="shared" si="642"/>
        <v>3.9212102363922413E-3</v>
      </c>
      <c r="AL502" s="5">
        <f t="shared" si="643"/>
        <v>5.3248928990510734E-5</v>
      </c>
      <c r="AM502" s="5">
        <f t="shared" si="644"/>
        <v>1.3858693558164214E-4</v>
      </c>
      <c r="AN502" s="5">
        <f t="shared" si="645"/>
        <v>2.9817845358737812E-4</v>
      </c>
      <c r="AO502" s="5">
        <f t="shared" si="646"/>
        <v>3.2077478952329794E-4</v>
      </c>
      <c r="AP502" s="5">
        <f t="shared" si="647"/>
        <v>2.3005566936124122E-4</v>
      </c>
      <c r="AQ502" s="5">
        <f t="shared" si="648"/>
        <v>1.2374478777751186E-4</v>
      </c>
      <c r="AR502" s="5">
        <f t="shared" si="649"/>
        <v>2.0190643716254886E-2</v>
      </c>
      <c r="AS502" s="5">
        <f t="shared" si="650"/>
        <v>1.6040524202524439E-2</v>
      </c>
      <c r="AT502" s="5">
        <f t="shared" si="651"/>
        <v>6.3717239605547834E-3</v>
      </c>
      <c r="AU502" s="5">
        <f t="shared" si="652"/>
        <v>1.6873457798475416E-3</v>
      </c>
      <c r="AV502" s="5">
        <f t="shared" si="653"/>
        <v>3.351293698214535E-4</v>
      </c>
      <c r="AW502" s="5">
        <f t="shared" si="654"/>
        <v>2.5283123973984578E-6</v>
      </c>
      <c r="AX502" s="5">
        <f t="shared" si="655"/>
        <v>1.8350142154881276E-5</v>
      </c>
      <c r="AY502" s="5">
        <f t="shared" si="656"/>
        <v>3.9481477730111902E-5</v>
      </c>
      <c r="AZ502" s="5">
        <f t="shared" si="657"/>
        <v>4.2473433464347123E-5</v>
      </c>
      <c r="BA502" s="5">
        <f t="shared" si="658"/>
        <v>3.0461415562711584E-5</v>
      </c>
      <c r="BB502" s="5">
        <f t="shared" si="659"/>
        <v>1.638490985541172E-5</v>
      </c>
      <c r="BC502" s="5">
        <f t="shared" si="660"/>
        <v>7.0506315221568786E-6</v>
      </c>
      <c r="BD502" s="5">
        <f t="shared" si="661"/>
        <v>7.2402386451258178E-3</v>
      </c>
      <c r="BE502" s="5">
        <f t="shared" si="662"/>
        <v>5.7520317257490315E-3</v>
      </c>
      <c r="BF502" s="5">
        <f t="shared" si="663"/>
        <v>2.2848603889802054E-3</v>
      </c>
      <c r="BG502" s="5">
        <f t="shared" si="664"/>
        <v>6.0507165074220794E-4</v>
      </c>
      <c r="BH502" s="5">
        <f t="shared" si="665"/>
        <v>1.2017529745941254E-4</v>
      </c>
      <c r="BI502" s="5">
        <f t="shared" si="666"/>
        <v>1.909473313019107E-5</v>
      </c>
      <c r="BJ502" s="8">
        <f t="shared" si="667"/>
        <v>0.12549640161075967</v>
      </c>
      <c r="BK502" s="8">
        <f t="shared" si="668"/>
        <v>0.18891606864153693</v>
      </c>
      <c r="BL502" s="8">
        <f t="shared" si="669"/>
        <v>0.59172251615495952</v>
      </c>
      <c r="BM502" s="8">
        <f t="shared" si="670"/>
        <v>0.55793637742895541</v>
      </c>
      <c r="BN502" s="8">
        <f t="shared" si="671"/>
        <v>0.43539293244212107</v>
      </c>
    </row>
    <row r="503" spans="1:66" x14ac:dyDescent="0.25">
      <c r="A503" t="s">
        <v>69</v>
      </c>
      <c r="B503" t="s">
        <v>72</v>
      </c>
      <c r="C503" t="s">
        <v>260</v>
      </c>
      <c r="D503" t="s">
        <v>499</v>
      </c>
      <c r="E503">
        <f>VLOOKUP(A503,home!$A$2:$E$405,3,FALSE)</f>
        <v>1.346875</v>
      </c>
      <c r="F503">
        <f>VLOOKUP(B503,home!$B$2:$E$405,3,FALSE)</f>
        <v>1.02</v>
      </c>
      <c r="G503">
        <f>VLOOKUP(C503,away!$B$2:$E$405,4,FALSE)</f>
        <v>0.88</v>
      </c>
      <c r="H503">
        <f>VLOOKUP(A503,away!$A$2:$E$405,3,FALSE)</f>
        <v>1.3218749999999999</v>
      </c>
      <c r="I503">
        <f>VLOOKUP(C503,away!$B$2:$E$405,3,FALSE)</f>
        <v>1.39</v>
      </c>
      <c r="J503">
        <f>VLOOKUP(B503,home!$B$2:$E$405,4,FALSE)</f>
        <v>0.9</v>
      </c>
      <c r="K503" s="3">
        <f t="shared" si="616"/>
        <v>1.208955</v>
      </c>
      <c r="L503" s="3">
        <f t="shared" si="617"/>
        <v>1.6536656249999997</v>
      </c>
      <c r="M503" s="5">
        <f t="shared" si="618"/>
        <v>5.7118876800553539E-2</v>
      </c>
      <c r="N503" s="5">
        <f t="shared" si="619"/>
        <v>6.9054151702413191E-2</v>
      </c>
      <c r="O503" s="5">
        <f t="shared" si="620"/>
        <v>9.4455523103685338E-2</v>
      </c>
      <c r="P503" s="5">
        <f t="shared" si="621"/>
        <v>0.1141924769338159</v>
      </c>
      <c r="Q503" s="5">
        <f t="shared" si="622"/>
        <v>4.1741680985695487E-2</v>
      </c>
      <c r="R503" s="5">
        <f t="shared" si="623"/>
        <v>7.8098925823978885E-2</v>
      </c>
      <c r="S503" s="5">
        <f t="shared" si="624"/>
        <v>5.7073609105675362E-2</v>
      </c>
      <c r="T503" s="5">
        <f t="shared" si="625"/>
        <v>6.9026782975760717E-2</v>
      </c>
      <c r="U503" s="5">
        <f t="shared" si="626"/>
        <v>9.4418086869528392E-2</v>
      </c>
      <c r="V503" s="5">
        <f t="shared" si="627"/>
        <v>1.2677997491844355E-2</v>
      </c>
      <c r="W503" s="5">
        <f t="shared" si="628"/>
        <v>1.6821271312020492E-2</v>
      </c>
      <c r="X503" s="5">
        <f t="shared" si="629"/>
        <v>2.7816758137486932E-2</v>
      </c>
      <c r="Y503" s="5">
        <f t="shared" si="630"/>
        <v>2.2999808365450583E-2</v>
      </c>
      <c r="Z503" s="5">
        <f t="shared" si="631"/>
        <v>4.3049836328179554E-2</v>
      </c>
      <c r="AA503" s="5">
        <f t="shared" si="632"/>
        <v>5.2045314878134311E-2</v>
      </c>
      <c r="AB503" s="5">
        <f t="shared" si="633"/>
        <v>3.1460221824247445E-2</v>
      </c>
      <c r="AC503" s="5">
        <f t="shared" si="634"/>
        <v>1.584121591284056E-3</v>
      </c>
      <c r="AD503" s="5">
        <f t="shared" si="635"/>
        <v>5.0840400147559323E-3</v>
      </c>
      <c r="AE503" s="5">
        <f t="shared" si="636"/>
        <v>8.4073022085263769E-3</v>
      </c>
      <c r="AF503" s="5">
        <f t="shared" si="637"/>
        <v>6.9514333306133266E-3</v>
      </c>
      <c r="AG503" s="5">
        <f t="shared" si="638"/>
        <v>3.8317821144381718E-3</v>
      </c>
      <c r="AH503" s="5">
        <f t="shared" si="639"/>
        <v>1.7797508624446696E-2</v>
      </c>
      <c r="AI503" s="5">
        <f t="shared" si="640"/>
        <v>2.1516387039067952E-2</v>
      </c>
      <c r="AJ503" s="5">
        <f t="shared" si="641"/>
        <v>1.3006171846408201E-2</v>
      </c>
      <c r="AK503" s="5">
        <f t="shared" si="642"/>
        <v>5.241292161524809E-3</v>
      </c>
      <c r="AL503" s="5">
        <f t="shared" si="643"/>
        <v>1.2667949960200279E-4</v>
      </c>
      <c r="AM503" s="5">
        <f t="shared" si="644"/>
        <v>1.2292751192078521E-3</v>
      </c>
      <c r="AN503" s="5">
        <f t="shared" si="645"/>
        <v>2.0328100083018019E-3</v>
      </c>
      <c r="AO503" s="5">
        <f t="shared" si="646"/>
        <v>1.6807940164423273E-3</v>
      </c>
      <c r="AP503" s="5">
        <f t="shared" si="647"/>
        <v>9.2649042923212042E-4</v>
      </c>
      <c r="AQ503" s="5">
        <f t="shared" si="648"/>
        <v>3.8302634367816331E-4</v>
      </c>
      <c r="AR503" s="5">
        <f t="shared" si="649"/>
        <v>5.8862256445776995E-3</v>
      </c>
      <c r="AS503" s="5">
        <f t="shared" si="650"/>
        <v>7.1161819241404318E-3</v>
      </c>
      <c r="AT503" s="5">
        <f t="shared" si="651"/>
        <v>4.3015718590495994E-3</v>
      </c>
      <c r="AU503" s="5">
        <f t="shared" si="652"/>
        <v>1.7334689356191025E-3</v>
      </c>
      <c r="AV503" s="5">
        <f t="shared" si="653"/>
        <v>5.2392148426534787E-4</v>
      </c>
      <c r="AW503" s="5">
        <f t="shared" si="654"/>
        <v>7.0349606560214248E-6</v>
      </c>
      <c r="AX503" s="5">
        <f t="shared" si="655"/>
        <v>2.4768971695698818E-4</v>
      </c>
      <c r="AY503" s="5">
        <f t="shared" si="656"/>
        <v>4.0959597059775084E-4</v>
      </c>
      <c r="AZ503" s="5">
        <f t="shared" si="657"/>
        <v>3.3866738835800565E-4</v>
      </c>
      <c r="BA503" s="5">
        <f t="shared" si="658"/>
        <v>1.8668087281205301E-4</v>
      </c>
      <c r="BB503" s="5">
        <f t="shared" si="659"/>
        <v>7.7176935553572323E-5</v>
      </c>
      <c r="BC503" s="5">
        <f t="shared" si="660"/>
        <v>2.5524969073556547E-5</v>
      </c>
      <c r="BD503" s="5">
        <f t="shared" si="661"/>
        <v>1.6223081682386013E-3</v>
      </c>
      <c r="BE503" s="5">
        <f t="shared" si="662"/>
        <v>1.9612975715328977E-3</v>
      </c>
      <c r="BF503" s="5">
        <f t="shared" si="663"/>
        <v>1.1855602527962776E-3</v>
      </c>
      <c r="BG503" s="5">
        <f t="shared" si="664"/>
        <v>4.7776299847310792E-4</v>
      </c>
      <c r="BH503" s="5">
        <f t="shared" si="665"/>
        <v>1.4439849145476402E-4</v>
      </c>
      <c r="BI503" s="5">
        <f t="shared" si="666"/>
        <v>3.4914255647338854E-5</v>
      </c>
      <c r="BJ503" s="8">
        <f t="shared" si="667"/>
        <v>0.27927274291737536</v>
      </c>
      <c r="BK503" s="8">
        <f t="shared" si="668"/>
        <v>0.24318335739337296</v>
      </c>
      <c r="BL503" s="8">
        <f t="shared" si="669"/>
        <v>0.43302704375681711</v>
      </c>
      <c r="BM503" s="8">
        <f t="shared" si="670"/>
        <v>0.5434687840356609</v>
      </c>
      <c r="BN503" s="8">
        <f t="shared" si="671"/>
        <v>0.45466163535014231</v>
      </c>
    </row>
    <row r="504" spans="1:66" x14ac:dyDescent="0.25">
      <c r="A504" t="s">
        <v>175</v>
      </c>
      <c r="B504" t="s">
        <v>281</v>
      </c>
      <c r="C504" t="s">
        <v>178</v>
      </c>
      <c r="D504" t="s">
        <v>499</v>
      </c>
      <c r="E504">
        <f>VLOOKUP(A504,home!$A$2:$E$405,3,FALSE)</f>
        <v>1.20657276995305</v>
      </c>
      <c r="F504">
        <f>VLOOKUP(B504,home!$B$2:$E$405,3,FALSE)</f>
        <v>0.55000000000000004</v>
      </c>
      <c r="G504">
        <f>VLOOKUP(C504,away!$B$2:$E$405,4,FALSE)</f>
        <v>1.24</v>
      </c>
      <c r="H504">
        <f>VLOOKUP(A504,away!$A$2:$E$405,3,FALSE)</f>
        <v>1.05633802816901</v>
      </c>
      <c r="I504">
        <f>VLOOKUP(C504,away!$B$2:$E$405,3,FALSE)</f>
        <v>0.73</v>
      </c>
      <c r="J504">
        <f>VLOOKUP(B504,home!$B$2:$E$405,4,FALSE)</f>
        <v>1.2</v>
      </c>
      <c r="K504" s="3">
        <f t="shared" si="616"/>
        <v>0.82288262910798016</v>
      </c>
      <c r="L504" s="3">
        <f t="shared" si="617"/>
        <v>0.92535211267605266</v>
      </c>
      <c r="M504" s="5">
        <f t="shared" si="618"/>
        <v>0.17408097024289787</v>
      </c>
      <c r="N504" s="5">
        <f t="shared" si="619"/>
        <v>0.14324820647114386</v>
      </c>
      <c r="O504" s="5">
        <f t="shared" si="620"/>
        <v>0.16108619359096257</v>
      </c>
      <c r="P504" s="5">
        <f t="shared" si="621"/>
        <v>0.13255503049512835</v>
      </c>
      <c r="Q504" s="5">
        <f t="shared" si="622"/>
        <v>5.8938230377988822E-2</v>
      </c>
      <c r="R504" s="5">
        <f t="shared" si="623"/>
        <v>7.4530724781170413E-2</v>
      </c>
      <c r="S504" s="5">
        <f t="shared" si="624"/>
        <v>2.5233711767931252E-2</v>
      </c>
      <c r="T504" s="5">
        <f t="shared" si="625"/>
        <v>5.4538615997659849E-2</v>
      </c>
      <c r="U504" s="5">
        <f t="shared" si="626"/>
        <v>6.1330038757252806E-2</v>
      </c>
      <c r="V504" s="5">
        <f t="shared" si="627"/>
        <v>2.1349295281234033E-3</v>
      </c>
      <c r="W504" s="5">
        <f t="shared" si="628"/>
        <v>1.6166415322803756E-2</v>
      </c>
      <c r="X504" s="5">
        <f t="shared" si="629"/>
        <v>1.4959626573354963E-2</v>
      </c>
      <c r="Y504" s="5">
        <f t="shared" si="630"/>
        <v>6.9214610272494157E-3</v>
      </c>
      <c r="Z504" s="5">
        <f t="shared" si="631"/>
        <v>2.2989054545177832E-2</v>
      </c>
      <c r="AA504" s="5">
        <f t="shared" si="632"/>
        <v>1.8917293644842695E-2</v>
      </c>
      <c r="AB504" s="5">
        <f t="shared" si="633"/>
        <v>7.7833561650379208E-3</v>
      </c>
      <c r="AC504" s="5">
        <f t="shared" si="634"/>
        <v>1.0160345510141038E-4</v>
      </c>
      <c r="AD504" s="5">
        <f t="shared" si="635"/>
        <v>3.3257655860200724E-3</v>
      </c>
      <c r="AE504" s="5">
        <f t="shared" si="636"/>
        <v>3.0775042112889837E-3</v>
      </c>
      <c r="AF504" s="5">
        <f t="shared" si="637"/>
        <v>1.423887511842855E-3</v>
      </c>
      <c r="AG504" s="5">
        <f t="shared" si="638"/>
        <v>4.3919910576561142E-4</v>
      </c>
      <c r="AH504" s="5">
        <f t="shared" si="639"/>
        <v>5.3182425479513283E-3</v>
      </c>
      <c r="AI504" s="5">
        <f t="shared" si="640"/>
        <v>4.3762894100921124E-3</v>
      </c>
      <c r="AJ504" s="5">
        <f t="shared" si="641"/>
        <v>1.8005862677570044E-3</v>
      </c>
      <c r="AK504" s="5">
        <f t="shared" si="642"/>
        <v>4.9389038731586978E-4</v>
      </c>
      <c r="AL504" s="5">
        <f t="shared" si="643"/>
        <v>3.0946631491278311E-6</v>
      </c>
      <c r="AM504" s="5">
        <f t="shared" si="644"/>
        <v>5.47342945844208E-4</v>
      </c>
      <c r="AN504" s="5">
        <f t="shared" si="645"/>
        <v>5.0648495129527213E-4</v>
      </c>
      <c r="AO504" s="5">
        <f t="shared" si="646"/>
        <v>2.3433845985985381E-4</v>
      </c>
      <c r="AP504" s="5">
        <f t="shared" si="647"/>
        <v>7.2281862970856051E-5</v>
      </c>
      <c r="AQ504" s="5">
        <f t="shared" si="648"/>
        <v>1.6721543652060644E-5</v>
      </c>
      <c r="AR504" s="5">
        <f t="shared" si="649"/>
        <v>9.8424939549408711E-4</v>
      </c>
      <c r="AS504" s="5">
        <f t="shared" si="650"/>
        <v>8.0992173026211457E-4</v>
      </c>
      <c r="AT504" s="5">
        <f t="shared" si="651"/>
        <v>3.3323526138488658E-4</v>
      </c>
      <c r="AU504" s="5">
        <f t="shared" si="652"/>
        <v>9.1404502666626823E-5</v>
      </c>
      <c r="AV504" s="5">
        <f t="shared" si="653"/>
        <v>1.8803794366655313E-5</v>
      </c>
      <c r="AW504" s="5">
        <f t="shared" si="654"/>
        <v>6.5456954940184913E-8</v>
      </c>
      <c r="AX504" s="5">
        <f t="shared" si="655"/>
        <v>7.5066500383331412E-5</v>
      </c>
      <c r="AY504" s="5">
        <f t="shared" si="656"/>
        <v>6.946294472091343E-5</v>
      </c>
      <c r="AZ504" s="5">
        <f t="shared" si="657"/>
        <v>3.2138841325098547E-5</v>
      </c>
      <c r="BA504" s="5">
        <f t="shared" si="658"/>
        <v>9.9132482397134596E-6</v>
      </c>
      <c r="BB504" s="5">
        <f t="shared" si="659"/>
        <v>2.293311300525252E-6</v>
      </c>
      <c r="BC504" s="5">
        <f t="shared" si="660"/>
        <v>4.2442409139298163E-7</v>
      </c>
      <c r="BD504" s="5">
        <f t="shared" si="661"/>
        <v>1.5179620958676349E-4</v>
      </c>
      <c r="BE504" s="5">
        <f t="shared" si="662"/>
        <v>1.2491046403338195E-4</v>
      </c>
      <c r="BF504" s="5">
        <f t="shared" si="663"/>
        <v>5.1393325523443562E-5</v>
      </c>
      <c r="BG504" s="5">
        <f t="shared" si="664"/>
        <v>1.4096891608444499E-5</v>
      </c>
      <c r="BH504" s="5">
        <f t="shared" si="665"/>
        <v>2.9000218072517579E-6</v>
      </c>
      <c r="BI504" s="5">
        <f t="shared" si="666"/>
        <v>4.7727551384436064E-7</v>
      </c>
      <c r="BJ504" s="8">
        <f t="shared" si="667"/>
        <v>0.30460538121880154</v>
      </c>
      <c r="BK504" s="8">
        <f t="shared" si="668"/>
        <v>0.33417880309705233</v>
      </c>
      <c r="BL504" s="8">
        <f t="shared" si="669"/>
        <v>0.33821980442463023</v>
      </c>
      <c r="BM504" s="8">
        <f t="shared" si="670"/>
        <v>0.25548428983860405</v>
      </c>
      <c r="BN504" s="8">
        <f t="shared" si="671"/>
        <v>0.74443935595929189</v>
      </c>
    </row>
    <row r="505" spans="1:66" x14ac:dyDescent="0.25">
      <c r="A505" t="s">
        <v>342</v>
      </c>
      <c r="B505" t="s">
        <v>393</v>
      </c>
      <c r="C505" t="s">
        <v>409</v>
      </c>
      <c r="D505" t="s">
        <v>499</v>
      </c>
      <c r="E505">
        <f>VLOOKUP(A505,home!$A$2:$E$405,3,FALSE)</f>
        <v>1.17402597402597</v>
      </c>
      <c r="F505">
        <f>VLOOKUP(B505,home!$B$2:$E$405,3,FALSE)</f>
        <v>1.1399999999999999</v>
      </c>
      <c r="G505">
        <f>VLOOKUP(C505,away!$B$2:$E$405,4,FALSE)</f>
        <v>1.04</v>
      </c>
      <c r="H505">
        <f>VLOOKUP(A505,away!$A$2:$E$405,3,FALSE)</f>
        <v>0.85714285714285698</v>
      </c>
      <c r="I505">
        <f>VLOOKUP(C505,away!$B$2:$E$405,3,FALSE)</f>
        <v>0.76</v>
      </c>
      <c r="J505">
        <f>VLOOKUP(B505,home!$B$2:$E$405,4,FALSE)</f>
        <v>0.78</v>
      </c>
      <c r="K505" s="3">
        <f t="shared" si="616"/>
        <v>1.3919251948051898</v>
      </c>
      <c r="L505" s="3">
        <f t="shared" si="617"/>
        <v>0.50811428571428563</v>
      </c>
      <c r="M505" s="5">
        <f t="shared" si="618"/>
        <v>0.14956271429241655</v>
      </c>
      <c r="N505" s="5">
        <f t="shared" si="619"/>
        <v>0.20818011022706487</v>
      </c>
      <c r="O505" s="5">
        <f t="shared" si="620"/>
        <v>7.5994951742181016E-2</v>
      </c>
      <c r="P505" s="5">
        <f t="shared" si="621"/>
        <v>0.10577928800794632</v>
      </c>
      <c r="Q505" s="5">
        <f t="shared" si="622"/>
        <v>0.14488557024118659</v>
      </c>
      <c r="R505" s="5">
        <f t="shared" si="623"/>
        <v>1.930706031118495E-2</v>
      </c>
      <c r="S505" s="5">
        <f t="shared" si="624"/>
        <v>1.8703287487801687E-2</v>
      </c>
      <c r="T505" s="5">
        <f t="shared" si="625"/>
        <v>7.3618428033407485E-2</v>
      </c>
      <c r="U505" s="5">
        <f t="shared" si="626"/>
        <v>2.6873983684761665E-2</v>
      </c>
      <c r="V505" s="5">
        <f t="shared" si="627"/>
        <v>1.4697813802855065E-3</v>
      </c>
      <c r="W505" s="5">
        <f t="shared" si="628"/>
        <v>6.7223291860808193E-2</v>
      </c>
      <c r="X505" s="5">
        <f t="shared" si="629"/>
        <v>3.4157114927217513E-2</v>
      </c>
      <c r="Y505" s="5">
        <f t="shared" si="630"/>
        <v>8.6778590266519424E-3</v>
      </c>
      <c r="Z505" s="5">
        <f t="shared" si="631"/>
        <v>3.2700643864201264E-3</v>
      </c>
      <c r="AA505" s="5">
        <f t="shared" si="632"/>
        <v>4.5516850080933487E-3</v>
      </c>
      <c r="AB505" s="5">
        <f t="shared" si="633"/>
        <v>3.1678025207910981E-3</v>
      </c>
      <c r="AC505" s="5">
        <f t="shared" si="634"/>
        <v>6.4969580097837205E-5</v>
      </c>
      <c r="AD505" s="5">
        <f t="shared" si="635"/>
        <v>2.3392448404700419E-2</v>
      </c>
      <c r="AE505" s="5">
        <f t="shared" si="636"/>
        <v>1.1886037212262635E-2</v>
      </c>
      <c r="AF505" s="5">
        <f t="shared" si="637"/>
        <v>3.0197326540411231E-3</v>
      </c>
      <c r="AG505" s="5">
        <f t="shared" si="638"/>
        <v>5.1145643351873662E-4</v>
      </c>
      <c r="AH505" s="5">
        <f t="shared" si="639"/>
        <v>4.1539160748639645E-4</v>
      </c>
      <c r="AI505" s="5">
        <f t="shared" si="640"/>
        <v>5.7819404417094346E-4</v>
      </c>
      <c r="AJ505" s="5">
        <f t="shared" si="641"/>
        <v>4.0240142878392046E-4</v>
      </c>
      <c r="AK505" s="5">
        <f t="shared" si="642"/>
        <v>1.8670422904998169E-4</v>
      </c>
      <c r="AL505" s="5">
        <f t="shared" si="643"/>
        <v>1.838007810285618E-6</v>
      </c>
      <c r="AM505" s="5">
        <f t="shared" si="644"/>
        <v>6.5121076605365886E-3</v>
      </c>
      <c r="AN505" s="5">
        <f t="shared" si="645"/>
        <v>3.3088949324280767E-3</v>
      </c>
      <c r="AO505" s="5">
        <f t="shared" si="646"/>
        <v>8.4064839254715553E-4</v>
      </c>
      <c r="AP505" s="5">
        <f t="shared" si="647"/>
        <v>1.4238181917198685E-4</v>
      </c>
      <c r="AQ505" s="5">
        <f t="shared" si="648"/>
        <v>1.8086559086818663E-5</v>
      </c>
      <c r="AR505" s="5">
        <f t="shared" si="649"/>
        <v>4.2213281985931855E-5</v>
      </c>
      <c r="AS505" s="5">
        <f t="shared" si="650"/>
        <v>5.8757730751634618E-5</v>
      </c>
      <c r="AT505" s="5">
        <f t="shared" si="651"/>
        <v>4.0893182911389956E-5</v>
      </c>
      <c r="AU505" s="5">
        <f t="shared" si="652"/>
        <v>1.897341719671357E-5</v>
      </c>
      <c r="AV505" s="5">
        <f t="shared" si="653"/>
        <v>6.6023943569139248E-6</v>
      </c>
      <c r="AW505" s="5">
        <f t="shared" si="654"/>
        <v>3.6109556383323531E-8</v>
      </c>
      <c r="AX505" s="5">
        <f t="shared" si="655"/>
        <v>1.510727787330794E-3</v>
      </c>
      <c r="AY505" s="5">
        <f t="shared" si="656"/>
        <v>7.6762237056830968E-4</v>
      </c>
      <c r="AZ505" s="5">
        <f t="shared" si="657"/>
        <v>1.9501994625981161E-4</v>
      </c>
      <c r="BA505" s="5">
        <f t="shared" si="658"/>
        <v>3.3030806897947534E-5</v>
      </c>
      <c r="BB505" s="5">
        <f t="shared" si="659"/>
        <v>4.1958562133792762E-6</v>
      </c>
      <c r="BC505" s="5">
        <f t="shared" si="660"/>
        <v>4.2639489656421174E-7</v>
      </c>
      <c r="BD505" s="5">
        <f t="shared" si="661"/>
        <v>3.574861937322915E-6</v>
      </c>
      <c r="BE505" s="5">
        <f t="shared" si="662"/>
        <v>4.9759403985098574E-6</v>
      </c>
      <c r="BF505" s="5">
        <f t="shared" si="663"/>
        <v>3.4630684042674232E-6</v>
      </c>
      <c r="BG505" s="5">
        <f t="shared" si="664"/>
        <v>1.6067773877445435E-6</v>
      </c>
      <c r="BH505" s="5">
        <f t="shared" si="665"/>
        <v>5.5912848211122491E-7</v>
      </c>
      <c r="BI505" s="5">
        <f t="shared" si="666"/>
        <v>1.5565300427675919E-7</v>
      </c>
      <c r="BJ505" s="8">
        <f t="shared" si="667"/>
        <v>0.58888519154679697</v>
      </c>
      <c r="BK505" s="8">
        <f t="shared" si="668"/>
        <v>0.27634950112692652</v>
      </c>
      <c r="BL505" s="8">
        <f t="shared" si="669"/>
        <v>0.13165995001332018</v>
      </c>
      <c r="BM505" s="8">
        <f t="shared" si="670"/>
        <v>0.29568742599047138</v>
      </c>
      <c r="BN505" s="8">
        <f t="shared" si="671"/>
        <v>0.70370969482198031</v>
      </c>
    </row>
    <row r="506" spans="1:66" s="15" customFormat="1" x14ac:dyDescent="0.25">
      <c r="A506" s="15" t="s">
        <v>342</v>
      </c>
      <c r="B506" s="15" t="s">
        <v>348</v>
      </c>
      <c r="C506" s="15" t="s">
        <v>380</v>
      </c>
      <c r="D506" s="15" t="s">
        <v>499</v>
      </c>
      <c r="E506" s="15">
        <f>VLOOKUP(A506,home!$A$2:$E$405,3,FALSE)</f>
        <v>1.17402597402597</v>
      </c>
      <c r="F506" s="15">
        <f>VLOOKUP(B506,home!$B$2:$E$405,3,FALSE)</f>
        <v>1.37</v>
      </c>
      <c r="G506" s="15">
        <f>VLOOKUP(C506,away!$B$2:$E$405,4,FALSE)</f>
        <v>0.66</v>
      </c>
      <c r="H506" s="15">
        <f>VLOOKUP(A506,away!$A$2:$E$405,3,FALSE)</f>
        <v>0.85714285714285698</v>
      </c>
      <c r="I506" s="15">
        <f>VLOOKUP(C506,away!$B$2:$E$405,3,FALSE)</f>
        <v>1.23</v>
      </c>
      <c r="J506" s="15">
        <f>VLOOKUP(B506,home!$B$2:$E$405,4,FALSE)</f>
        <v>0.91</v>
      </c>
      <c r="K506" s="17">
        <f t="shared" si="616"/>
        <v>1.0615542857142821</v>
      </c>
      <c r="L506" s="17">
        <f t="shared" si="617"/>
        <v>0.95939999999999981</v>
      </c>
      <c r="M506" s="18">
        <f t="shared" si="618"/>
        <v>0.13252893424775944</v>
      </c>
      <c r="N506" s="18">
        <f t="shared" si="619"/>
        <v>0.14068665813185532</v>
      </c>
      <c r="O506" s="18">
        <f t="shared" si="620"/>
        <v>0.12714825951730038</v>
      </c>
      <c r="P506" s="18">
        <f t="shared" si="621"/>
        <v>0.13497477981170197</v>
      </c>
      <c r="Q506" s="18">
        <f t="shared" si="622"/>
        <v>7.4673262441345534E-2</v>
      </c>
      <c r="R506" s="18">
        <f t="shared" si="623"/>
        <v>6.099302009044897E-2</v>
      </c>
      <c r="S506" s="18">
        <f t="shared" si="624"/>
        <v>3.4366440974993029E-2</v>
      </c>
      <c r="T506" s="18">
        <f t="shared" si="625"/>
        <v>7.1641527986226888E-2</v>
      </c>
      <c r="U506" s="18">
        <f t="shared" si="626"/>
        <v>6.4747401875673419E-2</v>
      </c>
      <c r="V506" s="18">
        <f t="shared" si="627"/>
        <v>3.8889644320066305E-3</v>
      </c>
      <c r="W506" s="18">
        <f t="shared" si="628"/>
        <v>2.642324059095923E-2</v>
      </c>
      <c r="X506" s="18">
        <f t="shared" si="629"/>
        <v>2.5350457022966282E-2</v>
      </c>
      <c r="Y506" s="18">
        <f t="shared" si="630"/>
        <v>1.2160614233916921E-2</v>
      </c>
      <c r="Z506" s="18">
        <f t="shared" si="631"/>
        <v>1.9505567824925577E-2</v>
      </c>
      <c r="AA506" s="18">
        <f t="shared" si="632"/>
        <v>2.0706219119840354E-2</v>
      </c>
      <c r="AB506" s="18">
        <f t="shared" si="633"/>
        <v>1.0990387823802768E-2</v>
      </c>
      <c r="AC506" s="18">
        <f t="shared" si="634"/>
        <v>2.4754599857998081E-4</v>
      </c>
      <c r="AD506" s="18">
        <f t="shared" si="635"/>
        <v>7.0124260729480872E-3</v>
      </c>
      <c r="AE506" s="18">
        <f t="shared" si="636"/>
        <v>6.7277215743863942E-3</v>
      </c>
      <c r="AF506" s="18">
        <f t="shared" si="637"/>
        <v>3.2272880392331519E-3</v>
      </c>
      <c r="AG506" s="18">
        <f t="shared" si="638"/>
        <v>1.0320867149467619E-3</v>
      </c>
      <c r="AH506" s="18">
        <f t="shared" si="639"/>
        <v>4.6784104428083985E-3</v>
      </c>
      <c r="AI506" s="18">
        <f t="shared" si="640"/>
        <v>4.966386655893708E-3</v>
      </c>
      <c r="AJ506" s="18">
        <f t="shared" si="641"/>
        <v>2.6360445195390938E-3</v>
      </c>
      <c r="AK506" s="18">
        <f t="shared" si="642"/>
        <v>9.3276811901679018E-4</v>
      </c>
      <c r="AL506" s="18">
        <f t="shared" si="643"/>
        <v>1.0084580198656714E-5</v>
      </c>
      <c r="AM506" s="18">
        <f t="shared" si="644"/>
        <v>1.4888141901985238E-3</v>
      </c>
      <c r="AN506" s="18">
        <f t="shared" si="645"/>
        <v>1.4283683340764635E-3</v>
      </c>
      <c r="AO506" s="18">
        <f t="shared" si="646"/>
        <v>6.8518828985647919E-4</v>
      </c>
      <c r="AP506" s="18">
        <f t="shared" si="647"/>
        <v>2.1912321509610203E-4</v>
      </c>
      <c r="AQ506" s="18">
        <f t="shared" si="648"/>
        <v>5.2556703140800064E-5</v>
      </c>
      <c r="AR506" s="18">
        <f t="shared" si="649"/>
        <v>8.9769339576607548E-4</v>
      </c>
      <c r="AS506" s="18">
        <f t="shared" si="650"/>
        <v>9.5295027153288465E-4</v>
      </c>
      <c r="AT506" s="18">
        <f t="shared" si="651"/>
        <v>5.0580422240916129E-4</v>
      </c>
      <c r="AU506" s="18">
        <f t="shared" si="652"/>
        <v>1.7897954667694171E-4</v>
      </c>
      <c r="AV506" s="18">
        <f t="shared" si="653"/>
        <v>4.7499126207526709E-5</v>
      </c>
      <c r="AW506" s="18">
        <f t="shared" si="654"/>
        <v>2.8529702663153242E-7</v>
      </c>
      <c r="AX506" s="18">
        <f t="shared" si="655"/>
        <v>2.6340951403958009E-4</v>
      </c>
      <c r="AY506" s="18">
        <f t="shared" si="656"/>
        <v>2.5271508776957306E-4</v>
      </c>
      <c r="AZ506" s="18">
        <f t="shared" si="657"/>
        <v>1.2122742760306416E-4</v>
      </c>
      <c r="BA506" s="18">
        <f t="shared" si="658"/>
        <v>3.8768531347459913E-5</v>
      </c>
      <c r="BB506" s="18">
        <f t="shared" si="659"/>
        <v>9.2986322436882587E-6</v>
      </c>
      <c r="BC506" s="18">
        <f t="shared" si="660"/>
        <v>1.7842215549189029E-6</v>
      </c>
      <c r="BD506" s="18">
        <f t="shared" si="661"/>
        <v>1.435411739829954E-4</v>
      </c>
      <c r="BE506" s="18">
        <f t="shared" si="662"/>
        <v>1.5237674841810819E-4</v>
      </c>
      <c r="BF506" s="18">
        <f t="shared" si="663"/>
        <v>8.0878095163224842E-5</v>
      </c>
      <c r="BG506" s="18">
        <f t="shared" si="664"/>
        <v>2.8618829513642965E-5</v>
      </c>
      <c r="BH506" s="18">
        <f t="shared" si="665"/>
        <v>7.595110280583518E-6</v>
      </c>
      <c r="BI506" s="18">
        <f t="shared" si="666"/>
        <v>1.6125243737652081E-6</v>
      </c>
      <c r="BJ506" s="19">
        <f t="shared" si="667"/>
        <v>0.37349653695571128</v>
      </c>
      <c r="BK506" s="19">
        <f t="shared" si="668"/>
        <v>0.30626946513300923</v>
      </c>
      <c r="BL506" s="19">
        <f t="shared" si="669"/>
        <v>0.30079644720864879</v>
      </c>
      <c r="BM506" s="19">
        <f t="shared" si="670"/>
        <v>0.32881067309114032</v>
      </c>
      <c r="BN506" s="19">
        <f t="shared" si="671"/>
        <v>0.67100491424041153</v>
      </c>
    </row>
    <row r="507" spans="1:66" x14ac:dyDescent="0.25">
      <c r="A507" t="s">
        <v>13</v>
      </c>
      <c r="B507" t="s">
        <v>53</v>
      </c>
      <c r="C507" t="s">
        <v>60</v>
      </c>
      <c r="D507" t="s">
        <v>500</v>
      </c>
      <c r="E507">
        <f>VLOOKUP(A507,home!$A$2:$E$405,3,FALSE)</f>
        <v>1.62686567164179</v>
      </c>
      <c r="F507">
        <f>VLOOKUP(B507,home!$B$2:$E$405,3,FALSE)</f>
        <v>0.74</v>
      </c>
      <c r="G507">
        <f>VLOOKUP(C507,away!$B$2:$E$405,4,FALSE)</f>
        <v>0.56999999999999995</v>
      </c>
      <c r="H507">
        <f>VLOOKUP(A507,away!$A$2:$E$405,3,FALSE)</f>
        <v>1.3582089552238801</v>
      </c>
      <c r="I507">
        <f>VLOOKUP(C507,away!$B$2:$E$405,3,FALSE)</f>
        <v>1.1499999999999999</v>
      </c>
      <c r="J507">
        <f>VLOOKUP(B507,home!$B$2:$E$405,4,FALSE)</f>
        <v>1.33</v>
      </c>
      <c r="K507" s="3">
        <f t="shared" ref="K507:K570" si="672">E507*F507*G507</f>
        <v>0.68621194029850696</v>
      </c>
      <c r="L507" s="3">
        <f t="shared" ref="L507:L570" si="673">H507*I507*J507</f>
        <v>2.0773805970149244</v>
      </c>
      <c r="M507" s="5">
        <f t="shared" ref="M507:M570" si="674">_xlfn.POISSON.DIST(0,K507,FALSE) * _xlfn.POISSON.DIST(0,L507,FALSE)</f>
        <v>6.3064798263557681E-2</v>
      </c>
      <c r="N507" s="5">
        <f t="shared" ref="N507:N570" si="675">_xlfn.POISSON.DIST(1,K507,FALSE) * _xlfn.POISSON.DIST(0,L507,FALSE)</f>
        <v>4.3275817580969836E-2</v>
      </c>
      <c r="O507" s="5">
        <f t="shared" ref="O507:O570" si="676">_xlfn.POISSON.DIST(0,K507,FALSE) * _xlfn.POISSON.DIST(1,L507,FALSE)</f>
        <v>0.13100958826737524</v>
      </c>
      <c r="P507" s="5">
        <f t="shared" ref="P507:P570" si="677">_xlfn.POISSON.DIST(1,K507,FALSE) * _xlfn.POISSON.DIST(1,L507,FALSE)</f>
        <v>8.9900343762664078E-2</v>
      </c>
      <c r="Q507" s="5">
        <f t="shared" ref="Q507:Q570" si="678">_xlfn.POISSON.DIST(2,K507,FALSE) * _xlfn.POISSON.DIST(0,L507,FALSE)</f>
        <v>1.4848191375120771E-2</v>
      </c>
      <c r="R507" s="5">
        <f t="shared" ref="R507:R570" si="679">_xlfn.POISSON.DIST(0,K507,FALSE) * _xlfn.POISSON.DIST(2,L507,FALSE)</f>
        <v>0.13607838834477973</v>
      </c>
      <c r="S507" s="5">
        <f t="shared" ref="S507:S570" si="680">_xlfn.POISSON.DIST(2,K507,FALSE) * _xlfn.POISSON.DIST(2,L507,FALSE)</f>
        <v>3.2038760256034304E-2</v>
      </c>
      <c r="T507" s="5">
        <f t="shared" ref="T507:T570" si="681">_xlfn.POISSON.DIST(2,K507,FALSE) * _xlfn.POISSON.DIST(1,L507,FALSE)</f>
        <v>3.0845344663440237E-2</v>
      </c>
      <c r="U507" s="5">
        <f t="shared" ref="U507:U570" si="682">_xlfn.POISSON.DIST(1,K507,FALSE) * _xlfn.POISSON.DIST(2,L507,FALSE)</f>
        <v>9.3378614898765033E-2</v>
      </c>
      <c r="V507" s="5">
        <f t="shared" ref="V507:V570" si="683">_xlfn.POISSON.DIST(3,K507,FALSE) * _xlfn.POISSON.DIST(3,L507,FALSE)</f>
        <v>5.0746668330807869E-3</v>
      </c>
      <c r="W507" s="5">
        <f t="shared" ref="W507:W570" si="684">_xlfn.POISSON.DIST(3,K507,FALSE) * _xlfn.POISSON.DIST(0,L507,FALSE)</f>
        <v>3.3963354044817275E-3</v>
      </c>
      <c r="X507" s="5">
        <f t="shared" ref="X507:X570" si="685">_xlfn.POISSON.DIST(3,K507,FALSE) * _xlfn.POISSON.DIST(1,L507,FALSE)</f>
        <v>7.0554812702251753E-3</v>
      </c>
      <c r="Y507" s="5">
        <f t="shared" ref="Y507:Y570" si="686">_xlfn.POISSON.DIST(3,K507,FALSE) * _xlfn.POISSON.DIST(2,L507,FALSE)</f>
        <v>7.3284599466839975E-3</v>
      </c>
      <c r="Z507" s="5">
        <f t="shared" ref="Z507:Z570" si="687">_xlfn.POISSON.DIST(0,K507,FALSE) * _xlfn.POISSON.DIST(3,L507,FALSE)</f>
        <v>9.4228867873502389E-2</v>
      </c>
      <c r="AA507" s="5">
        <f t="shared" ref="AA507:AA570" si="688">_xlfn.POISSON.DIST(1,K507,FALSE) * _xlfn.POISSON.DIST(3,L507,FALSE)</f>
        <v>6.4660974255607739E-2</v>
      </c>
      <c r="AB507" s="5">
        <f t="shared" ref="AB507:AB570" si="689">_xlfn.POISSON.DIST(2,K507,FALSE) * _xlfn.POISSON.DIST(3,L507,FALSE)</f>
        <v>2.2185566302766187E-2</v>
      </c>
      <c r="AC507" s="5">
        <f t="shared" ref="AC507:AC570" si="690">_xlfn.POISSON.DIST(4,K507,FALSE) * _xlfn.POISSON.DIST(4,L507,FALSE)</f>
        <v>4.5212851041356844E-4</v>
      </c>
      <c r="AD507" s="5">
        <f t="shared" ref="AD507:AD570" si="691">_xlfn.POISSON.DIST(4,K507,FALSE) * _xlfn.POISSON.DIST(0,L507,FALSE)</f>
        <v>5.8265147695348008E-4</v>
      </c>
      <c r="AE507" s="5">
        <f t="shared" ref="AE507:AE570" si="692">_xlfn.POISSON.DIST(4,K507,FALSE) * _xlfn.POISSON.DIST(1,L507,FALSE)</f>
        <v>1.2103888730452478E-3</v>
      </c>
      <c r="AF507" s="5">
        <f t="shared" ref="AF507:AF570" si="693">_xlfn.POISSON.DIST(4,K507,FALSE) * _xlfn.POISSON.DIST(2,L507,FALSE)</f>
        <v>1.2572191798534795E-3</v>
      </c>
      <c r="AG507" s="5">
        <f t="shared" ref="AG507:AG570" si="694">_xlfn.POISSON.DIST(4,K507,FALSE) * _xlfn.POISSON.DIST(3,L507,FALSE)</f>
        <v>8.7057424347421154E-4</v>
      </c>
      <c r="AH507" s="5">
        <f t="shared" ref="AH507:AH570" si="695">_xlfn.POISSON.DIST(0,K507,FALSE) * _xlfn.POISSON.DIST(4,L507,FALSE)</f>
        <v>4.8937305449774211E-2</v>
      </c>
      <c r="AI507" s="5">
        <f t="shared" ref="AI507:AI570" si="696">_xlfn.POISSON.DIST(1,K507,FALSE) * _xlfn.POISSON.DIST(4,L507,FALSE)</f>
        <v>3.3581363325670265E-2</v>
      </c>
      <c r="AJ507" s="5">
        <f t="shared" ref="AJ507:AJ570" si="697">_xlfn.POISSON.DIST(2,K507,FALSE) * _xlfn.POISSON.DIST(4,L507,FALSE)</f>
        <v>1.1521966242788654E-2</v>
      </c>
      <c r="AK507" s="5">
        <f t="shared" ref="AK507:AK570" si="698">_xlfn.POISSON.DIST(3,K507,FALSE) * _xlfn.POISSON.DIST(4,L507,FALSE)</f>
        <v>2.6355036038393006E-3</v>
      </c>
      <c r="AL507" s="5">
        <f t="shared" ref="AL507:AL570" si="699">_xlfn.POISSON.DIST(5,K507,FALSE) * _xlfn.POISSON.DIST(5,L507,FALSE)</f>
        <v>2.5780790317421082E-5</v>
      </c>
      <c r="AM507" s="5">
        <f t="shared" ref="AM507:AM570" si="700">_xlfn.POISSON.DIST(5,K507,FALSE) * _xlfn.POISSON.DIST(0,L507,FALSE)</f>
        <v>7.9964480103607703E-5</v>
      </c>
      <c r="AN507" s="5">
        <f t="shared" ref="AN507:AN570" si="701">_xlfn.POISSON.DIST(5,K507,FALSE) * _xlfn.POISSON.DIST(1,L507,FALSE)</f>
        <v>1.6611665941762061E-4</v>
      </c>
      <c r="AO507" s="5">
        <f t="shared" ref="AO507:AO570" si="702">_xlfn.POISSON.DIST(5,K507,FALSE) * _xlfn.POISSON.DIST(2,L507,FALSE)</f>
        <v>1.7254376255755081E-4</v>
      </c>
      <c r="AP507" s="5">
        <f t="shared" ref="AP507:AP570" si="703">_xlfn.POISSON.DIST(5,K507,FALSE) * _xlfn.POISSON.DIST(3,L507,FALSE)</f>
        <v>1.1947968815766875E-4</v>
      </c>
      <c r="AQ507" s="5">
        <f t="shared" ref="AQ507:AQ570" si="704">_xlfn.POISSON.DIST(5,K507,FALSE) * _xlfn.POISSON.DIST(4,L507,FALSE)</f>
        <v>6.2051196479033732E-5</v>
      </c>
      <c r="AR507" s="5">
        <f t="shared" ref="AR507:AR570" si="705">_xlfn.POISSON.DIST(0,K507,FALSE) * _xlfn.POISSON.DIST(5,L507,FALSE)</f>
        <v>2.0332281762310726E-2</v>
      </c>
      <c r="AS507" s="5">
        <f t="shared" ref="AS507:AS570" si="706">_xlfn.POISSON.DIST(1,K507,FALSE) * _xlfn.POISSON.DIST(5,L507,FALSE)</f>
        <v>1.3952254518811193E-2</v>
      </c>
      <c r="AT507" s="5">
        <f t="shared" ref="AT507:AT570" si="707">_xlfn.POISSON.DIST(2,K507,FALSE) * _xlfn.POISSON.DIST(5,L507,FALSE)</f>
        <v>4.7871018224460177E-3</v>
      </c>
      <c r="AU507" s="5">
        <f t="shared" ref="AU507:AU570" si="708">_xlfn.POISSON.DIST(3,K507,FALSE) * _xlfn.POISSON.DIST(5,L507,FALSE)</f>
        <v>1.0949888099957338E-3</v>
      </c>
      <c r="AV507" s="5">
        <f t="shared" ref="AV507:AV570" si="709">_xlfn.POISSON.DIST(4,K507,FALSE) * _xlfn.POISSON.DIST(5,L507,FALSE)</f>
        <v>1.8784859897808139E-4</v>
      </c>
      <c r="AW507" s="5">
        <f t="shared" ref="AW507:AW570" si="710">_xlfn.POISSON.DIST(6,K507,FALSE) * _xlfn.POISSON.DIST(6,L507,FALSE)</f>
        <v>1.0208644194478945E-6</v>
      </c>
      <c r="AX507" s="5">
        <f t="shared" ref="AX507:AX570" si="711">_xlfn.POISSON.DIST(6,K507,FALSE) * _xlfn.POISSON.DIST(0,L507,FALSE)</f>
        <v>9.1454301744763282E-6</v>
      </c>
      <c r="AY507" s="5">
        <f t="shared" ref="AY507:AY570" si="712">_xlfn.POISSON.DIST(6,K507,FALSE) * _xlfn.POISSON.DIST(1,L507,FALSE)</f>
        <v>1.8998539195811938E-5</v>
      </c>
      <c r="AZ507" s="5">
        <f t="shared" ref="AZ507:AZ570" si="713">_xlfn.POISSON.DIST(6,K507,FALSE) * _xlfn.POISSON.DIST(2,L507,FALSE)</f>
        <v>1.9733598348503627E-5</v>
      </c>
      <c r="BA507" s="5">
        <f t="shared" ref="BA507:BA570" si="714">_xlfn.POISSON.DIST(6,K507,FALSE) * _xlfn.POISSON.DIST(3,L507,FALSE)</f>
        <v>1.3664731439489062E-5</v>
      </c>
      <c r="BB507" s="5">
        <f t="shared" ref="BB507:BB570" si="715">_xlfn.POISSON.DIST(6,K507,FALSE) * _xlfn.POISSON.DIST(4,L507,FALSE)</f>
        <v>7.096711988953599E-6</v>
      </c>
      <c r="BC507" s="5">
        <f t="shared" ref="BC507:BC570" si="716">_xlfn.POISSON.DIST(6,K507,FALSE) * _xlfn.POISSON.DIST(5,L507,FALSE)</f>
        <v>2.948514357691079E-6</v>
      </c>
      <c r="BD507" s="5">
        <f t="shared" ref="BD507:BD570" si="717">_xlfn.POISSON.DIST(0,K507,FALSE) * _xlfn.POISSON.DIST(6,L507,FALSE)</f>
        <v>7.03964793767745E-3</v>
      </c>
      <c r="BE507" s="5">
        <f t="shared" ref="BE507:BE570" si="718">_xlfn.POISSON.DIST(1,K507,FALSE) * _xlfn.POISSON.DIST(6,L507,FALSE)</f>
        <v>4.8306904703320271E-3</v>
      </c>
      <c r="BF507" s="5">
        <f t="shared" ref="BF507:BF570" si="719">_xlfn.POISSON.DIST(2,K507,FALSE) * _xlfn.POISSON.DIST(6,L507,FALSE)</f>
        <v>1.657438740314023E-3</v>
      </c>
      <c r="BG507" s="5">
        <f t="shared" ref="BG507:BG570" si="720">_xlfn.POISSON.DIST(3,K507,FALSE) * _xlfn.POISSON.DIST(6,L507,FALSE)</f>
        <v>3.7911808463893308E-4</v>
      </c>
      <c r="BH507" s="5">
        <f t="shared" ref="BH507:BH570" si="721">_xlfn.POISSON.DIST(4,K507,FALSE) * _xlfn.POISSON.DIST(6,L507,FALSE)</f>
        <v>6.5038839115583952E-5</v>
      </c>
      <c r="BI507" s="5">
        <f t="shared" ref="BI507:BI570" si="722">_xlfn.POISSON.DIST(5,K507,FALSE) * _xlfn.POISSON.DIST(6,L507,FALSE)</f>
        <v>8.9260855968534617E-6</v>
      </c>
      <c r="BJ507" s="8">
        <f t="shared" ref="BJ507:BJ570" si="723">SUM(N507,Q507,T507,W507,X507,Y507,AD507,AE507,AF507,AG507,AM507,AN507,AO507,AP507,AQ507,AX507,AY507,AZ507,BA507,BB507,BC507)</f>
        <v>0.1113422073264686</v>
      </c>
      <c r="BK507" s="8">
        <f t="shared" ref="BK507:BK570" si="724">SUM(M507,P507,S507,V507,AC507,AL507,AY507)</f>
        <v>0.19057547695526364</v>
      </c>
      <c r="BL507" s="8">
        <f t="shared" ref="BL507:BL570" si="725">SUM(O507,R507,U507,AA507,AB507,AH507,AI507,AJ507,AK507,AR507,AS507,AT507,AU507,AV507,BD507,BE507,BF507,BG507,BH507,BI507)</f>
        <v>0.59832460636158313</v>
      </c>
      <c r="BM507" s="8">
        <f t="shared" ref="BM507:BM570" si="726">SUM(S507:BI507)</f>
        <v>0.51627605324757386</v>
      </c>
      <c r="BN507" s="8">
        <f t="shared" ref="BN507:BN570" si="727">SUM(M507:R507)</f>
        <v>0.4781771275944674</v>
      </c>
    </row>
    <row r="508" spans="1:66" x14ac:dyDescent="0.25">
      <c r="A508" t="s">
        <v>13</v>
      </c>
      <c r="B508" t="s">
        <v>248</v>
      </c>
      <c r="C508" t="s">
        <v>15</v>
      </c>
      <c r="D508" t="s">
        <v>500</v>
      </c>
      <c r="E508">
        <f>VLOOKUP(A508,home!$A$2:$E$405,3,FALSE)</f>
        <v>1.62686567164179</v>
      </c>
      <c r="F508">
        <f>VLOOKUP(B508,home!$B$2:$E$405,3,FALSE)</f>
        <v>2.17</v>
      </c>
      <c r="G508">
        <f>VLOOKUP(C508,away!$B$2:$E$405,4,FALSE)</f>
        <v>0.56999999999999995</v>
      </c>
      <c r="H508">
        <f>VLOOKUP(A508,away!$A$2:$E$405,3,FALSE)</f>
        <v>1.3582089552238801</v>
      </c>
      <c r="I508">
        <f>VLOOKUP(C508,away!$B$2:$E$405,3,FALSE)</f>
        <v>0.74</v>
      </c>
      <c r="J508">
        <f>VLOOKUP(B508,home!$B$2:$E$405,4,FALSE)</f>
        <v>0.93</v>
      </c>
      <c r="K508" s="3">
        <f t="shared" si="672"/>
        <v>2.0122701492537298</v>
      </c>
      <c r="L508" s="3">
        <f t="shared" si="673"/>
        <v>0.93471940298507428</v>
      </c>
      <c r="M508" s="5">
        <f t="shared" si="674"/>
        <v>5.2497509309235336E-2</v>
      </c>
      <c r="N508" s="5">
        <f t="shared" si="675"/>
        <v>0.10563917089314405</v>
      </c>
      <c r="O508" s="5">
        <f t="shared" si="676"/>
        <v>4.9070440559731837E-2</v>
      </c>
      <c r="P508" s="5">
        <f t="shared" si="677"/>
        <v>9.8742982749077848E-2</v>
      </c>
      <c r="Q508" s="5">
        <f t="shared" si="678"/>
        <v>0.10628727509009364</v>
      </c>
      <c r="R508" s="5">
        <f t="shared" si="679"/>
        <v>2.2933546452103559E-2</v>
      </c>
      <c r="S508" s="5">
        <f t="shared" si="680"/>
        <v>4.6431615377938704E-2</v>
      </c>
      <c r="T508" s="5">
        <f t="shared" si="681"/>
        <v>9.9348778317122688E-2</v>
      </c>
      <c r="U508" s="5">
        <f t="shared" si="682"/>
        <v>4.6148490942091766E-2</v>
      </c>
      <c r="V508" s="5">
        <f t="shared" si="683"/>
        <v>9.7037327349273478E-3</v>
      </c>
      <c r="W508" s="5">
        <f t="shared" si="684"/>
        <v>7.1292903636438337E-2</v>
      </c>
      <c r="X508" s="5">
        <f t="shared" si="685"/>
        <v>6.6638860324124069E-2</v>
      </c>
      <c r="Y508" s="5">
        <f t="shared" si="686"/>
        <v>3.1144317868885499E-2</v>
      </c>
      <c r="Z508" s="5">
        <f t="shared" si="687"/>
        <v>7.1454769493469036E-3</v>
      </c>
      <c r="AA508" s="5">
        <f t="shared" si="688"/>
        <v>1.4378629967351378E-2</v>
      </c>
      <c r="AB508" s="5">
        <f t="shared" si="689"/>
        <v>1.4466843935233157E-2</v>
      </c>
      <c r="AC508" s="5">
        <f t="shared" si="690"/>
        <v>1.1407392544121504E-3</v>
      </c>
      <c r="AD508" s="5">
        <f t="shared" si="691"/>
        <v>3.5865145460306884E-2</v>
      </c>
      <c r="AE508" s="5">
        <f t="shared" si="692"/>
        <v>3.3523847352630899E-2</v>
      </c>
      <c r="AF508" s="5">
        <f t="shared" si="693"/>
        <v>1.5667695291606956E-2</v>
      </c>
      <c r="AG508" s="5">
        <f t="shared" si="694"/>
        <v>4.8816329297076393E-3</v>
      </c>
      <c r="AH508" s="5">
        <f t="shared" si="695"/>
        <v>1.6697539870342863E-3</v>
      </c>
      <c r="AI508" s="5">
        <f t="shared" si="696"/>
        <v>3.3599961047064931E-3</v>
      </c>
      <c r="AJ508" s="5">
        <f t="shared" si="697"/>
        <v>3.3806099315548434E-3</v>
      </c>
      <c r="AK508" s="5">
        <f t="shared" si="698"/>
        <v>2.2675668171795024E-3</v>
      </c>
      <c r="AL508" s="5">
        <f t="shared" si="699"/>
        <v>8.5825021416625146E-5</v>
      </c>
      <c r="AM508" s="5">
        <f t="shared" si="700"/>
        <v>1.4434072321683701E-2</v>
      </c>
      <c r="AN508" s="5">
        <f t="shared" si="701"/>
        <v>1.3491807463167575E-2</v>
      </c>
      <c r="AO508" s="5">
        <f t="shared" si="702"/>
        <v>6.3055271085807824E-3</v>
      </c>
      <c r="AP508" s="5">
        <f t="shared" si="703"/>
        <v>1.964632844812944E-3</v>
      </c>
      <c r="AQ508" s="5">
        <f t="shared" si="704"/>
        <v>4.5909510994710559E-4</v>
      </c>
      <c r="AR508" s="5">
        <f t="shared" si="705"/>
        <v>3.1215028997852722E-4</v>
      </c>
      <c r="AS508" s="5">
        <f t="shared" si="706"/>
        <v>6.2813071060468595E-4</v>
      </c>
      <c r="AT508" s="5">
        <f t="shared" si="707"/>
        <v>6.3198433938967146E-4</v>
      </c>
      <c r="AU508" s="5">
        <f t="shared" si="708"/>
        <v>4.2390774031655806E-4</v>
      </c>
      <c r="AV508" s="5">
        <f t="shared" si="709"/>
        <v>2.1325422296915289E-4</v>
      </c>
      <c r="AW508" s="5">
        <f t="shared" si="710"/>
        <v>4.4841379252984667E-6</v>
      </c>
      <c r="AX508" s="5">
        <f t="shared" si="711"/>
        <v>4.8408754775156005E-3</v>
      </c>
      <c r="AY508" s="5">
        <f t="shared" si="712"/>
        <v>4.5248602362684678E-3</v>
      </c>
      <c r="AZ508" s="5">
        <f t="shared" si="713"/>
        <v>2.1147373293178822E-3</v>
      </c>
      <c r="BA508" s="5">
        <f t="shared" si="714"/>
        <v>6.5889533797675395E-4</v>
      </c>
      <c r="BB508" s="5">
        <f t="shared" si="715"/>
        <v>1.5397056423581998E-4</v>
      </c>
      <c r="BC508" s="5">
        <f t="shared" si="716"/>
        <v>2.8783854775956148E-5</v>
      </c>
      <c r="BD508" s="5">
        <f t="shared" si="717"/>
        <v>4.8628822115057775E-5</v>
      </c>
      <c r="BE508" s="5">
        <f t="shared" si="718"/>
        <v>9.7854327135500372E-5</v>
      </c>
      <c r="BF508" s="5">
        <f t="shared" si="719"/>
        <v>9.8454670735038341E-5</v>
      </c>
      <c r="BG508" s="5">
        <f t="shared" si="720"/>
        <v>6.603913165824081E-5</v>
      </c>
      <c r="BH508" s="5">
        <f t="shared" si="721"/>
        <v>3.3222143329628739E-5</v>
      </c>
      <c r="BI508" s="5">
        <f t="shared" si="722"/>
        <v>1.3370385463288174E-5</v>
      </c>
      <c r="BJ508" s="8">
        <f t="shared" si="723"/>
        <v>0.61926688481234338</v>
      </c>
      <c r="BK508" s="8">
        <f t="shared" si="724"/>
        <v>0.21312726468327653</v>
      </c>
      <c r="BL508" s="8">
        <f t="shared" si="725"/>
        <v>0.16024287548068214</v>
      </c>
      <c r="BM508" s="8">
        <f t="shared" si="726"/>
        <v>0.56009120077391961</v>
      </c>
      <c r="BN508" s="8">
        <f t="shared" si="727"/>
        <v>0.43517092505338628</v>
      </c>
    </row>
    <row r="509" spans="1:66" x14ac:dyDescent="0.25">
      <c r="A509" t="s">
        <v>13</v>
      </c>
      <c r="B509" t="s">
        <v>56</v>
      </c>
      <c r="C509" t="s">
        <v>251</v>
      </c>
      <c r="D509" t="s">
        <v>500</v>
      </c>
      <c r="E509">
        <f>VLOOKUP(A509,home!$A$2:$E$405,3,FALSE)</f>
        <v>1.62686567164179</v>
      </c>
      <c r="F509">
        <f>VLOOKUP(B509,home!$B$2:$E$405,3,FALSE)</f>
        <v>0.46</v>
      </c>
      <c r="G509">
        <f>VLOOKUP(C509,away!$B$2:$E$405,4,FALSE)</f>
        <v>1.93</v>
      </c>
      <c r="H509">
        <f>VLOOKUP(A509,away!$A$2:$E$405,3,FALSE)</f>
        <v>1.3582089552238801</v>
      </c>
      <c r="I509">
        <f>VLOOKUP(C509,away!$B$2:$E$405,3,FALSE)</f>
        <v>0.37</v>
      </c>
      <c r="J509">
        <f>VLOOKUP(B509,home!$B$2:$E$405,4,FALSE)</f>
        <v>1.01</v>
      </c>
      <c r="K509" s="3">
        <f t="shared" si="672"/>
        <v>1.4443313432835811</v>
      </c>
      <c r="L509" s="3">
        <f t="shared" si="673"/>
        <v>0.50756268656716397</v>
      </c>
      <c r="M509" s="5">
        <f t="shared" si="674"/>
        <v>0.14200485528028289</v>
      </c>
      <c r="N509" s="5">
        <f t="shared" si="675"/>
        <v>0.20510206337976156</v>
      </c>
      <c r="O509" s="5">
        <f t="shared" si="676"/>
        <v>7.2076365851641691E-2</v>
      </c>
      <c r="P509" s="5">
        <f t="shared" si="677"/>
        <v>0.1041021543095005</v>
      </c>
      <c r="Q509" s="5">
        <f t="shared" si="678"/>
        <v>0.14811766935576262</v>
      </c>
      <c r="R509" s="5">
        <f t="shared" si="679"/>
        <v>1.8291636944828524E-2</v>
      </c>
      <c r="S509" s="5">
        <f t="shared" si="680"/>
        <v>1.9079028161552915E-2</v>
      </c>
      <c r="T509" s="5">
        <f t="shared" si="681"/>
        <v>7.5179002186277766E-2</v>
      </c>
      <c r="U509" s="5">
        <f t="shared" si="682"/>
        <v>2.6419184559379763E-2</v>
      </c>
      <c r="V509" s="5">
        <f t="shared" si="683"/>
        <v>1.5540688769870863E-3</v>
      </c>
      <c r="W509" s="5">
        <f t="shared" si="684"/>
        <v>7.1310330781547304E-2</v>
      </c>
      <c r="X509" s="5">
        <f t="shared" si="685"/>
        <v>3.6194463071475273E-2</v>
      </c>
      <c r="Y509" s="5">
        <f t="shared" si="686"/>
        <v>9.1854794577069972E-3</v>
      </c>
      <c r="Z509" s="5">
        <f t="shared" si="687"/>
        <v>3.0947174631427853E-3</v>
      </c>
      <c r="AA509" s="5">
        <f t="shared" si="688"/>
        <v>4.4697974306241754E-3</v>
      </c>
      <c r="AB509" s="5">
        <f t="shared" si="689"/>
        <v>3.2279342635894584E-3</v>
      </c>
      <c r="AC509" s="5">
        <f t="shared" si="690"/>
        <v>7.1204395494252587E-5</v>
      </c>
      <c r="AD509" s="5">
        <f t="shared" si="691"/>
        <v>2.5748936461927191E-2</v>
      </c>
      <c r="AE509" s="5">
        <f t="shared" si="692"/>
        <v>1.3069199366862967E-2</v>
      </c>
      <c r="AF509" s="5">
        <f t="shared" si="693"/>
        <v>3.3167189709634227E-3</v>
      </c>
      <c r="AG509" s="5">
        <f t="shared" si="694"/>
        <v>5.611475971634913E-4</v>
      </c>
      <c r="AH509" s="5">
        <f t="shared" si="695"/>
        <v>3.9269077743976752E-4</v>
      </c>
      <c r="AI509" s="5">
        <f t="shared" si="696"/>
        <v>5.6717559807465334E-4</v>
      </c>
      <c r="AJ509" s="5">
        <f t="shared" si="697"/>
        <v>4.0959474672241632E-4</v>
      </c>
      <c r="AK509" s="5">
        <f t="shared" si="698"/>
        <v>1.9719684357849524E-4</v>
      </c>
      <c r="AL509" s="5">
        <f t="shared" si="699"/>
        <v>2.0879655002293705E-6</v>
      </c>
      <c r="AM509" s="5">
        <f t="shared" si="700"/>
        <v>7.437999197635767E-3</v>
      </c>
      <c r="AN509" s="5">
        <f t="shared" si="701"/>
        <v>3.7752508554364191E-3</v>
      </c>
      <c r="AO509" s="5">
        <f t="shared" si="702"/>
        <v>9.5808823332514627E-4</v>
      </c>
      <c r="AP509" s="5">
        <f t="shared" si="703"/>
        <v>1.6209661255829966E-4</v>
      </c>
      <c r="AQ509" s="5">
        <f t="shared" si="704"/>
        <v>2.0568548038381817E-5</v>
      </c>
      <c r="AR509" s="5">
        <f t="shared" si="705"/>
        <v>3.9863037197495363E-5</v>
      </c>
      <c r="AS509" s="5">
        <f t="shared" si="706"/>
        <v>5.7575434062821842E-5</v>
      </c>
      <c r="AT509" s="5">
        <f t="shared" si="707"/>
        <v>4.1579002010045372E-5</v>
      </c>
      <c r="AU509" s="5">
        <f t="shared" si="708"/>
        <v>2.001795194185318E-5</v>
      </c>
      <c r="AV509" s="5">
        <f t="shared" si="709"/>
        <v>7.2281388544907455E-6</v>
      </c>
      <c r="AW509" s="5">
        <f t="shared" si="710"/>
        <v>4.2518441880966373E-8</v>
      </c>
      <c r="AX509" s="5">
        <f t="shared" si="711"/>
        <v>1.7904892287439105E-3</v>
      </c>
      <c r="AY509" s="5">
        <f t="shared" si="712"/>
        <v>9.0878552321082846E-4</v>
      </c>
      <c r="AZ509" s="5">
        <f t="shared" si="713"/>
        <v>2.3063281083711686E-4</v>
      </c>
      <c r="BA509" s="5">
        <f t="shared" si="714"/>
        <v>3.9020203026341184E-5</v>
      </c>
      <c r="BB509" s="5">
        <f t="shared" si="715"/>
        <v>4.951299769611478E-6</v>
      </c>
      <c r="BC509" s="5">
        <f t="shared" si="716"/>
        <v>5.0261900261267668E-7</v>
      </c>
      <c r="BD509" s="5">
        <f t="shared" si="717"/>
        <v>3.3721650424479183E-6</v>
      </c>
      <c r="BE509" s="5">
        <f t="shared" si="718"/>
        <v>4.8705236655327363E-6</v>
      </c>
      <c r="BF509" s="5">
        <f t="shared" si="719"/>
        <v>3.5173249941666851E-6</v>
      </c>
      <c r="BG509" s="5">
        <f t="shared" si="720"/>
        <v>1.6933942445298939E-6</v>
      </c>
      <c r="BH509" s="5">
        <f t="shared" si="721"/>
        <v>6.1145559597763691E-7</v>
      </c>
      <c r="BI509" s="5">
        <f t="shared" si="722"/>
        <v>1.7662889645932837E-7</v>
      </c>
      <c r="BJ509" s="8">
        <f t="shared" si="723"/>
        <v>0.60311339576103307</v>
      </c>
      <c r="BK509" s="8">
        <f t="shared" si="724"/>
        <v>0.26772218451252872</v>
      </c>
      <c r="BL509" s="8">
        <f t="shared" si="725"/>
        <v>0.12623208207238476</v>
      </c>
      <c r="BM509" s="8">
        <f t="shared" si="726"/>
        <v>0.30955889168254258</v>
      </c>
      <c r="BN509" s="8">
        <f t="shared" si="727"/>
        <v>0.68969474512177775</v>
      </c>
    </row>
    <row r="510" spans="1:66" x14ac:dyDescent="0.25">
      <c r="A510" t="s">
        <v>13</v>
      </c>
      <c r="B510" t="s">
        <v>250</v>
      </c>
      <c r="C510" t="s">
        <v>58</v>
      </c>
      <c r="D510" t="s">
        <v>500</v>
      </c>
      <c r="E510">
        <f>VLOOKUP(A510,home!$A$2:$E$405,3,FALSE)</f>
        <v>1.62686567164179</v>
      </c>
      <c r="F510">
        <f>VLOOKUP(B510,home!$B$2:$E$405,3,FALSE)</f>
        <v>1.35</v>
      </c>
      <c r="G510">
        <f>VLOOKUP(C510,away!$B$2:$E$405,4,FALSE)</f>
        <v>0.9</v>
      </c>
      <c r="H510">
        <f>VLOOKUP(A510,away!$A$2:$E$405,3,FALSE)</f>
        <v>1.3582089552238801</v>
      </c>
      <c r="I510">
        <f>VLOOKUP(C510,away!$B$2:$E$405,3,FALSE)</f>
        <v>0.49</v>
      </c>
      <c r="J510">
        <f>VLOOKUP(B510,home!$B$2:$E$405,4,FALSE)</f>
        <v>0.88</v>
      </c>
      <c r="K510" s="3">
        <f t="shared" si="672"/>
        <v>1.9766417910447751</v>
      </c>
      <c r="L510" s="3">
        <f t="shared" si="673"/>
        <v>0.5856597014925371</v>
      </c>
      <c r="M510" s="5">
        <f t="shared" si="674"/>
        <v>7.7127028739593512E-2</v>
      </c>
      <c r="N510" s="5">
        <f t="shared" si="675"/>
        <v>0.15245250822579196</v>
      </c>
      <c r="O510" s="5">
        <f t="shared" si="676"/>
        <v>4.5170192628636668E-2</v>
      </c>
      <c r="P510" s="5">
        <f t="shared" si="677"/>
        <v>8.9285290459305874E-2</v>
      </c>
      <c r="Q510" s="5">
        <f t="shared" si="678"/>
        <v>0.15067199945434892</v>
      </c>
      <c r="R510" s="5">
        <f t="shared" si="679"/>
        <v>1.3227180765623873E-2</v>
      </c>
      <c r="S510" s="5">
        <f t="shared" si="680"/>
        <v>2.5840043440926132E-2</v>
      </c>
      <c r="T510" s="5">
        <f t="shared" si="681"/>
        <v>8.8242518223717689E-2</v>
      </c>
      <c r="U510" s="5">
        <f t="shared" si="682"/>
        <v>2.614539827903577E-2</v>
      </c>
      <c r="V510" s="5">
        <f t="shared" si="683"/>
        <v>3.3237170502384661E-3</v>
      </c>
      <c r="W510" s="5">
        <f t="shared" si="684"/>
        <v>9.9274856953913887E-2</v>
      </c>
      <c r="X510" s="5">
        <f t="shared" si="685"/>
        <v>5.8141283089343528E-2</v>
      </c>
      <c r="Y510" s="5">
        <f t="shared" si="686"/>
        <v>1.7025503249249011E-2</v>
      </c>
      <c r="Z510" s="5">
        <f t="shared" si="687"/>
        <v>2.5822089129277025E-3</v>
      </c>
      <c r="AA510" s="5">
        <f t="shared" si="688"/>
        <v>5.1041020505011954E-3</v>
      </c>
      <c r="AB510" s="5">
        <f t="shared" si="689"/>
        <v>5.0444907093889976E-3</v>
      </c>
      <c r="AC510" s="5">
        <f t="shared" si="690"/>
        <v>2.404791218175325E-4</v>
      </c>
      <c r="AD510" s="5">
        <f t="shared" si="691"/>
        <v>4.9057707763774536E-2</v>
      </c>
      <c r="AE510" s="5">
        <f t="shared" si="692"/>
        <v>2.8731122484840312E-2</v>
      </c>
      <c r="AF510" s="5">
        <f t="shared" si="693"/>
        <v>8.413330309008548E-3</v>
      </c>
      <c r="AG510" s="5">
        <f t="shared" si="694"/>
        <v>1.6424495057773541E-3</v>
      </c>
      <c r="AH510" s="5">
        <f t="shared" si="695"/>
        <v>3.7807392528415164E-4</v>
      </c>
      <c r="AI510" s="5">
        <f t="shared" si="696"/>
        <v>7.4731672082099397E-4</v>
      </c>
      <c r="AJ510" s="5">
        <f t="shared" si="697"/>
        <v>7.38588730760659E-4</v>
      </c>
      <c r="AK510" s="5">
        <f t="shared" si="698"/>
        <v>4.8664178387207885E-4</v>
      </c>
      <c r="AL510" s="5">
        <f t="shared" si="699"/>
        <v>1.1135524649015724E-5</v>
      </c>
      <c r="AM510" s="5">
        <f t="shared" si="700"/>
        <v>1.9393903067747683E-2</v>
      </c>
      <c r="AN510" s="5">
        <f t="shared" si="701"/>
        <v>1.1358227481432306E-2</v>
      </c>
      <c r="AO510" s="5">
        <f t="shared" si="702"/>
        <v>3.3260280581299878E-3</v>
      </c>
      <c r="AP510" s="5">
        <f t="shared" si="703"/>
        <v>6.4930686656007055E-4</v>
      </c>
      <c r="AQ510" s="5">
        <f t="shared" si="704"/>
        <v>9.5068216411656355E-5</v>
      </c>
      <c r="AR510" s="5">
        <f t="shared" si="705"/>
        <v>4.428453244480563E-5</v>
      </c>
      <c r="AS510" s="5">
        <f t="shared" si="706"/>
        <v>8.7534657527281055E-5</v>
      </c>
      <c r="AT510" s="5">
        <f t="shared" si="707"/>
        <v>8.6512331116607943E-5</v>
      </c>
      <c r="AU510" s="5">
        <f t="shared" si="708"/>
        <v>5.7001296375263529E-5</v>
      </c>
      <c r="AV510" s="5">
        <f t="shared" si="709"/>
        <v>2.8167786139768727E-5</v>
      </c>
      <c r="AW510" s="5">
        <f t="shared" si="710"/>
        <v>3.5808118147998878E-7</v>
      </c>
      <c r="AX510" s="5">
        <f t="shared" si="711"/>
        <v>6.3891332158635935E-3</v>
      </c>
      <c r="AY510" s="5">
        <f t="shared" si="712"/>
        <v>3.7418578519987258E-3</v>
      </c>
      <c r="AZ510" s="5">
        <f t="shared" si="713"/>
        <v>1.0957276763145396E-3</v>
      </c>
      <c r="BA510" s="5">
        <f t="shared" si="714"/>
        <v>2.1390784794249492E-4</v>
      </c>
      <c r="BB510" s="5">
        <f t="shared" si="715"/>
        <v>3.1319301593228137E-5</v>
      </c>
      <c r="BC510" s="5">
        <f t="shared" si="716"/>
        <v>3.668490564408949E-6</v>
      </c>
      <c r="BD510" s="5">
        <f t="shared" si="717"/>
        <v>4.3226110087269042E-6</v>
      </c>
      <c r="BE510" s="5">
        <f t="shared" si="718"/>
        <v>8.544253566279808E-6</v>
      </c>
      <c r="BF510" s="5">
        <f t="shared" si="719"/>
        <v>8.4444643361960166E-6</v>
      </c>
      <c r="BG510" s="5">
        <f t="shared" si="720"/>
        <v>5.5638937033040754E-6</v>
      </c>
      <c r="BH510" s="5">
        <f t="shared" si="721"/>
        <v>2.7494562037204275E-6</v>
      </c>
      <c r="BI510" s="5">
        <f t="shared" si="722"/>
        <v>1.0869380069842221E-6</v>
      </c>
      <c r="BJ510" s="8">
        <f t="shared" si="723"/>
        <v>0.69995142733432447</v>
      </c>
      <c r="BK510" s="8">
        <f t="shared" si="724"/>
        <v>0.19956955218852926</v>
      </c>
      <c r="BL510" s="8">
        <f t="shared" si="725"/>
        <v>9.7376197814353332E-2</v>
      </c>
      <c r="BM510" s="8">
        <f t="shared" si="726"/>
        <v>0.46780368620601676</v>
      </c>
      <c r="BN510" s="8">
        <f t="shared" si="727"/>
        <v>0.52793420027330085</v>
      </c>
    </row>
    <row r="511" spans="1:66" x14ac:dyDescent="0.25">
      <c r="A511" t="s">
        <v>16</v>
      </c>
      <c r="B511" t="s">
        <v>65</v>
      </c>
      <c r="C511" t="s">
        <v>64</v>
      </c>
      <c r="D511" t="s">
        <v>500</v>
      </c>
      <c r="E511">
        <f>VLOOKUP(A511,home!$A$2:$E$405,3,FALSE)</f>
        <v>1.5381679389313001</v>
      </c>
      <c r="F511">
        <f>VLOOKUP(B511,home!$B$2:$E$405,3,FALSE)</f>
        <v>1.04</v>
      </c>
      <c r="G511">
        <f>VLOOKUP(C511,away!$B$2:$E$405,4,FALSE)</f>
        <v>0.95</v>
      </c>
      <c r="H511">
        <f>VLOOKUP(A511,away!$A$2:$E$405,3,FALSE)</f>
        <v>1.29007633587786</v>
      </c>
      <c r="I511">
        <f>VLOOKUP(C511,away!$B$2:$E$405,3,FALSE)</f>
        <v>0.87</v>
      </c>
      <c r="J511">
        <f>VLOOKUP(B511,home!$B$2:$E$405,4,FALSE)</f>
        <v>0.98</v>
      </c>
      <c r="K511" s="3">
        <f t="shared" si="672"/>
        <v>1.5197099236641245</v>
      </c>
      <c r="L511" s="3">
        <f t="shared" si="673"/>
        <v>1.0999190839694635</v>
      </c>
      <c r="M511" s="5">
        <f t="shared" si="674"/>
        <v>7.2829877144540381E-2</v>
      </c>
      <c r="N511" s="5">
        <f t="shared" si="675"/>
        <v>0.11068028703579702</v>
      </c>
      <c r="O511" s="5">
        <f t="shared" si="676"/>
        <v>8.0106971754431419E-2</v>
      </c>
      <c r="P511" s="5">
        <f t="shared" si="677"/>
        <v>0.12173935992989116</v>
      </c>
      <c r="Q511" s="5">
        <f t="shared" si="678"/>
        <v>8.4100965281147244E-2</v>
      </c>
      <c r="R511" s="5">
        <f t="shared" si="679"/>
        <v>4.4055593495850941E-2</v>
      </c>
      <c r="S511" s="5">
        <f t="shared" si="680"/>
        <v>5.0873598642513257E-2</v>
      </c>
      <c r="T511" s="5">
        <f t="shared" si="681"/>
        <v>9.2504256692987133E-2</v>
      </c>
      <c r="U511" s="5">
        <f t="shared" si="682"/>
        <v>6.6951722628557336E-2</v>
      </c>
      <c r="V511" s="5">
        <f t="shared" si="683"/>
        <v>9.4486853455886203E-3</v>
      </c>
      <c r="W511" s="5">
        <f t="shared" si="684"/>
        <v>4.2603023842497159E-2</v>
      </c>
      <c r="X511" s="5">
        <f t="shared" si="685"/>
        <v>4.6859878959168683E-2</v>
      </c>
      <c r="Y511" s="5">
        <f t="shared" si="686"/>
        <v>2.5771037569844377E-2</v>
      </c>
      <c r="Z511" s="5">
        <f t="shared" si="687"/>
        <v>1.6152529347229144E-2</v>
      </c>
      <c r="AA511" s="5">
        <f t="shared" si="688"/>
        <v>2.4547159141260131E-2</v>
      </c>
      <c r="AB511" s="5">
        <f t="shared" si="689"/>
        <v>1.8652280672367776E-2</v>
      </c>
      <c r="AC511" s="5">
        <f t="shared" si="690"/>
        <v>9.8712656746285086E-4</v>
      </c>
      <c r="AD511" s="5">
        <f t="shared" si="691"/>
        <v>1.6186059527885554E-2</v>
      </c>
      <c r="AE511" s="5">
        <f t="shared" si="692"/>
        <v>1.7803355768987086E-2</v>
      </c>
      <c r="AF511" s="5">
        <f t="shared" si="693"/>
        <v>9.7911253845033679E-3</v>
      </c>
      <c r="AG511" s="5">
        <f t="shared" si="694"/>
        <v>3.5898152213177026E-3</v>
      </c>
      <c r="AH511" s="5">
        <f t="shared" si="695"/>
        <v>4.4416188208485381E-3</v>
      </c>
      <c r="AI511" s="5">
        <f t="shared" si="696"/>
        <v>6.7499721991768702E-3</v>
      </c>
      <c r="AJ511" s="5">
        <f t="shared" si="697"/>
        <v>5.1289998677730222E-3</v>
      </c>
      <c r="AK511" s="5">
        <f t="shared" si="698"/>
        <v>2.5981973325088815E-3</v>
      </c>
      <c r="AL511" s="5">
        <f t="shared" si="699"/>
        <v>6.6001570346862275E-5</v>
      </c>
      <c r="AM511" s="5">
        <f t="shared" si="700"/>
        <v>4.9196230579091841E-3</v>
      </c>
      <c r="AN511" s="5">
        <f t="shared" si="701"/>
        <v>5.4111872873305209E-3</v>
      </c>
      <c r="AO511" s="5">
        <f t="shared" si="702"/>
        <v>2.975934082133896E-3</v>
      </c>
      <c r="AP511" s="5">
        <f t="shared" si="703"/>
        <v>1.0910955631914072E-3</v>
      </c>
      <c r="AQ511" s="5">
        <f t="shared" si="704"/>
        <v>3.0002920809715956E-4</v>
      </c>
      <c r="AR511" s="5">
        <f t="shared" si="705"/>
        <v>9.7708426095385078E-4</v>
      </c>
      <c r="AS511" s="5">
        <f t="shared" si="706"/>
        <v>1.4848846476275942E-3</v>
      </c>
      <c r="AT511" s="5">
        <f t="shared" si="707"/>
        <v>1.1282969672480809E-3</v>
      </c>
      <c r="AU511" s="5">
        <f t="shared" si="708"/>
        <v>5.7156136598901475E-4</v>
      </c>
      <c r="AV511" s="5">
        <f t="shared" si="709"/>
        <v>2.1715186996913201E-4</v>
      </c>
      <c r="AW511" s="5">
        <f t="shared" si="710"/>
        <v>3.0645958176874988E-6</v>
      </c>
      <c r="AX511" s="5">
        <f t="shared" si="711"/>
        <v>1.2460666636319067E-3</v>
      </c>
      <c r="AY511" s="5">
        <f t="shared" si="712"/>
        <v>1.3705725032268923E-3</v>
      </c>
      <c r="AZ511" s="5">
        <f t="shared" si="713"/>
        <v>7.5375942613152883E-4</v>
      </c>
      <c r="BA511" s="5">
        <f t="shared" si="714"/>
        <v>2.7635812584131332E-4</v>
      </c>
      <c r="BB511" s="5">
        <f t="shared" si="715"/>
        <v>7.5992894155723747E-5</v>
      </c>
      <c r="BC511" s="5">
        <f t="shared" si="716"/>
        <v>1.6717206905590418E-5</v>
      </c>
      <c r="BD511" s="5">
        <f t="shared" si="717"/>
        <v>1.791189375448899E-4</v>
      </c>
      <c r="BE511" s="5">
        <f t="shared" si="718"/>
        <v>2.7220882690314374E-4</v>
      </c>
      <c r="BF511" s="5">
        <f t="shared" si="719"/>
        <v>2.0683922777683873E-4</v>
      </c>
      <c r="BG511" s="5">
        <f t="shared" si="720"/>
        <v>1.0477854235182868E-4</v>
      </c>
      <c r="BH511" s="5">
        <f t="shared" si="721"/>
        <v>3.9808247649783942E-5</v>
      </c>
      <c r="BI511" s="5">
        <f t="shared" si="722"/>
        <v>1.2099397799411139E-5</v>
      </c>
      <c r="BJ511" s="8">
        <f t="shared" si="723"/>
        <v>0.46832714130269049</v>
      </c>
      <c r="BK511" s="8">
        <f t="shared" si="724"/>
        <v>0.25731522170357002</v>
      </c>
      <c r="BL511" s="8">
        <f t="shared" si="725"/>
        <v>0.25842634820458837</v>
      </c>
      <c r="BM511" s="8">
        <f t="shared" si="726"/>
        <v>0.48534067800901082</v>
      </c>
      <c r="BN511" s="8">
        <f t="shared" si="727"/>
        <v>0.5135130546416582</v>
      </c>
    </row>
    <row r="512" spans="1:66" x14ac:dyDescent="0.25">
      <c r="A512" t="s">
        <v>16</v>
      </c>
      <c r="B512" t="s">
        <v>17</v>
      </c>
      <c r="C512" t="s">
        <v>20</v>
      </c>
      <c r="D512" t="s">
        <v>500</v>
      </c>
      <c r="E512">
        <f>VLOOKUP(A512,home!$A$2:$E$405,3,FALSE)</f>
        <v>1.5381679389313001</v>
      </c>
      <c r="F512">
        <f>VLOOKUP(B512,home!$B$2:$E$405,3,FALSE)</f>
        <v>1.21</v>
      </c>
      <c r="G512">
        <f>VLOOKUP(C512,away!$B$2:$E$405,4,FALSE)</f>
        <v>1.3</v>
      </c>
      <c r="H512">
        <f>VLOOKUP(A512,away!$A$2:$E$405,3,FALSE)</f>
        <v>1.29007633587786</v>
      </c>
      <c r="I512">
        <f>VLOOKUP(C512,away!$B$2:$E$405,3,FALSE)</f>
        <v>0.48</v>
      </c>
      <c r="J512">
        <f>VLOOKUP(B512,home!$B$2:$E$405,4,FALSE)</f>
        <v>0.94</v>
      </c>
      <c r="K512" s="3">
        <f t="shared" si="672"/>
        <v>2.4195381679389354</v>
      </c>
      <c r="L512" s="3">
        <f t="shared" si="673"/>
        <v>0.5820824427480904</v>
      </c>
      <c r="M512" s="5">
        <f t="shared" si="674"/>
        <v>4.9706448257342564E-2</v>
      </c>
      <c r="N512" s="5">
        <f t="shared" si="675"/>
        <v>0.12026664875132212</v>
      </c>
      <c r="O512" s="5">
        <f t="shared" si="676"/>
        <v>2.8933250821965517E-2</v>
      </c>
      <c r="P512" s="5">
        <f t="shared" si="677"/>
        <v>7.0005104686296143E-2</v>
      </c>
      <c r="Q512" s="5">
        <f t="shared" si="678"/>
        <v>0.14549487349196472</v>
      </c>
      <c r="R512" s="5">
        <f t="shared" si="679"/>
        <v>8.4207686575464413E-3</v>
      </c>
      <c r="S512" s="5">
        <f t="shared" si="680"/>
        <v>2.4648284347168967E-2</v>
      </c>
      <c r="T512" s="5">
        <f t="shared" si="681"/>
        <v>8.4690011369527196E-2</v>
      </c>
      <c r="U512" s="5">
        <f t="shared" si="682"/>
        <v>2.0374371170317523E-2</v>
      </c>
      <c r="V512" s="5">
        <f t="shared" si="683"/>
        <v>3.8571023513618032E-3</v>
      </c>
      <c r="W512" s="5">
        <f t="shared" si="684"/>
        <v>0.11734346655108514</v>
      </c>
      <c r="X512" s="5">
        <f t="shared" si="685"/>
        <v>6.8303571650584469E-2</v>
      </c>
      <c r="Y512" s="5">
        <f t="shared" si="686"/>
        <v>1.9879154917395711E-2</v>
      </c>
      <c r="Z512" s="5">
        <f t="shared" si="687"/>
        <v>1.6338605300003967E-3</v>
      </c>
      <c r="AA512" s="5">
        <f t="shared" si="688"/>
        <v>3.9531879134248977E-3</v>
      </c>
      <c r="AB512" s="5">
        <f t="shared" si="689"/>
        <v>4.7824445207832111E-3</v>
      </c>
      <c r="AC512" s="5">
        <f t="shared" si="690"/>
        <v>3.395143680540425E-4</v>
      </c>
      <c r="AD512" s="5">
        <f t="shared" si="691"/>
        <v>7.0979249019654064E-2</v>
      </c>
      <c r="AE512" s="5">
        <f t="shared" si="692"/>
        <v>4.1315774653785227E-2</v>
      </c>
      <c r="AF512" s="5">
        <f t="shared" si="693"/>
        <v>1.2024593517252472E-2</v>
      </c>
      <c r="AG512" s="5">
        <f t="shared" si="694"/>
        <v>2.3331015891917238E-3</v>
      </c>
      <c r="AH512" s="5">
        <f t="shared" si="695"/>
        <v>2.3776038210308008E-4</v>
      </c>
      <c r="AI512" s="5">
        <f t="shared" si="696"/>
        <v>5.7527031932214762E-4</v>
      </c>
      <c r="AJ512" s="5">
        <f t="shared" si="697"/>
        <v>6.9594424724117782E-4</v>
      </c>
      <c r="AK512" s="5">
        <f t="shared" si="698"/>
        <v>5.6128788965252021E-4</v>
      </c>
      <c r="AL512" s="5">
        <f t="shared" si="699"/>
        <v>1.9126483352882895E-5</v>
      </c>
      <c r="AM512" s="5">
        <f t="shared" si="700"/>
        <v>3.4347400426939061E-2</v>
      </c>
      <c r="AN512" s="5">
        <f t="shared" si="701"/>
        <v>1.9993018742559491E-2</v>
      </c>
      <c r="AO512" s="5">
        <f t="shared" si="702"/>
        <v>5.8187925937886907E-3</v>
      </c>
      <c r="AP512" s="5">
        <f t="shared" si="703"/>
        <v>1.1290056689456727E-3</v>
      </c>
      <c r="AQ512" s="5">
        <f t="shared" si="704"/>
        <v>1.6429359441408472E-4</v>
      </c>
      <c r="AR512" s="5">
        <f t="shared" si="705"/>
        <v>2.7679228800656048E-5</v>
      </c>
      <c r="AS512" s="5">
        <f t="shared" si="706"/>
        <v>6.6970950542301951E-5</v>
      </c>
      <c r="AT512" s="5">
        <f t="shared" si="707"/>
        <v>8.1019385490125177E-5</v>
      </c>
      <c r="AU512" s="5">
        <f t="shared" si="708"/>
        <v>6.5343165178771934E-5</v>
      </c>
      <c r="AV512" s="5">
        <f t="shared" si="709"/>
        <v>3.9525070540994262E-5</v>
      </c>
      <c r="AW512" s="5">
        <f t="shared" si="710"/>
        <v>7.4825495838374974E-7</v>
      </c>
      <c r="AX512" s="5">
        <f t="shared" si="711"/>
        <v>1.3850807717076859E-2</v>
      </c>
      <c r="AY512" s="5">
        <f t="shared" si="712"/>
        <v>8.0623119899901983E-3</v>
      </c>
      <c r="AZ512" s="5">
        <f t="shared" si="713"/>
        <v>2.346465128665356E-3</v>
      </c>
      <c r="BA512" s="5">
        <f t="shared" si="714"/>
        <v>4.5527871797224756E-4</v>
      </c>
      <c r="BB512" s="5">
        <f t="shared" si="715"/>
        <v>6.6252437072126174E-5</v>
      </c>
      <c r="BC512" s="5">
        <f t="shared" si="716"/>
        <v>7.7128760817914712E-6</v>
      </c>
      <c r="BD512" s="5">
        <f t="shared" si="717"/>
        <v>2.6852655189448606E-6</v>
      </c>
      <c r="BE512" s="5">
        <f t="shared" si="718"/>
        <v>6.4971024141374426E-6</v>
      </c>
      <c r="BF512" s="5">
        <f t="shared" si="719"/>
        <v>7.8599936360068723E-6</v>
      </c>
      <c r="BG512" s="5">
        <f t="shared" si="720"/>
        <v>6.339184867358586E-6</v>
      </c>
      <c r="BH512" s="5">
        <f t="shared" si="721"/>
        <v>3.8344749350487532E-6</v>
      </c>
      <c r="BI512" s="5">
        <f t="shared" si="722"/>
        <v>1.8555316918711263E-6</v>
      </c>
      <c r="BJ512" s="8">
        <f t="shared" si="723"/>
        <v>0.76887178540526835</v>
      </c>
      <c r="BK512" s="8">
        <f t="shared" si="724"/>
        <v>0.1566378924835666</v>
      </c>
      <c r="BL512" s="8">
        <f t="shared" si="725"/>
        <v>6.8843895275972719E-2</v>
      </c>
      <c r="BM512" s="8">
        <f t="shared" si="726"/>
        <v>0.56509877529333896</v>
      </c>
      <c r="BN512" s="8">
        <f t="shared" si="727"/>
        <v>0.42282709466643753</v>
      </c>
    </row>
    <row r="513" spans="1:66" x14ac:dyDescent="0.25">
      <c r="A513" t="s">
        <v>16</v>
      </c>
      <c r="B513" t="s">
        <v>19</v>
      </c>
      <c r="C513" t="s">
        <v>253</v>
      </c>
      <c r="D513" t="s">
        <v>500</v>
      </c>
      <c r="E513">
        <f>VLOOKUP(A513,home!$A$2:$E$405,3,FALSE)</f>
        <v>1.5381679389313001</v>
      </c>
      <c r="F513">
        <f>VLOOKUP(B513,home!$B$2:$E$405,3,FALSE)</f>
        <v>0.87</v>
      </c>
      <c r="G513">
        <f>VLOOKUP(C513,away!$B$2:$E$405,4,FALSE)</f>
        <v>1.26</v>
      </c>
      <c r="H513">
        <f>VLOOKUP(A513,away!$A$2:$E$405,3,FALSE)</f>
        <v>1.29007633587786</v>
      </c>
      <c r="I513">
        <f>VLOOKUP(C513,away!$B$2:$E$405,3,FALSE)</f>
        <v>1.26</v>
      </c>
      <c r="J513">
        <f>VLOOKUP(B513,home!$B$2:$E$405,4,FALSE)</f>
        <v>1.5</v>
      </c>
      <c r="K513" s="3">
        <f t="shared" si="672"/>
        <v>1.6861396946564913</v>
      </c>
      <c r="L513" s="3">
        <f t="shared" si="673"/>
        <v>2.4382442748091555</v>
      </c>
      <c r="M513" s="5">
        <f t="shared" si="674"/>
        <v>1.617345486197545E-2</v>
      </c>
      <c r="N513" s="5">
        <f t="shared" si="675"/>
        <v>2.7270704242511826E-2</v>
      </c>
      <c r="O513" s="5">
        <f t="shared" si="676"/>
        <v>3.9434833721095935E-2</v>
      </c>
      <c r="P513" s="5">
        <f t="shared" si="677"/>
        <v>6.649263848931819E-2</v>
      </c>
      <c r="Q513" s="5">
        <f t="shared" si="678"/>
        <v>2.2991108462268189E-2</v>
      </c>
      <c r="R513" s="5">
        <f t="shared" si="679"/>
        <v>4.8075878774256606E-2</v>
      </c>
      <c r="S513" s="5">
        <f t="shared" si="680"/>
        <v>6.8341473899707392E-2</v>
      </c>
      <c r="T513" s="5">
        <f t="shared" si="681"/>
        <v>5.6057938579641732E-2</v>
      </c>
      <c r="U513" s="5">
        <f t="shared" si="682"/>
        <v>8.1062647556767509E-2</v>
      </c>
      <c r="V513" s="5">
        <f t="shared" si="683"/>
        <v>3.1218540617743672E-2</v>
      </c>
      <c r="W513" s="5">
        <f t="shared" si="684"/>
        <v>1.292207353412772E-2</v>
      </c>
      <c r="X513" s="5">
        <f t="shared" si="685"/>
        <v>3.1507171813249822E-2</v>
      </c>
      <c r="Y513" s="5">
        <f t="shared" si="686"/>
        <v>3.8411090644542401E-2</v>
      </c>
      <c r="Z513" s="5">
        <f t="shared" si="687"/>
        <v>3.907357872591672E-2</v>
      </c>
      <c r="AA513" s="5">
        <f t="shared" si="688"/>
        <v>6.5883512102053593E-2</v>
      </c>
      <c r="AB513" s="5">
        <f t="shared" si="689"/>
        <v>5.5544402489326954E-2</v>
      </c>
      <c r="AC513" s="5">
        <f t="shared" si="690"/>
        <v>8.0216439266326683E-3</v>
      </c>
      <c r="AD513" s="5">
        <f t="shared" si="691"/>
        <v>5.4471052807907091E-3</v>
      </c>
      <c r="AE513" s="5">
        <f t="shared" si="692"/>
        <v>1.3281373265170661E-2</v>
      </c>
      <c r="AF513" s="5">
        <f t="shared" si="693"/>
        <v>1.6191616162702878E-2</v>
      </c>
      <c r="AG513" s="5">
        <f t="shared" si="694"/>
        <v>1.3159705136205891E-2</v>
      </c>
      <c r="AH513" s="5">
        <f t="shared" si="695"/>
        <v>2.3817732406192831E-2</v>
      </c>
      <c r="AI513" s="5">
        <f t="shared" si="696"/>
        <v>4.0160024046787993E-2</v>
      </c>
      <c r="AJ513" s="5">
        <f t="shared" si="697"/>
        <v>3.385770534182423E-2</v>
      </c>
      <c r="AK513" s="5">
        <f t="shared" si="698"/>
        <v>1.9029606982277656E-2</v>
      </c>
      <c r="AL513" s="5">
        <f t="shared" si="699"/>
        <v>1.3191498644055889E-3</v>
      </c>
      <c r="AM513" s="5">
        <f t="shared" si="700"/>
        <v>1.8369160869828403E-3</v>
      </c>
      <c r="AN513" s="5">
        <f t="shared" si="701"/>
        <v>4.4788501323907463E-3</v>
      </c>
      <c r="AO513" s="5">
        <f t="shared" si="702"/>
        <v>5.460265346514984E-3</v>
      </c>
      <c r="AP513" s="5">
        <f t="shared" si="703"/>
        <v>4.4378202400263298E-3</v>
      </c>
      <c r="AQ513" s="5">
        <f t="shared" si="704"/>
        <v>2.7051224482190993E-3</v>
      </c>
      <c r="AR513" s="5">
        <f t="shared" si="705"/>
        <v>1.161468993566723E-2</v>
      </c>
      <c r="AS513" s="5">
        <f t="shared" si="706"/>
        <v>1.9583989741655764E-2</v>
      </c>
      <c r="AT513" s="5">
        <f t="shared" si="707"/>
        <v>1.6510671241575656E-2</v>
      </c>
      <c r="AU513" s="5">
        <f t="shared" si="708"/>
        <v>9.2797660552813646E-3</v>
      </c>
      <c r="AV513" s="5">
        <f t="shared" si="709"/>
        <v>3.9117454757339465E-3</v>
      </c>
      <c r="AW513" s="5">
        <f t="shared" si="710"/>
        <v>1.50647664122932E-4</v>
      </c>
      <c r="AX513" s="5">
        <f t="shared" si="711"/>
        <v>5.1621618833580778E-4</v>
      </c>
      <c r="AY513" s="5">
        <f t="shared" si="712"/>
        <v>1.2586611657735877E-3</v>
      </c>
      <c r="AZ513" s="5">
        <f t="shared" si="713"/>
        <v>1.5344616906860344E-3</v>
      </c>
      <c r="BA513" s="5">
        <f t="shared" si="714"/>
        <v>1.2471308107430668E-3</v>
      </c>
      <c r="BB513" s="5">
        <f t="shared" si="715"/>
        <v>7.6020238980809614E-4</v>
      </c>
      <c r="BC513" s="5">
        <f t="shared" si="716"/>
        <v>3.7071182492916569E-4</v>
      </c>
      <c r="BD513" s="5">
        <f t="shared" si="717"/>
        <v>4.7199085398873571E-3</v>
      </c>
      <c r="BE513" s="5">
        <f t="shared" si="718"/>
        <v>7.9584251442522333E-3</v>
      </c>
      <c r="BF513" s="5">
        <f t="shared" si="719"/>
        <v>6.7095082713380027E-3</v>
      </c>
      <c r="BG513" s="5">
        <f t="shared" si="720"/>
        <v>3.7710560759763542E-3</v>
      </c>
      <c r="BH513" s="5">
        <f t="shared" si="721"/>
        <v>1.5896318351198186E-3</v>
      </c>
      <c r="BI513" s="5">
        <f t="shared" si="722"/>
        <v>5.360682674170334E-4</v>
      </c>
      <c r="BJ513" s="8">
        <f t="shared" si="723"/>
        <v>0.26184624544562157</v>
      </c>
      <c r="BK513" s="8">
        <f t="shared" si="724"/>
        <v>0.19282556282555657</v>
      </c>
      <c r="BL513" s="8">
        <f t="shared" si="725"/>
        <v>0.493051804004488</v>
      </c>
      <c r="BM513" s="8">
        <f t="shared" si="726"/>
        <v>0.76525055894850635</v>
      </c>
      <c r="BN513" s="8">
        <f t="shared" si="727"/>
        <v>0.22043861855142616</v>
      </c>
    </row>
    <row r="514" spans="1:66" x14ac:dyDescent="0.25">
      <c r="A514" t="s">
        <v>69</v>
      </c>
      <c r="B514" t="s">
        <v>77</v>
      </c>
      <c r="C514" t="s">
        <v>73</v>
      </c>
      <c r="D514" t="s">
        <v>500</v>
      </c>
      <c r="E514">
        <f>VLOOKUP(A514,home!$A$2:$E$405,3,FALSE)</f>
        <v>1.346875</v>
      </c>
      <c r="F514">
        <f>VLOOKUP(B514,home!$B$2:$E$405,3,FALSE)</f>
        <v>1.25</v>
      </c>
      <c r="G514">
        <f>VLOOKUP(C514,away!$B$2:$E$405,4,FALSE)</f>
        <v>0.88</v>
      </c>
      <c r="H514">
        <f>VLOOKUP(A514,away!$A$2:$E$405,3,FALSE)</f>
        <v>1.3218749999999999</v>
      </c>
      <c r="I514">
        <f>VLOOKUP(C514,away!$B$2:$E$405,3,FALSE)</f>
        <v>0.79</v>
      </c>
      <c r="J514">
        <f>VLOOKUP(B514,home!$B$2:$E$405,4,FALSE)</f>
        <v>0.76</v>
      </c>
      <c r="K514" s="3">
        <f t="shared" si="672"/>
        <v>1.4815625000000001</v>
      </c>
      <c r="L514" s="3">
        <f t="shared" si="673"/>
        <v>0.79365375000000005</v>
      </c>
      <c r="M514" s="5">
        <f t="shared" si="674"/>
        <v>0.10277468100726452</v>
      </c>
      <c r="N514" s="5">
        <f t="shared" si="675"/>
        <v>0.15226711332982534</v>
      </c>
      <c r="O514" s="5">
        <f t="shared" si="676"/>
        <v>8.1567510986469249E-2</v>
      </c>
      <c r="P514" s="5">
        <f t="shared" si="677"/>
        <v>0.12084736549589085</v>
      </c>
      <c r="Q514" s="5">
        <f t="shared" si="678"/>
        <v>0.11279662254635971</v>
      </c>
      <c r="R514" s="5">
        <f t="shared" si="679"/>
        <v>3.2368180486288763E-2</v>
      </c>
      <c r="S514" s="5">
        <f t="shared" si="680"/>
        <v>3.5524522197897077E-2</v>
      </c>
      <c r="T514" s="5">
        <f t="shared" si="681"/>
        <v>8.9521462471252922E-2</v>
      </c>
      <c r="U514" s="5">
        <f t="shared" si="682"/>
        <v>4.7955482401717188E-2</v>
      </c>
      <c r="V514" s="5">
        <f t="shared" si="683"/>
        <v>4.641269486091411E-3</v>
      </c>
      <c r="W514" s="5">
        <f t="shared" si="684"/>
        <v>5.5705082030447016E-2</v>
      </c>
      <c r="X514" s="5">
        <f t="shared" si="685"/>
        <v>4.4210547247521888E-2</v>
      </c>
      <c r="Y514" s="5">
        <f t="shared" si="686"/>
        <v>1.7543933306273962E-2</v>
      </c>
      <c r="Z514" s="5">
        <f t="shared" si="687"/>
        <v>8.5630426078733019E-3</v>
      </c>
      <c r="AA514" s="5">
        <f t="shared" si="688"/>
        <v>1.2686682813727288E-2</v>
      </c>
      <c r="AB514" s="5">
        <f t="shared" si="689"/>
        <v>9.3980567531064211E-3</v>
      </c>
      <c r="AC514" s="5">
        <f t="shared" si="690"/>
        <v>3.410891089940289E-4</v>
      </c>
      <c r="AD514" s="5">
        <f t="shared" si="691"/>
        <v>2.0632640148933547E-2</v>
      </c>
      <c r="AE514" s="5">
        <f t="shared" si="692"/>
        <v>1.6375172226601665E-2</v>
      </c>
      <c r="AF514" s="5">
        <f t="shared" si="693"/>
        <v>6.498108422269131E-3</v>
      </c>
      <c r="AG514" s="5">
        <f t="shared" si="694"/>
        <v>1.7190827057468269E-3</v>
      </c>
      <c r="AH514" s="5">
        <f t="shared" si="695"/>
        <v>1.6990227192871061E-3</v>
      </c>
      <c r="AI514" s="5">
        <f t="shared" si="696"/>
        <v>2.5172083475438031E-3</v>
      </c>
      <c r="AJ514" s="5">
        <f t="shared" si="697"/>
        <v>1.8647007462039337E-3</v>
      </c>
      <c r="AK514" s="5">
        <f t="shared" si="698"/>
        <v>9.2089023309925512E-4</v>
      </c>
      <c r="AL514" s="5">
        <f t="shared" si="699"/>
        <v>1.6042752871538712E-5</v>
      </c>
      <c r="AM514" s="5">
        <f t="shared" si="700"/>
        <v>6.1137091841308739E-3</v>
      </c>
      <c r="AN514" s="5">
        <f t="shared" si="701"/>
        <v>4.8521682203949085E-3</v>
      </c>
      <c r="AO514" s="5">
        <f t="shared" si="702"/>
        <v>1.9254707518736227E-3</v>
      </c>
      <c r="AP514" s="5">
        <f t="shared" si="703"/>
        <v>5.0938569424660682E-4</v>
      </c>
      <c r="AQ514" s="5">
        <f t="shared" si="704"/>
        <v>1.0106896660879323E-4</v>
      </c>
      <c r="AR514" s="5">
        <f t="shared" si="705"/>
        <v>2.6968715049948192E-4</v>
      </c>
      <c r="AS514" s="5">
        <f t="shared" si="706"/>
        <v>3.9955836891188872E-4</v>
      </c>
      <c r="AT514" s="5">
        <f t="shared" si="707"/>
        <v>2.9598534797051012E-4</v>
      </c>
      <c r="AU514" s="5">
        <f t="shared" si="708"/>
        <v>1.4617359736751964E-4</v>
      </c>
      <c r="AV514" s="5">
        <f t="shared" si="709"/>
        <v>5.4141330087453975E-5</v>
      </c>
      <c r="AW514" s="5">
        <f t="shared" si="710"/>
        <v>5.2399536129430031E-7</v>
      </c>
      <c r="AX514" s="5">
        <f t="shared" si="711"/>
        <v>1.5096403771856482E-3</v>
      </c>
      <c r="AY514" s="5">
        <f t="shared" si="712"/>
        <v>1.198131746504804E-3</v>
      </c>
      <c r="AZ514" s="5">
        <f t="shared" si="713"/>
        <v>4.7545087680379356E-4</v>
      </c>
      <c r="BA514" s="5">
        <f t="shared" si="714"/>
        <v>1.2578112377203962E-4</v>
      </c>
      <c r="BB514" s="5">
        <f t="shared" si="715"/>
        <v>2.4956665140223345E-5</v>
      </c>
      <c r="BC514" s="5">
        <f t="shared" si="716"/>
        <v>3.9613901752065078E-6</v>
      </c>
      <c r="BD514" s="5">
        <f t="shared" si="717"/>
        <v>3.5673036386788028E-5</v>
      </c>
      <c r="BE514" s="5">
        <f t="shared" si="718"/>
        <v>5.2851832971800645E-5</v>
      </c>
      <c r="BF514" s="5">
        <f t="shared" si="719"/>
        <v>3.9151646893641706E-5</v>
      </c>
      <c r="BG514" s="5">
        <f t="shared" si="720"/>
        <v>1.9335203950287015E-5</v>
      </c>
      <c r="BH514" s="5">
        <f t="shared" si="721"/>
        <v>7.1615782756492781E-6</v>
      </c>
      <c r="BI514" s="5">
        <f t="shared" si="722"/>
        <v>2.1220651628033278E-6</v>
      </c>
      <c r="BJ514" s="8">
        <f t="shared" si="723"/>
        <v>0.5341094894320686</v>
      </c>
      <c r="BK514" s="8">
        <f t="shared" si="724"/>
        <v>0.26534310179551424</v>
      </c>
      <c r="BL514" s="8">
        <f t="shared" si="725"/>
        <v>0.19229957664592082</v>
      </c>
      <c r="BM514" s="8">
        <f t="shared" si="726"/>
        <v>0.39649612887813512</v>
      </c>
      <c r="BN514" s="8">
        <f t="shared" si="727"/>
        <v>0.60262147385209841</v>
      </c>
    </row>
    <row r="515" spans="1:66" x14ac:dyDescent="0.25">
      <c r="A515" t="s">
        <v>80</v>
      </c>
      <c r="B515" t="s">
        <v>359</v>
      </c>
      <c r="C515" t="s">
        <v>89</v>
      </c>
      <c r="D515" t="s">
        <v>500</v>
      </c>
      <c r="E515">
        <f>VLOOKUP(A515,home!$A$2:$E$405,3,FALSE)</f>
        <v>1.21984435797665</v>
      </c>
      <c r="F515">
        <f>VLOOKUP(B515,home!$B$2:$E$405,3,FALSE)</f>
        <v>1.41</v>
      </c>
      <c r="G515">
        <f>VLOOKUP(C515,away!$B$2:$E$405,4,FALSE)</f>
        <v>0.86</v>
      </c>
      <c r="H515">
        <f>VLOOKUP(A515,away!$A$2:$E$405,3,FALSE)</f>
        <v>1.0350194552529199</v>
      </c>
      <c r="I515">
        <f>VLOOKUP(C515,away!$B$2:$E$405,3,FALSE)</f>
        <v>0.93</v>
      </c>
      <c r="J515">
        <f>VLOOKUP(B515,home!$B$2:$E$405,4,FALSE)</f>
        <v>0.92</v>
      </c>
      <c r="K515" s="3">
        <f t="shared" si="672"/>
        <v>1.4791832684824857</v>
      </c>
      <c r="L515" s="3">
        <f t="shared" si="673"/>
        <v>0.88556264591439837</v>
      </c>
      <c r="M515" s="5">
        <f t="shared" si="674"/>
        <v>9.3973174566042136E-2</v>
      </c>
      <c r="N515" s="5">
        <f t="shared" si="675"/>
        <v>0.13900354750427341</v>
      </c>
      <c r="O515" s="5">
        <f t="shared" si="676"/>
        <v>8.3219133113679913E-2</v>
      </c>
      <c r="P515" s="5">
        <f t="shared" si="677"/>
        <v>0.12309634931937212</v>
      </c>
      <c r="Q515" s="5">
        <f t="shared" si="678"/>
        <v>0.10280586086401583</v>
      </c>
      <c r="R515" s="5">
        <f t="shared" si="679"/>
        <v>3.6847877855426453E-2</v>
      </c>
      <c r="S515" s="5">
        <f t="shared" si="680"/>
        <v>4.0311267778625266E-2</v>
      </c>
      <c r="T515" s="5">
        <f t="shared" si="681"/>
        <v>9.1041030162245351E-2</v>
      </c>
      <c r="U515" s="5">
        <f t="shared" si="682"/>
        <v>5.4504764402833111E-2</v>
      </c>
      <c r="V515" s="5">
        <f t="shared" si="683"/>
        <v>5.8671233961762274E-3</v>
      </c>
      <c r="W515" s="5">
        <f t="shared" si="684"/>
        <v>5.068956976399687E-2</v>
      </c>
      <c r="X515" s="5">
        <f t="shared" si="685"/>
        <v>4.4888789520467549E-2</v>
      </c>
      <c r="Y515" s="5">
        <f t="shared" si="686"/>
        <v>1.9875917609819882E-2</v>
      </c>
      <c r="Z515" s="5">
        <f t="shared" si="687"/>
        <v>1.0877034736660676E-2</v>
      </c>
      <c r="AA515" s="5">
        <f t="shared" si="688"/>
        <v>1.608912779317127E-2</v>
      </c>
      <c r="AB515" s="5">
        <f t="shared" si="689"/>
        <v>1.1899384318067745E-2</v>
      </c>
      <c r="AC515" s="5">
        <f t="shared" si="690"/>
        <v>4.8033752345463831E-4</v>
      </c>
      <c r="AD515" s="5">
        <f t="shared" si="691"/>
        <v>1.8744790870369961E-2</v>
      </c>
      <c r="AE515" s="5">
        <f t="shared" si="692"/>
        <v>1.6599686600276879E-2</v>
      </c>
      <c r="AF515" s="5">
        <f t="shared" si="693"/>
        <v>7.3500311935454895E-3</v>
      </c>
      <c r="AG515" s="5">
        <f t="shared" si="694"/>
        <v>2.1696376904365025E-3</v>
      </c>
      <c r="AH515" s="5">
        <f t="shared" si="695"/>
        <v>2.4080739152750118E-3</v>
      </c>
      <c r="AI515" s="5">
        <f t="shared" si="696"/>
        <v>3.5619826447439084E-3</v>
      </c>
      <c r="AJ515" s="5">
        <f t="shared" si="697"/>
        <v>2.634412565365092E-3</v>
      </c>
      <c r="AK515" s="5">
        <f t="shared" si="698"/>
        <v>1.2989263296560225E-3</v>
      </c>
      <c r="AL515" s="5">
        <f t="shared" si="699"/>
        <v>2.516794642786944E-5</v>
      </c>
      <c r="AM515" s="5">
        <f t="shared" si="700"/>
        <v>5.5453962053309018E-3</v>
      </c>
      <c r="AN515" s="5">
        <f t="shared" si="701"/>
        <v>4.910795736236497E-3</v>
      </c>
      <c r="AO515" s="5">
        <f t="shared" si="702"/>
        <v>2.1744086328633694E-3</v>
      </c>
      <c r="AP515" s="5">
        <f t="shared" si="703"/>
        <v>6.4185835407253174E-4</v>
      </c>
      <c r="AQ515" s="5">
        <f t="shared" si="704"/>
        <v>1.4210144558368296E-4</v>
      </c>
      <c r="AR515" s="5">
        <f t="shared" si="705"/>
        <v>4.2650006159367689E-4</v>
      </c>
      <c r="AS515" s="5">
        <f t="shared" si="706"/>
        <v>6.3087175511611652E-4</v>
      </c>
      <c r="AT515" s="5">
        <f t="shared" si="707"/>
        <v>4.6658747236296983E-4</v>
      </c>
      <c r="AU515" s="5">
        <f t="shared" si="708"/>
        <v>2.3005612746761309E-4</v>
      </c>
      <c r="AV515" s="5">
        <f t="shared" si="709"/>
        <v>8.5073793640491789E-5</v>
      </c>
      <c r="AW515" s="5">
        <f t="shared" si="710"/>
        <v>9.1577030107051034E-7</v>
      </c>
      <c r="AX515" s="5">
        <f t="shared" si="711"/>
        <v>1.3671095473386217E-3</v>
      </c>
      <c r="AY515" s="5">
        <f t="shared" si="712"/>
        <v>1.2106611479960254E-3</v>
      </c>
      <c r="AZ515" s="5">
        <f t="shared" si="713"/>
        <v>5.3605814476256159E-4</v>
      </c>
      <c r="BA515" s="5">
        <f t="shared" si="714"/>
        <v>1.582376896799659E-4</v>
      </c>
      <c r="BB515" s="5">
        <f t="shared" si="715"/>
        <v>3.503234678909302E-5</v>
      </c>
      <c r="BC515" s="5">
        <f t="shared" si="716"/>
        <v>6.2046675430279993E-6</v>
      </c>
      <c r="BD515" s="5">
        <f t="shared" si="717"/>
        <v>6.2948753837925047E-5</v>
      </c>
      <c r="BE515" s="5">
        <f t="shared" si="718"/>
        <v>9.3112743448881381E-5</v>
      </c>
      <c r="BF515" s="5">
        <f t="shared" si="719"/>
        <v>6.8865406096043768E-5</v>
      </c>
      <c r="BG515" s="5">
        <f t="shared" si="720"/>
        <v>3.3954852158173243E-5</v>
      </c>
      <c r="BH515" s="5">
        <f t="shared" si="721"/>
        <v>1.2556362299041567E-5</v>
      </c>
      <c r="BI515" s="5">
        <f t="shared" si="722"/>
        <v>3.7146322051493139E-6</v>
      </c>
      <c r="BJ515" s="8">
        <f t="shared" si="723"/>
        <v>0.50989672569764388</v>
      </c>
      <c r="BK515" s="8">
        <f t="shared" si="724"/>
        <v>0.26496408167809432</v>
      </c>
      <c r="BL515" s="8">
        <f t="shared" si="725"/>
        <v>0.21457792489844463</v>
      </c>
      <c r="BM515" s="8">
        <f t="shared" si="726"/>
        <v>0.42016007841033876</v>
      </c>
      <c r="BN515" s="8">
        <f t="shared" si="727"/>
        <v>0.5789459432228099</v>
      </c>
    </row>
    <row r="516" spans="1:66" x14ac:dyDescent="0.25">
      <c r="A516" t="s">
        <v>80</v>
      </c>
      <c r="B516" t="s">
        <v>90</v>
      </c>
      <c r="C516" t="s">
        <v>95</v>
      </c>
      <c r="D516" t="s">
        <v>500</v>
      </c>
      <c r="E516">
        <f>VLOOKUP(A516,home!$A$2:$E$405,3,FALSE)</f>
        <v>1.21984435797665</v>
      </c>
      <c r="F516">
        <f>VLOOKUP(B516,home!$B$2:$E$405,3,FALSE)</f>
        <v>1.3</v>
      </c>
      <c r="G516">
        <f>VLOOKUP(C516,away!$B$2:$E$405,4,FALSE)</f>
        <v>0.6</v>
      </c>
      <c r="H516">
        <f>VLOOKUP(A516,away!$A$2:$E$405,3,FALSE)</f>
        <v>1.0350194552529199</v>
      </c>
      <c r="I516">
        <f>VLOOKUP(C516,away!$B$2:$E$405,3,FALSE)</f>
        <v>0.71</v>
      </c>
      <c r="J516">
        <f>VLOOKUP(B516,home!$B$2:$E$405,4,FALSE)</f>
        <v>0.61</v>
      </c>
      <c r="K516" s="3">
        <f t="shared" si="672"/>
        <v>0.95147859922178701</v>
      </c>
      <c r="L516" s="3">
        <f t="shared" si="673"/>
        <v>0.44826692607003965</v>
      </c>
      <c r="M516" s="5">
        <f t="shared" si="674"/>
        <v>0.24665972461720553</v>
      </c>
      <c r="N516" s="5">
        <f t="shared" si="675"/>
        <v>0.23469144926321048</v>
      </c>
      <c r="O516" s="5">
        <f t="shared" si="676"/>
        <v>0.11056939653943723</v>
      </c>
      <c r="P516" s="5">
        <f t="shared" si="677"/>
        <v>0.10520441453614204</v>
      </c>
      <c r="Q516" s="5">
        <f t="shared" si="678"/>
        <v>0.1116519456971453</v>
      </c>
      <c r="R516" s="5">
        <f t="shared" si="679"/>
        <v>2.4782301752076404E-2</v>
      </c>
      <c r="S516" s="5">
        <f t="shared" si="680"/>
        <v>1.1217851693328673E-2</v>
      </c>
      <c r="T516" s="5">
        <f t="shared" si="681"/>
        <v>5.0049874487398324E-2</v>
      </c>
      <c r="U516" s="5">
        <f t="shared" si="682"/>
        <v>2.3579829756557296E-2</v>
      </c>
      <c r="V516" s="5">
        <f t="shared" si="683"/>
        <v>5.3162195255086297E-4</v>
      </c>
      <c r="W516" s="5">
        <f t="shared" si="684"/>
        <v>3.541147896410228E-2</v>
      </c>
      <c r="X516" s="5">
        <f t="shared" si="685"/>
        <v>1.5873794822832004E-2</v>
      </c>
      <c r="Y516" s="5">
        <f t="shared" si="686"/>
        <v>3.5578486051487061E-3</v>
      </c>
      <c r="Z516" s="5">
        <f t="shared" si="687"/>
        <v>3.703028742447816E-3</v>
      </c>
      <c r="AA516" s="5">
        <f t="shared" si="688"/>
        <v>3.5233526007422637E-3</v>
      </c>
      <c r="AB516" s="5">
        <f t="shared" si="689"/>
        <v>1.6761972985593447E-3</v>
      </c>
      <c r="AC516" s="5">
        <f t="shared" si="690"/>
        <v>1.4171592149739663E-5</v>
      </c>
      <c r="AD516" s="5">
        <f t="shared" si="691"/>
        <v>8.4233161002839532E-3</v>
      </c>
      <c r="AE516" s="5">
        <f t="shared" si="692"/>
        <v>3.775894015590562E-3</v>
      </c>
      <c r="AF516" s="5">
        <f t="shared" si="693"/>
        <v>8.4630420176751977E-4</v>
      </c>
      <c r="AG516" s="5">
        <f t="shared" si="694"/>
        <v>1.2645672768216157E-4</v>
      </c>
      <c r="AH516" s="5">
        <f t="shared" si="695"/>
        <v>4.1498632788152174E-4</v>
      </c>
      <c r="AI516" s="5">
        <f t="shared" si="696"/>
        <v>3.9485060994890348E-4</v>
      </c>
      <c r="AJ516" s="5">
        <f t="shared" si="697"/>
        <v>1.8784595262802547E-4</v>
      </c>
      <c r="AK516" s="5">
        <f t="shared" si="698"/>
        <v>5.9577134625331942E-5</v>
      </c>
      <c r="AL516" s="5">
        <f t="shared" si="699"/>
        <v>2.4177665121002104E-7</v>
      </c>
      <c r="AM516" s="5">
        <f t="shared" si="700"/>
        <v>1.6029210007801006E-3</v>
      </c>
      <c r="AN516" s="5">
        <f t="shared" si="701"/>
        <v>7.1853646975280749E-4</v>
      </c>
      <c r="AO516" s="5">
        <f t="shared" si="702"/>
        <v>1.610480672826545E-4</v>
      </c>
      <c r="AP516" s="5">
        <f t="shared" si="703"/>
        <v>2.4064174023438823E-5</v>
      </c>
      <c r="AQ516" s="5">
        <f t="shared" si="704"/>
        <v>2.6967933294753545E-6</v>
      </c>
      <c r="AR516" s="5">
        <f t="shared" si="705"/>
        <v>3.7204929112108679E-5</v>
      </c>
      <c r="AS516" s="5">
        <f t="shared" si="706"/>
        <v>3.5399693835735052E-5</v>
      </c>
      <c r="AT516" s="5">
        <f t="shared" si="707"/>
        <v>1.684102555185266E-5</v>
      </c>
      <c r="AU516" s="5">
        <f t="shared" si="708"/>
        <v>5.3412918005116967E-6</v>
      </c>
      <c r="AV516" s="5">
        <f t="shared" si="709"/>
        <v>1.2705312100964214E-6</v>
      </c>
      <c r="AW516" s="5">
        <f t="shared" si="710"/>
        <v>2.8644917697102392E-9</v>
      </c>
      <c r="AX516" s="5">
        <f t="shared" si="711"/>
        <v>2.5419083808090573E-4</v>
      </c>
      <c r="AY516" s="5">
        <f t="shared" si="712"/>
        <v>1.1394534562169482E-4</v>
      </c>
      <c r="AZ516" s="5">
        <f t="shared" si="713"/>
        <v>2.5538964910912695E-5</v>
      </c>
      <c r="BA516" s="5">
        <f t="shared" si="714"/>
        <v>3.8160910985418125E-6</v>
      </c>
      <c r="BB516" s="5">
        <f t="shared" si="715"/>
        <v>4.2765685658664473E-7</v>
      </c>
      <c r="BC516" s="5">
        <f t="shared" si="716"/>
        <v>3.8340884902974221E-8</v>
      </c>
      <c r="BD516" s="5">
        <f t="shared" si="717"/>
        <v>2.7796232012897799E-6</v>
      </c>
      <c r="BE516" s="5">
        <f t="shared" si="718"/>
        <v>2.6447519899275793E-6</v>
      </c>
      <c r="BF516" s="5">
        <f t="shared" si="719"/>
        <v>1.2582124593326634E-6</v>
      </c>
      <c r="BG516" s="5">
        <f t="shared" si="720"/>
        <v>3.9905407610974744E-7</v>
      </c>
      <c r="BH516" s="5">
        <f t="shared" si="721"/>
        <v>9.4922853337661709E-8</v>
      </c>
      <c r="BI516" s="5">
        <f t="shared" si="722"/>
        <v>1.8063412705570703E-8</v>
      </c>
      <c r="BJ516" s="8">
        <f t="shared" si="723"/>
        <v>0.46731558662778344</v>
      </c>
      <c r="BK516" s="8">
        <f t="shared" si="724"/>
        <v>0.36374197151364973</v>
      </c>
      <c r="BL516" s="8">
        <f t="shared" si="725"/>
        <v>0.16529159007195934</v>
      </c>
      <c r="BM516" s="8">
        <f t="shared" si="726"/>
        <v>0.16637900206949338</v>
      </c>
      <c r="BN516" s="8">
        <f t="shared" si="727"/>
        <v>0.83355923240521701</v>
      </c>
    </row>
    <row r="517" spans="1:66" x14ac:dyDescent="0.25">
      <c r="A517" t="s">
        <v>80</v>
      </c>
      <c r="B517" t="s">
        <v>88</v>
      </c>
      <c r="C517" t="s">
        <v>91</v>
      </c>
      <c r="D517" t="s">
        <v>500</v>
      </c>
      <c r="E517">
        <f>VLOOKUP(A517,home!$A$2:$E$405,3,FALSE)</f>
        <v>1.21984435797665</v>
      </c>
      <c r="F517">
        <f>VLOOKUP(B517,home!$B$2:$E$405,3,FALSE)</f>
        <v>0.71</v>
      </c>
      <c r="G517">
        <f>VLOOKUP(C517,away!$B$2:$E$405,4,FALSE)</f>
        <v>1.1200000000000001</v>
      </c>
      <c r="H517">
        <f>VLOOKUP(A517,away!$A$2:$E$405,3,FALSE)</f>
        <v>1.0350194552529199</v>
      </c>
      <c r="I517">
        <f>VLOOKUP(C517,away!$B$2:$E$405,3,FALSE)</f>
        <v>0.56000000000000005</v>
      </c>
      <c r="J517">
        <f>VLOOKUP(B517,home!$B$2:$E$405,4,FALSE)</f>
        <v>1.05</v>
      </c>
      <c r="K517" s="3">
        <f t="shared" si="672"/>
        <v>0.97002023346303223</v>
      </c>
      <c r="L517" s="3">
        <f t="shared" si="673"/>
        <v>0.60859143968871698</v>
      </c>
      <c r="M517" s="5">
        <f t="shared" si="674"/>
        <v>0.20626125755918642</v>
      </c>
      <c r="N517" s="5">
        <f t="shared" si="675"/>
        <v>0.2000775932119406</v>
      </c>
      <c r="O517" s="5">
        <f t="shared" si="676"/>
        <v>0.12552883568995055</v>
      </c>
      <c r="P517" s="5">
        <f t="shared" si="677"/>
        <v>0.12176551050230842</v>
      </c>
      <c r="Q517" s="5">
        <f t="shared" si="678"/>
        <v>9.703965683908411E-2</v>
      </c>
      <c r="R517" s="5">
        <f t="shared" si="679"/>
        <v>3.8197887417497703E-2</v>
      </c>
      <c r="S517" s="5">
        <f t="shared" si="680"/>
        <v>1.7970945832657449E-2</v>
      </c>
      <c r="T517" s="5">
        <f t="shared" si="681"/>
        <v>5.9057504462597263E-2</v>
      </c>
      <c r="U517" s="5">
        <f t="shared" si="682"/>
        <v>3.7052723670515736E-2</v>
      </c>
      <c r="V517" s="5">
        <f t="shared" si="683"/>
        <v>1.1787862417346297E-3</v>
      </c>
      <c r="W517" s="5">
        <f t="shared" si="684"/>
        <v>3.1376810194073637E-2</v>
      </c>
      <c r="X517" s="5">
        <f t="shared" si="685"/>
        <v>1.909565808885089E-2</v>
      </c>
      <c r="Y517" s="5">
        <f t="shared" si="686"/>
        <v>5.8107270240486284E-3</v>
      </c>
      <c r="Z517" s="5">
        <f t="shared" si="687"/>
        <v>7.7489690988274849E-3</v>
      </c>
      <c r="AA517" s="5">
        <f t="shared" si="688"/>
        <v>7.5166568143424581E-3</v>
      </c>
      <c r="AB517" s="5">
        <f t="shared" si="689"/>
        <v>3.6456545989549819E-3</v>
      </c>
      <c r="AC517" s="5">
        <f t="shared" si="690"/>
        <v>4.3493234683423077E-5</v>
      </c>
      <c r="AD517" s="5">
        <f t="shared" si="691"/>
        <v>7.6090351874451394E-3</v>
      </c>
      <c r="AE517" s="5">
        <f t="shared" si="692"/>
        <v>4.6307936793693449E-3</v>
      </c>
      <c r="AF517" s="5">
        <f t="shared" si="693"/>
        <v>1.4091306961144E-3</v>
      </c>
      <c r="AG517" s="5">
        <f t="shared" si="694"/>
        <v>2.8586162635260893E-4</v>
      </c>
      <c r="AH517" s="5">
        <f t="shared" si="695"/>
        <v>1.1789890649896995E-3</v>
      </c>
      <c r="AI517" s="5">
        <f t="shared" si="696"/>
        <v>1.1436432480716702E-3</v>
      </c>
      <c r="AJ517" s="5">
        <f t="shared" si="697"/>
        <v>5.5467854524645103E-4</v>
      </c>
      <c r="AK517" s="5">
        <f t="shared" si="698"/>
        <v>1.7934980398563252E-4</v>
      </c>
      <c r="AL517" s="5">
        <f t="shared" si="699"/>
        <v>1.0270423030081736E-6</v>
      </c>
      <c r="AM517" s="5">
        <f t="shared" si="700"/>
        <v>1.4761836177907925E-3</v>
      </c>
      <c r="AN517" s="5">
        <f t="shared" si="701"/>
        <v>8.9839271319619744E-4</v>
      </c>
      <c r="AO517" s="5">
        <f t="shared" si="702"/>
        <v>2.733770573649632E-4</v>
      </c>
      <c r="AP517" s="5">
        <f t="shared" si="703"/>
        <v>5.5458312306535975E-5</v>
      </c>
      <c r="AQ517" s="5">
        <f t="shared" si="704"/>
        <v>8.4378635323353026E-6</v>
      </c>
      <c r="AR517" s="5">
        <f t="shared" si="705"/>
        <v>1.4350453048786718E-4</v>
      </c>
      <c r="AS517" s="5">
        <f t="shared" si="706"/>
        <v>1.3920229816684373E-4</v>
      </c>
      <c r="AT517" s="5">
        <f t="shared" si="707"/>
        <v>6.7514522883196191E-5</v>
      </c>
      <c r="AU517" s="5">
        <f t="shared" si="708"/>
        <v>2.1830151083101067E-5</v>
      </c>
      <c r="AV517" s="5">
        <f t="shared" si="709"/>
        <v>5.2939220625407399E-6</v>
      </c>
      <c r="AW517" s="5">
        <f t="shared" si="710"/>
        <v>1.6841953502878813E-8</v>
      </c>
      <c r="AX517" s="5">
        <f t="shared" si="711"/>
        <v>2.3865466292728794E-4</v>
      </c>
      <c r="AY517" s="5">
        <f t="shared" si="712"/>
        <v>1.4524318489934367E-4</v>
      </c>
      <c r="AZ517" s="5">
        <f t="shared" si="713"/>
        <v>4.4196879501433035E-5</v>
      </c>
      <c r="BA517" s="5">
        <f t="shared" si="714"/>
        <v>8.9659475085086255E-6</v>
      </c>
      <c r="BB517" s="5">
        <f t="shared" si="715"/>
        <v>1.364149725594182E-6</v>
      </c>
      <c r="BC517" s="5">
        <f t="shared" si="716"/>
        <v>1.6604196909006638E-7</v>
      </c>
      <c r="BD517" s="5">
        <f t="shared" si="717"/>
        <v>1.4555938135244068E-5</v>
      </c>
      <c r="BE517" s="5">
        <f t="shared" si="718"/>
        <v>1.4119554508222903E-5</v>
      </c>
      <c r="BF517" s="5">
        <f t="shared" si="719"/>
        <v>6.8481267802301946E-6</v>
      </c>
      <c r="BG517" s="5">
        <f t="shared" si="720"/>
        <v>2.2142738460477793E-6</v>
      </c>
      <c r="BH517" s="5">
        <f t="shared" si="721"/>
        <v>5.3697260827358821E-7</v>
      </c>
      <c r="BI517" s="5">
        <f t="shared" si="722"/>
        <v>1.0417485896815991E-7</v>
      </c>
      <c r="BJ517" s="8">
        <f t="shared" si="723"/>
        <v>0.42954321144059865</v>
      </c>
      <c r="BK517" s="8">
        <f t="shared" si="724"/>
        <v>0.34736626359777267</v>
      </c>
      <c r="BL517" s="8">
        <f t="shared" si="725"/>
        <v>0.2154141433189754</v>
      </c>
      <c r="BM517" s="8">
        <f t="shared" si="726"/>
        <v>0.21105661989326063</v>
      </c>
      <c r="BN517" s="8">
        <f t="shared" si="727"/>
        <v>0.78887074121996792</v>
      </c>
    </row>
    <row r="518" spans="1:66" x14ac:dyDescent="0.25">
      <c r="A518" t="s">
        <v>80</v>
      </c>
      <c r="B518" t="s">
        <v>416</v>
      </c>
      <c r="C518" t="s">
        <v>83</v>
      </c>
      <c r="D518" t="s">
        <v>500</v>
      </c>
      <c r="E518">
        <f>VLOOKUP(A518,home!$A$2:$E$405,3,FALSE)</f>
        <v>1.21984435797665</v>
      </c>
      <c r="F518">
        <f>VLOOKUP(B518,home!$B$2:$E$405,3,FALSE)</f>
        <v>0.82</v>
      </c>
      <c r="G518">
        <f>VLOOKUP(C518,away!$B$2:$E$405,4,FALSE)</f>
        <v>0.93</v>
      </c>
      <c r="H518">
        <f>VLOOKUP(A518,away!$A$2:$E$405,3,FALSE)</f>
        <v>1.0350194552529199</v>
      </c>
      <c r="I518">
        <f>VLOOKUP(C518,away!$B$2:$E$405,3,FALSE)</f>
        <v>1.01</v>
      </c>
      <c r="J518">
        <f>VLOOKUP(B518,home!$B$2:$E$405,4,FALSE)</f>
        <v>0.75</v>
      </c>
      <c r="K518" s="3">
        <f t="shared" si="672"/>
        <v>0.93025330739299328</v>
      </c>
      <c r="L518" s="3">
        <f t="shared" si="673"/>
        <v>0.78402723735408686</v>
      </c>
      <c r="M518" s="5">
        <f t="shared" si="674"/>
        <v>0.18009324314452416</v>
      </c>
      <c r="N518" s="5">
        <f t="shared" si="675"/>
        <v>0.16753233507432411</v>
      </c>
      <c r="O518" s="5">
        <f t="shared" si="676"/>
        <v>0.14119800788873912</v>
      </c>
      <c r="P518" s="5">
        <f t="shared" si="677"/>
        <v>0.1313499138358015</v>
      </c>
      <c r="Q518" s="5">
        <f t="shared" si="678"/>
        <v>7.7923754399080572E-2</v>
      </c>
      <c r="R518" s="5">
        <f t="shared" si="679"/>
        <v>5.5351542022454341E-2</v>
      </c>
      <c r="S518" s="5">
        <f t="shared" si="680"/>
        <v>2.3949815611387443E-2</v>
      </c>
      <c r="T518" s="5">
        <f t="shared" si="681"/>
        <v>6.1094345885769515E-2</v>
      </c>
      <c r="U518" s="5">
        <f t="shared" si="682"/>
        <v>5.14909550356904E-2</v>
      </c>
      <c r="V518" s="5">
        <f t="shared" si="683"/>
        <v>1.9408502951098619E-3</v>
      </c>
      <c r="W518" s="5">
        <f t="shared" si="684"/>
        <v>2.4162943418074678E-2</v>
      </c>
      <c r="X518" s="5">
        <f t="shared" si="685"/>
        <v>1.8944405774416206E-2</v>
      </c>
      <c r="Y518" s="5">
        <f t="shared" si="686"/>
        <v>7.4264650613151736E-3</v>
      </c>
      <c r="Z518" s="5">
        <f t="shared" si="687"/>
        <v>1.4465705525051177E-2</v>
      </c>
      <c r="AA518" s="5">
        <f t="shared" si="688"/>
        <v>1.3456770408451953E-2</v>
      </c>
      <c r="AB518" s="5">
        <f t="shared" si="689"/>
        <v>6.2591025896452943E-3</v>
      </c>
      <c r="AC518" s="5">
        <f t="shared" si="690"/>
        <v>8.8471711438074807E-5</v>
      </c>
      <c r="AD518" s="5">
        <f t="shared" si="691"/>
        <v>5.6194145077534301E-3</v>
      </c>
      <c r="AE518" s="5">
        <f t="shared" si="692"/>
        <v>4.4057740320613973E-3</v>
      </c>
      <c r="AF518" s="5">
        <f t="shared" si="693"/>
        <v>1.7271234213817365E-3</v>
      </c>
      <c r="AG518" s="5">
        <f t="shared" si="694"/>
        <v>4.513706015451539E-4</v>
      </c>
      <c r="AH518" s="5">
        <f t="shared" si="695"/>
        <v>2.8353767847959055E-3</v>
      </c>
      <c r="AI518" s="5">
        <f t="shared" si="696"/>
        <v>2.637618631761702E-3</v>
      </c>
      <c r="AJ518" s="5">
        <f t="shared" si="697"/>
        <v>1.2268267279188525E-3</v>
      </c>
      <c r="AK518" s="5">
        <f t="shared" si="698"/>
        <v>3.8041987374821219E-4</v>
      </c>
      <c r="AL518" s="5">
        <f t="shared" si="699"/>
        <v>2.5810522308094411E-6</v>
      </c>
      <c r="AM518" s="5">
        <f t="shared" si="700"/>
        <v>1.0454957862899598E-3</v>
      </c>
      <c r="AN518" s="5">
        <f t="shared" si="701"/>
        <v>8.19697172990256E-4</v>
      </c>
      <c r="AO518" s="5">
        <f t="shared" si="702"/>
        <v>3.2133245500325271E-4</v>
      </c>
      <c r="AP518" s="5">
        <f t="shared" si="703"/>
        <v>8.3977798989468892E-5</v>
      </c>
      <c r="AQ518" s="5">
        <f t="shared" si="704"/>
        <v>1.6460220435197526E-5</v>
      </c>
      <c r="AR518" s="5">
        <f t="shared" si="705"/>
        <v>4.4460252548828949E-4</v>
      </c>
      <c r="AS518" s="5">
        <f t="shared" si="706"/>
        <v>4.1359296981075889E-4</v>
      </c>
      <c r="AT518" s="5">
        <f t="shared" si="707"/>
        <v>1.9237311404047441E-4</v>
      </c>
      <c r="AU518" s="5">
        <f t="shared" si="708"/>
        <v>5.9651908529880277E-5</v>
      </c>
      <c r="AV518" s="5">
        <f t="shared" si="709"/>
        <v>1.3872846300556354E-5</v>
      </c>
      <c r="AW518" s="5">
        <f t="shared" si="710"/>
        <v>5.2290966088676525E-8</v>
      </c>
      <c r="AX518" s="5">
        <f t="shared" si="711"/>
        <v>1.6209598551027881E-4</v>
      </c>
      <c r="AY518" s="5">
        <f t="shared" si="712"/>
        <v>1.2708766770581198E-4</v>
      </c>
      <c r="AZ518" s="5">
        <f t="shared" si="713"/>
        <v>4.982009650658098E-5</v>
      </c>
      <c r="BA518" s="5">
        <f t="shared" si="714"/>
        <v>1.3020104209589563E-5</v>
      </c>
      <c r="BB518" s="5">
        <f t="shared" si="715"/>
        <v>2.5520290833767048E-6</v>
      </c>
      <c r="BC518" s="5">
        <f t="shared" si="716"/>
        <v>4.001720623774242E-7</v>
      </c>
      <c r="BD518" s="5">
        <f t="shared" si="717"/>
        <v>5.8096748296538923E-5</v>
      </c>
      <c r="BE518" s="5">
        <f t="shared" si="718"/>
        <v>5.4044692251633579E-5</v>
      </c>
      <c r="BF518" s="5">
        <f t="shared" si="719"/>
        <v>2.5137626857059306E-5</v>
      </c>
      <c r="BG518" s="5">
        <f t="shared" si="720"/>
        <v>7.7947868412634521E-6</v>
      </c>
      <c r="BH518" s="5">
        <f t="shared" si="721"/>
        <v>1.8127815598771769E-6</v>
      </c>
      <c r="BI518" s="5">
        <f t="shared" si="722"/>
        <v>3.3726920833135478E-7</v>
      </c>
      <c r="BJ518" s="8">
        <f t="shared" si="723"/>
        <v>0.37192987166450814</v>
      </c>
      <c r="BK518" s="8">
        <f t="shared" si="724"/>
        <v>0.33755196331819765</v>
      </c>
      <c r="BL518" s="8">
        <f t="shared" si="725"/>
        <v>0.27610793723239041</v>
      </c>
      <c r="BM518" s="8">
        <f t="shared" si="726"/>
        <v>0.24647964599848385</v>
      </c>
      <c r="BN518" s="8">
        <f t="shared" si="727"/>
        <v>0.75344879636492379</v>
      </c>
    </row>
    <row r="519" spans="1:66" x14ac:dyDescent="0.25">
      <c r="A519" t="s">
        <v>80</v>
      </c>
      <c r="B519" t="s">
        <v>98</v>
      </c>
      <c r="C519" t="s">
        <v>410</v>
      </c>
      <c r="D519" t="s">
        <v>500</v>
      </c>
      <c r="E519">
        <f>VLOOKUP(A519,home!$A$2:$E$405,3,FALSE)</f>
        <v>1.21984435797665</v>
      </c>
      <c r="F519">
        <f>VLOOKUP(B519,home!$B$2:$E$405,3,FALSE)</f>
        <v>0.93</v>
      </c>
      <c r="G519">
        <f>VLOOKUP(C519,away!$B$2:$E$405,4,FALSE)</f>
        <v>1.04</v>
      </c>
      <c r="H519">
        <f>VLOOKUP(A519,away!$A$2:$E$405,3,FALSE)</f>
        <v>1.0350194552529199</v>
      </c>
      <c r="I519">
        <f>VLOOKUP(C519,away!$B$2:$E$405,3,FALSE)</f>
        <v>0.86</v>
      </c>
      <c r="J519">
        <f>VLOOKUP(B519,home!$B$2:$E$405,4,FALSE)</f>
        <v>0.66</v>
      </c>
      <c r="K519" s="3">
        <f t="shared" si="672"/>
        <v>1.179833463035016</v>
      </c>
      <c r="L519" s="3">
        <f t="shared" si="673"/>
        <v>0.58747704280155733</v>
      </c>
      <c r="M519" s="5">
        <f t="shared" si="674"/>
        <v>0.17079171499886581</v>
      </c>
      <c r="N519" s="5">
        <f t="shared" si="675"/>
        <v>0.20150578056480128</v>
      </c>
      <c r="O519" s="5">
        <f t="shared" si="676"/>
        <v>0.10033621166254007</v>
      </c>
      <c r="P519" s="5">
        <f t="shared" si="677"/>
        <v>0.11838002007362899</v>
      </c>
      <c r="Q519" s="5">
        <f t="shared" si="678"/>
        <v>0.11887163145267182</v>
      </c>
      <c r="R519" s="5">
        <f t="shared" si="679"/>
        <v>2.9472610456710079E-2</v>
      </c>
      <c r="S519" s="5">
        <f t="shared" si="680"/>
        <v>2.0513040039333689E-2</v>
      </c>
      <c r="T519" s="5">
        <f t="shared" si="681"/>
        <v>6.9834354518812231E-2</v>
      </c>
      <c r="U519" s="5">
        <f t="shared" si="682"/>
        <v>3.4772772059822273E-2</v>
      </c>
      <c r="V519" s="5">
        <f t="shared" si="683"/>
        <v>1.5797891547111138E-3</v>
      </c>
      <c r="W519" s="5">
        <f t="shared" si="684"/>
        <v>4.6749576197809291E-2</v>
      </c>
      <c r="X519" s="5">
        <f t="shared" si="685"/>
        <v>2.7464302776915077E-2</v>
      </c>
      <c r="Y519" s="5">
        <f t="shared" si="686"/>
        <v>8.0673236889943333E-3</v>
      </c>
      <c r="Z519" s="5">
        <f t="shared" si="687"/>
        <v>5.7714940115834315E-3</v>
      </c>
      <c r="AA519" s="5">
        <f t="shared" si="688"/>
        <v>6.8094017665723356E-3</v>
      </c>
      <c r="AB519" s="5">
        <f t="shared" si="689"/>
        <v>4.0169800337258987E-3</v>
      </c>
      <c r="AC519" s="5">
        <f t="shared" si="690"/>
        <v>6.8436967159108504E-5</v>
      </c>
      <c r="AD519" s="5">
        <f t="shared" si="691"/>
        <v>1.3789178595220183E-2</v>
      </c>
      <c r="AE519" s="5">
        <f t="shared" si="692"/>
        <v>8.1008258637824872E-3</v>
      </c>
      <c r="AF519" s="5">
        <f t="shared" si="693"/>
        <v>2.3795246113526526E-3</v>
      </c>
      <c r="AG519" s="5">
        <f t="shared" si="694"/>
        <v>4.6597202731699387E-4</v>
      </c>
      <c r="AH519" s="5">
        <f t="shared" si="695"/>
        <v>8.4765505861798276E-4</v>
      </c>
      <c r="AI519" s="5">
        <f t="shared" si="696"/>
        <v>1.0000918032684041E-3</v>
      </c>
      <c r="AJ519" s="5">
        <f t="shared" si="697"/>
        <v>5.8997088780154776E-4</v>
      </c>
      <c r="AK519" s="5">
        <f t="shared" si="698"/>
        <v>2.3202246521491428E-4</v>
      </c>
      <c r="AL519" s="5">
        <f t="shared" si="699"/>
        <v>1.897415116682294E-6</v>
      </c>
      <c r="AM519" s="5">
        <f t="shared" si="700"/>
        <v>3.2537868668813868E-3</v>
      </c>
      <c r="AN519" s="5">
        <f t="shared" si="701"/>
        <v>1.9115250864620216E-3</v>
      </c>
      <c r="AO519" s="5">
        <f t="shared" si="702"/>
        <v>5.6148855251784968E-4</v>
      </c>
      <c r="AP519" s="5">
        <f t="shared" si="703"/>
        <v>1.0995387813337109E-4</v>
      </c>
      <c r="AQ519" s="5">
        <f t="shared" si="704"/>
        <v>1.6148844792588919E-5</v>
      </c>
      <c r="AR519" s="5">
        <f t="shared" si="705"/>
        <v>9.95955774305347E-5</v>
      </c>
      <c r="AS519" s="5">
        <f t="shared" si="706"/>
        <v>1.1750619502283982E-4</v>
      </c>
      <c r="AT519" s="5">
        <f t="shared" si="707"/>
        <v>6.931887050093257E-5</v>
      </c>
      <c r="AU519" s="5">
        <f t="shared" si="708"/>
        <v>2.7261574345597021E-5</v>
      </c>
      <c r="AV519" s="5">
        <f t="shared" si="709"/>
        <v>8.0410294169880764E-6</v>
      </c>
      <c r="AW519" s="5">
        <f t="shared" si="710"/>
        <v>3.6531833136042784E-8</v>
      </c>
      <c r="AX519" s="5">
        <f t="shared" si="711"/>
        <v>6.3982110452175404E-4</v>
      </c>
      <c r="AY519" s="5">
        <f t="shared" si="712"/>
        <v>3.7588021040646622E-4</v>
      </c>
      <c r="AZ519" s="5">
        <f t="shared" si="713"/>
        <v>1.1041049722860894E-4</v>
      </c>
      <c r="BA519" s="5">
        <f t="shared" si="714"/>
        <v>2.1621210802037574E-5</v>
      </c>
      <c r="BB519" s="5">
        <f t="shared" si="715"/>
        <v>3.1754912459425306E-6</v>
      </c>
      <c r="BC519" s="5">
        <f t="shared" si="716"/>
        <v>3.7310564132171031E-7</v>
      </c>
      <c r="BD519" s="5">
        <f t="shared" si="717"/>
        <v>9.7516858841673333E-6</v>
      </c>
      <c r="BE519" s="5">
        <f t="shared" si="718"/>
        <v>1.1505365327146826E-5</v>
      </c>
      <c r="BF519" s="5">
        <f t="shared" si="719"/>
        <v>6.7872075087053232E-6</v>
      </c>
      <c r="BG519" s="5">
        <f t="shared" si="720"/>
        <v>2.6692581797776872E-6</v>
      </c>
      <c r="BH519" s="5">
        <f t="shared" si="721"/>
        <v>7.8732003049541368E-7</v>
      </c>
      <c r="BI519" s="5">
        <f t="shared" si="722"/>
        <v>1.857813036192475E-7</v>
      </c>
      <c r="BJ519" s="8">
        <f t="shared" si="723"/>
        <v>0.50423265514630966</v>
      </c>
      <c r="BK519" s="8">
        <f t="shared" si="724"/>
        <v>0.31171077885922194</v>
      </c>
      <c r="BL519" s="8">
        <f t="shared" si="725"/>
        <v>0.17843112605922429</v>
      </c>
      <c r="BM519" s="8">
        <f t="shared" si="726"/>
        <v>0.26041224118854783</v>
      </c>
      <c r="BN519" s="8">
        <f t="shared" si="727"/>
        <v>0.73935796920921815</v>
      </c>
    </row>
    <row r="520" spans="1:66" x14ac:dyDescent="0.25">
      <c r="A520" t="s">
        <v>99</v>
      </c>
      <c r="B520" t="s">
        <v>120</v>
      </c>
      <c r="C520" t="s">
        <v>109</v>
      </c>
      <c r="D520" t="s">
        <v>500</v>
      </c>
      <c r="E520">
        <f>VLOOKUP(A520,home!$A$2:$E$405,3,FALSE)</f>
        <v>1.3320158102766799</v>
      </c>
      <c r="F520">
        <f>VLOOKUP(B520,home!$B$2:$E$405,3,FALSE)</f>
        <v>0.82</v>
      </c>
      <c r="G520">
        <f>VLOOKUP(C520,away!$B$2:$E$405,4,FALSE)</f>
        <v>0.82</v>
      </c>
      <c r="H520">
        <f>VLOOKUP(A520,away!$A$2:$E$405,3,FALSE)</f>
        <v>1.25494071146245</v>
      </c>
      <c r="I520">
        <f>VLOOKUP(C520,away!$B$2:$E$405,3,FALSE)</f>
        <v>1.07</v>
      </c>
      <c r="J520">
        <f>VLOOKUP(B520,home!$B$2:$E$405,4,FALSE)</f>
        <v>1.3</v>
      </c>
      <c r="K520" s="3">
        <f t="shared" si="672"/>
        <v>0.8956474308300395</v>
      </c>
      <c r="L520" s="3">
        <f t="shared" si="673"/>
        <v>1.745622529644268</v>
      </c>
      <c r="M520" s="5">
        <f t="shared" si="674"/>
        <v>7.1270701086014243E-2</v>
      </c>
      <c r="N520" s="5">
        <f t="shared" si="675"/>
        <v>6.3833420321144363E-2</v>
      </c>
      <c r="O520" s="5">
        <f t="shared" si="676"/>
        <v>0.12441174151928866</v>
      </c>
      <c r="P520" s="5">
        <f t="shared" si="677"/>
        <v>0.11142905665684184</v>
      </c>
      <c r="Q520" s="5">
        <f t="shared" si="678"/>
        <v>2.8586119455863493E-2</v>
      </c>
      <c r="R520" s="5">
        <f t="shared" si="679"/>
        <v>0.10858796947417476</v>
      </c>
      <c r="S520" s="5">
        <f t="shared" si="680"/>
        <v>4.3553783245546755E-2</v>
      </c>
      <c r="T520" s="5">
        <f t="shared" si="681"/>
        <v>4.9900574157257654E-2</v>
      </c>
      <c r="U520" s="5">
        <f t="shared" si="682"/>
        <v>9.7256535878595382E-2</v>
      </c>
      <c r="V520" s="5">
        <f t="shared" si="683"/>
        <v>7.5660777335738935E-3</v>
      </c>
      <c r="W520" s="5">
        <f t="shared" si="684"/>
        <v>8.5343614826815812E-3</v>
      </c>
      <c r="X520" s="5">
        <f t="shared" si="685"/>
        <v>1.4897773680297226E-2</v>
      </c>
      <c r="Y520" s="5">
        <f t="shared" si="686"/>
        <v>1.3002944688934122E-2</v>
      </c>
      <c r="Z520" s="5">
        <f t="shared" si="687"/>
        <v>6.31845353208145E-2</v>
      </c>
      <c r="AA520" s="5">
        <f t="shared" si="688"/>
        <v>5.6591066728277392E-2</v>
      </c>
      <c r="AB520" s="5">
        <f t="shared" si="689"/>
        <v>2.5342821761556486E-2</v>
      </c>
      <c r="AC520" s="5">
        <f t="shared" si="690"/>
        <v>7.3932984697578329E-4</v>
      </c>
      <c r="AD520" s="5">
        <f t="shared" si="691"/>
        <v>1.9109447339346508E-3</v>
      </c>
      <c r="AE520" s="5">
        <f t="shared" si="692"/>
        <v>3.3357881804613977E-3</v>
      </c>
      <c r="AF520" s="5">
        <f t="shared" si="693"/>
        <v>2.9115135009672379E-3</v>
      </c>
      <c r="AG520" s="5">
        <f t="shared" si="694"/>
        <v>1.6941345208839561E-3</v>
      </c>
      <c r="AH520" s="5">
        <f t="shared" si="695"/>
        <v>2.7574087095279465E-2</v>
      </c>
      <c r="AI520" s="5">
        <f t="shared" si="696"/>
        <v>2.4696660264370798E-2</v>
      </c>
      <c r="AJ520" s="5">
        <f t="shared" si="697"/>
        <v>1.1059750157933016E-2</v>
      </c>
      <c r="AK520" s="5">
        <f t="shared" si="698"/>
        <v>3.3018789381916093E-3</v>
      </c>
      <c r="AL520" s="5">
        <f t="shared" si="699"/>
        <v>4.6236574722245918E-5</v>
      </c>
      <c r="AM520" s="5">
        <f t="shared" si="700"/>
        <v>3.4230654828135279E-4</v>
      </c>
      <c r="AN520" s="5">
        <f t="shared" si="701"/>
        <v>5.9753802272469278E-4</v>
      </c>
      <c r="AO520" s="5">
        <f t="shared" si="702"/>
        <v>5.2153791739365624E-4</v>
      </c>
      <c r="AP520" s="5">
        <f t="shared" si="703"/>
        <v>3.0346944622203914E-4</v>
      </c>
      <c r="AQ520" s="5">
        <f t="shared" si="704"/>
        <v>1.3243577559596536E-4</v>
      </c>
      <c r="AR520" s="5">
        <f t="shared" si="705"/>
        <v>9.626789533578619E-3</v>
      </c>
      <c r="AS520" s="5">
        <f t="shared" si="706"/>
        <v>8.6222093128912047E-3</v>
      </c>
      <c r="AT520" s="5">
        <f t="shared" si="707"/>
        <v>3.8612298095849237E-3</v>
      </c>
      <c r="AU520" s="5">
        <f t="shared" si="708"/>
        <v>1.1527668529330332E-3</v>
      </c>
      <c r="AV520" s="5">
        <f t="shared" si="709"/>
        <v>2.5811816754387526E-4</v>
      </c>
      <c r="AW520" s="5">
        <f t="shared" si="710"/>
        <v>2.0080317507117993E-6</v>
      </c>
      <c r="AX520" s="5">
        <f t="shared" si="711"/>
        <v>5.1097663420748732E-5</v>
      </c>
      <c r="AY520" s="5">
        <f t="shared" si="712"/>
        <v>8.9197232479438783E-5</v>
      </c>
      <c r="AZ520" s="5">
        <f t="shared" si="713"/>
        <v>7.7852349299012904E-5</v>
      </c>
      <c r="BA520" s="5">
        <f t="shared" si="714"/>
        <v>4.5300271640697352E-5</v>
      </c>
      <c r="BB520" s="5">
        <f t="shared" si="715"/>
        <v>1.9769293693751661E-5</v>
      </c>
      <c r="BC520" s="5">
        <f t="shared" si="716"/>
        <v>6.9019448933934485E-6</v>
      </c>
      <c r="BD520" s="5">
        <f t="shared" si="717"/>
        <v>2.8007901163264091E-3</v>
      </c>
      <c r="BE520" s="5">
        <f t="shared" si="718"/>
        <v>2.5085204719819156E-3</v>
      </c>
      <c r="BF520" s="5">
        <f t="shared" si="719"/>
        <v>1.1233749579575803E-3</v>
      </c>
      <c r="BG520" s="5">
        <f t="shared" si="720"/>
        <v>3.3538263165117018E-4</v>
      </c>
      <c r="BH520" s="5">
        <f t="shared" si="721"/>
        <v>7.5096148095847001E-5</v>
      </c>
      <c r="BI520" s="5">
        <f t="shared" si="722"/>
        <v>1.3451934421455509E-5</v>
      </c>
      <c r="BJ520" s="8">
        <f t="shared" si="723"/>
        <v>0.19079498118807045</v>
      </c>
      <c r="BK520" s="8">
        <f t="shared" si="724"/>
        <v>0.2346943823761542</v>
      </c>
      <c r="BL520" s="8">
        <f t="shared" si="725"/>
        <v>0.50920024175463363</v>
      </c>
      <c r="BM520" s="8">
        <f t="shared" si="726"/>
        <v>0.48966794292561677</v>
      </c>
      <c r="BN520" s="8">
        <f t="shared" si="727"/>
        <v>0.50811900851332736</v>
      </c>
    </row>
    <row r="521" spans="1:66" x14ac:dyDescent="0.25">
      <c r="A521" t="s">
        <v>99</v>
      </c>
      <c r="B521" t="s">
        <v>102</v>
      </c>
      <c r="C521" t="s">
        <v>121</v>
      </c>
      <c r="D521" t="s">
        <v>500</v>
      </c>
      <c r="E521">
        <f>VLOOKUP(A521,home!$A$2:$E$405,3,FALSE)</f>
        <v>1.3320158102766799</v>
      </c>
      <c r="F521">
        <f>VLOOKUP(B521,home!$B$2:$E$405,3,FALSE)</f>
        <v>0.97</v>
      </c>
      <c r="G521">
        <f>VLOOKUP(C521,away!$B$2:$E$405,4,FALSE)</f>
        <v>1.1299999999999999</v>
      </c>
      <c r="H521">
        <f>VLOOKUP(A521,away!$A$2:$E$405,3,FALSE)</f>
        <v>1.25494071146245</v>
      </c>
      <c r="I521">
        <f>VLOOKUP(C521,away!$B$2:$E$405,3,FALSE)</f>
        <v>0.94</v>
      </c>
      <c r="J521">
        <f>VLOOKUP(B521,home!$B$2:$E$405,4,FALSE)</f>
        <v>0.83</v>
      </c>
      <c r="K521" s="3">
        <f t="shared" si="672"/>
        <v>1.4600225296442688</v>
      </c>
      <c r="L521" s="3">
        <f t="shared" si="673"/>
        <v>0.97910474308300333</v>
      </c>
      <c r="M521" s="5">
        <f t="shared" si="674"/>
        <v>8.7236952316981975E-2</v>
      </c>
      <c r="N521" s="5">
        <f t="shared" si="675"/>
        <v>0.12736791580029647</v>
      </c>
      <c r="O521" s="5">
        <f t="shared" si="676"/>
        <v>8.541411378566284E-2</v>
      </c>
      <c r="P521" s="5">
        <f t="shared" si="677"/>
        <v>0.12470653047666685</v>
      </c>
      <c r="Q521" s="5">
        <f t="shared" si="678"/>
        <v>9.2980013311133564E-2</v>
      </c>
      <c r="R521" s="5">
        <f t="shared" si="679"/>
        <v>4.181468196688691E-2</v>
      </c>
      <c r="S521" s="5">
        <f t="shared" si="680"/>
        <v>4.4567463472988823E-2</v>
      </c>
      <c r="T521" s="5">
        <f t="shared" si="681"/>
        <v>9.103717204485165E-2</v>
      </c>
      <c r="U521" s="5">
        <f t="shared" si="682"/>
        <v>6.1050377741564812E-2</v>
      </c>
      <c r="V521" s="5">
        <f t="shared" si="683"/>
        <v>7.0788729804253155E-3</v>
      </c>
      <c r="W521" s="5">
        <f t="shared" si="684"/>
        <v>4.5250971413626329E-2</v>
      </c>
      <c r="X521" s="5">
        <f t="shared" si="685"/>
        <v>4.4305440740194928E-2</v>
      </c>
      <c r="Y521" s="5">
        <f t="shared" si="686"/>
        <v>2.1689833586553891E-2</v>
      </c>
      <c r="Z521" s="5">
        <f t="shared" si="687"/>
        <v>1.3646984481428768E-2</v>
      </c>
      <c r="AA521" s="5">
        <f t="shared" si="688"/>
        <v>1.9924904804591709E-2</v>
      </c>
      <c r="AB521" s="5">
        <f t="shared" si="689"/>
        <v>1.454540495786062E-2</v>
      </c>
      <c r="AC521" s="5">
        <f t="shared" si="690"/>
        <v>6.3245968711330206E-4</v>
      </c>
      <c r="AD521" s="5">
        <f t="shared" si="691"/>
        <v>1.6516859438045806E-2</v>
      </c>
      <c r="AE521" s="5">
        <f t="shared" si="692"/>
        <v>1.6171735416625917E-2</v>
      </c>
      <c r="AF521" s="5">
        <f t="shared" si="693"/>
        <v>7.9169114251509114E-3</v>
      </c>
      <c r="AG521" s="5">
        <f t="shared" si="694"/>
        <v>2.5838285089777595E-3</v>
      </c>
      <c r="AH521" s="5">
        <f t="shared" si="695"/>
        <v>3.3404568086367616E-3</v>
      </c>
      <c r="AI521" s="5">
        <f t="shared" si="696"/>
        <v>4.8771421999132657E-3</v>
      </c>
      <c r="AJ521" s="5">
        <f t="shared" si="697"/>
        <v>3.5603687460760911E-3</v>
      </c>
      <c r="AK521" s="5">
        <f t="shared" si="698"/>
        <v>1.7327395277041354E-3</v>
      </c>
      <c r="AL521" s="5">
        <f t="shared" si="699"/>
        <v>3.6164423974680567E-5</v>
      </c>
      <c r="AM521" s="5">
        <f t="shared" si="700"/>
        <v>4.8229973797028897E-3</v>
      </c>
      <c r="AN521" s="5">
        <f t="shared" si="701"/>
        <v>4.7222196103439956E-3</v>
      </c>
      <c r="AO521" s="5">
        <f t="shared" si="702"/>
        <v>2.3117738091836888E-3</v>
      </c>
      <c r="AP521" s="5">
        <f t="shared" si="703"/>
        <v>7.5448956716893726E-4</v>
      </c>
      <c r="AQ521" s="5">
        <f t="shared" si="704"/>
        <v>1.8468107845543715E-4</v>
      </c>
      <c r="AR521" s="5">
        <f t="shared" si="705"/>
        <v>6.5413142108003332E-4</v>
      </c>
      <c r="AS521" s="5">
        <f t="shared" si="706"/>
        <v>9.5504661212507055E-4</v>
      </c>
      <c r="AT521" s="5">
        <f t="shared" si="707"/>
        <v>6.9719478528151738E-4</v>
      </c>
      <c r="AU521" s="5">
        <f t="shared" si="708"/>
        <v>3.3930669802050451E-4</v>
      </c>
      <c r="AV521" s="5">
        <f t="shared" si="709"/>
        <v>1.2384885589228529E-4</v>
      </c>
      <c r="AW521" s="5">
        <f t="shared" si="710"/>
        <v>1.4360440542132774E-6</v>
      </c>
      <c r="AX521" s="5">
        <f t="shared" si="711"/>
        <v>1.1736141391302506E-3</v>
      </c>
      <c r="AY521" s="5">
        <f t="shared" si="712"/>
        <v>1.1490911701717041E-3</v>
      </c>
      <c r="AZ521" s="5">
        <f t="shared" si="713"/>
        <v>5.62540307474957E-4</v>
      </c>
      <c r="BA521" s="5">
        <f t="shared" si="714"/>
        <v>1.8359529440803383E-4</v>
      </c>
      <c r="BB521" s="5">
        <f t="shared" si="715"/>
        <v>4.493975589065657E-5</v>
      </c>
      <c r="BC521" s="5">
        <f t="shared" si="716"/>
        <v>8.8001456291068406E-6</v>
      </c>
      <c r="BD521" s="5">
        <f t="shared" si="717"/>
        <v>1.0674386282984761E-4</v>
      </c>
      <c r="BE521" s="5">
        <f t="shared" si="718"/>
        <v>1.5584844463283493E-4</v>
      </c>
      <c r="BF521" s="5">
        <f t="shared" si="719"/>
        <v>1.1377112018697825E-4</v>
      </c>
      <c r="BG521" s="5">
        <f t="shared" si="720"/>
        <v>5.5369466231951359E-5</v>
      </c>
      <c r="BH521" s="5">
        <f t="shared" si="721"/>
        <v>2.0210167038256641E-5</v>
      </c>
      <c r="BI521" s="5">
        <f t="shared" si="722"/>
        <v>5.9014598407457348E-6</v>
      </c>
      <c r="BJ521" s="8">
        <f t="shared" si="723"/>
        <v>0.48173942394301683</v>
      </c>
      <c r="BK521" s="8">
        <f t="shared" si="724"/>
        <v>0.26540753452832266</v>
      </c>
      <c r="BL521" s="8">
        <f t="shared" si="725"/>
        <v>0.23948756343205718</v>
      </c>
      <c r="BM521" s="8">
        <f t="shared" si="726"/>
        <v>0.43961364360107918</v>
      </c>
      <c r="BN521" s="8">
        <f t="shared" si="727"/>
        <v>0.55952020765762855</v>
      </c>
    </row>
    <row r="522" spans="1:66" x14ac:dyDescent="0.25">
      <c r="A522" t="s">
        <v>99</v>
      </c>
      <c r="B522" t="s">
        <v>100</v>
      </c>
      <c r="C522" t="s">
        <v>113</v>
      </c>
      <c r="D522" t="s">
        <v>500</v>
      </c>
      <c r="E522">
        <f>VLOOKUP(A522,home!$A$2:$E$405,3,FALSE)</f>
        <v>1.3320158102766799</v>
      </c>
      <c r="F522">
        <f>VLOOKUP(B522,home!$B$2:$E$405,3,FALSE)</f>
        <v>1</v>
      </c>
      <c r="G522">
        <f>VLOOKUP(C522,away!$B$2:$E$405,4,FALSE)</f>
        <v>1.1299999999999999</v>
      </c>
      <c r="H522">
        <f>VLOOKUP(A522,away!$A$2:$E$405,3,FALSE)</f>
        <v>1.25494071146245</v>
      </c>
      <c r="I522">
        <f>VLOOKUP(C522,away!$B$2:$E$405,3,FALSE)</f>
        <v>1.19</v>
      </c>
      <c r="J522">
        <f>VLOOKUP(B522,home!$B$2:$E$405,4,FALSE)</f>
        <v>1.25</v>
      </c>
      <c r="K522" s="3">
        <f t="shared" si="672"/>
        <v>1.5051778656126482</v>
      </c>
      <c r="L522" s="3">
        <f t="shared" si="673"/>
        <v>1.8667243083003942</v>
      </c>
      <c r="M522" s="5">
        <f t="shared" si="674"/>
        <v>3.4324284448430366E-2</v>
      </c>
      <c r="N522" s="5">
        <f t="shared" si="675"/>
        <v>5.1664153204769823E-2</v>
      </c>
      <c r="O522" s="5">
        <f t="shared" si="676"/>
        <v>6.4073976144902137E-2</v>
      </c>
      <c r="P522" s="5">
        <f t="shared" si="677"/>
        <v>9.6442730655099534E-2</v>
      </c>
      <c r="Q522" s="5">
        <f t="shared" si="678"/>
        <v>3.8881869924720168E-2</v>
      </c>
      <c r="R522" s="5">
        <f t="shared" si="679"/>
        <v>5.9804224399574217E-2</v>
      </c>
      <c r="S522" s="5">
        <f t="shared" si="680"/>
        <v>6.7745041489404037E-2</v>
      </c>
      <c r="T522" s="5">
        <f t="shared" si="681"/>
        <v>7.258173174064915E-2</v>
      </c>
      <c r="U522" s="5">
        <f t="shared" si="682"/>
        <v>9.0015994836370974E-2</v>
      </c>
      <c r="V522" s="5">
        <f t="shared" si="683"/>
        <v>2.1149641474511694E-2</v>
      </c>
      <c r="W522" s="5">
        <f t="shared" si="684"/>
        <v>1.9508043328106302E-2</v>
      </c>
      <c r="X522" s="5">
        <f t="shared" si="685"/>
        <v>3.6416138687953355E-2</v>
      </c>
      <c r="Y522" s="5">
        <f t="shared" si="686"/>
        <v>3.398944565162048E-2</v>
      </c>
      <c r="Z522" s="5">
        <f t="shared" si="687"/>
        <v>3.7212666475245577E-2</v>
      </c>
      <c r="AA522" s="5">
        <f t="shared" si="688"/>
        <v>5.6011681898965486E-2</v>
      </c>
      <c r="AB522" s="5">
        <f t="shared" si="689"/>
        <v>4.2153771905029752E-2</v>
      </c>
      <c r="AC522" s="5">
        <f t="shared" si="690"/>
        <v>3.714078109994533E-3</v>
      </c>
      <c r="AD522" s="5">
        <f t="shared" si="691"/>
        <v>7.34076875471953E-3</v>
      </c>
      <c r="AE522" s="5">
        <f t="shared" si="692"/>
        <v>1.3703191476046961E-2</v>
      </c>
      <c r="AF522" s="5">
        <f t="shared" si="693"/>
        <v>1.2790040314815813E-2</v>
      </c>
      <c r="AG522" s="5">
        <f t="shared" si="694"/>
        <v>7.9584930532695681E-3</v>
      </c>
      <c r="AH522" s="5">
        <f t="shared" si="695"/>
        <v>1.7366447271504024E-2</v>
      </c>
      <c r="AI522" s="5">
        <f t="shared" si="696"/>
        <v>2.6139592037397026E-2</v>
      </c>
      <c r="AJ522" s="5">
        <f t="shared" si="697"/>
        <v>1.9672367675417322E-2</v>
      </c>
      <c r="AK522" s="5">
        <f t="shared" si="698"/>
        <v>9.870137463077298E-3</v>
      </c>
      <c r="AL522" s="5">
        <f t="shared" si="699"/>
        <v>4.1742555225862438E-4</v>
      </c>
      <c r="AM522" s="5">
        <f t="shared" si="700"/>
        <v>2.2098325292369526E-3</v>
      </c>
      <c r="AN522" s="5">
        <f t="shared" si="701"/>
        <v>4.1251480995995607E-3</v>
      </c>
      <c r="AO522" s="5">
        <f t="shared" si="702"/>
        <v>3.8502571164308387E-3</v>
      </c>
      <c r="AP522" s="5">
        <f t="shared" si="703"/>
        <v>2.3957895174826758E-3</v>
      </c>
      <c r="AQ522" s="5">
        <f t="shared" si="704"/>
        <v>1.1180696324640462E-3</v>
      </c>
      <c r="AR522" s="5">
        <f t="shared" si="705"/>
        <v>6.4836738541067217E-3</v>
      </c>
      <c r="AS522" s="5">
        <f t="shared" si="706"/>
        <v>9.7590823730528877E-3</v>
      </c>
      <c r="AT522" s="5">
        <f t="shared" si="707"/>
        <v>7.3445773883048845E-3</v>
      </c>
      <c r="AU522" s="5">
        <f t="shared" si="708"/>
        <v>3.6849651057185538E-3</v>
      </c>
      <c r="AV522" s="5">
        <f t="shared" si="709"/>
        <v>1.3866319781706356E-3</v>
      </c>
      <c r="AW522" s="5">
        <f t="shared" si="710"/>
        <v>3.2579509062485383E-5</v>
      </c>
      <c r="AX522" s="5">
        <f t="shared" si="711"/>
        <v>5.5436516828637921E-4</v>
      </c>
      <c r="AY522" s="5">
        <f t="shared" si="712"/>
        <v>1.0348469353152229E-3</v>
      </c>
      <c r="AZ522" s="5">
        <f t="shared" si="713"/>
        <v>9.6588696476154626E-4</v>
      </c>
      <c r="BA522" s="5">
        <f t="shared" si="714"/>
        <v>6.0101489206362151E-4</v>
      </c>
      <c r="BB522" s="5">
        <f t="shared" si="715"/>
        <v>2.8048227716642515E-4</v>
      </c>
      <c r="BC522" s="5">
        <f t="shared" si="716"/>
        <v>1.0471661696680285E-4</v>
      </c>
      <c r="BD522" s="5">
        <f t="shared" si="717"/>
        <v>2.0172052650921195E-3</v>
      </c>
      <c r="BE522" s="5">
        <f t="shared" si="718"/>
        <v>3.0362527154139526E-3</v>
      </c>
      <c r="BF522" s="5">
        <f t="shared" si="719"/>
        <v>2.2850501908236913E-3</v>
      </c>
      <c r="BG522" s="5">
        <f t="shared" si="720"/>
        <v>1.1464689896805923E-3</v>
      </c>
      <c r="BH522" s="5">
        <f t="shared" si="721"/>
        <v>4.3140993671963106E-4</v>
      </c>
      <c r="BI522" s="5">
        <f t="shared" si="722"/>
        <v>1.2986973755114842E-4</v>
      </c>
      <c r="BJ522" s="8">
        <f t="shared" si="723"/>
        <v>0.31207428588644515</v>
      </c>
      <c r="BK522" s="8">
        <f t="shared" si="724"/>
        <v>0.22482804866501399</v>
      </c>
      <c r="BL522" s="8">
        <f t="shared" si="725"/>
        <v>0.422813381166873</v>
      </c>
      <c r="BM522" s="8">
        <f t="shared" si="726"/>
        <v>0.65073487598982871</v>
      </c>
      <c r="BN522" s="8">
        <f t="shared" si="727"/>
        <v>0.34519123877749625</v>
      </c>
    </row>
    <row r="523" spans="1:66" x14ac:dyDescent="0.25">
      <c r="A523" t="s">
        <v>99</v>
      </c>
      <c r="B523" t="s">
        <v>104</v>
      </c>
      <c r="C523" t="s">
        <v>115</v>
      </c>
      <c r="D523" t="s">
        <v>500</v>
      </c>
      <c r="E523">
        <f>VLOOKUP(A523,home!$A$2:$E$405,3,FALSE)</f>
        <v>1.3320158102766799</v>
      </c>
      <c r="F523">
        <f>VLOOKUP(B523,home!$B$2:$E$405,3,FALSE)</f>
        <v>0.78</v>
      </c>
      <c r="G523">
        <f>VLOOKUP(C523,away!$B$2:$E$405,4,FALSE)</f>
        <v>1.1299999999999999</v>
      </c>
      <c r="H523">
        <f>VLOOKUP(A523,away!$A$2:$E$405,3,FALSE)</f>
        <v>1.25494071146245</v>
      </c>
      <c r="I523">
        <f>VLOOKUP(C523,away!$B$2:$E$405,3,FALSE)</f>
        <v>0.92</v>
      </c>
      <c r="J523">
        <f>VLOOKUP(B523,home!$B$2:$E$405,4,FALSE)</f>
        <v>1.1200000000000001</v>
      </c>
      <c r="K523" s="3">
        <f t="shared" si="672"/>
        <v>1.1740387351778656</v>
      </c>
      <c r="L523" s="3">
        <f t="shared" si="673"/>
        <v>1.2930909090909086</v>
      </c>
      <c r="M523" s="5">
        <f t="shared" si="674"/>
        <v>8.4827996414875761E-2</v>
      </c>
      <c r="N523" s="5">
        <f t="shared" si="675"/>
        <v>9.9591353618593254E-2</v>
      </c>
      <c r="O523" s="5">
        <f t="shared" si="676"/>
        <v>0.10969031100047202</v>
      </c>
      <c r="P523" s="5">
        <f t="shared" si="677"/>
        <v>0.1287806739882609</v>
      </c>
      <c r="Q523" s="5">
        <f t="shared" si="678"/>
        <v>5.8462053418512412E-2</v>
      </c>
      <c r="R523" s="5">
        <f t="shared" si="679"/>
        <v>7.0919771985032451E-2</v>
      </c>
      <c r="S523" s="5">
        <f t="shared" si="680"/>
        <v>4.887673496306473E-2</v>
      </c>
      <c r="T523" s="5">
        <f t="shared" si="681"/>
        <v>7.5596749802265481E-2</v>
      </c>
      <c r="U523" s="5">
        <f t="shared" si="682"/>
        <v>8.3262559400410122E-2</v>
      </c>
      <c r="V523" s="5">
        <f t="shared" si="683"/>
        <v>8.2446298351582948E-3</v>
      </c>
      <c r="W523" s="5">
        <f t="shared" si="684"/>
        <v>2.2878905083790375E-2</v>
      </c>
      <c r="X523" s="5">
        <f t="shared" si="685"/>
        <v>2.9584504173803105E-2</v>
      </c>
      <c r="Y523" s="5">
        <f t="shared" si="686"/>
        <v>1.9127726698553421E-2</v>
      </c>
      <c r="Z523" s="5">
        <f t="shared" si="687"/>
        <v>3.0568570809548515E-2</v>
      </c>
      <c r="AA523" s="5">
        <f t="shared" si="688"/>
        <v>3.5888686209437359E-2</v>
      </c>
      <c r="AB523" s="5">
        <f t="shared" si="689"/>
        <v>2.1067353882261584E-2</v>
      </c>
      <c r="AC523" s="5">
        <f t="shared" si="690"/>
        <v>7.8228078569914333E-4</v>
      </c>
      <c r="AD523" s="5">
        <f t="shared" si="691"/>
        <v>6.7151801967069219E-3</v>
      </c>
      <c r="AE523" s="5">
        <f t="shared" si="692"/>
        <v>8.68333846526902E-3</v>
      </c>
      <c r="AF523" s="5">
        <f t="shared" si="693"/>
        <v>5.6141730149993872E-3</v>
      </c>
      <c r="AG523" s="5">
        <f t="shared" si="694"/>
        <v>2.4198786959197345E-3</v>
      </c>
      <c r="AH523" s="5">
        <f t="shared" si="695"/>
        <v>9.8819852544322299E-3</v>
      </c>
      <c r="AI523" s="5">
        <f t="shared" si="696"/>
        <v>1.1601833469159934E-2</v>
      </c>
      <c r="AJ523" s="5">
        <f t="shared" si="697"/>
        <v>6.810500945938382E-3</v>
      </c>
      <c r="AK523" s="5">
        <f t="shared" si="698"/>
        <v>2.6652639721657179E-3</v>
      </c>
      <c r="AL523" s="5">
        <f t="shared" si="699"/>
        <v>4.7504433011804674E-5</v>
      </c>
      <c r="AM523" s="5">
        <f t="shared" si="700"/>
        <v>1.5767763329266487E-3</v>
      </c>
      <c r="AN523" s="5">
        <f t="shared" si="701"/>
        <v>2.0389151417771491E-3</v>
      </c>
      <c r="AO523" s="5">
        <f t="shared" si="702"/>
        <v>1.3182513171199166E-3</v>
      </c>
      <c r="AP523" s="5">
        <f t="shared" si="703"/>
        <v>5.6820626468829345E-4</v>
      </c>
      <c r="AQ523" s="5">
        <f t="shared" si="704"/>
        <v>1.8368558883923378E-4</v>
      </c>
      <c r="AR523" s="5">
        <f t="shared" si="705"/>
        <v>2.5556610592553418E-3</v>
      </c>
      <c r="AS523" s="5">
        <f t="shared" si="706"/>
        <v>3.0004450775514657E-3</v>
      </c>
      <c r="AT523" s="5">
        <f t="shared" si="707"/>
        <v>1.761319371909589E-3</v>
      </c>
      <c r="AU523" s="5">
        <f t="shared" si="708"/>
        <v>6.8928572254700203E-4</v>
      </c>
      <c r="AV523" s="5">
        <f t="shared" si="709"/>
        <v>2.0231203446881085E-4</v>
      </c>
      <c r="AW523" s="5">
        <f t="shared" si="710"/>
        <v>2.0032867682721214E-6</v>
      </c>
      <c r="AX523" s="5">
        <f t="shared" si="711"/>
        <v>3.0853274859459889E-4</v>
      </c>
      <c r="AY523" s="5">
        <f t="shared" si="712"/>
        <v>3.9896089236450669E-4</v>
      </c>
      <c r="AZ523" s="5">
        <f t="shared" si="713"/>
        <v>2.5794635149967008E-4</v>
      </c>
      <c r="BA523" s="5">
        <f t="shared" si="714"/>
        <v>1.111826940524638E-4</v>
      </c>
      <c r="BB523" s="5">
        <f t="shared" si="715"/>
        <v>3.5942332731869207E-5</v>
      </c>
      <c r="BC523" s="5">
        <f t="shared" si="716"/>
        <v>9.2953407414201225E-6</v>
      </c>
      <c r="BD523" s="5">
        <f t="shared" si="717"/>
        <v>5.5078368040678842E-4</v>
      </c>
      <c r="BE523" s="5">
        <f t="shared" si="718"/>
        <v>6.4664137550139559E-4</v>
      </c>
      <c r="BF523" s="5">
        <f t="shared" si="719"/>
        <v>3.7959101130366707E-4</v>
      </c>
      <c r="BG523" s="5">
        <f t="shared" si="720"/>
        <v>1.4855151693194803E-4</v>
      </c>
      <c r="BH523" s="5">
        <f t="shared" si="721"/>
        <v>4.3601308761884385E-5</v>
      </c>
      <c r="BI523" s="5">
        <f t="shared" si="722"/>
        <v>1.0237925078180464E-5</v>
      </c>
      <c r="BJ523" s="8">
        <f t="shared" si="723"/>
        <v>0.33548155817374892</v>
      </c>
      <c r="BK523" s="8">
        <f t="shared" si="724"/>
        <v>0.27195878131243517</v>
      </c>
      <c r="BL523" s="8">
        <f t="shared" si="725"/>
        <v>0.36177669620302599</v>
      </c>
      <c r="BM523" s="8">
        <f t="shared" si="726"/>
        <v>0.44711648846741558</v>
      </c>
      <c r="BN523" s="8">
        <f t="shared" si="727"/>
        <v>0.55227216042574678</v>
      </c>
    </row>
    <row r="524" spans="1:66" x14ac:dyDescent="0.25">
      <c r="A524" t="s">
        <v>99</v>
      </c>
      <c r="B524" t="s">
        <v>106</v>
      </c>
      <c r="C524" t="s">
        <v>395</v>
      </c>
      <c r="D524" t="s">
        <v>500</v>
      </c>
      <c r="E524">
        <f>VLOOKUP(A524,home!$A$2:$E$405,3,FALSE)</f>
        <v>1.3320158102766799</v>
      </c>
      <c r="F524">
        <f>VLOOKUP(B524,home!$B$2:$E$405,3,FALSE)</f>
        <v>0.93</v>
      </c>
      <c r="G524">
        <f>VLOOKUP(C524,away!$B$2:$E$405,4,FALSE)</f>
        <v>0.53</v>
      </c>
      <c r="H524">
        <f>VLOOKUP(A524,away!$A$2:$E$405,3,FALSE)</f>
        <v>1.25494071146245</v>
      </c>
      <c r="I524">
        <f>VLOOKUP(C524,away!$B$2:$E$405,3,FALSE)</f>
        <v>1.0900000000000001</v>
      </c>
      <c r="J524">
        <f>VLOOKUP(B524,home!$B$2:$E$405,4,FALSE)</f>
        <v>1.48</v>
      </c>
      <c r="K524" s="3">
        <f t="shared" si="672"/>
        <v>0.65655059288537565</v>
      </c>
      <c r="L524" s="3">
        <f t="shared" si="673"/>
        <v>2.0244703557312245</v>
      </c>
      <c r="M524" s="5">
        <f t="shared" si="674"/>
        <v>6.8493190417661567E-2</v>
      </c>
      <c r="N524" s="5">
        <f t="shared" si="675"/>
        <v>4.4969244777326625E-2</v>
      </c>
      <c r="O524" s="5">
        <f t="shared" si="676"/>
        <v>0.13866243357000982</v>
      </c>
      <c r="P524" s="5">
        <f t="shared" si="677"/>
        <v>9.1038902971318947E-2</v>
      </c>
      <c r="Q524" s="5">
        <f t="shared" si="678"/>
        <v>1.4762292160080688E-2</v>
      </c>
      <c r="R524" s="5">
        <f t="shared" si="679"/>
        <v>0.14035899310801755</v>
      </c>
      <c r="S524" s="5">
        <f t="shared" si="680"/>
        <v>3.0251481219087994E-2</v>
      </c>
      <c r="T524" s="5">
        <f t="shared" si="681"/>
        <v>2.9885822860726819E-2</v>
      </c>
      <c r="U524" s="5">
        <f t="shared" si="682"/>
        <v>9.2152780141863261E-2</v>
      </c>
      <c r="V524" s="5">
        <f t="shared" si="683"/>
        <v>4.4676974401061881E-3</v>
      </c>
      <c r="W524" s="5">
        <f t="shared" si="684"/>
        <v>3.2307305566827036E-3</v>
      </c>
      <c r="X524" s="5">
        <f t="shared" si="685"/>
        <v>6.54051823935917E-3</v>
      </c>
      <c r="Y524" s="5">
        <f t="shared" si="686"/>
        <v>6.6205426433510114E-3</v>
      </c>
      <c r="Z524" s="5">
        <f t="shared" si="687"/>
        <v>9.4717540235821601E-2</v>
      </c>
      <c r="AA524" s="5">
        <f t="shared" si="688"/>
        <v>6.2186857198473083E-2</v>
      </c>
      <c r="AB524" s="5">
        <f t="shared" si="689"/>
        <v>2.0414408981667846E-2</v>
      </c>
      <c r="AC524" s="5">
        <f t="shared" si="690"/>
        <v>3.7114480950116208E-4</v>
      </c>
      <c r="AD524" s="5">
        <f t="shared" si="691"/>
        <v>5.3028451561073207E-4</v>
      </c>
      <c r="AE524" s="5">
        <f t="shared" si="692"/>
        <v>1.073545281957219E-3</v>
      </c>
      <c r="AF524" s="5">
        <f t="shared" si="693"/>
        <v>1.0866802994287544E-3</v>
      </c>
      <c r="AG524" s="5">
        <f t="shared" si="694"/>
        <v>7.3331735078354808E-4</v>
      </c>
      <c r="AH524" s="5">
        <f t="shared" si="695"/>
        <v>4.7938213093800065E-2</v>
      </c>
      <c r="AI524" s="5">
        <f t="shared" si="696"/>
        <v>3.1473862228599908E-2</v>
      </c>
      <c r="AJ524" s="5">
        <f t="shared" si="697"/>
        <v>1.0332091453289949E-2</v>
      </c>
      <c r="AK524" s="5">
        <f t="shared" si="698"/>
        <v>2.2611802564678134E-3</v>
      </c>
      <c r="AL524" s="5">
        <f t="shared" si="699"/>
        <v>1.9732540472678748E-5</v>
      </c>
      <c r="AM524" s="5">
        <f t="shared" si="700"/>
        <v>6.9631722624432106E-5</v>
      </c>
      <c r="AN524" s="5">
        <f t="shared" si="701"/>
        <v>1.4096735827166202E-4</v>
      </c>
      <c r="AO524" s="5">
        <f t="shared" si="702"/>
        <v>1.4269211897336131E-4</v>
      </c>
      <c r="AP524" s="5">
        <f t="shared" si="703"/>
        <v>9.6291988286014335E-5</v>
      </c>
      <c r="AQ524" s="5">
        <f t="shared" si="704"/>
        <v>4.8735068944863572E-5</v>
      </c>
      <c r="AR524" s="5">
        <f t="shared" si="705"/>
        <v>1.940989826302494E-2</v>
      </c>
      <c r="AS524" s="5">
        <f t="shared" si="706"/>
        <v>1.2743580212433846E-2</v>
      </c>
      <c r="AT524" s="5">
        <f t="shared" si="707"/>
        <v>4.1834025719778914E-3</v>
      </c>
      <c r="AU524" s="5">
        <f t="shared" si="708"/>
        <v>9.1553847963676349E-4</v>
      </c>
      <c r="AV524" s="5">
        <f t="shared" si="709"/>
        <v>1.5027433290372311E-4</v>
      </c>
      <c r="AW524" s="5">
        <f t="shared" si="710"/>
        <v>7.2855127256506114E-7</v>
      </c>
      <c r="AX524" s="5">
        <f t="shared" si="711"/>
        <v>7.6194581287834828E-6</v>
      </c>
      <c r="AY524" s="5">
        <f t="shared" si="712"/>
        <v>1.5425367108457469E-5</v>
      </c>
      <c r="AZ524" s="5">
        <f t="shared" si="713"/>
        <v>1.5614099218671812E-5</v>
      </c>
      <c r="BA524" s="5">
        <f t="shared" si="714"/>
        <v>1.053676033321572E-5</v>
      </c>
      <c r="BB524" s="5">
        <f t="shared" si="715"/>
        <v>5.3328397350099703E-6</v>
      </c>
      <c r="BC524" s="5">
        <f t="shared" si="716"/>
        <v>2.1592351910786494E-6</v>
      </c>
      <c r="BD524" s="5">
        <f t="shared" si="717"/>
        <v>6.549127273542156E-3</v>
      </c>
      <c r="BE524" s="5">
        <f t="shared" si="718"/>
        <v>4.2998333943258856E-3</v>
      </c>
      <c r="BF524" s="5">
        <f t="shared" si="719"/>
        <v>1.4115290821764986E-3</v>
      </c>
      <c r="BG524" s="5">
        <f t="shared" si="720"/>
        <v>3.0891341859264347E-4</v>
      </c>
      <c r="BH524" s="5">
        <f t="shared" si="721"/>
        <v>5.0704322031812073E-5</v>
      </c>
      <c r="BI524" s="5">
        <f t="shared" si="722"/>
        <v>6.6579905383674478E-6</v>
      </c>
      <c r="BJ524" s="8">
        <f t="shared" si="723"/>
        <v>0.10998798470212283</v>
      </c>
      <c r="BK524" s="8">
        <f t="shared" si="724"/>
        <v>0.194657574765257</v>
      </c>
      <c r="BL524" s="8">
        <f t="shared" si="725"/>
        <v>0.59581027937337383</v>
      </c>
      <c r="BM524" s="8">
        <f t="shared" si="726"/>
        <v>0.49687362525632423</v>
      </c>
      <c r="BN524" s="8">
        <f t="shared" si="727"/>
        <v>0.49828505700441517</v>
      </c>
    </row>
    <row r="525" spans="1:66" x14ac:dyDescent="0.25">
      <c r="A525" t="s">
        <v>99</v>
      </c>
      <c r="B525" t="s">
        <v>112</v>
      </c>
      <c r="C525" t="s">
        <v>107</v>
      </c>
      <c r="D525" t="s">
        <v>500</v>
      </c>
      <c r="E525">
        <f>VLOOKUP(A525,home!$A$2:$E$405,3,FALSE)</f>
        <v>1.3320158102766799</v>
      </c>
      <c r="F525">
        <f>VLOOKUP(B525,home!$B$2:$E$405,3,FALSE)</f>
        <v>0.68</v>
      </c>
      <c r="G525">
        <f>VLOOKUP(C525,away!$B$2:$E$405,4,FALSE)</f>
        <v>0.97</v>
      </c>
      <c r="H525">
        <f>VLOOKUP(A525,away!$A$2:$E$405,3,FALSE)</f>
        <v>1.25494071146245</v>
      </c>
      <c r="I525">
        <f>VLOOKUP(C525,away!$B$2:$E$405,3,FALSE)</f>
        <v>0.68</v>
      </c>
      <c r="J525">
        <f>VLOOKUP(B525,home!$B$2:$E$405,4,FALSE)</f>
        <v>0.83</v>
      </c>
      <c r="K525" s="3">
        <f t="shared" si="672"/>
        <v>0.87859762845849809</v>
      </c>
      <c r="L525" s="3">
        <f t="shared" si="673"/>
        <v>0.70828853754940679</v>
      </c>
      <c r="M525" s="5">
        <f t="shared" si="674"/>
        <v>0.20456159189033454</v>
      </c>
      <c r="N525" s="5">
        <f t="shared" si="675"/>
        <v>0.17972732950854309</v>
      </c>
      <c r="O525" s="5">
        <f t="shared" si="676"/>
        <v>0.14488863075878367</v>
      </c>
      <c r="P525" s="5">
        <f t="shared" si="677"/>
        <v>0.12729880737526633</v>
      </c>
      <c r="Q525" s="5">
        <f t="shared" si="678"/>
        <v>7.8954002737692486E-2</v>
      </c>
      <c r="R525" s="5">
        <f t="shared" si="679"/>
        <v>5.1311478193837426E-2</v>
      </c>
      <c r="S525" s="5">
        <f t="shared" si="680"/>
        <v>1.980453198645013E-2</v>
      </c>
      <c r="T525" s="5">
        <f t="shared" si="681"/>
        <v>5.5922215132752078E-2</v>
      </c>
      <c r="U525" s="5">
        <f t="shared" si="682"/>
        <v>4.5082143053805507E-2</v>
      </c>
      <c r="V525" s="5">
        <f t="shared" si="683"/>
        <v>1.3693747465837816E-3</v>
      </c>
      <c r="W525" s="5">
        <f t="shared" si="684"/>
        <v>2.3122933187547465E-2</v>
      </c>
      <c r="X525" s="5">
        <f t="shared" si="685"/>
        <v>1.6377708531260637E-2</v>
      </c>
      <c r="Y525" s="5">
        <f t="shared" si="686"/>
        <v>5.8000716120085189E-3</v>
      </c>
      <c r="Z525" s="5">
        <f t="shared" si="687"/>
        <v>1.2114443949803797E-2</v>
      </c>
      <c r="AA525" s="5">
        <f t="shared" si="688"/>
        <v>1.0643721724391018E-2</v>
      </c>
      <c r="AB525" s="5">
        <f t="shared" si="689"/>
        <v>4.6757743325110714E-3</v>
      </c>
      <c r="AC525" s="5">
        <f t="shared" si="690"/>
        <v>5.3260172913891777E-5</v>
      </c>
      <c r="AD525" s="5">
        <f t="shared" si="691"/>
        <v>5.0789385653958749E-3</v>
      </c>
      <c r="AE525" s="5">
        <f t="shared" si="692"/>
        <v>3.5973539687875269E-3</v>
      </c>
      <c r="AF525" s="5">
        <f t="shared" si="693"/>
        <v>1.2739822908000354E-3</v>
      </c>
      <c r="AG525" s="5">
        <f t="shared" si="694"/>
        <v>3.0078235120486676E-4</v>
      </c>
      <c r="AH525" s="5">
        <f t="shared" si="695"/>
        <v>2.1451304471076971E-3</v>
      </c>
      <c r="AI525" s="5">
        <f t="shared" si="696"/>
        <v>1.8847065235629407E-3</v>
      </c>
      <c r="AJ525" s="5">
        <f t="shared" si="697"/>
        <v>8.2794934097132997E-4</v>
      </c>
      <c r="AK525" s="5">
        <f t="shared" si="698"/>
        <v>2.4247810915372899E-4</v>
      </c>
      <c r="AL525" s="5">
        <f t="shared" si="699"/>
        <v>1.3257535649553653E-6</v>
      </c>
      <c r="AM525" s="5">
        <f t="shared" si="700"/>
        <v>8.9246867572864469E-4</v>
      </c>
      <c r="AN525" s="5">
        <f t="shared" si="701"/>
        <v>6.3212533314049759E-4</v>
      </c>
      <c r="AO525" s="5">
        <f t="shared" si="702"/>
        <v>2.2386356387900722E-4</v>
      </c>
      <c r="AP525" s="5">
        <f t="shared" si="703"/>
        <v>5.2853332090153415E-5</v>
      </c>
      <c r="AQ525" s="5">
        <f t="shared" si="704"/>
        <v>9.3588523226869724E-6</v>
      </c>
      <c r="AR525" s="5">
        <f t="shared" si="705"/>
        <v>3.0387426144692329E-4</v>
      </c>
      <c r="AS525" s="5">
        <f t="shared" si="706"/>
        <v>2.6698320545684445E-4</v>
      </c>
      <c r="AT525" s="5">
        <f t="shared" si="707"/>
        <v>1.1728540557631572E-4</v>
      </c>
      <c r="AU525" s="5">
        <f t="shared" si="708"/>
        <v>3.4348893064048037E-5</v>
      </c>
      <c r="AV525" s="5">
        <f t="shared" si="709"/>
        <v>7.544713996561789E-6</v>
      </c>
      <c r="AW525" s="5">
        <f t="shared" si="710"/>
        <v>2.2917146606713474E-8</v>
      </c>
      <c r="AX525" s="5">
        <f t="shared" si="711"/>
        <v>1.3068681032811388E-4</v>
      </c>
      <c r="AY525" s="5">
        <f t="shared" si="712"/>
        <v>9.2563969764296496E-5</v>
      </c>
      <c r="AZ525" s="5">
        <f t="shared" si="713"/>
        <v>3.2780999387060529E-5</v>
      </c>
      <c r="BA525" s="5">
        <f t="shared" si="714"/>
        <v>7.7394687050897021E-6</v>
      </c>
      <c r="BB525" s="5">
        <f t="shared" si="715"/>
        <v>1.3704442426343462E-6</v>
      </c>
      <c r="BC525" s="5">
        <f t="shared" si="716"/>
        <v>1.9413398968169714E-7</v>
      </c>
      <c r="BD525" s="5">
        <f t="shared" si="717"/>
        <v>3.5871776039857886E-5</v>
      </c>
      <c r="BE525" s="5">
        <f t="shared" si="718"/>
        <v>3.1516857357213512E-5</v>
      </c>
      <c r="BF525" s="5">
        <f t="shared" si="719"/>
        <v>1.3845318065256277E-5</v>
      </c>
      <c r="BG525" s="5">
        <f t="shared" si="720"/>
        <v>4.0548212057959224E-6</v>
      </c>
      <c r="BH525" s="5">
        <f t="shared" si="721"/>
        <v>8.9063907380888127E-7</v>
      </c>
      <c r="BI525" s="5">
        <f t="shared" si="722"/>
        <v>1.5650267561219131E-7</v>
      </c>
      <c r="BJ525" s="8">
        <f t="shared" si="723"/>
        <v>0.37223132346957044</v>
      </c>
      <c r="BK525" s="8">
        <f t="shared" si="724"/>
        <v>0.35318145589487793</v>
      </c>
      <c r="BL525" s="8">
        <f t="shared" si="725"/>
        <v>0.2625183848780826</v>
      </c>
      <c r="BM525" s="8">
        <f t="shared" si="726"/>
        <v>0.2132112266752596</v>
      </c>
      <c r="BN525" s="8">
        <f t="shared" si="727"/>
        <v>0.7867418404644575</v>
      </c>
    </row>
    <row r="526" spans="1:66" x14ac:dyDescent="0.25">
      <c r="A526" t="s">
        <v>99</v>
      </c>
      <c r="B526" t="s">
        <v>118</v>
      </c>
      <c r="C526" t="s">
        <v>111</v>
      </c>
      <c r="D526" t="s">
        <v>500</v>
      </c>
      <c r="E526">
        <f>VLOOKUP(A526,home!$A$2:$E$405,3,FALSE)</f>
        <v>1.3320158102766799</v>
      </c>
      <c r="F526">
        <f>VLOOKUP(B526,home!$B$2:$E$405,3,FALSE)</f>
        <v>0.89</v>
      </c>
      <c r="G526">
        <f>VLOOKUP(C526,away!$B$2:$E$405,4,FALSE)</f>
        <v>0.68</v>
      </c>
      <c r="H526">
        <f>VLOOKUP(A526,away!$A$2:$E$405,3,FALSE)</f>
        <v>1.25494071146245</v>
      </c>
      <c r="I526">
        <f>VLOOKUP(C526,away!$B$2:$E$405,3,FALSE)</f>
        <v>0.93</v>
      </c>
      <c r="J526">
        <f>VLOOKUP(B526,home!$B$2:$E$405,4,FALSE)</f>
        <v>1.45</v>
      </c>
      <c r="K526" s="3">
        <f t="shared" si="672"/>
        <v>0.80613596837944679</v>
      </c>
      <c r="L526" s="3">
        <f t="shared" si="673"/>
        <v>1.6922875494071137</v>
      </c>
      <c r="M526" s="5">
        <f t="shared" si="674"/>
        <v>8.2214506220608885E-2</v>
      </c>
      <c r="N526" s="5">
        <f t="shared" si="675"/>
        <v>6.6276070586988589E-2</v>
      </c>
      <c r="O526" s="5">
        <f t="shared" si="676"/>
        <v>0.1391305852577901</v>
      </c>
      <c r="P526" s="5">
        <f t="shared" si="677"/>
        <v>0.1121581690779878</v>
      </c>
      <c r="Q526" s="5">
        <f t="shared" si="678"/>
        <v>2.6713762171513309E-2</v>
      </c>
      <c r="R526" s="5">
        <f t="shared" si="679"/>
        <v>0.11772447858674158</v>
      </c>
      <c r="S526" s="5">
        <f t="shared" si="680"/>
        <v>3.8251932259897176E-2</v>
      </c>
      <c r="T526" s="5">
        <f t="shared" si="681"/>
        <v>4.5207367120674712E-2</v>
      </c>
      <c r="U526" s="5">
        <f t="shared" si="682"/>
        <v>9.4901936547488366E-2</v>
      </c>
      <c r="V526" s="5">
        <f t="shared" si="683"/>
        <v>5.7982018059130856E-3</v>
      </c>
      <c r="W526" s="5">
        <f t="shared" si="684"/>
        <v>7.1783081790637044E-3</v>
      </c>
      <c r="X526" s="5">
        <f t="shared" si="685"/>
        <v>1.2147761557236757E-2</v>
      </c>
      <c r="Y526" s="5">
        <f t="shared" si="686"/>
        <v>1.0278752818239069E-2</v>
      </c>
      <c r="Z526" s="5">
        <f t="shared" si="687"/>
        <v>6.6407889790929042E-2</v>
      </c>
      <c r="AA526" s="5">
        <f t="shared" si="688"/>
        <v>5.353378854464616E-2</v>
      </c>
      <c r="AB526" s="5">
        <f t="shared" si="689"/>
        <v>2.1577756234729434E-2</v>
      </c>
      <c r="AC526" s="5">
        <f t="shared" si="690"/>
        <v>4.9437420504515393E-4</v>
      </c>
      <c r="AD526" s="5">
        <f t="shared" si="691"/>
        <v>1.4466731038139057E-3</v>
      </c>
      <c r="AE526" s="5">
        <f t="shared" si="692"/>
        <v>2.4481868816464175E-3</v>
      </c>
      <c r="AF526" s="5">
        <f t="shared" si="693"/>
        <v>2.07151808921603E-3</v>
      </c>
      <c r="AG526" s="5">
        <f t="shared" si="694"/>
        <v>1.1685347569173007E-3</v>
      </c>
      <c r="AH526" s="5">
        <f t="shared" si="695"/>
        <v>2.8095311268897243E-2</v>
      </c>
      <c r="AI526" s="5">
        <f t="shared" si="696"/>
        <v>2.264864095667446E-2</v>
      </c>
      <c r="AJ526" s="5">
        <f t="shared" si="697"/>
        <v>9.1289420550435835E-3</v>
      </c>
      <c r="AK526" s="5">
        <f t="shared" si="698"/>
        <v>2.4530561812741384E-3</v>
      </c>
      <c r="AL526" s="5">
        <f t="shared" si="699"/>
        <v>2.6977285749774828E-5</v>
      </c>
      <c r="AM526" s="5">
        <f t="shared" si="700"/>
        <v>2.332430446943046E-4</v>
      </c>
      <c r="AN526" s="5">
        <f t="shared" si="701"/>
        <v>3.9471430052197856E-4</v>
      </c>
      <c r="AO526" s="5">
        <f t="shared" si="702"/>
        <v>3.3398504817314117E-4</v>
      </c>
      <c r="AP526" s="5">
        <f t="shared" si="703"/>
        <v>1.8839957957051393E-4</v>
      </c>
      <c r="AQ526" s="5">
        <f t="shared" si="704"/>
        <v>7.9706565705178867E-5</v>
      </c>
      <c r="AR526" s="5">
        <f t="shared" si="705"/>
        <v>9.5090690914144283E-3</v>
      </c>
      <c r="AS526" s="5">
        <f t="shared" si="706"/>
        <v>7.665602620394436E-3</v>
      </c>
      <c r="AT526" s="5">
        <f t="shared" si="707"/>
        <v>3.089758995801847E-3</v>
      </c>
      <c r="AU526" s="5">
        <f t="shared" si="708"/>
        <v>8.3025528671327629E-4</v>
      </c>
      <c r="AV526" s="5">
        <f t="shared" si="709"/>
        <v>1.6732466238919056E-4</v>
      </c>
      <c r="AW526" s="5">
        <f t="shared" si="710"/>
        <v>1.0222996441735714E-6</v>
      </c>
      <c r="AX526" s="5">
        <f t="shared" si="711"/>
        <v>3.1337601283735633E-5</v>
      </c>
      <c r="AY526" s="5">
        <f t="shared" si="712"/>
        <v>5.3032232480750189E-5</v>
      </c>
      <c r="AZ526" s="5">
        <f t="shared" si="713"/>
        <v>4.4872893372218555E-5</v>
      </c>
      <c r="BA526" s="5">
        <f t="shared" si="714"/>
        <v>2.5312612919892812E-5</v>
      </c>
      <c r="BB526" s="5">
        <f t="shared" si="715"/>
        <v>1.0709054921824061E-5</v>
      </c>
      <c r="BC526" s="5">
        <f t="shared" si="716"/>
        <v>3.6245600620239632E-6</v>
      </c>
      <c r="BD526" s="5">
        <f t="shared" si="717"/>
        <v>2.682013204975442E-3</v>
      </c>
      <c r="BE526" s="5">
        <f t="shared" si="718"/>
        <v>2.1620673121993416E-3</v>
      </c>
      <c r="BF526" s="5">
        <f t="shared" si="719"/>
        <v>8.7146011321068205E-4</v>
      </c>
      <c r="BG526" s="5">
        <f t="shared" si="720"/>
        <v>2.3417178075571846E-4</v>
      </c>
      <c r="BH526" s="5">
        <f t="shared" si="721"/>
        <v>4.7193573811662655E-5</v>
      </c>
      <c r="BI526" s="5">
        <f t="shared" si="722"/>
        <v>7.6088874651903155E-6</v>
      </c>
      <c r="BJ526" s="8">
        <f t="shared" si="723"/>
        <v>0.17633587275901533</v>
      </c>
      <c r="BK526" s="8">
        <f t="shared" si="724"/>
        <v>0.23899719308768264</v>
      </c>
      <c r="BL526" s="8">
        <f t="shared" si="725"/>
        <v>0.51646102116241632</v>
      </c>
      <c r="BM526" s="8">
        <f t="shared" si="726"/>
        <v>0.45393239496557658</v>
      </c>
      <c r="BN526" s="8">
        <f t="shared" si="727"/>
        <v>0.54421757190163034</v>
      </c>
    </row>
    <row r="527" spans="1:66" x14ac:dyDescent="0.25">
      <c r="A527" t="s">
        <v>99</v>
      </c>
      <c r="B527" t="s">
        <v>417</v>
      </c>
      <c r="C527" t="s">
        <v>119</v>
      </c>
      <c r="D527" t="s">
        <v>500</v>
      </c>
      <c r="E527">
        <f>VLOOKUP(A527,home!$A$2:$E$405,3,FALSE)</f>
        <v>1.3320158102766799</v>
      </c>
      <c r="F527">
        <f>VLOOKUP(B527,home!$B$2:$E$405,3,FALSE)</f>
        <v>0.98</v>
      </c>
      <c r="G527">
        <f>VLOOKUP(C527,away!$B$2:$E$405,4,FALSE)</f>
        <v>1.0900000000000001</v>
      </c>
      <c r="H527">
        <f>VLOOKUP(A527,away!$A$2:$E$405,3,FALSE)</f>
        <v>1.25494071146245</v>
      </c>
      <c r="I527">
        <f>VLOOKUP(C527,away!$B$2:$E$405,3,FALSE)</f>
        <v>0.92</v>
      </c>
      <c r="J527">
        <f>VLOOKUP(B527,home!$B$2:$E$405,4,FALSE)</f>
        <v>1.08</v>
      </c>
      <c r="K527" s="3">
        <f t="shared" si="672"/>
        <v>1.4228592885375497</v>
      </c>
      <c r="L527" s="3">
        <f t="shared" si="673"/>
        <v>1.2469090909090905</v>
      </c>
      <c r="M527" s="5">
        <f t="shared" si="674"/>
        <v>6.926826740586145E-2</v>
      </c>
      <c r="N527" s="5">
        <f t="shared" si="675"/>
        <v>9.8558997679332752E-2</v>
      </c>
      <c r="O527" s="5">
        <f t="shared" si="676"/>
        <v>8.6371232339890469E-2</v>
      </c>
      <c r="P527" s="5">
        <f t="shared" si="677"/>
        <v>0.12289411019724794</v>
      </c>
      <c r="Q527" s="5">
        <f t="shared" si="678"/>
        <v>7.0117792658494729E-2</v>
      </c>
      <c r="R527" s="5">
        <f t="shared" si="679"/>
        <v>5.3848537398815344E-2</v>
      </c>
      <c r="S527" s="5">
        <f t="shared" si="680"/>
        <v>5.4508950803839974E-2</v>
      </c>
      <c r="T527" s="5">
        <f t="shared" si="681"/>
        <v>8.7430513100355753E-2</v>
      </c>
      <c r="U527" s="5">
        <f t="shared" si="682"/>
        <v>7.6618891612066031E-2</v>
      </c>
      <c r="V527" s="5">
        <f t="shared" si="683"/>
        <v>1.0745386913322937E-2</v>
      </c>
      <c r="W527" s="5">
        <f t="shared" si="684"/>
        <v>3.3255917525296406E-2</v>
      </c>
      <c r="X527" s="5">
        <f t="shared" si="685"/>
        <v>4.1467105888815026E-2</v>
      </c>
      <c r="Y527" s="5">
        <f t="shared" si="686"/>
        <v>2.5852855653226675E-2</v>
      </c>
      <c r="Z527" s="5">
        <f t="shared" si="687"/>
        <v>2.2381410271580332E-2</v>
      </c>
      <c r="AA527" s="5">
        <f t="shared" si="688"/>
        <v>3.1845597495487793E-2</v>
      </c>
      <c r="AB527" s="5">
        <f t="shared" si="689"/>
        <v>2.2655902097741477E-2</v>
      </c>
      <c r="AC527" s="5">
        <f t="shared" si="690"/>
        <v>1.1915130954739236E-3</v>
      </c>
      <c r="AD527" s="5">
        <f t="shared" si="691"/>
        <v>1.1829622787426669E-2</v>
      </c>
      <c r="AE527" s="5">
        <f t="shared" si="692"/>
        <v>1.4750464195667647E-2</v>
      </c>
      <c r="AF527" s="5">
        <f t="shared" si="693"/>
        <v>9.1962439503535196E-3</v>
      </c>
      <c r="AG527" s="5">
        <f t="shared" si="694"/>
        <v>3.8222933946378428E-3</v>
      </c>
      <c r="AH527" s="5">
        <f t="shared" si="695"/>
        <v>6.976895983749903E-3</v>
      </c>
      <c r="AI527" s="5">
        <f t="shared" si="696"/>
        <v>9.9271412556388751E-3</v>
      </c>
      <c r="AJ527" s="5">
        <f t="shared" si="697"/>
        <v>7.0624625721050459E-3</v>
      </c>
      <c r="AK527" s="5">
        <f t="shared" si="698"/>
        <v>3.3496301568894855E-3</v>
      </c>
      <c r="AL527" s="5">
        <f t="shared" si="699"/>
        <v>8.4558166179421677E-5</v>
      </c>
      <c r="AM527" s="5">
        <f t="shared" si="700"/>
        <v>3.3663777325970974E-3</v>
      </c>
      <c r="AN527" s="5">
        <f t="shared" si="701"/>
        <v>4.1975669982092512E-3</v>
      </c>
      <c r="AO527" s="5">
        <f t="shared" si="702"/>
        <v>2.6169922248835491E-3</v>
      </c>
      <c r="AP527" s="5">
        <f t="shared" si="703"/>
        <v>1.0877171320152347E-3</v>
      </c>
      <c r="AQ527" s="5">
        <f t="shared" si="704"/>
        <v>3.3907109506183994E-4</v>
      </c>
      <c r="AR527" s="5">
        <f t="shared" si="705"/>
        <v>1.7399110056929743E-3</v>
      </c>
      <c r="AS527" s="5">
        <f t="shared" si="706"/>
        <v>2.4756485356789578E-3</v>
      </c>
      <c r="AT527" s="5">
        <f t="shared" si="707"/>
        <v>1.761249757072595E-3</v>
      </c>
      <c r="AU527" s="5">
        <f t="shared" si="708"/>
        <v>8.3533685876174802E-4</v>
      </c>
      <c r="AV527" s="5">
        <f t="shared" si="709"/>
        <v>2.9714170213673309E-4</v>
      </c>
      <c r="AW527" s="5">
        <f t="shared" si="710"/>
        <v>4.1672523451640814E-6</v>
      </c>
      <c r="AX527" s="5">
        <f t="shared" si="711"/>
        <v>7.9831363759195833E-4</v>
      </c>
      <c r="AY527" s="5">
        <f t="shared" si="712"/>
        <v>9.9542453211011787E-4</v>
      </c>
      <c r="AZ527" s="5">
        <f t="shared" si="713"/>
        <v>6.2060194920101697E-4</v>
      </c>
      <c r="BA527" s="5">
        <f t="shared" si="714"/>
        <v>2.5794473743154987E-4</v>
      </c>
      <c r="BB527" s="5">
        <f t="shared" si="715"/>
        <v>8.040840951388948E-5</v>
      </c>
      <c r="BC527" s="5">
        <f t="shared" si="716"/>
        <v>2.0052395361681948E-5</v>
      </c>
      <c r="BD527" s="5">
        <f t="shared" si="717"/>
        <v>3.6158514172855781E-4</v>
      </c>
      <c r="BE527" s="5">
        <f t="shared" si="718"/>
        <v>5.1448477750564478E-4</v>
      </c>
      <c r="BF527" s="5">
        <f t="shared" si="719"/>
        <v>3.6601972224254076E-4</v>
      </c>
      <c r="BG527" s="5">
        <f t="shared" si="720"/>
        <v>1.7359818719357766E-4</v>
      </c>
      <c r="BH527" s="5">
        <f t="shared" si="721"/>
        <v>6.1751448280415581E-5</v>
      </c>
      <c r="BI527" s="5">
        <f t="shared" si="722"/>
        <v>1.7572724353287072E-5</v>
      </c>
      <c r="BJ527" s="8">
        <f t="shared" si="723"/>
        <v>0.41066227767758418</v>
      </c>
      <c r="BK527" s="8">
        <f t="shared" si="724"/>
        <v>0.25968821111403573</v>
      </c>
      <c r="BL527" s="8">
        <f t="shared" si="725"/>
        <v>0.30726059077303142</v>
      </c>
      <c r="BM527" s="8">
        <f t="shared" si="726"/>
        <v>0.49794229487682407</v>
      </c>
      <c r="BN527" s="8">
        <f t="shared" si="727"/>
        <v>0.5010589376796426</v>
      </c>
    </row>
    <row r="528" spans="1:66" x14ac:dyDescent="0.25">
      <c r="A528" t="s">
        <v>99</v>
      </c>
      <c r="B528" t="s">
        <v>108</v>
      </c>
      <c r="C528" t="s">
        <v>117</v>
      </c>
      <c r="D528" t="s">
        <v>500</v>
      </c>
      <c r="E528">
        <f>VLOOKUP(A528,home!$A$2:$E$405,3,FALSE)</f>
        <v>1.3320158102766799</v>
      </c>
      <c r="F528">
        <f>VLOOKUP(B528,home!$B$2:$E$405,3,FALSE)</f>
        <v>0.85</v>
      </c>
      <c r="G528">
        <f>VLOOKUP(C528,away!$B$2:$E$405,4,FALSE)</f>
        <v>1.04</v>
      </c>
      <c r="H528">
        <f>VLOOKUP(A528,away!$A$2:$E$405,3,FALSE)</f>
        <v>1.25494071146245</v>
      </c>
      <c r="I528">
        <f>VLOOKUP(C528,away!$B$2:$E$405,3,FALSE)</f>
        <v>0.75</v>
      </c>
      <c r="J528">
        <f>VLOOKUP(B528,home!$B$2:$E$405,4,FALSE)</f>
        <v>0.57999999999999996</v>
      </c>
      <c r="K528" s="3">
        <f t="shared" si="672"/>
        <v>1.1775019762845851</v>
      </c>
      <c r="L528" s="3">
        <f t="shared" si="673"/>
        <v>0.54589920948616566</v>
      </c>
      <c r="M528" s="5">
        <f t="shared" si="674"/>
        <v>0.17845814522834849</v>
      </c>
      <c r="N528" s="5">
        <f t="shared" si="675"/>
        <v>0.21013481869046186</v>
      </c>
      <c r="O528" s="5">
        <f t="shared" si="676"/>
        <v>9.7420160406522779E-2</v>
      </c>
      <c r="P528" s="5">
        <f t="shared" si="677"/>
        <v>0.11471243140864186</v>
      </c>
      <c r="Q528" s="5">
        <f t="shared" si="678"/>
        <v>0.12371708214711093</v>
      </c>
      <c r="R528" s="5">
        <f t="shared" si="679"/>
        <v>2.6590794276968116E-2</v>
      </c>
      <c r="S528" s="5">
        <f t="shared" si="680"/>
        <v>1.8434213107567415E-2</v>
      </c>
      <c r="T528" s="5">
        <f t="shared" si="681"/>
        <v>6.7537057344042861E-2</v>
      </c>
      <c r="U528" s="5">
        <f t="shared" si="682"/>
        <v>3.1310712812106789E-2</v>
      </c>
      <c r="V528" s="5">
        <f t="shared" si="683"/>
        <v>1.316607135570022E-3</v>
      </c>
      <c r="W528" s="5">
        <f t="shared" si="684"/>
        <v>4.8559036242795152E-2</v>
      </c>
      <c r="X528" s="5">
        <f t="shared" si="685"/>
        <v>2.6508339498351938E-2</v>
      </c>
      <c r="Y528" s="5">
        <f t="shared" si="686"/>
        <v>7.235440788470611E-3</v>
      </c>
      <c r="Z528" s="5">
        <f t="shared" si="687"/>
        <v>4.8386311918020512E-3</v>
      </c>
      <c r="AA528" s="5">
        <f t="shared" si="688"/>
        <v>5.6974977908591526E-3</v>
      </c>
      <c r="AB528" s="5">
        <f t="shared" si="689"/>
        <v>3.3544074543068554E-3</v>
      </c>
      <c r="AC528" s="5">
        <f t="shared" si="690"/>
        <v>5.289447756011311E-5</v>
      </c>
      <c r="AD528" s="5">
        <f t="shared" si="691"/>
        <v>1.4294590285591522E-2</v>
      </c>
      <c r="AE528" s="5">
        <f t="shared" si="692"/>
        <v>7.803405536833034E-3</v>
      </c>
      <c r="AF528" s="5">
        <f t="shared" si="693"/>
        <v>2.1299364569285603E-3</v>
      </c>
      <c r="AG528" s="5">
        <f t="shared" si="694"/>
        <v>3.8757687603102191E-4</v>
      </c>
      <c r="AH528" s="5">
        <f t="shared" si="695"/>
        <v>6.6035123564996069E-4</v>
      </c>
      <c r="AI528" s="5">
        <f t="shared" si="696"/>
        <v>7.7756488501979639E-4</v>
      </c>
      <c r="AJ528" s="5">
        <f t="shared" si="697"/>
        <v>4.5779209440015333E-4</v>
      </c>
      <c r="AK528" s="5">
        <f t="shared" si="698"/>
        <v>1.7968369862787995E-4</v>
      </c>
      <c r="AL528" s="5">
        <f t="shared" si="699"/>
        <v>1.360017301815274E-6</v>
      </c>
      <c r="AM528" s="5">
        <f t="shared" si="700"/>
        <v>3.3663816622924881E-3</v>
      </c>
      <c r="AN528" s="5">
        <f t="shared" si="701"/>
        <v>1.8377050882741933E-3</v>
      </c>
      <c r="AO528" s="5">
        <f t="shared" si="702"/>
        <v>5.0160087747879313E-4</v>
      </c>
      <c r="AP528" s="5">
        <f t="shared" si="703"/>
        <v>9.1274507497746742E-5</v>
      </c>
      <c r="AQ528" s="5">
        <f t="shared" si="704"/>
        <v>1.2456670372314758E-5</v>
      </c>
      <c r="AR528" s="5">
        <f t="shared" si="705"/>
        <v>7.2097043504905269E-5</v>
      </c>
      <c r="AS528" s="5">
        <f t="shared" si="706"/>
        <v>8.4894411211301667E-5</v>
      </c>
      <c r="AT528" s="5">
        <f t="shared" si="707"/>
        <v>4.9981668488411986E-5</v>
      </c>
      <c r="AU528" s="5">
        <f t="shared" si="708"/>
        <v>1.9617837807702024E-5</v>
      </c>
      <c r="AV528" s="5">
        <f t="shared" si="709"/>
        <v>5.7750106972498967E-6</v>
      </c>
      <c r="AW528" s="5">
        <f t="shared" si="710"/>
        <v>2.4283766190887946E-8</v>
      </c>
      <c r="AX528" s="5">
        <f t="shared" si="711"/>
        <v>6.6065351004626486E-4</v>
      </c>
      <c r="AY528" s="5">
        <f t="shared" si="712"/>
        <v>3.6065022887851657E-4</v>
      </c>
      <c r="AZ528" s="5">
        <f t="shared" si="713"/>
        <v>9.8439337422893429E-5</v>
      </c>
      <c r="BA528" s="5">
        <f t="shared" si="714"/>
        <v>1.7912652160499819E-5</v>
      </c>
      <c r="BB528" s="5">
        <f t="shared" si="715"/>
        <v>2.4446256635543766E-6</v>
      </c>
      <c r="BC528" s="5">
        <f t="shared" si="716"/>
        <v>2.6690384344478553E-7</v>
      </c>
      <c r="BD528" s="5">
        <f t="shared" si="717"/>
        <v>6.5596198426029109E-6</v>
      </c>
      <c r="BE528" s="5">
        <f t="shared" si="718"/>
        <v>7.7239653283405061E-6</v>
      </c>
      <c r="BF528" s="5">
        <f t="shared" si="719"/>
        <v>4.5474922194372807E-6</v>
      </c>
      <c r="BG528" s="5">
        <f t="shared" si="720"/>
        <v>1.7848936918420572E-6</v>
      </c>
      <c r="BH528" s="5">
        <f t="shared" si="721"/>
        <v>5.2542896240047793E-7</v>
      </c>
      <c r="BI528" s="5">
        <f t="shared" si="722"/>
        <v>1.2373872832474429E-7</v>
      </c>
      <c r="BJ528" s="8">
        <f t="shared" si="723"/>
        <v>0.51525706993054832</v>
      </c>
      <c r="BK528" s="8">
        <f t="shared" si="724"/>
        <v>0.31333630160386827</v>
      </c>
      <c r="BL528" s="8">
        <f t="shared" si="725"/>
        <v>0.16670259576494398</v>
      </c>
      <c r="BM528" s="8">
        <f t="shared" si="726"/>
        <v>0.24874054038799612</v>
      </c>
      <c r="BN528" s="8">
        <f t="shared" si="727"/>
        <v>0.75103343215805407</v>
      </c>
    </row>
    <row r="529" spans="1:66" x14ac:dyDescent="0.25">
      <c r="A529" t="s">
        <v>99</v>
      </c>
      <c r="B529" t="s">
        <v>110</v>
      </c>
      <c r="C529" t="s">
        <v>101</v>
      </c>
      <c r="D529" t="s">
        <v>500</v>
      </c>
      <c r="E529">
        <f>VLOOKUP(A529,home!$A$2:$E$405,3,FALSE)</f>
        <v>1.3320158102766799</v>
      </c>
      <c r="F529">
        <f>VLOOKUP(B529,home!$B$2:$E$405,3,FALSE)</f>
        <v>0.99</v>
      </c>
      <c r="G529">
        <f>VLOOKUP(C529,away!$B$2:$E$405,4,FALSE)</f>
        <v>0.55000000000000004</v>
      </c>
      <c r="H529">
        <f>VLOOKUP(A529,away!$A$2:$E$405,3,FALSE)</f>
        <v>1.25494071146245</v>
      </c>
      <c r="I529">
        <f>VLOOKUP(C529,away!$B$2:$E$405,3,FALSE)</f>
        <v>1.19</v>
      </c>
      <c r="J529">
        <f>VLOOKUP(B529,home!$B$2:$E$405,4,FALSE)</f>
        <v>0.47</v>
      </c>
      <c r="K529" s="3">
        <f t="shared" si="672"/>
        <v>0.7252826086956522</v>
      </c>
      <c r="L529" s="3">
        <f t="shared" si="673"/>
        <v>0.70188833992094823</v>
      </c>
      <c r="M529" s="5">
        <f t="shared" si="674"/>
        <v>0.23998689804329154</v>
      </c>
      <c r="N529" s="5">
        <f t="shared" si="675"/>
        <v>0.17405832346561598</v>
      </c>
      <c r="O529" s="5">
        <f t="shared" si="676"/>
        <v>0.16844400547038374</v>
      </c>
      <c r="P529" s="5">
        <f t="shared" si="677"/>
        <v>0.12216950770670462</v>
      </c>
      <c r="Q529" s="5">
        <f t="shared" si="678"/>
        <v>6.3120737454166811E-2</v>
      </c>
      <c r="R529" s="5">
        <f t="shared" si="679"/>
        <v>5.9114441684621384E-2</v>
      </c>
      <c r="S529" s="5">
        <f t="shared" si="680"/>
        <v>1.5548128600968616E-2</v>
      </c>
      <c r="T529" s="5">
        <f t="shared" si="681"/>
        <v>4.4303709626291154E-2</v>
      </c>
      <c r="U529" s="5">
        <f t="shared" si="682"/>
        <v>4.2874676476609197E-2</v>
      </c>
      <c r="V529" s="5">
        <f t="shared" si="683"/>
        <v>8.794494997797828E-4</v>
      </c>
      <c r="W529" s="5">
        <f t="shared" si="684"/>
        <v>1.5260124374517155E-2</v>
      </c>
      <c r="X529" s="5">
        <f t="shared" si="685"/>
        <v>1.0710903364217043E-2</v>
      </c>
      <c r="Y529" s="5">
        <f t="shared" si="686"/>
        <v>3.7589290906819999E-3</v>
      </c>
      <c r="Z529" s="5">
        <f t="shared" si="687"/>
        <v>1.3830579113124202E-2</v>
      </c>
      <c r="AA529" s="5">
        <f t="shared" si="688"/>
        <v>1.003107849893832E-2</v>
      </c>
      <c r="AB529" s="5">
        <f t="shared" si="689"/>
        <v>3.6376833908704264E-3</v>
      </c>
      <c r="AC529" s="5">
        <f t="shared" si="690"/>
        <v>2.7981192233050077E-5</v>
      </c>
      <c r="AD529" s="5">
        <f t="shared" si="691"/>
        <v>2.766975703842477E-3</v>
      </c>
      <c r="AE529" s="5">
        <f t="shared" si="692"/>
        <v>1.9421079833715931E-3</v>
      </c>
      <c r="AF529" s="5">
        <f t="shared" si="693"/>
        <v>6.8157147419795408E-4</v>
      </c>
      <c r="AG529" s="5">
        <f t="shared" si="694"/>
        <v>1.5946235685409179E-4</v>
      </c>
      <c r="AH529" s="5">
        <f t="shared" si="695"/>
        <v>2.4268805534640213E-3</v>
      </c>
      <c r="AI529" s="5">
        <f t="shared" si="696"/>
        <v>1.7601742588091334E-3</v>
      </c>
      <c r="AJ529" s="5">
        <f t="shared" si="697"/>
        <v>6.3831188909401219E-4</v>
      </c>
      <c r="AK529" s="5">
        <f t="shared" si="698"/>
        <v>1.54318837361185E-4</v>
      </c>
      <c r="AL529" s="5">
        <f t="shared" si="699"/>
        <v>5.697725180883399E-7</v>
      </c>
      <c r="AM529" s="5">
        <f t="shared" si="700"/>
        <v>4.0136787133607216E-4</v>
      </c>
      <c r="AN529" s="5">
        <f t="shared" si="701"/>
        <v>2.8171542890968038E-4</v>
      </c>
      <c r="AO529" s="5">
        <f t="shared" si="702"/>
        <v>9.8866387363766739E-5</v>
      </c>
      <c r="AP529" s="5">
        <f t="shared" si="703"/>
        <v>2.3131054833578551E-5</v>
      </c>
      <c r="AQ529" s="5">
        <f t="shared" si="704"/>
        <v>4.0588544194402184E-6</v>
      </c>
      <c r="AR529" s="5">
        <f t="shared" si="705"/>
        <v>3.4067983257145891E-4</v>
      </c>
      <c r="AS529" s="5">
        <f t="shared" si="706"/>
        <v>2.4708915769742573E-4</v>
      </c>
      <c r="AT529" s="5">
        <f t="shared" si="707"/>
        <v>8.9604734437600164E-5</v>
      </c>
      <c r="AU529" s="5">
        <f t="shared" si="708"/>
        <v>2.1662918514794595E-5</v>
      </c>
      <c r="AV529" s="5">
        <f t="shared" si="709"/>
        <v>3.927934513092891E-6</v>
      </c>
      <c r="AW529" s="5">
        <f t="shared" si="710"/>
        <v>8.0570171639473192E-9</v>
      </c>
      <c r="AX529" s="5">
        <f t="shared" si="711"/>
        <v>4.8517522794874533E-5</v>
      </c>
      <c r="AY529" s="5">
        <f t="shared" si="712"/>
        <v>3.4053883531571243E-5</v>
      </c>
      <c r="AZ529" s="5">
        <f t="shared" si="713"/>
        <v>1.195101188991793E-5</v>
      </c>
      <c r="BA529" s="5">
        <f t="shared" si="714"/>
        <v>2.7960919652633368E-6</v>
      </c>
      <c r="BB529" s="5">
        <f t="shared" si="715"/>
        <v>4.9063608694124614E-7</v>
      </c>
      <c r="BC529" s="5">
        <f t="shared" si="716"/>
        <v>6.8874349713700281E-8</v>
      </c>
      <c r="BD529" s="5">
        <f t="shared" si="717"/>
        <v>3.9853200354687965E-5</v>
      </c>
      <c r="BE529" s="5">
        <f t="shared" si="718"/>
        <v>2.8904833118118577E-5</v>
      </c>
      <c r="BF529" s="5">
        <f t="shared" si="719"/>
        <v>1.0482086383910762E-5</v>
      </c>
      <c r="BG529" s="5">
        <f t="shared" si="720"/>
        <v>2.5341583190319911E-6</v>
      </c>
      <c r="BH529" s="5">
        <f t="shared" si="721"/>
        <v>4.5949523911882776E-7</v>
      </c>
      <c r="BI529" s="5">
        <f t="shared" si="722"/>
        <v>6.6652781142267198E-8</v>
      </c>
      <c r="BJ529" s="8">
        <f t="shared" si="723"/>
        <v>0.31766986251123713</v>
      </c>
      <c r="BK529" s="8">
        <f t="shared" si="724"/>
        <v>0.37864658869902734</v>
      </c>
      <c r="BL529" s="8">
        <f t="shared" si="725"/>
        <v>0.28986683606408187</v>
      </c>
      <c r="BM529" s="8">
        <f t="shared" si="726"/>
        <v>0.17308590673617194</v>
      </c>
      <c r="BN529" s="8">
        <f t="shared" si="727"/>
        <v>0.82689391382478417</v>
      </c>
    </row>
    <row r="530" spans="1:66" x14ac:dyDescent="0.25">
      <c r="A530" t="s">
        <v>99</v>
      </c>
      <c r="B530" t="s">
        <v>114</v>
      </c>
      <c r="C530" t="s">
        <v>103</v>
      </c>
      <c r="D530" t="s">
        <v>500</v>
      </c>
      <c r="E530">
        <f>VLOOKUP(A530,home!$A$2:$E$405,3,FALSE)</f>
        <v>1.3320158102766799</v>
      </c>
      <c r="F530">
        <f>VLOOKUP(B530,home!$B$2:$E$405,3,FALSE)</f>
        <v>1.68</v>
      </c>
      <c r="G530">
        <f>VLOOKUP(C530,away!$B$2:$E$405,4,FALSE)</f>
        <v>0.99</v>
      </c>
      <c r="H530">
        <f>VLOOKUP(A530,away!$A$2:$E$405,3,FALSE)</f>
        <v>1.25494071146245</v>
      </c>
      <c r="I530">
        <f>VLOOKUP(C530,away!$B$2:$E$405,3,FALSE)</f>
        <v>1.06</v>
      </c>
      <c r="J530">
        <f>VLOOKUP(B530,home!$B$2:$E$405,4,FALSE)</f>
        <v>0.65</v>
      </c>
      <c r="K530" s="3">
        <f t="shared" si="672"/>
        <v>2.2154086956521737</v>
      </c>
      <c r="L530" s="3">
        <f t="shared" si="673"/>
        <v>0.86465415019762815</v>
      </c>
      <c r="M530" s="5">
        <f t="shared" si="674"/>
        <v>4.5956368391262298E-2</v>
      </c>
      <c r="N530" s="5">
        <f t="shared" si="675"/>
        <v>0.10181213815459718</v>
      </c>
      <c r="O530" s="5">
        <f t="shared" si="676"/>
        <v>3.9736364657516038E-2</v>
      </c>
      <c r="P530" s="5">
        <f t="shared" si="677"/>
        <v>8.8032287795866734E-2</v>
      </c>
      <c r="Q530" s="5">
        <f t="shared" si="678"/>
        <v>0.11277774809531756</v>
      </c>
      <c r="R530" s="5">
        <f t="shared" si="679"/>
        <v>1.7179106307443799E-2</v>
      </c>
      <c r="S530" s="5">
        <f t="shared" si="680"/>
        <v>4.2157833429064866E-2</v>
      </c>
      <c r="T530" s="5">
        <f t="shared" si="681"/>
        <v>9.7513747940558962E-2</v>
      </c>
      <c r="U530" s="5">
        <f t="shared" si="682"/>
        <v>3.8058741497044093E-2</v>
      </c>
      <c r="V530" s="5">
        <f t="shared" si="683"/>
        <v>8.9728841488200973E-3</v>
      </c>
      <c r="W530" s="5">
        <f t="shared" si="684"/>
        <v>8.3282934602145614E-2</v>
      </c>
      <c r="X530" s="5">
        <f t="shared" si="685"/>
        <v>7.2010935044382843E-2</v>
      </c>
      <c r="Y530" s="5">
        <f t="shared" si="686"/>
        <v>3.1132276922868726E-2</v>
      </c>
      <c r="Z530" s="5">
        <f t="shared" si="687"/>
        <v>4.9513285218058447E-3</v>
      </c>
      <c r="AA530" s="5">
        <f t="shared" si="688"/>
        <v>1.0969216262239291E-2</v>
      </c>
      <c r="AB530" s="5">
        <f t="shared" si="689"/>
        <v>1.2150648545927081E-2</v>
      </c>
      <c r="AC530" s="5">
        <f t="shared" si="690"/>
        <v>1.0742574253023527E-3</v>
      </c>
      <c r="AD530" s="5">
        <f t="shared" si="691"/>
        <v>4.612643437925619E-2</v>
      </c>
      <c r="AE530" s="5">
        <f t="shared" si="692"/>
        <v>3.9883412919842418E-2</v>
      </c>
      <c r="AF530" s="5">
        <f t="shared" si="693"/>
        <v>1.7242679252593724E-2</v>
      </c>
      <c r="AG530" s="5">
        <f t="shared" si="694"/>
        <v>4.969651392093901E-3</v>
      </c>
      <c r="AH530" s="5">
        <f t="shared" si="695"/>
        <v>1.0702966888428273E-3</v>
      </c>
      <c r="AI530" s="5">
        <f t="shared" si="696"/>
        <v>2.3711445913901287E-3</v>
      </c>
      <c r="AJ530" s="5">
        <f t="shared" si="697"/>
        <v>2.6265271732071561E-3</v>
      </c>
      <c r="AK530" s="5">
        <f t="shared" si="698"/>
        <v>1.9396103796299519E-3</v>
      </c>
      <c r="AL530" s="5">
        <f t="shared" si="699"/>
        <v>8.2312281967905995E-5</v>
      </c>
      <c r="AM530" s="5">
        <f t="shared" si="700"/>
        <v>2.0437780764646717E-2</v>
      </c>
      <c r="AN530" s="5">
        <f t="shared" si="701"/>
        <v>1.7671611958981034E-2</v>
      </c>
      <c r="AO530" s="5">
        <f t="shared" si="702"/>
        <v>7.6399163105074948E-3</v>
      </c>
      <c r="AP530" s="5">
        <f t="shared" si="703"/>
        <v>2.2019617816809527E-3</v>
      </c>
      <c r="AQ530" s="5">
        <f t="shared" si="704"/>
        <v>4.7598384827674971E-4</v>
      </c>
      <c r="AR530" s="5">
        <f t="shared" si="705"/>
        <v>1.8508729479014611E-4</v>
      </c>
      <c r="AS530" s="5">
        <f t="shared" si="706"/>
        <v>4.1004400233282694E-4</v>
      </c>
      <c r="AT530" s="5">
        <f t="shared" si="707"/>
        <v>4.5420752418408257E-4</v>
      </c>
      <c r="AU530" s="5">
        <f t="shared" si="708"/>
        <v>3.3541843290268715E-4</v>
      </c>
      <c r="AV530" s="5">
        <f t="shared" si="709"/>
        <v>1.8577222823365963E-4</v>
      </c>
      <c r="AW530" s="5">
        <f t="shared" si="710"/>
        <v>4.3798418351228369E-6</v>
      </c>
      <c r="AX530" s="5">
        <f t="shared" si="711"/>
        <v>7.5463395376385075E-3</v>
      </c>
      <c r="AY530" s="5">
        <f t="shared" si="712"/>
        <v>6.5249738000195852E-3</v>
      </c>
      <c r="AZ530" s="5">
        <f t="shared" si="713"/>
        <v>2.8209228380588615E-3</v>
      </c>
      <c r="BA530" s="5">
        <f t="shared" si="714"/>
        <v>8.1304087977162221E-4</v>
      </c>
      <c r="BB530" s="5">
        <f t="shared" si="715"/>
        <v>1.7574979274371594E-4</v>
      </c>
      <c r="BC530" s="5">
        <f t="shared" si="716"/>
        <v>3.0392557538445411E-5</v>
      </c>
      <c r="BD530" s="5">
        <f t="shared" si="717"/>
        <v>2.6672749598191934E-5</v>
      </c>
      <c r="BE530" s="5">
        <f t="shared" si="718"/>
        <v>5.9091041396787434E-5</v>
      </c>
      <c r="BF530" s="5">
        <f t="shared" si="719"/>
        <v>6.5455403472792736E-5</v>
      </c>
      <c r="BG530" s="5">
        <f t="shared" si="720"/>
        <v>4.8336823343682166E-5</v>
      </c>
      <c r="BH530" s="5">
        <f t="shared" si="721"/>
        <v>2.6771454688949122E-5</v>
      </c>
      <c r="BI530" s="5">
        <f t="shared" si="722"/>
        <v>1.1861942702631213E-5</v>
      </c>
      <c r="BJ530" s="8">
        <f t="shared" si="723"/>
        <v>0.67309063277352099</v>
      </c>
      <c r="BK530" s="8">
        <f t="shared" si="724"/>
        <v>0.19280091727230383</v>
      </c>
      <c r="BL530" s="8">
        <f t="shared" si="725"/>
        <v>0.12791037500088681</v>
      </c>
      <c r="BM530" s="8">
        <f t="shared" si="726"/>
        <v>0.58673864620832938</v>
      </c>
      <c r="BN530" s="8">
        <f t="shared" si="727"/>
        <v>0.40549401340200358</v>
      </c>
    </row>
    <row r="531" spans="1:66" x14ac:dyDescent="0.25">
      <c r="A531" t="s">
        <v>99</v>
      </c>
      <c r="B531" t="s">
        <v>116</v>
      </c>
      <c r="C531" t="s">
        <v>105</v>
      </c>
      <c r="D531" t="s">
        <v>500</v>
      </c>
      <c r="E531">
        <f>VLOOKUP(A531,home!$A$2:$E$405,3,FALSE)</f>
        <v>1.3320158102766799</v>
      </c>
      <c r="F531">
        <f>VLOOKUP(B531,home!$B$2:$E$405,3,FALSE)</f>
        <v>1.02</v>
      </c>
      <c r="G531">
        <f>VLOOKUP(C531,away!$B$2:$E$405,4,FALSE)</f>
        <v>0.61</v>
      </c>
      <c r="H531">
        <f>VLOOKUP(A531,away!$A$2:$E$405,3,FALSE)</f>
        <v>1.25494071146245</v>
      </c>
      <c r="I531">
        <f>VLOOKUP(C531,away!$B$2:$E$405,3,FALSE)</f>
        <v>1.1299999999999999</v>
      </c>
      <c r="J531">
        <f>VLOOKUP(B531,home!$B$2:$E$405,4,FALSE)</f>
        <v>1.3</v>
      </c>
      <c r="K531" s="3">
        <f t="shared" si="672"/>
        <v>0.82878023715415017</v>
      </c>
      <c r="L531" s="3">
        <f t="shared" si="673"/>
        <v>1.8435079051383392</v>
      </c>
      <c r="M531" s="5">
        <f t="shared" si="674"/>
        <v>6.9093947513882079E-2</v>
      </c>
      <c r="N531" s="5">
        <f t="shared" si="675"/>
        <v>5.7263698206471599E-2</v>
      </c>
      <c r="O531" s="5">
        <f t="shared" si="676"/>
        <v>0.12737523843905507</v>
      </c>
      <c r="P531" s="5">
        <f t="shared" si="677"/>
        <v>0.1055660803210865</v>
      </c>
      <c r="Q531" s="5">
        <f t="shared" si="678"/>
        <v>2.3729510689941599E-2</v>
      </c>
      <c r="R531" s="5">
        <f t="shared" si="679"/>
        <v>0.11740862949063952</v>
      </c>
      <c r="S531" s="5">
        <f t="shared" si="680"/>
        <v>4.032262490183762E-2</v>
      </c>
      <c r="T531" s="5">
        <f t="shared" si="681"/>
        <v>4.3745540541972057E-2</v>
      </c>
      <c r="U531" s="5">
        <f t="shared" si="682"/>
        <v>9.7305951793195969E-2</v>
      </c>
      <c r="V531" s="5">
        <f t="shared" si="683"/>
        <v>6.8452714863165044E-3</v>
      </c>
      <c r="W531" s="5">
        <f t="shared" si="684"/>
        <v>6.5555164990539162E-3</v>
      </c>
      <c r="X531" s="5">
        <f t="shared" si="685"/>
        <v>1.2085146488270701E-2</v>
      </c>
      <c r="Y531" s="5">
        <f t="shared" si="686"/>
        <v>1.1139531542940945E-2</v>
      </c>
      <c r="Z531" s="5">
        <f t="shared" si="687"/>
        <v>7.214791219915076E-2</v>
      </c>
      <c r="AA531" s="5">
        <f t="shared" si="688"/>
        <v>5.9794763782588974E-2</v>
      </c>
      <c r="AB531" s="5">
        <f t="shared" si="689"/>
        <v>2.4778359254155231E-2</v>
      </c>
      <c r="AC531" s="5">
        <f t="shared" si="690"/>
        <v>6.5366477957326118E-4</v>
      </c>
      <c r="AD531" s="5">
        <f t="shared" si="691"/>
        <v>1.3582706296884617E-3</v>
      </c>
      <c r="AE531" s="5">
        <f t="shared" si="692"/>
        <v>2.5039826431479083E-3</v>
      </c>
      <c r="AF531" s="5">
        <f t="shared" si="693"/>
        <v>2.3080558984861824E-3</v>
      </c>
      <c r="AG531" s="5">
        <f t="shared" si="694"/>
        <v>1.4183064314534832E-3</v>
      </c>
      <c r="AH531" s="5">
        <f t="shared" si="695"/>
        <v>3.3251311619590322E-2</v>
      </c>
      <c r="AI531" s="5">
        <f t="shared" si="696"/>
        <v>2.7558029929770616E-2</v>
      </c>
      <c r="AJ531" s="5">
        <f t="shared" si="697"/>
        <v>1.1419775290348226E-2</v>
      </c>
      <c r="AK531" s="5">
        <f t="shared" si="698"/>
        <v>3.1548280244606368E-3</v>
      </c>
      <c r="AL531" s="5">
        <f t="shared" si="699"/>
        <v>3.9948407121843492E-5</v>
      </c>
      <c r="AM531" s="5">
        <f t="shared" si="700"/>
        <v>2.2514157091854409E-4</v>
      </c>
      <c r="AN531" s="5">
        <f t="shared" si="701"/>
        <v>4.1505026576359996E-4</v>
      </c>
      <c r="AO531" s="5">
        <f t="shared" si="702"/>
        <v>3.8257422298248279E-4</v>
      </c>
      <c r="AP531" s="5">
        <f t="shared" si="703"/>
        <v>2.3509286812345488E-4</v>
      </c>
      <c r="AQ531" s="5">
        <f t="shared" si="704"/>
        <v>1.0834889020680858E-4</v>
      </c>
      <c r="AR531" s="5">
        <f t="shared" si="705"/>
        <v>1.2259811165386606E-2</v>
      </c>
      <c r="AS531" s="5">
        <f t="shared" si="706"/>
        <v>1.0160689205114211E-2</v>
      </c>
      <c r="AT531" s="5">
        <f t="shared" si="707"/>
        <v>4.2104892045320835E-3</v>
      </c>
      <c r="AU531" s="5">
        <f t="shared" si="708"/>
        <v>1.1631900804890301E-3</v>
      </c>
      <c r="AV531" s="5">
        <f t="shared" si="709"/>
        <v>2.4100723769076326E-4</v>
      </c>
      <c r="AW531" s="5">
        <f t="shared" si="710"/>
        <v>1.6954358307564964E-6</v>
      </c>
      <c r="AX531" s="5">
        <f t="shared" si="711"/>
        <v>3.1098814089854813E-5</v>
      </c>
      <c r="AY531" s="5">
        <f t="shared" si="712"/>
        <v>5.7330909615074901E-5</v>
      </c>
      <c r="AZ531" s="5">
        <f t="shared" si="713"/>
        <v>5.2844992542081128E-5</v>
      </c>
      <c r="BA531" s="5">
        <f t="shared" si="714"/>
        <v>3.2473387166101044E-5</v>
      </c>
      <c r="BB531" s="5">
        <f t="shared" si="715"/>
        <v>1.4966236486831296E-5</v>
      </c>
      <c r="BC531" s="5">
        <f t="shared" si="716"/>
        <v>5.5180750547286644E-6</v>
      </c>
      <c r="BD531" s="5">
        <f t="shared" si="717"/>
        <v>3.7668431331489183E-3</v>
      </c>
      <c r="BE531" s="5">
        <f t="shared" si="718"/>
        <v>3.1218851452136428E-3</v>
      </c>
      <c r="BF531" s="5">
        <f t="shared" si="719"/>
        <v>1.2936783555090904E-3</v>
      </c>
      <c r="BG531" s="5">
        <f t="shared" si="720"/>
        <v>3.5739168476000508E-4</v>
      </c>
      <c r="BH531" s="5">
        <f t="shared" si="721"/>
        <v>7.4049791313079551E-5</v>
      </c>
      <c r="BI531" s="5">
        <f t="shared" si="722"/>
        <v>1.2274200721133883E-5</v>
      </c>
      <c r="BJ531" s="8">
        <f t="shared" si="723"/>
        <v>0.16366799980437644</v>
      </c>
      <c r="BK531" s="8">
        <f t="shared" si="724"/>
        <v>0.22257886831943291</v>
      </c>
      <c r="BL531" s="8">
        <f t="shared" si="725"/>
        <v>0.53870819682768312</v>
      </c>
      <c r="BM531" s="8">
        <f t="shared" si="726"/>
        <v>0.49661023701578255</v>
      </c>
      <c r="BN531" s="8">
        <f t="shared" si="727"/>
        <v>0.50043710466107638</v>
      </c>
    </row>
    <row r="532" spans="1:66" x14ac:dyDescent="0.25">
      <c r="A532" t="s">
        <v>122</v>
      </c>
      <c r="B532" t="s">
        <v>123</v>
      </c>
      <c r="C532" t="s">
        <v>132</v>
      </c>
      <c r="D532" t="s">
        <v>500</v>
      </c>
      <c r="E532">
        <f>VLOOKUP(A532,home!$A$2:$E$405,3,FALSE)</f>
        <v>1.2563600782778901</v>
      </c>
      <c r="F532">
        <f>VLOOKUP(B532,home!$B$2:$E$405,3,FALSE)</f>
        <v>1.1200000000000001</v>
      </c>
      <c r="G532">
        <f>VLOOKUP(C532,away!$B$2:$E$405,4,FALSE)</f>
        <v>1.1200000000000001</v>
      </c>
      <c r="H532">
        <f>VLOOKUP(A532,away!$A$2:$E$405,3,FALSE)</f>
        <v>1.0958904109589001</v>
      </c>
      <c r="I532">
        <f>VLOOKUP(C532,away!$B$2:$E$405,3,FALSE)</f>
        <v>1.0900000000000001</v>
      </c>
      <c r="J532">
        <f>VLOOKUP(B532,home!$B$2:$E$405,4,FALSE)</f>
        <v>1.24</v>
      </c>
      <c r="K532" s="3">
        <f t="shared" si="672"/>
        <v>1.5759780821917855</v>
      </c>
      <c r="L532" s="3">
        <f t="shared" si="673"/>
        <v>1.4812054794520495</v>
      </c>
      <c r="M532" s="5">
        <f t="shared" si="674"/>
        <v>4.7019937662165646E-2</v>
      </c>
      <c r="N532" s="5">
        <f t="shared" si="675"/>
        <v>7.4102391181597116E-2</v>
      </c>
      <c r="O532" s="5">
        <f t="shared" si="676"/>
        <v>6.964618930869354E-2</v>
      </c>
      <c r="P532" s="5">
        <f t="shared" si="677"/>
        <v>0.10976086785868087</v>
      </c>
      <c r="Q532" s="5">
        <f t="shared" si="678"/>
        <v>5.839187217009946E-2</v>
      </c>
      <c r="R532" s="5">
        <f t="shared" si="679"/>
        <v>5.1580158613495825E-2</v>
      </c>
      <c r="S532" s="5">
        <f t="shared" si="680"/>
        <v>6.405499832672433E-2</v>
      </c>
      <c r="T532" s="5">
        <f t="shared" si="681"/>
        <v>8.6490361013814951E-2</v>
      </c>
      <c r="U532" s="5">
        <f t="shared" si="682"/>
        <v>8.1289199450845243E-2</v>
      </c>
      <c r="V532" s="5">
        <f t="shared" si="683"/>
        <v>1.6614068548119223E-2</v>
      </c>
      <c r="W532" s="5">
        <f t="shared" si="684"/>
        <v>3.0674770239407081E-2</v>
      </c>
      <c r="X532" s="5">
        <f t="shared" si="685"/>
        <v>4.5435637759542423E-2</v>
      </c>
      <c r="Y532" s="5">
        <f t="shared" si="686"/>
        <v>3.364975780591635E-2</v>
      </c>
      <c r="Z532" s="5">
        <f t="shared" si="687"/>
        <v>2.5466937856438613E-2</v>
      </c>
      <c r="AA532" s="5">
        <f t="shared" si="688"/>
        <v>4.0135335882287501E-2</v>
      </c>
      <c r="AB532" s="5">
        <f t="shared" si="689"/>
        <v>3.1626204835945311E-2</v>
      </c>
      <c r="AC532" s="5">
        <f t="shared" si="690"/>
        <v>2.4239379521398602E-3</v>
      </c>
      <c r="AD532" s="5">
        <f t="shared" si="691"/>
        <v>1.2085691393393605E-2</v>
      </c>
      <c r="AE532" s="5">
        <f t="shared" si="692"/>
        <v>1.790139231486108E-2</v>
      </c>
      <c r="AF532" s="5">
        <f t="shared" si="693"/>
        <v>1.3257820193296523E-2</v>
      </c>
      <c r="AG532" s="5">
        <f t="shared" si="694"/>
        <v>6.5458519719669471E-3</v>
      </c>
      <c r="AH532" s="5">
        <f t="shared" si="695"/>
        <v>9.4304419744554221E-3</v>
      </c>
      <c r="AI532" s="5">
        <f t="shared" si="696"/>
        <v>1.4862169857123167E-2</v>
      </c>
      <c r="AJ532" s="5">
        <f t="shared" si="697"/>
        <v>1.171122697431877E-2</v>
      </c>
      <c r="AK532" s="5">
        <f t="shared" si="698"/>
        <v>6.1522123423665342E-3</v>
      </c>
      <c r="AL532" s="5">
        <f t="shared" si="699"/>
        <v>2.2633252742616325E-4</v>
      </c>
      <c r="AM532" s="5">
        <f t="shared" si="700"/>
        <v>3.809356948824442E-3</v>
      </c>
      <c r="AN532" s="5">
        <f t="shared" si="701"/>
        <v>5.6424403857875038E-3</v>
      </c>
      <c r="AO532" s="5">
        <f t="shared" si="702"/>
        <v>4.1788068084549941E-3</v>
      </c>
      <c r="AP532" s="5">
        <f t="shared" si="703"/>
        <v>2.0632238474183563E-3</v>
      </c>
      <c r="AQ532" s="5">
        <f t="shared" si="704"/>
        <v>7.6401461703305164E-4</v>
      </c>
      <c r="AR532" s="5">
        <f t="shared" si="705"/>
        <v>2.7936844652435974E-3</v>
      </c>
      <c r="AS532" s="5">
        <f t="shared" si="706"/>
        <v>4.402785485783588E-3</v>
      </c>
      <c r="AT532" s="5">
        <f t="shared" si="707"/>
        <v>3.4693467130935247E-3</v>
      </c>
      <c r="AU532" s="5">
        <f t="shared" si="708"/>
        <v>1.8225381264531692E-3</v>
      </c>
      <c r="AV532" s="5">
        <f t="shared" si="709"/>
        <v>7.1807003531226864E-4</v>
      </c>
      <c r="AW532" s="5">
        <f t="shared" si="710"/>
        <v>1.4676076120349061E-5</v>
      </c>
      <c r="AX532" s="5">
        <f t="shared" si="711"/>
        <v>1.0005771764320507E-3</v>
      </c>
      <c r="AY532" s="5">
        <f t="shared" si="712"/>
        <v>1.4820603963458135E-3</v>
      </c>
      <c r="AZ532" s="5">
        <f t="shared" si="713"/>
        <v>1.0976179899731479E-3</v>
      </c>
      <c r="BA532" s="5">
        <f t="shared" si="714"/>
        <v>5.4193259369779043E-4</v>
      </c>
      <c r="BB532" s="5">
        <f t="shared" si="715"/>
        <v>2.0067838181970699E-4</v>
      </c>
      <c r="BC532" s="5">
        <f t="shared" si="716"/>
        <v>5.944918375178416E-5</v>
      </c>
      <c r="BD532" s="5">
        <f t="shared" si="717"/>
        <v>6.8967012296314691E-4</v>
      </c>
      <c r="BE532" s="5">
        <f t="shared" si="718"/>
        <v>1.086904997732433E-3</v>
      </c>
      <c r="BF532" s="5">
        <f t="shared" si="719"/>
        <v>8.5646922692551354E-4</v>
      </c>
      <c r="BG532" s="5">
        <f t="shared" si="720"/>
        <v>4.4992557656878404E-4</v>
      </c>
      <c r="BH532" s="5">
        <f t="shared" si="721"/>
        <v>1.7726821182247635E-4</v>
      </c>
      <c r="BI532" s="5">
        <f t="shared" si="722"/>
        <v>5.5874163300310659E-5</v>
      </c>
      <c r="BJ532" s="8">
        <f t="shared" si="723"/>
        <v>0.39937570437343412</v>
      </c>
      <c r="BK532" s="8">
        <f t="shared" si="724"/>
        <v>0.2415822032716019</v>
      </c>
      <c r="BL532" s="8">
        <f t="shared" si="725"/>
        <v>0.33295567636473017</v>
      </c>
      <c r="BM532" s="8">
        <f t="shared" si="726"/>
        <v>0.58741172075124715</v>
      </c>
      <c r="BN532" s="8">
        <f t="shared" si="727"/>
        <v>0.4105014167947324</v>
      </c>
    </row>
    <row r="533" spans="1:66" x14ac:dyDescent="0.25">
      <c r="A533" t="s">
        <v>122</v>
      </c>
      <c r="B533" t="s">
        <v>125</v>
      </c>
      <c r="C533" t="s">
        <v>362</v>
      </c>
      <c r="D533" t="s">
        <v>500</v>
      </c>
      <c r="E533">
        <f>VLOOKUP(A533,home!$A$2:$E$405,3,FALSE)</f>
        <v>1.2563600782778901</v>
      </c>
      <c r="F533">
        <f>VLOOKUP(B533,home!$B$2:$E$405,3,FALSE)</f>
        <v>0.94</v>
      </c>
      <c r="G533">
        <f>VLOOKUP(C533,away!$B$2:$E$405,4,FALSE)</f>
        <v>0.87</v>
      </c>
      <c r="H533">
        <f>VLOOKUP(A533,away!$A$2:$E$405,3,FALSE)</f>
        <v>1.0958904109589001</v>
      </c>
      <c r="I533">
        <f>VLOOKUP(C533,away!$B$2:$E$405,3,FALSE)</f>
        <v>0.68</v>
      </c>
      <c r="J533">
        <f>VLOOKUP(B533,home!$B$2:$E$405,4,FALSE)</f>
        <v>0.87</v>
      </c>
      <c r="K533" s="3">
        <f t="shared" si="672"/>
        <v>1.0274512720156583</v>
      </c>
      <c r="L533" s="3">
        <f t="shared" si="673"/>
        <v>0.64832876712328524</v>
      </c>
      <c r="M533" s="5">
        <f t="shared" si="674"/>
        <v>0.18716212874096949</v>
      </c>
      <c r="N533" s="5">
        <f t="shared" si="675"/>
        <v>0.1922999672480675</v>
      </c>
      <c r="O533" s="5">
        <f t="shared" si="676"/>
        <v>0.12134259217880232</v>
      </c>
      <c r="P533" s="5">
        <f t="shared" si="677"/>
        <v>0.1246736006837877</v>
      </c>
      <c r="Q533" s="5">
        <f t="shared" si="678"/>
        <v>9.8789422978798183E-2</v>
      </c>
      <c r="R533" s="5">
        <f t="shared" si="679"/>
        <v>3.9334946593413252E-2</v>
      </c>
      <c r="S533" s="5">
        <f t="shared" si="680"/>
        <v>2.0762088479145013E-2</v>
      </c>
      <c r="T533" s="5">
        <f t="shared" si="681"/>
        <v>6.4048024804664955E-2</v>
      </c>
      <c r="U533" s="5">
        <f t="shared" si="682"/>
        <v>4.0414740912070431E-2</v>
      </c>
      <c r="V533" s="5">
        <f t="shared" si="683"/>
        <v>1.5366857160586465E-3</v>
      </c>
      <c r="W533" s="5">
        <f t="shared" si="684"/>
        <v>3.3833772767086365E-2</v>
      </c>
      <c r="X533" s="5">
        <f t="shared" si="685"/>
        <v>2.1935408185214483E-2</v>
      </c>
      <c r="Y533" s="5">
        <f t="shared" si="686"/>
        <v>7.1106780725330634E-3</v>
      </c>
      <c r="Z533" s="5">
        <f t="shared" si="687"/>
        <v>8.5006591432559616E-3</v>
      </c>
      <c r="AA533" s="5">
        <f t="shared" si="688"/>
        <v>8.7340130497098722E-3</v>
      </c>
      <c r="AB533" s="5">
        <f t="shared" si="689"/>
        <v>4.4868864088628835E-3</v>
      </c>
      <c r="AC533" s="5">
        <f t="shared" si="690"/>
        <v>6.3976665120887849E-5</v>
      </c>
      <c r="AD533" s="5">
        <f t="shared" si="691"/>
        <v>8.6906382166579057E-3</v>
      </c>
      <c r="AE533" s="5">
        <f t="shared" si="692"/>
        <v>5.6343907605203251E-3</v>
      </c>
      <c r="AF533" s="5">
        <f t="shared" si="693"/>
        <v>1.8264688076294862E-3</v>
      </c>
      <c r="AG533" s="5">
        <f t="shared" si="694"/>
        <v>3.9471742341318721E-4</v>
      </c>
      <c r="AH533" s="5">
        <f t="shared" si="695"/>
        <v>1.3778054655206049E-3</v>
      </c>
      <c r="AI533" s="5">
        <f t="shared" si="696"/>
        <v>1.4156279781392714E-3</v>
      </c>
      <c r="AJ533" s="5">
        <f t="shared" si="697"/>
        <v>7.2724438342007449E-4</v>
      </c>
      <c r="AK533" s="5">
        <f t="shared" si="698"/>
        <v>2.4906938893706624E-4</v>
      </c>
      <c r="AL533" s="5">
        <f t="shared" si="699"/>
        <v>1.7046613551614329E-6</v>
      </c>
      <c r="AM533" s="5">
        <f t="shared" si="700"/>
        <v>1.7858414580666122E-3</v>
      </c>
      <c r="AN533" s="5">
        <f t="shared" si="701"/>
        <v>1.1578123907859767E-3</v>
      </c>
      <c r="AO533" s="5">
        <f t="shared" si="702"/>
        <v>3.7532153993916783E-4</v>
      </c>
      <c r="AP533" s="5">
        <f t="shared" si="703"/>
        <v>8.1110583754524511E-5</v>
      </c>
      <c r="AQ533" s="5">
        <f t="shared" si="704"/>
        <v>1.314658119155521E-5</v>
      </c>
      <c r="AR533" s="5">
        <f t="shared" si="705"/>
        <v>1.7865418375933965E-4</v>
      </c>
      <c r="AS533" s="5">
        <f t="shared" si="706"/>
        <v>1.8355846835445267E-4</v>
      </c>
      <c r="AT533" s="5">
        <f t="shared" si="707"/>
        <v>9.4298690900014172E-5</v>
      </c>
      <c r="AU533" s="5">
        <f t="shared" si="708"/>
        <v>3.2295769971543652E-5</v>
      </c>
      <c r="AV533" s="5">
        <f t="shared" si="709"/>
        <v>8.2955824844969045E-6</v>
      </c>
      <c r="AW533" s="5">
        <f t="shared" si="710"/>
        <v>3.1542211635223931E-8</v>
      </c>
      <c r="AX533" s="5">
        <f t="shared" si="711"/>
        <v>3.0581084628480634E-4</v>
      </c>
      <c r="AY533" s="5">
        <f t="shared" si="712"/>
        <v>1.9826596894475694E-4</v>
      </c>
      <c r="AZ533" s="5">
        <f t="shared" si="713"/>
        <v>6.4270765604228919E-5</v>
      </c>
      <c r="BA533" s="5">
        <f t="shared" si="714"/>
        <v>1.3889528742086461E-5</v>
      </c>
      <c r="BB533" s="5">
        <f t="shared" si="715"/>
        <v>2.2512452613200873E-6</v>
      </c>
      <c r="BC533" s="5">
        <f t="shared" si="716"/>
        <v>2.9190941295275823E-7</v>
      </c>
      <c r="BD533" s="5">
        <f t="shared" si="717"/>
        <v>1.9304441116351576E-5</v>
      </c>
      <c r="BE533" s="5">
        <f t="shared" si="718"/>
        <v>1.9834372580546802E-5</v>
      </c>
      <c r="BF533" s="5">
        <f t="shared" si="719"/>
        <v>1.0189425668757653E-5</v>
      </c>
      <c r="BG533" s="5">
        <f t="shared" si="720"/>
        <v>3.489712788158017E-6</v>
      </c>
      <c r="BH533" s="5">
        <f t="shared" si="721"/>
        <v>8.963774607905659E-7</v>
      </c>
      <c r="BI533" s="5">
        <f t="shared" si="722"/>
        <v>1.8419683245908663E-7</v>
      </c>
      <c r="BJ533" s="8">
        <f t="shared" si="723"/>
        <v>0.43856150208257344</v>
      </c>
      <c r="BK533" s="8">
        <f t="shared" si="724"/>
        <v>0.33439845091538162</v>
      </c>
      <c r="BL533" s="8">
        <f t="shared" si="725"/>
        <v>0.21863392758079264</v>
      </c>
      <c r="BM533" s="8">
        <f t="shared" si="726"/>
        <v>0.23629364687143212</v>
      </c>
      <c r="BN533" s="8">
        <f t="shared" si="727"/>
        <v>0.76360265842383857</v>
      </c>
    </row>
    <row r="534" spans="1:66" x14ac:dyDescent="0.25">
      <c r="A534" t="s">
        <v>122</v>
      </c>
      <c r="B534" t="s">
        <v>127</v>
      </c>
      <c r="C534" t="s">
        <v>142</v>
      </c>
      <c r="D534" t="s">
        <v>500</v>
      </c>
      <c r="E534">
        <f>VLOOKUP(A534,home!$A$2:$E$405,3,FALSE)</f>
        <v>1.2563600782778901</v>
      </c>
      <c r="F534">
        <f>VLOOKUP(B534,home!$B$2:$E$405,3,FALSE)</f>
        <v>0.83</v>
      </c>
      <c r="G534">
        <f>VLOOKUP(C534,away!$B$2:$E$405,4,FALSE)</f>
        <v>0.94</v>
      </c>
      <c r="H534">
        <f>VLOOKUP(A534,away!$A$2:$E$405,3,FALSE)</f>
        <v>1.0958904109589001</v>
      </c>
      <c r="I534">
        <f>VLOOKUP(C534,away!$B$2:$E$405,3,FALSE)</f>
        <v>0.87</v>
      </c>
      <c r="J534">
        <f>VLOOKUP(B534,home!$B$2:$E$405,4,FALSE)</f>
        <v>0.78</v>
      </c>
      <c r="K534" s="3">
        <f t="shared" si="672"/>
        <v>0.98021213307240962</v>
      </c>
      <c r="L534" s="3">
        <f t="shared" si="673"/>
        <v>0.74367123287670955</v>
      </c>
      <c r="M534" s="5">
        <f t="shared" si="674"/>
        <v>0.17837211699027336</v>
      </c>
      <c r="N534" s="5">
        <f t="shared" si="675"/>
        <v>0.17484251327567726</v>
      </c>
      <c r="O534" s="5">
        <f t="shared" si="676"/>
        <v>0.13265021215298525</v>
      </c>
      <c r="P534" s="5">
        <f t="shared" si="677"/>
        <v>0.13002534740698538</v>
      </c>
      <c r="Q534" s="5">
        <f t="shared" si="678"/>
        <v>8.569137644484634E-2</v>
      </c>
      <c r="R534" s="5">
        <f t="shared" si="679"/>
        <v>4.9324073406583804E-2</v>
      </c>
      <c r="S534" s="5">
        <f t="shared" si="680"/>
        <v>2.3695675161534837E-2</v>
      </c>
      <c r="T534" s="5">
        <f t="shared" si="681"/>
        <v>6.3726211567641106E-2</v>
      </c>
      <c r="U534" s="5">
        <f t="shared" si="682"/>
        <v>4.8348055205687628E-2</v>
      </c>
      <c r="V534" s="5">
        <f t="shared" si="683"/>
        <v>1.9192326985411391E-3</v>
      </c>
      <c r="W534" s="5">
        <f t="shared" si="684"/>
        <v>2.7998575630304563E-2</v>
      </c>
      <c r="X534" s="5">
        <f t="shared" si="685"/>
        <v>2.0821735257780388E-2</v>
      </c>
      <c r="Y534" s="5">
        <f t="shared" si="686"/>
        <v>7.7422627648929951E-3</v>
      </c>
      <c r="Z534" s="5">
        <f t="shared" si="687"/>
        <v>1.2226964826925171E-2</v>
      </c>
      <c r="AA534" s="5">
        <f t="shared" si="688"/>
        <v>1.1985019274001647E-2</v>
      </c>
      <c r="AB534" s="5">
        <f t="shared" si="689"/>
        <v>5.8739306537415473E-3</v>
      </c>
      <c r="AC534" s="5">
        <f t="shared" si="690"/>
        <v>8.7439709816117654E-5</v>
      </c>
      <c r="AD534" s="5">
        <f t="shared" si="691"/>
        <v>6.8611358853925032E-3</v>
      </c>
      <c r="AE534" s="5">
        <f t="shared" si="692"/>
        <v>5.1024293828244765E-3</v>
      </c>
      <c r="AF534" s="5">
        <f t="shared" si="693"/>
        <v>1.8972649748957131E-3</v>
      </c>
      <c r="AG534" s="5">
        <f t="shared" si="694"/>
        <v>4.7031379432483159E-4</v>
      </c>
      <c r="AH534" s="5">
        <f t="shared" si="695"/>
        <v>2.2732105017949011E-3</v>
      </c>
      <c r="AI534" s="5">
        <f t="shared" si="696"/>
        <v>2.2282285148869825E-3</v>
      </c>
      <c r="AJ534" s="5">
        <f t="shared" si="697"/>
        <v>1.0920683127750681E-3</v>
      </c>
      <c r="AK534" s="5">
        <f t="shared" si="698"/>
        <v>3.5681953677534572E-4</v>
      </c>
      <c r="AL534" s="5">
        <f t="shared" si="699"/>
        <v>2.5495865245859396E-6</v>
      </c>
      <c r="AM534" s="5">
        <f t="shared" si="700"/>
        <v>1.3450737283040486E-3</v>
      </c>
      <c r="AN534" s="5">
        <f t="shared" si="701"/>
        <v>1.0002926378379442E-3</v>
      </c>
      <c r="AO534" s="5">
        <f t="shared" si="702"/>
        <v>3.7194442960921981E-4</v>
      </c>
      <c r="AP534" s="5">
        <f t="shared" si="703"/>
        <v>9.2201457509704377E-5</v>
      </c>
      <c r="AQ534" s="5">
        <f t="shared" si="704"/>
        <v>1.7141892894817848E-5</v>
      </c>
      <c r="AR534" s="5">
        <f t="shared" si="705"/>
        <v>3.3810425129161955E-4</v>
      </c>
      <c r="AS534" s="5">
        <f t="shared" si="706"/>
        <v>3.3141388935940846E-4</v>
      </c>
      <c r="AT534" s="5">
        <f t="shared" si="707"/>
        <v>1.6242795770940463E-4</v>
      </c>
      <c r="AU534" s="5">
        <f t="shared" si="708"/>
        <v>5.3071284965643565E-5</v>
      </c>
      <c r="AV534" s="5">
        <f t="shared" si="709"/>
        <v>1.3005279360266792E-5</v>
      </c>
      <c r="AW534" s="5">
        <f t="shared" si="710"/>
        <v>5.1625980188237034E-8</v>
      </c>
      <c r="AX534" s="5">
        <f t="shared" si="711"/>
        <v>2.1974293139342832E-4</v>
      </c>
      <c r="AY534" s="5">
        <f t="shared" si="712"/>
        <v>1.6341649670529302E-4</v>
      </c>
      <c r="AZ534" s="5">
        <f t="shared" si="713"/>
        <v>6.0764073788608995E-5</v>
      </c>
      <c r="BA534" s="5">
        <f t="shared" si="714"/>
        <v>1.5062831222995405E-5</v>
      </c>
      <c r="BB534" s="5">
        <f t="shared" si="715"/>
        <v>2.8004485665546966E-6</v>
      </c>
      <c r="BC534" s="5">
        <f t="shared" si="716"/>
        <v>4.1652260761950911E-7</v>
      </c>
      <c r="BD534" s="5">
        <f t="shared" si="717"/>
        <v>4.1906400899815916E-5</v>
      </c>
      <c r="BE534" s="5">
        <f t="shared" si="718"/>
        <v>4.1077162615396104E-5</v>
      </c>
      <c r="BF534" s="5">
        <f t="shared" si="719"/>
        <v>2.0132166593899825E-5</v>
      </c>
      <c r="BG534" s="5">
        <f t="shared" si="720"/>
        <v>6.5779313201252197E-6</v>
      </c>
      <c r="BH534" s="5">
        <f t="shared" si="721"/>
        <v>1.6119420226259378E-6</v>
      </c>
      <c r="BI534" s="5">
        <f t="shared" si="722"/>
        <v>3.1600902567744509E-7</v>
      </c>
      <c r="BJ534" s="8">
        <f t="shared" si="723"/>
        <v>0.39844267642902043</v>
      </c>
      <c r="BK534" s="8">
        <f t="shared" si="724"/>
        <v>0.33426577805038071</v>
      </c>
      <c r="BL534" s="8">
        <f t="shared" si="725"/>
        <v>0.25514126183439612</v>
      </c>
      <c r="BM534" s="8">
        <f t="shared" si="726"/>
        <v>0.24900767659264589</v>
      </c>
      <c r="BN534" s="8">
        <f t="shared" si="727"/>
        <v>0.75090563967735147</v>
      </c>
    </row>
    <row r="535" spans="1:66" x14ac:dyDescent="0.25">
      <c r="A535" t="s">
        <v>122</v>
      </c>
      <c r="B535" t="s">
        <v>129</v>
      </c>
      <c r="C535" t="s">
        <v>134</v>
      </c>
      <c r="D535" t="s">
        <v>500</v>
      </c>
      <c r="E535">
        <f>VLOOKUP(A535,home!$A$2:$E$405,3,FALSE)</f>
        <v>1.2563600782778901</v>
      </c>
      <c r="F535">
        <f>VLOOKUP(B535,home!$B$2:$E$405,3,FALSE)</f>
        <v>1.1200000000000001</v>
      </c>
      <c r="G535">
        <f>VLOOKUP(C535,away!$B$2:$E$405,4,FALSE)</f>
        <v>1.01</v>
      </c>
      <c r="H535">
        <f>VLOOKUP(A535,away!$A$2:$E$405,3,FALSE)</f>
        <v>1.0958904109589001</v>
      </c>
      <c r="I535">
        <f>VLOOKUP(C535,away!$B$2:$E$405,3,FALSE)</f>
        <v>0.4</v>
      </c>
      <c r="J535">
        <f>VLOOKUP(B535,home!$B$2:$E$405,4,FALSE)</f>
        <v>1.08</v>
      </c>
      <c r="K535" s="3">
        <f t="shared" si="672"/>
        <v>1.4211945205479493</v>
      </c>
      <c r="L535" s="3">
        <f t="shared" si="673"/>
        <v>0.4734246575342449</v>
      </c>
      <c r="M535" s="5">
        <f t="shared" si="674"/>
        <v>0.15037559046440116</v>
      </c>
      <c r="N535" s="5">
        <f t="shared" si="675"/>
        <v>0.21371296519216934</v>
      </c>
      <c r="O535" s="5">
        <f t="shared" si="676"/>
        <v>7.1191512417118991E-2</v>
      </c>
      <c r="P535" s="5">
        <f t="shared" si="677"/>
        <v>0.10117698735673078</v>
      </c>
      <c r="Q535" s="5">
        <f t="shared" si="678"/>
        <v>0.15186384755058288</v>
      </c>
      <c r="R535" s="5">
        <f t="shared" si="679"/>
        <v>1.6851908692709746E-2</v>
      </c>
      <c r="S535" s="5">
        <f t="shared" si="680"/>
        <v>1.7018690897522105E-2</v>
      </c>
      <c r="T535" s="5">
        <f t="shared" si="681"/>
        <v>7.1896090018467487E-2</v>
      </c>
      <c r="U535" s="5">
        <f t="shared" si="682"/>
        <v>2.3949840294853444E-2</v>
      </c>
      <c r="V535" s="5">
        <f t="shared" si="683"/>
        <v>1.2722956405720157E-3</v>
      </c>
      <c r="W535" s="5">
        <f t="shared" si="684"/>
        <v>7.1942689336072507E-2</v>
      </c>
      <c r="X535" s="5">
        <f t="shared" si="685"/>
        <v>3.4059443061022696E-2</v>
      </c>
      <c r="Y535" s="5">
        <f t="shared" si="686"/>
        <v>8.0622900834858915E-3</v>
      </c>
      <c r="Z535" s="5">
        <f t="shared" si="687"/>
        <v>2.6593697005481594E-3</v>
      </c>
      <c r="AA535" s="5">
        <f t="shared" si="688"/>
        <v>3.7794816465302841E-3</v>
      </c>
      <c r="AB535" s="5">
        <f t="shared" si="689"/>
        <v>2.6856893032801915E-3</v>
      </c>
      <c r="AC535" s="5">
        <f t="shared" si="690"/>
        <v>5.350230028300885E-5</v>
      </c>
      <c r="AD535" s="5">
        <f t="shared" si="691"/>
        <v>2.5561138969477395E-2</v>
      </c>
      <c r="AE535" s="5">
        <f t="shared" si="692"/>
        <v>1.2101273462810078E-2</v>
      </c>
      <c r="AF535" s="5">
        <f t="shared" si="693"/>
        <v>2.8645206224295534E-3</v>
      </c>
      <c r="AG535" s="5">
        <f t="shared" si="694"/>
        <v>4.5204489822449784E-4</v>
      </c>
      <c r="AH535" s="5">
        <f t="shared" si="695"/>
        <v>3.1475279743473983E-4</v>
      </c>
      <c r="AI535" s="5">
        <f t="shared" si="696"/>
        <v>4.473249510413908E-4</v>
      </c>
      <c r="AJ535" s="5">
        <f t="shared" si="697"/>
        <v>3.1786788466220227E-4</v>
      </c>
      <c r="AK535" s="5">
        <f t="shared" si="698"/>
        <v>1.5058403198002978E-4</v>
      </c>
      <c r="AL535" s="5">
        <f t="shared" si="699"/>
        <v>1.4399149602864532E-6</v>
      </c>
      <c r="AM535" s="5">
        <f t="shared" si="700"/>
        <v>7.2654701284771885E-3</v>
      </c>
      <c r="AN535" s="5">
        <f t="shared" si="701"/>
        <v>3.4396527073995995E-3</v>
      </c>
      <c r="AO535" s="5">
        <f t="shared" si="702"/>
        <v>8.1420820251869666E-4</v>
      </c>
      <c r="AP535" s="5">
        <f t="shared" si="703"/>
        <v>1.2848874647966238E-4</v>
      </c>
      <c r="AQ535" s="5">
        <f t="shared" si="704"/>
        <v>1.520743519978464E-5</v>
      </c>
      <c r="AR535" s="5">
        <f t="shared" si="705"/>
        <v>2.9802347066697457E-5</v>
      </c>
      <c r="AS535" s="5">
        <f t="shared" si="706"/>
        <v>4.2354932350658668E-5</v>
      </c>
      <c r="AT535" s="5">
        <f t="shared" si="707"/>
        <v>3.0097298887467598E-5</v>
      </c>
      <c r="AU535" s="5">
        <f t="shared" si="708"/>
        <v>1.4258038754054278E-5</v>
      </c>
      <c r="AV535" s="5">
        <f t="shared" si="709"/>
        <v>5.0658616377555607E-6</v>
      </c>
      <c r="AW535" s="5">
        <f t="shared" si="710"/>
        <v>2.6911551802048628E-8</v>
      </c>
      <c r="AX535" s="5">
        <f t="shared" si="711"/>
        <v>1.7209410559660954E-3</v>
      </c>
      <c r="AY535" s="5">
        <f t="shared" si="712"/>
        <v>8.1473593005737044E-4</v>
      </c>
      <c r="AZ535" s="5">
        <f t="shared" si="713"/>
        <v>1.9285803933412755E-4</v>
      </c>
      <c r="BA535" s="5">
        <f t="shared" si="714"/>
        <v>3.0434583741495093E-5</v>
      </c>
      <c r="BB535" s="5">
        <f t="shared" si="715"/>
        <v>3.602120596253652E-6</v>
      </c>
      <c r="BC535" s="5">
        <f t="shared" si="716"/>
        <v>3.4106654193568709E-7</v>
      </c>
      <c r="BD535" s="5">
        <f t="shared" si="717"/>
        <v>2.351527658961324E-6</v>
      </c>
      <c r="BE535" s="5">
        <f t="shared" si="718"/>
        <v>3.3419782238327802E-6</v>
      </c>
      <c r="BF535" s="5">
        <f t="shared" si="719"/>
        <v>2.3748005697508582E-6</v>
      </c>
      <c r="BG535" s="5">
        <f t="shared" si="720"/>
        <v>1.1250178523746892E-6</v>
      </c>
      <c r="BH535" s="5">
        <f t="shared" si="721"/>
        <v>3.9971730182838238E-7</v>
      </c>
      <c r="BI535" s="5">
        <f t="shared" si="722"/>
        <v>1.136152078253416E-7</v>
      </c>
      <c r="BJ535" s="8">
        <f t="shared" si="723"/>
        <v>0.60694224321105461</v>
      </c>
      <c r="BK535" s="8">
        <f t="shared" si="724"/>
        <v>0.27071324250452672</v>
      </c>
      <c r="BL535" s="8">
        <f t="shared" si="725"/>
        <v>0.11982024715512227</v>
      </c>
      <c r="BM535" s="8">
        <f t="shared" si="726"/>
        <v>0.29414758187903306</v>
      </c>
      <c r="BN535" s="8">
        <f t="shared" si="727"/>
        <v>0.70517281167371282</v>
      </c>
    </row>
    <row r="536" spans="1:66" x14ac:dyDescent="0.25">
      <c r="A536" t="s">
        <v>122</v>
      </c>
      <c r="B536" t="s">
        <v>131</v>
      </c>
      <c r="C536" t="s">
        <v>136</v>
      </c>
      <c r="D536" t="s">
        <v>500</v>
      </c>
      <c r="E536">
        <f>VLOOKUP(A536,home!$A$2:$E$405,3,FALSE)</f>
        <v>1.2563600782778901</v>
      </c>
      <c r="F536">
        <f>VLOOKUP(B536,home!$B$2:$E$405,3,FALSE)</f>
        <v>1.1000000000000001</v>
      </c>
      <c r="G536">
        <f>VLOOKUP(C536,away!$B$2:$E$405,4,FALSE)</f>
        <v>1.05</v>
      </c>
      <c r="H536">
        <f>VLOOKUP(A536,away!$A$2:$E$405,3,FALSE)</f>
        <v>1.0958904109589001</v>
      </c>
      <c r="I536">
        <f>VLOOKUP(C536,away!$B$2:$E$405,3,FALSE)</f>
        <v>1.1200000000000001</v>
      </c>
      <c r="J536">
        <f>VLOOKUP(B536,home!$B$2:$E$405,4,FALSE)</f>
        <v>1.04</v>
      </c>
      <c r="K536" s="3">
        <f t="shared" si="672"/>
        <v>1.4510958904109632</v>
      </c>
      <c r="L536" s="3">
        <f t="shared" si="673"/>
        <v>1.2764931506849271</v>
      </c>
      <c r="M536" s="5">
        <f t="shared" si="674"/>
        <v>6.5376720398524796E-2</v>
      </c>
      <c r="N536" s="5">
        <f t="shared" si="675"/>
        <v>9.4867890298845917E-2</v>
      </c>
      <c r="O536" s="5">
        <f t="shared" si="676"/>
        <v>8.3452935802960454E-2</v>
      </c>
      <c r="P536" s="5">
        <f t="shared" si="677"/>
        <v>0.12109821218640585</v>
      </c>
      <c r="Q536" s="5">
        <f t="shared" si="678"/>
        <v>6.8831202872306707E-2</v>
      </c>
      <c r="R536" s="5">
        <f t="shared" si="679"/>
        <v>5.3263550478513985E-2</v>
      </c>
      <c r="S536" s="5">
        <f t="shared" si="680"/>
        <v>5.6077977395278943E-2</v>
      </c>
      <c r="T536" s="5">
        <f t="shared" si="681"/>
        <v>8.7862559019904196E-2</v>
      </c>
      <c r="U536" s="5">
        <f t="shared" si="682"/>
        <v>7.7290519208068537E-2</v>
      </c>
      <c r="V536" s="5">
        <f t="shared" si="683"/>
        <v>1.154155785151654E-2</v>
      </c>
      <c r="W536" s="5">
        <f t="shared" si="684"/>
        <v>3.3293558540015845E-2</v>
      </c>
      <c r="X536" s="5">
        <f t="shared" si="685"/>
        <v>4.2498999438257884E-2</v>
      </c>
      <c r="Y536" s="5">
        <f t="shared" si="686"/>
        <v>2.7124840846949383E-2</v>
      </c>
      <c r="Z536" s="5">
        <f t="shared" si="687"/>
        <v>2.2663519122327992E-2</v>
      </c>
      <c r="AA536" s="5">
        <f t="shared" si="688"/>
        <v>3.2886939460660423E-2</v>
      </c>
      <c r="AB536" s="5">
        <f t="shared" si="689"/>
        <v>2.3861051349779248E-2</v>
      </c>
      <c r="AC536" s="5">
        <f t="shared" si="690"/>
        <v>1.3361617992084301E-3</v>
      </c>
      <c r="AD536" s="5">
        <f t="shared" si="691"/>
        <v>1.2078036493643462E-2</v>
      </c>
      <c r="AE536" s="5">
        <f t="shared" si="692"/>
        <v>1.5417530857858472E-2</v>
      </c>
      <c r="AF536" s="5">
        <f t="shared" si="693"/>
        <v>9.8401862702649258E-3</v>
      </c>
      <c r="AG536" s="5">
        <f t="shared" si="694"/>
        <v>4.1869767918190125E-3</v>
      </c>
      <c r="AH536" s="5">
        <f t="shared" si="695"/>
        <v>7.2324567325171389E-3</v>
      </c>
      <c r="AI536" s="5">
        <f t="shared" si="696"/>
        <v>1.0494988242130724E-2</v>
      </c>
      <c r="AJ536" s="5">
        <f t="shared" si="697"/>
        <v>7.614617154033638E-3</v>
      </c>
      <c r="AK536" s="5">
        <f t="shared" si="698"/>
        <v>3.6831798864236779E-3</v>
      </c>
      <c r="AL536" s="5">
        <f t="shared" si="699"/>
        <v>9.8999646412097113E-5</v>
      </c>
      <c r="AM536" s="5">
        <f t="shared" si="700"/>
        <v>3.5052778240319345E-3</v>
      </c>
      <c r="AN536" s="5">
        <f t="shared" si="701"/>
        <v>4.4744631336245295E-3</v>
      </c>
      <c r="AO536" s="5">
        <f t="shared" si="702"/>
        <v>2.855810771531964E-3</v>
      </c>
      <c r="AP536" s="5">
        <f t="shared" si="703"/>
        <v>1.2151409631709299E-3</v>
      </c>
      <c r="AQ536" s="5">
        <f t="shared" si="704"/>
        <v>3.8777977915109438E-4</v>
      </c>
      <c r="AR536" s="5">
        <f t="shared" si="705"/>
        <v>1.8464362963366429E-3</v>
      </c>
      <c r="AS536" s="5">
        <f t="shared" si="706"/>
        <v>2.6793561215197421E-3</v>
      </c>
      <c r="AT536" s="5">
        <f t="shared" si="707"/>
        <v>1.9440013284423778E-3</v>
      </c>
      <c r="AU536" s="5">
        <f t="shared" si="708"/>
        <v>9.4031077955206231E-4</v>
      </c>
      <c r="AV536" s="5">
        <f t="shared" si="709"/>
        <v>3.4112027697928189E-4</v>
      </c>
      <c r="AW536" s="5">
        <f t="shared" si="710"/>
        <v>5.0938452107987958E-6</v>
      </c>
      <c r="AX536" s="5">
        <f t="shared" si="711"/>
        <v>8.4774904086690173E-4</v>
      </c>
      <c r="AY536" s="5">
        <f t="shared" si="712"/>
        <v>1.0821458441663163E-3</v>
      </c>
      <c r="AZ536" s="5">
        <f t="shared" si="713"/>
        <v>6.9067587906023083E-4</v>
      </c>
      <c r="BA536" s="5">
        <f t="shared" si="714"/>
        <v>2.9388100965455858E-4</v>
      </c>
      <c r="BB536" s="5">
        <f t="shared" si="715"/>
        <v>9.3784273985103765E-5</v>
      </c>
      <c r="BC536" s="5">
        <f t="shared" si="716"/>
        <v>2.3942996676788703E-5</v>
      </c>
      <c r="BD536" s="5">
        <f t="shared" si="717"/>
        <v>3.9282721424162845E-4</v>
      </c>
      <c r="BE536" s="5">
        <f t="shared" si="718"/>
        <v>5.7002995622761402E-4</v>
      </c>
      <c r="BF536" s="5">
        <f t="shared" si="719"/>
        <v>4.135840634465161E-4</v>
      </c>
      <c r="BG536" s="5">
        <f t="shared" si="720"/>
        <v>2.0005004493556881E-4</v>
      </c>
      <c r="BH536" s="5">
        <f t="shared" si="721"/>
        <v>7.257294952063315E-5</v>
      </c>
      <c r="BI536" s="5">
        <f t="shared" si="722"/>
        <v>2.1062061760878613E-5</v>
      </c>
      <c r="BJ536" s="8">
        <f t="shared" si="723"/>
        <v>0.41147243294578617</v>
      </c>
      <c r="BK536" s="8">
        <f t="shared" si="724"/>
        <v>0.25661177512151295</v>
      </c>
      <c r="BL536" s="8">
        <f t="shared" si="725"/>
        <v>0.30920158940805081</v>
      </c>
      <c r="BM536" s="8">
        <f t="shared" si="726"/>
        <v>0.51198175256116474</v>
      </c>
      <c r="BN536" s="8">
        <f t="shared" si="727"/>
        <v>0.48689051203755773</v>
      </c>
    </row>
    <row r="537" spans="1:66" s="10" customFormat="1" x14ac:dyDescent="0.25">
      <c r="A537" t="s">
        <v>122</v>
      </c>
      <c r="B537" t="s">
        <v>133</v>
      </c>
      <c r="C537" t="s">
        <v>138</v>
      </c>
      <c r="D537" t="s">
        <v>500</v>
      </c>
      <c r="E537">
        <f>VLOOKUP(A537,home!$A$2:$E$405,3,FALSE)</f>
        <v>1.2563600782778901</v>
      </c>
      <c r="F537">
        <f>VLOOKUP(B537,home!$B$2:$E$405,3,FALSE)</f>
        <v>0.57999999999999996</v>
      </c>
      <c r="G537">
        <f>VLOOKUP(C537,away!$B$2:$E$405,4,FALSE)</f>
        <v>1.1200000000000001</v>
      </c>
      <c r="H537">
        <f>VLOOKUP(A537,away!$A$2:$E$405,3,FALSE)</f>
        <v>1.0958904109589001</v>
      </c>
      <c r="I537">
        <f>VLOOKUP(C537,away!$B$2:$E$405,3,FALSE)</f>
        <v>1.05</v>
      </c>
      <c r="J537">
        <f>VLOOKUP(B537,home!$B$2:$E$405,4,FALSE)</f>
        <v>1.24</v>
      </c>
      <c r="K537" s="3">
        <f t="shared" si="672"/>
        <v>0.81613150684931735</v>
      </c>
      <c r="L537" s="3">
        <f t="shared" si="673"/>
        <v>1.4268493150684878</v>
      </c>
      <c r="M537" s="5">
        <f t="shared" si="674"/>
        <v>0.10614164302431554</v>
      </c>
      <c r="N537" s="5">
        <f t="shared" si="675"/>
        <v>8.6625539060896969E-2</v>
      </c>
      <c r="O537" s="5">
        <f t="shared" si="676"/>
        <v>0.15144813064948856</v>
      </c>
      <c r="P537" s="5">
        <f t="shared" si="677"/>
        <v>0.12360159107647938</v>
      </c>
      <c r="Q537" s="5">
        <f t="shared" si="678"/>
        <v>3.534891586270212E-2</v>
      </c>
      <c r="R537" s="5">
        <f t="shared" si="679"/>
        <v>0.10804683074281284</v>
      </c>
      <c r="S537" s="5">
        <f t="shared" si="680"/>
        <v>3.5983410660831314E-2</v>
      </c>
      <c r="T537" s="5">
        <f t="shared" si="681"/>
        <v>5.043757638711012E-2</v>
      </c>
      <c r="U537" s="5">
        <f t="shared" si="682"/>
        <v>8.8180422784424978E-2</v>
      </c>
      <c r="V537" s="5">
        <f t="shared" si="683"/>
        <v>4.6558402561693675E-3</v>
      </c>
      <c r="W537" s="5">
        <f t="shared" si="684"/>
        <v>9.6164546561722727E-3</v>
      </c>
      <c r="X537" s="5">
        <f t="shared" si="685"/>
        <v>1.3721231739546577E-2</v>
      </c>
      <c r="Y537" s="5">
        <f t="shared" si="686"/>
        <v>9.7890650547340172E-3</v>
      </c>
      <c r="Z537" s="5">
        <f t="shared" si="687"/>
        <v>5.1388848813567777E-2</v>
      </c>
      <c r="AA537" s="5">
        <f t="shared" si="688"/>
        <v>4.1940058617468821E-2</v>
      </c>
      <c r="AB537" s="5">
        <f t="shared" si="689"/>
        <v>1.7114301618411761E-2</v>
      </c>
      <c r="AC537" s="5">
        <f t="shared" si="690"/>
        <v>3.3885690800960252E-4</v>
      </c>
      <c r="AD537" s="5">
        <f t="shared" si="691"/>
        <v>1.962072907272502E-3</v>
      </c>
      <c r="AE537" s="5">
        <f t="shared" si="692"/>
        <v>2.799582383856206E-3</v>
      </c>
      <c r="AF537" s="5">
        <f t="shared" si="693"/>
        <v>1.9972911034415166E-3</v>
      </c>
      <c r="AG537" s="5">
        <f t="shared" si="694"/>
        <v>9.4994448097930411E-4</v>
      </c>
      <c r="AH537" s="5">
        <f t="shared" si="695"/>
        <v>1.8331035932949314E-2</v>
      </c>
      <c r="AI537" s="5">
        <f t="shared" si="696"/>
        <v>1.4960535978066904E-2</v>
      </c>
      <c r="AJ537" s="5">
        <f t="shared" si="697"/>
        <v>6.1048823855265836E-3</v>
      </c>
      <c r="AK537" s="5">
        <f t="shared" si="698"/>
        <v>1.6607956201458887E-3</v>
      </c>
      <c r="AL537" s="5">
        <f t="shared" si="699"/>
        <v>1.5783909795950014E-5</v>
      </c>
      <c r="AM537" s="5">
        <f t="shared" si="700"/>
        <v>3.202619036721058E-4</v>
      </c>
      <c r="AN537" s="5">
        <f t="shared" si="701"/>
        <v>4.5696547789707411E-4</v>
      </c>
      <c r="AO537" s="5">
        <f t="shared" si="702"/>
        <v>3.2601043957369228E-4</v>
      </c>
      <c r="AP537" s="5">
        <f t="shared" si="703"/>
        <v>1.5505592413696649E-4</v>
      </c>
      <c r="AQ537" s="5">
        <f t="shared" si="704"/>
        <v>5.5310359788035516E-5</v>
      </c>
      <c r="AR537" s="5">
        <f t="shared" si="705"/>
        <v>5.2311252130849114E-3</v>
      </c>
      <c r="AS537" s="5">
        <f t="shared" si="706"/>
        <v>4.2692861026724449E-3</v>
      </c>
      <c r="AT537" s="5">
        <f t="shared" si="707"/>
        <v>1.7421494500724558E-3</v>
      </c>
      <c r="AU537" s="5">
        <f t="shared" si="708"/>
        <v>4.7394101861478096E-4</v>
      </c>
      <c r="AV537" s="5">
        <f t="shared" si="709"/>
        <v>9.6699549419945361E-5</v>
      </c>
      <c r="AW537" s="5">
        <f t="shared" si="710"/>
        <v>5.105641827591029E-7</v>
      </c>
      <c r="AX537" s="5">
        <f t="shared" si="711"/>
        <v>4.3562638338391085E-5</v>
      </c>
      <c r="AY537" s="5">
        <f t="shared" si="712"/>
        <v>6.215732067570956E-5</v>
      </c>
      <c r="AZ537" s="5">
        <f t="shared" si="713"/>
        <v>4.4344565216314285E-5</v>
      </c>
      <c r="BA537" s="5">
        <f t="shared" si="714"/>
        <v>2.1091004168635975E-5</v>
      </c>
      <c r="BB537" s="5">
        <f t="shared" si="715"/>
        <v>7.5234212130312161E-6</v>
      </c>
      <c r="BC537" s="5">
        <f t="shared" si="716"/>
        <v>2.1469576809570635E-6</v>
      </c>
      <c r="BD537" s="5">
        <f t="shared" si="717"/>
        <v>1.2440045712212846E-3</v>
      </c>
      <c r="BE537" s="5">
        <f t="shared" si="718"/>
        <v>1.0152713252382659E-3</v>
      </c>
      <c r="BF537" s="5">
        <f t="shared" si="719"/>
        <v>4.1429745826380461E-4</v>
      </c>
      <c r="BG537" s="5">
        <f t="shared" si="720"/>
        <v>1.1270706963222702E-4</v>
      </c>
      <c r="BH537" s="5">
        <f t="shared" si="721"/>
        <v>2.2995947642880083E-5</v>
      </c>
      <c r="BI537" s="5">
        <f t="shared" si="722"/>
        <v>3.7535434802423483E-6</v>
      </c>
      <c r="BJ537" s="8">
        <f t="shared" si="723"/>
        <v>0.21474210364907254</v>
      </c>
      <c r="BK537" s="8">
        <f t="shared" si="724"/>
        <v>0.27079928315627688</v>
      </c>
      <c r="BL537" s="8">
        <f t="shared" si="725"/>
        <v>0.46241322557863884</v>
      </c>
      <c r="BM537" s="8">
        <f t="shared" si="726"/>
        <v>0.38806916402436759</v>
      </c>
      <c r="BN537" s="8">
        <f t="shared" si="727"/>
        <v>0.61121265041669548</v>
      </c>
    </row>
    <row r="538" spans="1:66" x14ac:dyDescent="0.25">
      <c r="A538" t="s">
        <v>122</v>
      </c>
      <c r="B538" t="s">
        <v>135</v>
      </c>
      <c r="C538" t="s">
        <v>144</v>
      </c>
      <c r="D538" t="s">
        <v>500</v>
      </c>
      <c r="E538">
        <f>VLOOKUP(A538,home!$A$2:$E$405,3,FALSE)</f>
        <v>1.2563600782778901</v>
      </c>
      <c r="F538">
        <f>VLOOKUP(B538,home!$B$2:$E$405,3,FALSE)</f>
        <v>0.69</v>
      </c>
      <c r="G538">
        <f>VLOOKUP(C538,away!$B$2:$E$405,4,FALSE)</f>
        <v>1.27</v>
      </c>
      <c r="H538">
        <f>VLOOKUP(A538,away!$A$2:$E$405,3,FALSE)</f>
        <v>1.0958904109589001</v>
      </c>
      <c r="I538">
        <f>VLOOKUP(C538,away!$B$2:$E$405,3,FALSE)</f>
        <v>1.45</v>
      </c>
      <c r="J538">
        <f>VLOOKUP(B538,home!$B$2:$E$405,4,FALSE)</f>
        <v>1.04</v>
      </c>
      <c r="K538" s="3">
        <f t="shared" si="672"/>
        <v>1.1009483365949151</v>
      </c>
      <c r="L538" s="3">
        <f t="shared" si="673"/>
        <v>1.6526027397260215</v>
      </c>
      <c r="M538" s="5">
        <f t="shared" si="674"/>
        <v>6.3701251085578045E-2</v>
      </c>
      <c r="N538" s="5">
        <f t="shared" si="675"/>
        <v>7.0131786421682177E-2</v>
      </c>
      <c r="O538" s="5">
        <f t="shared" si="676"/>
        <v>0.10527286206800147</v>
      </c>
      <c r="P538" s="5">
        <f t="shared" si="677"/>
        <v>0.11589998238235216</v>
      </c>
      <c r="Q538" s="5">
        <f t="shared" si="678"/>
        <v>3.8605736801690438E-2</v>
      </c>
      <c r="R538" s="5">
        <f t="shared" si="679"/>
        <v>8.6987110136189427E-2</v>
      </c>
      <c r="S538" s="5">
        <f t="shared" si="680"/>
        <v>5.2717983113799216E-2</v>
      </c>
      <c r="T538" s="5">
        <f t="shared" si="681"/>
        <v>6.3799946407615313E-2</v>
      </c>
      <c r="U538" s="5">
        <f t="shared" si="682"/>
        <v>9.5768314209636426E-2</v>
      </c>
      <c r="V538" s="5">
        <f t="shared" si="683"/>
        <v>1.0657410281060086E-2</v>
      </c>
      <c r="W538" s="5">
        <f t="shared" si="684"/>
        <v>1.416764057161406E-2</v>
      </c>
      <c r="X538" s="5">
        <f t="shared" si="685"/>
        <v>2.3413481624102936E-2</v>
      </c>
      <c r="Y538" s="5">
        <f t="shared" si="686"/>
        <v>1.9346591939258688E-2</v>
      </c>
      <c r="Z538" s="5">
        <f t="shared" si="687"/>
        <v>4.7918378843971911E-2</v>
      </c>
      <c r="AA538" s="5">
        <f t="shared" si="688"/>
        <v>5.2755659480595851E-2</v>
      </c>
      <c r="AB538" s="5">
        <f t="shared" si="689"/>
        <v>2.904062777556489E-2</v>
      </c>
      <c r="AC538" s="5">
        <f t="shared" si="690"/>
        <v>1.2119009073277166E-3</v>
      </c>
      <c r="AD538" s="5">
        <f t="shared" si="691"/>
        <v>3.8994600801982838E-3</v>
      </c>
      <c r="AE538" s="5">
        <f t="shared" si="692"/>
        <v>6.4442584119879355E-3</v>
      </c>
      <c r="AF538" s="5">
        <f t="shared" si="693"/>
        <v>5.3248995535768624E-3</v>
      </c>
      <c r="AG538" s="5">
        <f t="shared" si="694"/>
        <v>2.9333145303356623E-3</v>
      </c>
      <c r="AH538" s="5">
        <f t="shared" si="695"/>
        <v>1.9797511040194362E-2</v>
      </c>
      <c r="AI538" s="5">
        <f t="shared" si="696"/>
        <v>2.1796036848421452E-2</v>
      </c>
      <c r="AJ538" s="5">
        <f t="shared" si="697"/>
        <v>1.199815525631554E-2</v>
      </c>
      <c r="AK538" s="5">
        <f t="shared" si="698"/>
        <v>4.4031163572160435E-3</v>
      </c>
      <c r="AL538" s="5">
        <f t="shared" si="699"/>
        <v>8.8198766218730484E-5</v>
      </c>
      <c r="AM538" s="5">
        <f t="shared" si="700"/>
        <v>8.5862081778251406E-4</v>
      </c>
      <c r="AN538" s="5">
        <f t="shared" si="701"/>
        <v>1.4189591158531799E-3</v>
      </c>
      <c r="AO538" s="5">
        <f t="shared" si="702"/>
        <v>1.1724878612090893E-3</v>
      </c>
      <c r="AP538" s="5">
        <f t="shared" si="703"/>
        <v>6.458855505765478E-4</v>
      </c>
      <c r="AQ538" s="5">
        <f t="shared" si="704"/>
        <v>2.6684805760806332E-4</v>
      </c>
      <c r="AR538" s="5">
        <f t="shared" si="705"/>
        <v>6.5434841969562686E-3</v>
      </c>
      <c r="AS538" s="5">
        <f t="shared" si="706"/>
        <v>7.2040380421741186E-3</v>
      </c>
      <c r="AT538" s="5">
        <f t="shared" si="707"/>
        <v>3.9656368496490436E-3</v>
      </c>
      <c r="AU538" s="5">
        <f t="shared" si="708"/>
        <v>1.4553204310535379E-3</v>
      </c>
      <c r="AV538" s="5">
        <f t="shared" si="709"/>
        <v>4.0055815194524693E-4</v>
      </c>
      <c r="AW538" s="5">
        <f t="shared" si="710"/>
        <v>4.4575417265454478E-6</v>
      </c>
      <c r="AX538" s="5">
        <f t="shared" si="711"/>
        <v>1.5754952685057073E-4</v>
      </c>
      <c r="AY538" s="5">
        <f t="shared" si="712"/>
        <v>2.603667797157916E-4</v>
      </c>
      <c r="AZ538" s="5">
        <f t="shared" si="713"/>
        <v>2.1514142674597939E-4</v>
      </c>
      <c r="BA538" s="5">
        <f t="shared" si="714"/>
        <v>1.1851443708965685E-4</v>
      </c>
      <c r="BB538" s="5">
        <f t="shared" si="715"/>
        <v>4.8964320857863554E-5</v>
      </c>
      <c r="BC538" s="5">
        <f t="shared" si="716"/>
        <v>1.618371415970585E-5</v>
      </c>
      <c r="BD538" s="5">
        <f t="shared" si="717"/>
        <v>1.8022966518739755E-3</v>
      </c>
      <c r="BE538" s="5">
        <f t="shared" si="718"/>
        <v>1.9842355009312379E-3</v>
      </c>
      <c r="BF538" s="5">
        <f t="shared" si="719"/>
        <v>1.0922703870814127E-3</v>
      </c>
      <c r="BG538" s="5">
        <f t="shared" si="720"/>
        <v>4.0084442192305511E-4</v>
      </c>
      <c r="BH538" s="5">
        <f t="shared" si="721"/>
        <v>1.1032724988738448E-4</v>
      </c>
      <c r="BI538" s="5">
        <f t="shared" si="722"/>
        <v>2.4292920448921469E-5</v>
      </c>
      <c r="BJ538" s="8">
        <f t="shared" si="723"/>
        <v>0.25324663795051139</v>
      </c>
      <c r="BK538" s="8">
        <f t="shared" si="724"/>
        <v>0.24453709331605181</v>
      </c>
      <c r="BL538" s="8">
        <f t="shared" si="725"/>
        <v>0.45280269797605971</v>
      </c>
      <c r="BM538" s="8">
        <f t="shared" si="726"/>
        <v>0.51765016995311131</v>
      </c>
      <c r="BN538" s="8">
        <f t="shared" si="727"/>
        <v>0.48059872889549371</v>
      </c>
    </row>
    <row r="539" spans="1:66" x14ac:dyDescent="0.25">
      <c r="A539" t="s">
        <v>122</v>
      </c>
      <c r="B539" t="s">
        <v>137</v>
      </c>
      <c r="C539" t="s">
        <v>130</v>
      </c>
      <c r="D539" t="s">
        <v>500</v>
      </c>
      <c r="E539">
        <f>VLOOKUP(A539,home!$A$2:$E$405,3,FALSE)</f>
        <v>1.2563600782778901</v>
      </c>
      <c r="F539">
        <f>VLOOKUP(B539,home!$B$2:$E$405,3,FALSE)</f>
        <v>1.0900000000000001</v>
      </c>
      <c r="G539">
        <f>VLOOKUP(C539,away!$B$2:$E$405,4,FALSE)</f>
        <v>0.87</v>
      </c>
      <c r="H539">
        <f>VLOOKUP(A539,away!$A$2:$E$405,3,FALSE)</f>
        <v>1.0958904109589001</v>
      </c>
      <c r="I539">
        <f>VLOOKUP(C539,away!$B$2:$E$405,3,FALSE)</f>
        <v>1.41</v>
      </c>
      <c r="J539">
        <f>VLOOKUP(B539,home!$B$2:$E$405,4,FALSE)</f>
        <v>0.91</v>
      </c>
      <c r="K539" s="3">
        <f t="shared" si="672"/>
        <v>1.1914062622309232</v>
      </c>
      <c r="L539" s="3">
        <f t="shared" si="673"/>
        <v>1.4061369863013646</v>
      </c>
      <c r="M539" s="5">
        <f t="shared" si="674"/>
        <v>7.4456274264127972E-2</v>
      </c>
      <c r="N539" s="5">
        <f t="shared" si="675"/>
        <v>8.8707671420665213E-2</v>
      </c>
      <c r="O539" s="5">
        <f t="shared" si="676"/>
        <v>0.10469572110498877</v>
      </c>
      <c r="P539" s="5">
        <f t="shared" si="677"/>
        <v>0.12473513775326588</v>
      </c>
      <c r="Q539" s="5">
        <f t="shared" si="678"/>
        <v>5.2843437619251817E-2</v>
      </c>
      <c r="R539" s="5">
        <f t="shared" si="679"/>
        <v>7.3608262876608557E-2</v>
      </c>
      <c r="S539" s="5">
        <f t="shared" si="680"/>
        <v>5.224158321141735E-2</v>
      </c>
      <c r="T539" s="5">
        <f t="shared" si="681"/>
        <v>7.4305112119738906E-2</v>
      </c>
      <c r="U539" s="5">
        <f t="shared" si="682"/>
        <v>8.7697345343131436E-2</v>
      </c>
      <c r="V539" s="5">
        <f t="shared" si="683"/>
        <v>9.7243667772764688E-3</v>
      </c>
      <c r="W539" s="5">
        <f t="shared" si="684"/>
        <v>2.098600083246191E-2</v>
      </c>
      <c r="X539" s="5">
        <f t="shared" si="685"/>
        <v>2.9509191965075923E-2</v>
      </c>
      <c r="Y539" s="5">
        <f t="shared" si="686"/>
        <v>2.0746983128980153E-2</v>
      </c>
      <c r="Z539" s="5">
        <f t="shared" si="687"/>
        <v>3.4501100309397653E-2</v>
      </c>
      <c r="AA539" s="5">
        <f t="shared" si="688"/>
        <v>4.1104826962473612E-2</v>
      </c>
      <c r="AB539" s="5">
        <f t="shared" si="689"/>
        <v>2.4486274125504779E-2</v>
      </c>
      <c r="AC539" s="5">
        <f t="shared" si="690"/>
        <v>1.0181900732300483E-3</v>
      </c>
      <c r="AD539" s="5">
        <f t="shared" si="691"/>
        <v>6.250713202744629E-3</v>
      </c>
      <c r="AE539" s="5">
        <f t="shared" si="692"/>
        <v>8.7893590251414844E-3</v>
      </c>
      <c r="AF539" s="5">
        <f t="shared" si="693"/>
        <v>6.1795214055665746E-3</v>
      </c>
      <c r="AG539" s="5">
        <f t="shared" si="694"/>
        <v>2.8964178686693848E-3</v>
      </c>
      <c r="AH539" s="5">
        <f t="shared" si="695"/>
        <v>1.2128318303284381E-2</v>
      </c>
      <c r="AI539" s="5">
        <f t="shared" si="696"/>
        <v>1.4449754376862939E-2</v>
      </c>
      <c r="AJ539" s="5">
        <f t="shared" si="697"/>
        <v>8.6077639261465996E-3</v>
      </c>
      <c r="AK539" s="5">
        <f t="shared" si="698"/>
        <v>3.4184479484721639E-3</v>
      </c>
      <c r="AL539" s="5">
        <f t="shared" si="699"/>
        <v>6.8230155375661368E-5</v>
      </c>
      <c r="AM539" s="5">
        <f t="shared" si="700"/>
        <v>1.4894277706318923E-3</v>
      </c>
      <c r="AN539" s="5">
        <f t="shared" si="701"/>
        <v>2.0943394767098892E-3</v>
      </c>
      <c r="AO539" s="5">
        <f t="shared" si="702"/>
        <v>1.4724641000364105E-3</v>
      </c>
      <c r="AP539" s="5">
        <f t="shared" si="703"/>
        <v>6.9016207735404962E-4</v>
      </c>
      <c r="AQ539" s="5">
        <f t="shared" si="704"/>
        <v>2.4261560587752833E-4</v>
      </c>
      <c r="AR539" s="5">
        <f t="shared" si="705"/>
        <v>3.4108153895767912E-3</v>
      </c>
      <c r="AS539" s="5">
        <f t="shared" si="706"/>
        <v>4.0636668144553951E-3</v>
      </c>
      <c r="AT539" s="5">
        <f t="shared" si="707"/>
        <v>2.4207390451810727E-3</v>
      </c>
      <c r="AU539" s="5">
        <f t="shared" si="708"/>
        <v>9.6136121921854489E-4</v>
      </c>
      <c r="AV539" s="5">
        <f t="shared" si="709"/>
        <v>2.8634294421073274E-4</v>
      </c>
      <c r="AW539" s="5">
        <f t="shared" si="710"/>
        <v>3.1751289650735841E-6</v>
      </c>
      <c r="AX539" s="5">
        <f t="shared" si="711"/>
        <v>2.9575226217857923E-4</v>
      </c>
      <c r="AY539" s="5">
        <f t="shared" si="712"/>
        <v>4.1586819463159845E-4</v>
      </c>
      <c r="AZ539" s="5">
        <f t="shared" si="713"/>
        <v>2.9238382494893269E-4</v>
      </c>
      <c r="BA539" s="5">
        <f t="shared" si="714"/>
        <v>1.3704390348565261E-4</v>
      </c>
      <c r="BB539" s="5">
        <f t="shared" si="715"/>
        <v>4.8175625359572698E-5</v>
      </c>
      <c r="BC539" s="5">
        <f t="shared" si="716"/>
        <v>1.3548305731258609E-5</v>
      </c>
      <c r="BD539" s="5">
        <f t="shared" si="717"/>
        <v>7.9934561212163812E-4</v>
      </c>
      <c r="BE539" s="5">
        <f t="shared" si="718"/>
        <v>9.5234536796853027E-4</v>
      </c>
      <c r="BF539" s="5">
        <f t="shared" si="719"/>
        <v>5.6731511760215998E-4</v>
      </c>
      <c r="BG539" s="5">
        <f t="shared" si="720"/>
        <v>2.2530092792316192E-4</v>
      </c>
      <c r="BH539" s="5">
        <f t="shared" si="721"/>
        <v>6.7106234103523314E-5</v>
      </c>
      <c r="BI539" s="5">
        <f t="shared" si="722"/>
        <v>1.5990157509134405E-5</v>
      </c>
      <c r="BJ539" s="8">
        <f t="shared" si="723"/>
        <v>0.31840618973524143</v>
      </c>
      <c r="BK539" s="8">
        <f t="shared" si="724"/>
        <v>0.26265965042932493</v>
      </c>
      <c r="BL539" s="8">
        <f t="shared" si="725"/>
        <v>0.38396704379734392</v>
      </c>
      <c r="BM539" s="8">
        <f t="shared" si="726"/>
        <v>0.48007478616673332</v>
      </c>
      <c r="BN539" s="8">
        <f t="shared" si="727"/>
        <v>0.51904650503890826</v>
      </c>
    </row>
    <row r="540" spans="1:66" x14ac:dyDescent="0.25">
      <c r="A540" t="s">
        <v>122</v>
      </c>
      <c r="B540" t="s">
        <v>401</v>
      </c>
      <c r="C540" t="s">
        <v>124</v>
      </c>
      <c r="D540" t="s">
        <v>500</v>
      </c>
      <c r="E540">
        <f>VLOOKUP(A540,home!$A$2:$E$405,3,FALSE)</f>
        <v>1.2563600782778901</v>
      </c>
      <c r="F540">
        <f>VLOOKUP(B540,home!$B$2:$E$405,3,FALSE)</f>
        <v>1.05</v>
      </c>
      <c r="G540">
        <f>VLOOKUP(C540,away!$B$2:$E$405,4,FALSE)</f>
        <v>1.21</v>
      </c>
      <c r="H540">
        <f>VLOOKUP(A540,away!$A$2:$E$405,3,FALSE)</f>
        <v>1.0958904109589001</v>
      </c>
      <c r="I540">
        <f>VLOOKUP(C540,away!$B$2:$E$405,3,FALSE)</f>
        <v>0.72</v>
      </c>
      <c r="J540">
        <f>VLOOKUP(B540,home!$B$2:$E$405,4,FALSE)</f>
        <v>1.24</v>
      </c>
      <c r="K540" s="3">
        <f t="shared" si="672"/>
        <v>1.5962054794520595</v>
      </c>
      <c r="L540" s="3">
        <f t="shared" si="673"/>
        <v>0.97841095890410601</v>
      </c>
      <c r="M540" s="5">
        <f t="shared" si="674"/>
        <v>7.6183038086641022E-2</v>
      </c>
      <c r="N540" s="5">
        <f t="shared" si="675"/>
        <v>0.12160378283520135</v>
      </c>
      <c r="O540" s="5">
        <f t="shared" si="676"/>
        <v>7.4538319346578466E-2</v>
      </c>
      <c r="P540" s="5">
        <f t="shared" si="677"/>
        <v>0.11897847377015601</v>
      </c>
      <c r="Q540" s="5">
        <f t="shared" si="678"/>
        <v>9.7052312241823369E-2</v>
      </c>
      <c r="R540" s="5">
        <f t="shared" si="679"/>
        <v>3.646455425349316E-2</v>
      </c>
      <c r="S540" s="5">
        <f t="shared" si="680"/>
        <v>4.6453507159220232E-2</v>
      </c>
      <c r="T540" s="5">
        <f t="shared" si="681"/>
        <v>9.4957045884383098E-2</v>
      </c>
      <c r="U540" s="5">
        <f t="shared" si="682"/>
        <v>5.8204921305202675E-2</v>
      </c>
      <c r="V540" s="5">
        <f t="shared" si="683"/>
        <v>8.0609477179149642E-3</v>
      </c>
      <c r="W540" s="5">
        <f t="shared" si="684"/>
        <v>5.1638477531296897E-2</v>
      </c>
      <c r="X540" s="5">
        <f t="shared" si="685"/>
        <v>5.0523652317744326E-2</v>
      </c>
      <c r="Y540" s="5">
        <f t="shared" si="686"/>
        <v>2.4716447555770942E-2</v>
      </c>
      <c r="Z540" s="5">
        <f t="shared" si="687"/>
        <v>1.1892439831057013E-2</v>
      </c>
      <c r="AA540" s="5">
        <f t="shared" si="688"/>
        <v>1.8982777622387127E-2</v>
      </c>
      <c r="AB540" s="5">
        <f t="shared" si="689"/>
        <v>1.515020682803714E-2</v>
      </c>
      <c r="AC540" s="5">
        <f t="shared" si="690"/>
        <v>7.8682151623420376E-4</v>
      </c>
      <c r="AD540" s="5">
        <f t="shared" si="691"/>
        <v>2.0606405196504522E-2</v>
      </c>
      <c r="AE540" s="5">
        <f t="shared" si="692"/>
        <v>2.0161532667878544E-2</v>
      </c>
      <c r="AF540" s="5">
        <f t="shared" si="693"/>
        <v>9.8631322552777505E-3</v>
      </c>
      <c r="AG540" s="5">
        <f t="shared" si="694"/>
        <v>3.2167322292281078E-3</v>
      </c>
      <c r="AH540" s="5">
        <f t="shared" si="695"/>
        <v>2.9089233647034691E-3</v>
      </c>
      <c r="AI540" s="5">
        <f t="shared" si="696"/>
        <v>4.6432394140457989E-3</v>
      </c>
      <c r="AJ540" s="5">
        <f t="shared" si="697"/>
        <v>3.7057820975538378E-3</v>
      </c>
      <c r="AK540" s="5">
        <f t="shared" si="698"/>
        <v>1.9717298965902614E-3</v>
      </c>
      <c r="AL540" s="5">
        <f t="shared" si="699"/>
        <v>4.9152580670043515E-5</v>
      </c>
      <c r="AM540" s="5">
        <f t="shared" si="700"/>
        <v>6.5784113772939749E-3</v>
      </c>
      <c r="AN540" s="5">
        <f t="shared" si="701"/>
        <v>6.4363897837238782E-3</v>
      </c>
      <c r="AO540" s="5">
        <f t="shared" si="702"/>
        <v>3.1487171500869356E-3</v>
      </c>
      <c r="AP540" s="5">
        <f t="shared" si="703"/>
        <v>1.0269131220447876E-3</v>
      </c>
      <c r="AQ540" s="5">
        <f t="shared" si="704"/>
        <v>2.5118576311276245E-4</v>
      </c>
      <c r="AR540" s="5">
        <f t="shared" si="705"/>
        <v>5.6922449972761607E-4</v>
      </c>
      <c r="AS540" s="5">
        <f t="shared" si="706"/>
        <v>9.0859926550357806E-4</v>
      </c>
      <c r="AT540" s="5">
        <f t="shared" si="707"/>
        <v>7.2515556311146415E-4</v>
      </c>
      <c r="AU540" s="5">
        <f t="shared" si="708"/>
        <v>3.8583242776455437E-4</v>
      </c>
      <c r="AV540" s="5">
        <f t="shared" si="709"/>
        <v>1.5396695883701801E-4</v>
      </c>
      <c r="AW540" s="5">
        <f t="shared" si="710"/>
        <v>2.132327606739034E-6</v>
      </c>
      <c r="AX540" s="5">
        <f t="shared" si="711"/>
        <v>1.7500827144210703E-3</v>
      </c>
      <c r="AY540" s="5">
        <f t="shared" si="712"/>
        <v>1.7123001067782199E-3</v>
      </c>
      <c r="AZ540" s="5">
        <f t="shared" si="713"/>
        <v>8.3766659470224062E-4</v>
      </c>
      <c r="BA540" s="5">
        <f t="shared" si="714"/>
        <v>2.7319405872151879E-4</v>
      </c>
      <c r="BB540" s="5">
        <f t="shared" si="715"/>
        <v>6.6824015240156463E-5</v>
      </c>
      <c r="BC540" s="5">
        <f t="shared" si="716"/>
        <v>1.3076269765788819E-5</v>
      </c>
      <c r="BD540" s="5">
        <f t="shared" si="717"/>
        <v>9.2822581435034451E-5</v>
      </c>
      <c r="BE540" s="5">
        <f t="shared" si="718"/>
        <v>1.4816391310348698E-4</v>
      </c>
      <c r="BF540" s="5">
        <f t="shared" si="719"/>
        <v>1.1825002497642239E-4</v>
      </c>
      <c r="BG540" s="5">
        <f t="shared" si="720"/>
        <v>6.2917112604236124E-5</v>
      </c>
      <c r="BH540" s="5">
        <f t="shared" si="721"/>
        <v>2.5107159972545961E-5</v>
      </c>
      <c r="BI540" s="5">
        <f t="shared" si="722"/>
        <v>8.0152372643314478E-6</v>
      </c>
      <c r="BJ540" s="8">
        <f t="shared" si="723"/>
        <v>0.51643428167100025</v>
      </c>
      <c r="BK540" s="8">
        <f t="shared" si="724"/>
        <v>0.2522242409376147</v>
      </c>
      <c r="BL540" s="8">
        <f t="shared" si="725"/>
        <v>0.2197685088728922</v>
      </c>
      <c r="BM540" s="8">
        <f t="shared" si="726"/>
        <v>0.47378882299949937</v>
      </c>
      <c r="BN540" s="8">
        <f t="shared" si="727"/>
        <v>0.52482048053389341</v>
      </c>
    </row>
    <row r="541" spans="1:66" x14ac:dyDescent="0.25">
      <c r="A541" t="s">
        <v>122</v>
      </c>
      <c r="B541" t="s">
        <v>139</v>
      </c>
      <c r="C541" t="s">
        <v>128</v>
      </c>
      <c r="D541" t="s">
        <v>500</v>
      </c>
      <c r="E541">
        <f>VLOOKUP(A541,home!$A$2:$E$405,3,FALSE)</f>
        <v>1.2563600782778901</v>
      </c>
      <c r="F541">
        <f>VLOOKUP(B541,home!$B$2:$E$405,3,FALSE)</f>
        <v>0.83</v>
      </c>
      <c r="G541">
        <f>VLOOKUP(C541,away!$B$2:$E$405,4,FALSE)</f>
        <v>1.1599999999999999</v>
      </c>
      <c r="H541">
        <f>VLOOKUP(A541,away!$A$2:$E$405,3,FALSE)</f>
        <v>1.0958904109589001</v>
      </c>
      <c r="I541">
        <f>VLOOKUP(C541,away!$B$2:$E$405,3,FALSE)</f>
        <v>0.83</v>
      </c>
      <c r="J541">
        <f>VLOOKUP(B541,home!$B$2:$E$405,4,FALSE)</f>
        <v>0.74</v>
      </c>
      <c r="K541" s="3">
        <f t="shared" si="672"/>
        <v>1.2096234833659523</v>
      </c>
      <c r="L541" s="3">
        <f t="shared" si="673"/>
        <v>0.67309589041095641</v>
      </c>
      <c r="M541" s="5">
        <f t="shared" si="674"/>
        <v>0.15217571991503381</v>
      </c>
      <c r="N541" s="5">
        <f t="shared" si="675"/>
        <v>0.18407532440734473</v>
      </c>
      <c r="O541" s="5">
        <f t="shared" si="676"/>
        <v>0.10242885169513799</v>
      </c>
      <c r="P541" s="5">
        <f t="shared" si="677"/>
        <v>0.12390034438464734</v>
      </c>
      <c r="Q541" s="5">
        <f t="shared" si="678"/>
        <v>0.11133091755566503</v>
      </c>
      <c r="R541" s="5">
        <f t="shared" si="679"/>
        <v>3.4472219567755355E-2</v>
      </c>
      <c r="S541" s="5">
        <f t="shared" si="680"/>
        <v>2.5219685747511985E-2</v>
      </c>
      <c r="T541" s="5">
        <f t="shared" si="681"/>
        <v>7.4936383082399124E-2</v>
      </c>
      <c r="U541" s="5">
        <f t="shared" si="682"/>
        <v>4.1698406312904168E-2</v>
      </c>
      <c r="V541" s="5">
        <f t="shared" si="683"/>
        <v>2.2815201554375469E-3</v>
      </c>
      <c r="W541" s="5">
        <f t="shared" si="684"/>
        <v>4.4889497433337068E-2</v>
      </c>
      <c r="X541" s="5">
        <f t="shared" si="685"/>
        <v>3.0214936244992351E-2</v>
      </c>
      <c r="Y541" s="5">
        <f t="shared" si="686"/>
        <v>1.0168774707766703E-2</v>
      </c>
      <c r="Z541" s="5">
        <f t="shared" si="687"/>
        <v>7.7343697748000944E-3</v>
      </c>
      <c r="AA541" s="5">
        <f t="shared" si="688"/>
        <v>9.3556753086340254E-3</v>
      </c>
      <c r="AB541" s="5">
        <f t="shared" si="689"/>
        <v>5.6584222780353619E-3</v>
      </c>
      <c r="AC541" s="5">
        <f t="shared" si="690"/>
        <v>1.1609980107908283E-4</v>
      </c>
      <c r="AD541" s="5">
        <f t="shared" si="691"/>
        <v>1.3574847562965047E-2</v>
      </c>
      <c r="AE541" s="5">
        <f t="shared" si="692"/>
        <v>9.1371741075869598E-3</v>
      </c>
      <c r="AF541" s="5">
        <f t="shared" si="693"/>
        <v>3.0750971708930902E-3</v>
      </c>
      <c r="AG541" s="5">
        <f t="shared" si="694"/>
        <v>6.8994508944749907E-4</v>
      </c>
      <c r="AH541" s="5">
        <f t="shared" si="695"/>
        <v>1.3014931275841643E-3</v>
      </c>
      <c r="AI541" s="5">
        <f t="shared" si="696"/>
        <v>1.5743166505652044E-3</v>
      </c>
      <c r="AJ541" s="5">
        <f t="shared" si="697"/>
        <v>9.5216519538885097E-4</v>
      </c>
      <c r="AK541" s="5">
        <f t="shared" si="698"/>
        <v>3.8392046012869485E-4</v>
      </c>
      <c r="AL541" s="5">
        <f t="shared" si="699"/>
        <v>3.7811039355605661E-6</v>
      </c>
      <c r="AM541" s="5">
        <f t="shared" si="700"/>
        <v>3.2840908790551177E-3</v>
      </c>
      <c r="AN541" s="5">
        <f t="shared" si="701"/>
        <v>2.2105080744281047E-3</v>
      </c>
      <c r="AO541" s="5">
        <f t="shared" si="702"/>
        <v>7.4394195030889692E-4</v>
      </c>
      <c r="AP541" s="5">
        <f t="shared" si="703"/>
        <v>1.6691475648574345E-4</v>
      </c>
      <c r="AQ541" s="5">
        <f t="shared" si="704"/>
        <v>2.8087409159874863E-5</v>
      </c>
      <c r="AR541" s="5">
        <f t="shared" si="705"/>
        <v>1.7520593511500076E-4</v>
      </c>
      <c r="AS541" s="5">
        <f t="shared" si="706"/>
        <v>2.1193321354019625E-4</v>
      </c>
      <c r="AT541" s="5">
        <f t="shared" si="707"/>
        <v>1.2817969600171622E-4</v>
      </c>
      <c r="AU541" s="5">
        <f t="shared" si="708"/>
        <v>5.1683056791461602E-5</v>
      </c>
      <c r="AV541" s="5">
        <f t="shared" si="709"/>
        <v>1.5629259796772039E-5</v>
      </c>
      <c r="AW541" s="5">
        <f t="shared" si="710"/>
        <v>8.5515189653351418E-8</v>
      </c>
      <c r="AX541" s="5">
        <f t="shared" si="711"/>
        <v>6.6208557480216602E-4</v>
      </c>
      <c r="AY541" s="5">
        <f t="shared" si="712"/>
        <v>4.456470794997138E-4</v>
      </c>
      <c r="AZ541" s="5">
        <f t="shared" si="713"/>
        <v>1.4998160889245107E-4</v>
      </c>
      <c r="BA541" s="5">
        <f t="shared" si="714"/>
        <v>3.3650668194244054E-5</v>
      </c>
      <c r="BB541" s="5">
        <f t="shared" si="715"/>
        <v>5.6625316177820878E-6</v>
      </c>
      <c r="BC541" s="5">
        <f t="shared" si="716"/>
        <v>7.6228535225024573E-7</v>
      </c>
      <c r="BD541" s="5">
        <f t="shared" si="717"/>
        <v>1.9655065816919274E-5</v>
      </c>
      <c r="BE541" s="5">
        <f t="shared" si="718"/>
        <v>2.3775229179248948E-5</v>
      </c>
      <c r="BF541" s="5">
        <f t="shared" si="719"/>
        <v>1.4379537768813474E-5</v>
      </c>
      <c r="BG541" s="5">
        <f t="shared" si="720"/>
        <v>5.7979421883681435E-6</v>
      </c>
      <c r="BH541" s="5">
        <f t="shared" si="721"/>
        <v>1.7533317565620724E-6</v>
      </c>
      <c r="BI541" s="5">
        <f t="shared" si="722"/>
        <v>4.2417425337375158E-7</v>
      </c>
      <c r="BJ541" s="8">
        <f t="shared" si="723"/>
        <v>0.489824230180194</v>
      </c>
      <c r="BK541" s="8">
        <f t="shared" si="724"/>
        <v>0.30414279818714501</v>
      </c>
      <c r="BL541" s="8">
        <f t="shared" si="725"/>
        <v>0.19847388703834221</v>
      </c>
      <c r="BM541" s="8">
        <f t="shared" si="726"/>
        <v>0.29134634609058702</v>
      </c>
      <c r="BN541" s="8">
        <f t="shared" si="727"/>
        <v>0.70838337752558422</v>
      </c>
    </row>
    <row r="542" spans="1:66" x14ac:dyDescent="0.25">
      <c r="A542" t="s">
        <v>122</v>
      </c>
      <c r="B542" t="s">
        <v>141</v>
      </c>
      <c r="C542" t="s">
        <v>126</v>
      </c>
      <c r="D542" t="s">
        <v>500</v>
      </c>
      <c r="E542">
        <f>VLOOKUP(A542,home!$A$2:$E$405,3,FALSE)</f>
        <v>1.2563600782778901</v>
      </c>
      <c r="F542">
        <f>VLOOKUP(B542,home!$B$2:$E$405,3,FALSE)</f>
        <v>0.83</v>
      </c>
      <c r="G542">
        <f>VLOOKUP(C542,away!$B$2:$E$405,4,FALSE)</f>
        <v>0.62</v>
      </c>
      <c r="H542">
        <f>VLOOKUP(A542,away!$A$2:$E$405,3,FALSE)</f>
        <v>1.0958904109589001</v>
      </c>
      <c r="I542">
        <f>VLOOKUP(C542,away!$B$2:$E$405,3,FALSE)</f>
        <v>0.87</v>
      </c>
      <c r="J542">
        <f>VLOOKUP(B542,home!$B$2:$E$405,4,FALSE)</f>
        <v>0.71</v>
      </c>
      <c r="K542" s="3">
        <f t="shared" si="672"/>
        <v>0.64652289628180215</v>
      </c>
      <c r="L542" s="3">
        <f t="shared" si="673"/>
        <v>0.67693150684931247</v>
      </c>
      <c r="M542" s="5">
        <f t="shared" si="674"/>
        <v>0.26621410095818077</v>
      </c>
      <c r="N542" s="5">
        <f t="shared" si="675"/>
        <v>0.1721135115825391</v>
      </c>
      <c r="O542" s="5">
        <f t="shared" si="676"/>
        <v>0.18020871250615628</v>
      </c>
      <c r="P542" s="5">
        <f t="shared" si="677"/>
        <v>0.11650905874469479</v>
      </c>
      <c r="Q542" s="5">
        <f t="shared" si="678"/>
        <v>5.5637662998787342E-2</v>
      </c>
      <c r="R542" s="5">
        <f t="shared" si="679"/>
        <v>6.0994477652083462E-2</v>
      </c>
      <c r="S542" s="5">
        <f t="shared" si="680"/>
        <v>1.2747597441980656E-2</v>
      </c>
      <c r="T542" s="5">
        <f t="shared" si="681"/>
        <v>3.7662887051343345E-2</v>
      </c>
      <c r="U542" s="5">
        <f t="shared" si="682"/>
        <v>3.9434326348820659E-2</v>
      </c>
      <c r="V542" s="5">
        <f t="shared" si="683"/>
        <v>6.1988976954002544E-4</v>
      </c>
      <c r="W542" s="5">
        <f t="shared" si="684"/>
        <v>1.1990341008108951E-2</v>
      </c>
      <c r="X542" s="5">
        <f t="shared" si="685"/>
        <v>8.1166396062562953E-3</v>
      </c>
      <c r="Y542" s="5">
        <f t="shared" si="686"/>
        <v>2.7472045396079426E-3</v>
      </c>
      <c r="Z542" s="5">
        <f t="shared" si="687"/>
        <v>1.376302788883719E-2</v>
      </c>
      <c r="AA542" s="5">
        <f t="shared" si="688"/>
        <v>8.8981126522982377E-3</v>
      </c>
      <c r="AB542" s="5">
        <f t="shared" si="689"/>
        <v>2.876416781702802E-3</v>
      </c>
      <c r="AC542" s="5">
        <f t="shared" si="690"/>
        <v>1.6955988928324907E-5</v>
      </c>
      <c r="AD542" s="5">
        <f t="shared" si="691"/>
        <v>1.9380074989922651E-3</v>
      </c>
      <c r="AE542" s="5">
        <f t="shared" si="692"/>
        <v>1.3118983365781015E-3</v>
      </c>
      <c r="AF542" s="5">
        <f t="shared" si="693"/>
        <v>4.4403265890646034E-4</v>
      </c>
      <c r="AG542" s="5">
        <f t="shared" si="694"/>
        <v>1.00193232294619E-4</v>
      </c>
      <c r="AH542" s="5">
        <f t="shared" si="695"/>
        <v>2.3291568018999178E-3</v>
      </c>
      <c r="AI542" s="5">
        <f t="shared" si="696"/>
        <v>1.5058532014587944E-3</v>
      </c>
      <c r="AJ542" s="5">
        <f t="shared" si="697"/>
        <v>4.8678428659118192E-4</v>
      </c>
      <c r="AK542" s="5">
        <f t="shared" si="698"/>
        <v>1.049057289438006E-4</v>
      </c>
      <c r="AL542" s="5">
        <f t="shared" si="699"/>
        <v>2.9683270766110701E-7</v>
      </c>
      <c r="AM542" s="5">
        <f t="shared" si="700"/>
        <v>2.5059324425286632E-4</v>
      </c>
      <c r="AN542" s="5">
        <f t="shared" si="701"/>
        <v>1.6963446243835057E-4</v>
      </c>
      <c r="AO542" s="5">
        <f t="shared" si="702"/>
        <v>5.7415456135982885E-5</v>
      </c>
      <c r="AP542" s="5">
        <f t="shared" si="703"/>
        <v>1.2955443746190499E-5</v>
      </c>
      <c r="AQ542" s="5">
        <f t="shared" si="704"/>
        <v>2.1924870142525588E-6</v>
      </c>
      <c r="AR542" s="5">
        <f t="shared" si="705"/>
        <v>3.1533592471968746E-4</v>
      </c>
      <c r="AS542" s="5">
        <f t="shared" si="706"/>
        <v>2.0387189535147265E-4</v>
      </c>
      <c r="AT542" s="5">
        <f t="shared" si="707"/>
        <v>6.5903924126547281E-5</v>
      </c>
      <c r="AU542" s="5">
        <f t="shared" si="708"/>
        <v>1.4202798634210498E-5</v>
      </c>
      <c r="AV542" s="5">
        <f t="shared" si="709"/>
        <v>2.2956086270742485E-6</v>
      </c>
      <c r="AW542" s="5">
        <f t="shared" si="710"/>
        <v>3.6085929050838387E-9</v>
      </c>
      <c r="AX542" s="5">
        <f t="shared" si="711"/>
        <v>2.7002378343836021E-5</v>
      </c>
      <c r="AY542" s="5">
        <f t="shared" si="712"/>
        <v>1.8278760660808159E-5</v>
      </c>
      <c r="AZ542" s="5">
        <f t="shared" si="713"/>
        <v>6.1867344987294012E-6</v>
      </c>
      <c r="BA542" s="5">
        <f t="shared" si="714"/>
        <v>1.3959985022338397E-6</v>
      </c>
      <c r="BB542" s="5">
        <f t="shared" si="715"/>
        <v>2.3624884241913408E-7</v>
      </c>
      <c r="BC542" s="5">
        <f t="shared" si="716"/>
        <v>3.1984856978038053E-8</v>
      </c>
      <c r="BD542" s="5">
        <f t="shared" si="717"/>
        <v>3.5576803780703209E-5</v>
      </c>
      <c r="BE542" s="5">
        <f t="shared" si="718"/>
        <v>2.3001218220749609E-5</v>
      </c>
      <c r="BF542" s="5">
        <f t="shared" si="719"/>
        <v>7.4354071110443981E-6</v>
      </c>
      <c r="BG542" s="5">
        <f t="shared" si="720"/>
        <v>1.6023869801555774E-6</v>
      </c>
      <c r="BH542" s="5">
        <f t="shared" si="721"/>
        <v>2.5899496784360859E-7</v>
      </c>
      <c r="BI542" s="5">
        <f t="shared" si="722"/>
        <v>3.3489235346532417E-8</v>
      </c>
      <c r="BJ542" s="8">
        <f t="shared" si="723"/>
        <v>0.29260830171270702</v>
      </c>
      <c r="BK542" s="8">
        <f t="shared" si="724"/>
        <v>0.39612617849669302</v>
      </c>
      <c r="BL542" s="8">
        <f t="shared" si="725"/>
        <v>0.29750826441170991</v>
      </c>
      <c r="BM542" s="8">
        <f t="shared" si="726"/>
        <v>0.14830997291543757</v>
      </c>
      <c r="BN542" s="8">
        <f t="shared" si="727"/>
        <v>0.8516775244424416</v>
      </c>
    </row>
    <row r="543" spans="1:66" x14ac:dyDescent="0.25">
      <c r="A543" t="s">
        <v>122</v>
      </c>
      <c r="B543" t="s">
        <v>143</v>
      </c>
      <c r="C543" t="s">
        <v>140</v>
      </c>
      <c r="D543" t="s">
        <v>500</v>
      </c>
      <c r="E543">
        <f>VLOOKUP(A543,home!$A$2:$E$405,3,FALSE)</f>
        <v>1.2563600782778901</v>
      </c>
      <c r="F543">
        <f>VLOOKUP(B543,home!$B$2:$E$405,3,FALSE)</f>
        <v>0.72</v>
      </c>
      <c r="G543">
        <f>VLOOKUP(C543,away!$B$2:$E$405,4,FALSE)</f>
        <v>0.68</v>
      </c>
      <c r="H543">
        <f>VLOOKUP(A543,away!$A$2:$E$405,3,FALSE)</f>
        <v>1.0958904109589001</v>
      </c>
      <c r="I543">
        <f>VLOOKUP(C543,away!$B$2:$E$405,3,FALSE)</f>
        <v>0.64</v>
      </c>
      <c r="J543">
        <f>VLOOKUP(B543,home!$B$2:$E$405,4,FALSE)</f>
        <v>1.04</v>
      </c>
      <c r="K543" s="3">
        <f t="shared" si="672"/>
        <v>0.61511389432485497</v>
      </c>
      <c r="L543" s="3">
        <f t="shared" si="673"/>
        <v>0.7294246575342439</v>
      </c>
      <c r="M543" s="5">
        <f t="shared" si="674"/>
        <v>0.26065996116699713</v>
      </c>
      <c r="N543" s="5">
        <f t="shared" si="675"/>
        <v>0.1603355638079971</v>
      </c>
      <c r="O543" s="5">
        <f t="shared" si="676"/>
        <v>0.1901318029071262</v>
      </c>
      <c r="P543" s="5">
        <f t="shared" si="677"/>
        <v>0.11695271372120819</v>
      </c>
      <c r="Q543" s="5">
        <f t="shared" si="678"/>
        <v>4.931231652635417E-2</v>
      </c>
      <c r="R543" s="5">
        <f t="shared" si="679"/>
        <v>6.9343412610949423E-2</v>
      </c>
      <c r="S543" s="5">
        <f t="shared" si="680"/>
        <v>1.3118563727161593E-2</v>
      </c>
      <c r="T543" s="5">
        <f t="shared" si="681"/>
        <v>3.5969619594456131E-2</v>
      </c>
      <c r="U543" s="5">
        <f t="shared" si="682"/>
        <v>4.2654096576896366E-2</v>
      </c>
      <c r="V543" s="5">
        <f t="shared" si="683"/>
        <v>6.5400302505105336E-4</v>
      </c>
      <c r="W543" s="5">
        <f t="shared" si="684"/>
        <v>1.0110897018901875E-2</v>
      </c>
      <c r="X543" s="5">
        <f t="shared" si="685"/>
        <v>7.375137595376508E-3</v>
      </c>
      <c r="Y543" s="5">
        <f t="shared" si="686"/>
        <v>2.6898036073877175E-3</v>
      </c>
      <c r="Z543" s="5">
        <f t="shared" si="687"/>
        <v>1.6860264998665855E-2</v>
      </c>
      <c r="AA543" s="5">
        <f t="shared" si="688"/>
        <v>1.0370983262678402E-2</v>
      </c>
      <c r="AB543" s="5">
        <f t="shared" si="689"/>
        <v>3.1896679513420002E-3</v>
      </c>
      <c r="AC543" s="5">
        <f t="shared" si="690"/>
        <v>1.8339848834847692E-5</v>
      </c>
      <c r="AD543" s="5">
        <f t="shared" si="691"/>
        <v>1.5548383101035746E-3</v>
      </c>
      <c r="AE543" s="5">
        <f t="shared" si="692"/>
        <v>1.1341374018684223E-3</v>
      </c>
      <c r="AF543" s="5">
        <f t="shared" si="693"/>
        <v>4.1363389297732544E-4</v>
      </c>
      <c r="AG543" s="5">
        <f t="shared" si="694"/>
        <v>1.0057158690984726E-4</v>
      </c>
      <c r="AH543" s="5">
        <f t="shared" si="695"/>
        <v>3.0745732556471095E-3</v>
      </c>
      <c r="AI543" s="5">
        <f t="shared" si="696"/>
        <v>1.8912127286681416E-3</v>
      </c>
      <c r="AJ543" s="5">
        <f t="shared" si="697"/>
        <v>5.8165561326389782E-4</v>
      </c>
      <c r="AK543" s="5">
        <f t="shared" si="698"/>
        <v>1.19261483143556E-4</v>
      </c>
      <c r="AL543" s="5">
        <f t="shared" si="699"/>
        <v>3.2914837873362614E-7</v>
      </c>
      <c r="AM543" s="5">
        <f t="shared" si="700"/>
        <v>1.9128052959465724E-4</v>
      </c>
      <c r="AN543" s="5">
        <f t="shared" si="701"/>
        <v>1.3952473479255168E-4</v>
      </c>
      <c r="AO543" s="5">
        <f t="shared" si="702"/>
        <v>5.0886390946806592E-5</v>
      </c>
      <c r="AP543" s="5">
        <f t="shared" si="703"/>
        <v>1.2372596096509352E-5</v>
      </c>
      <c r="AQ543" s="5">
        <f t="shared" si="704"/>
        <v>2.2562191676264637E-6</v>
      </c>
      <c r="AR543" s="5">
        <f t="shared" si="705"/>
        <v>4.4853390881286777E-4</v>
      </c>
      <c r="AS543" s="5">
        <f t="shared" si="706"/>
        <v>2.7589943938663252E-4</v>
      </c>
      <c r="AT543" s="5">
        <f t="shared" si="707"/>
        <v>8.4854789301577884E-5</v>
      </c>
      <c r="AU543" s="5">
        <f t="shared" si="708"/>
        <v>1.7398453299802874E-5</v>
      </c>
      <c r="AV543" s="5">
        <f t="shared" si="709"/>
        <v>2.6755075911177166E-6</v>
      </c>
      <c r="AW543" s="5">
        <f t="shared" si="710"/>
        <v>4.1022790272524899E-9</v>
      </c>
      <c r="AX543" s="5">
        <f t="shared" si="711"/>
        <v>1.9609885244581711E-5</v>
      </c>
      <c r="AY543" s="5">
        <f t="shared" si="712"/>
        <v>1.4303933828814838E-5</v>
      </c>
      <c r="AZ543" s="5">
        <f t="shared" si="713"/>
        <v>5.2168210172378732E-6</v>
      </c>
      <c r="BA543" s="5">
        <f t="shared" si="714"/>
        <v>1.2684259613053942E-6</v>
      </c>
      <c r="BB543" s="5">
        <f t="shared" si="715"/>
        <v>2.3130529310818275E-7</v>
      </c>
      <c r="BC543" s="5">
        <f t="shared" si="716"/>
        <v>3.3743956842258831E-8</v>
      </c>
      <c r="BD543" s="5">
        <f t="shared" si="717"/>
        <v>5.4528615471386947E-5</v>
      </c>
      <c r="BE543" s="5">
        <f t="shared" si="718"/>
        <v>3.3541309014747367E-5</v>
      </c>
      <c r="BF543" s="5">
        <f t="shared" si="719"/>
        <v>1.0315862604407305E-5</v>
      </c>
      <c r="BG543" s="5">
        <f t="shared" si="720"/>
        <v>2.1151434733057064E-6</v>
      </c>
      <c r="BH543" s="5">
        <f t="shared" si="721"/>
        <v>3.2526353473021821E-7</v>
      </c>
      <c r="BI543" s="5">
        <f t="shared" si="722"/>
        <v>4.0014823905954449E-8</v>
      </c>
      <c r="BJ543" s="8">
        <f t="shared" si="723"/>
        <v>0.26943350392823268</v>
      </c>
      <c r="BK543" s="8">
        <f t="shared" si="724"/>
        <v>0.39141821457146037</v>
      </c>
      <c r="BL543" s="8">
        <f t="shared" si="725"/>
        <v>0.32228689469702954</v>
      </c>
      <c r="BM543" s="8">
        <f t="shared" si="726"/>
        <v>0.15324880762320658</v>
      </c>
      <c r="BN543" s="8">
        <f t="shared" si="727"/>
        <v>0.84673577074063222</v>
      </c>
    </row>
    <row r="544" spans="1:66" x14ac:dyDescent="0.25">
      <c r="A544" t="s">
        <v>145</v>
      </c>
      <c r="B544" t="s">
        <v>347</v>
      </c>
      <c r="C544" t="s">
        <v>391</v>
      </c>
      <c r="D544" t="s">
        <v>500</v>
      </c>
      <c r="E544">
        <f>VLOOKUP(A544,home!$A$2:$E$405,3,FALSE)</f>
        <v>1.4020887728459499</v>
      </c>
      <c r="F544">
        <f>VLOOKUP(B544,home!$B$2:$E$405,3,FALSE)</f>
        <v>0.98</v>
      </c>
      <c r="G544">
        <f>VLOOKUP(C544,away!$B$2:$E$405,4,FALSE)</f>
        <v>1.76</v>
      </c>
      <c r="H544">
        <f>VLOOKUP(A544,away!$A$2:$E$405,3,FALSE)</f>
        <v>1.2193211488250699</v>
      </c>
      <c r="I544">
        <f>VLOOKUP(C544,away!$B$2:$E$405,3,FALSE)</f>
        <v>0.67</v>
      </c>
      <c r="J544">
        <f>VLOOKUP(B544,home!$B$2:$E$405,4,FALSE)</f>
        <v>1.23</v>
      </c>
      <c r="K544" s="3">
        <f t="shared" si="672"/>
        <v>2.418322715404694</v>
      </c>
      <c r="L544" s="3">
        <f t="shared" si="673"/>
        <v>1.00484255874674</v>
      </c>
      <c r="M544" s="5">
        <f t="shared" si="674"/>
        <v>3.2609054813809352E-2</v>
      </c>
      <c r="N544" s="5">
        <f t="shared" si="675"/>
        <v>7.885921798411194E-2</v>
      </c>
      <c r="O544" s="5">
        <f t="shared" si="676"/>
        <v>3.2766966077420891E-2</v>
      </c>
      <c r="P544" s="5">
        <f t="shared" si="677"/>
        <v>7.9241098379921979E-2</v>
      </c>
      <c r="Q544" s="5">
        <f t="shared" si="678"/>
        <v>9.5353519085014146E-2</v>
      </c>
      <c r="R544" s="5">
        <f t="shared" si="679"/>
        <v>1.6462821017801617E-2</v>
      </c>
      <c r="S544" s="5">
        <f t="shared" si="680"/>
        <v>4.8139632598284979E-2</v>
      </c>
      <c r="T544" s="5">
        <f t="shared" si="681"/>
        <v>9.5815274102891715E-2</v>
      </c>
      <c r="U544" s="5">
        <f t="shared" si="682"/>
        <v>3.9812414026991469E-2</v>
      </c>
      <c r="V544" s="5">
        <f t="shared" si="683"/>
        <v>1.2997880443790005E-2</v>
      </c>
      <c r="W544" s="5">
        <f t="shared" si="684"/>
        <v>7.6865193732354911E-2</v>
      </c>
      <c r="X544" s="5">
        <f t="shared" si="685"/>
        <v>7.7237417948583381E-2</v>
      </c>
      <c r="Y544" s="5">
        <f t="shared" si="686"/>
        <v>3.8805722341222953E-2</v>
      </c>
      <c r="Z544" s="5">
        <f t="shared" si="687"/>
        <v>5.51418106523913E-3</v>
      </c>
      <c r="AA544" s="5">
        <f t="shared" si="688"/>
        <v>1.3335069326922241E-2</v>
      </c>
      <c r="AB544" s="5">
        <f t="shared" si="689"/>
        <v>1.6124250532396221E-2</v>
      </c>
      <c r="AC544" s="5">
        <f t="shared" si="690"/>
        <v>1.9740803759448725E-3</v>
      </c>
      <c r="AD544" s="5">
        <f t="shared" si="691"/>
        <v>4.6471211006734098E-2</v>
      </c>
      <c r="AE544" s="5">
        <f t="shared" si="692"/>
        <v>4.6696250576066356E-2</v>
      </c>
      <c r="AF544" s="5">
        <f t="shared" si="693"/>
        <v>2.3461189956366722E-2</v>
      </c>
      <c r="AG544" s="5">
        <f t="shared" si="694"/>
        <v>7.8582673823329521E-3</v>
      </c>
      <c r="AH544" s="5">
        <f t="shared" si="695"/>
        <v>1.3852209527469277E-3</v>
      </c>
      <c r="AI544" s="5">
        <f t="shared" si="696"/>
        <v>3.3499112958824272E-3</v>
      </c>
      <c r="AJ544" s="5">
        <f t="shared" si="697"/>
        <v>4.0505832907116249E-3</v>
      </c>
      <c r="AK544" s="5">
        <f t="shared" si="698"/>
        <v>3.2652058608555394E-3</v>
      </c>
      <c r="AL544" s="5">
        <f t="shared" si="699"/>
        <v>1.9188326453899729E-4</v>
      </c>
      <c r="AM544" s="5">
        <f t="shared" si="700"/>
        <v>2.2476477037989946E-2</v>
      </c>
      <c r="AN544" s="5">
        <f t="shared" si="701"/>
        <v>2.2585320698466162E-2</v>
      </c>
      <c r="AO544" s="5">
        <f t="shared" si="702"/>
        <v>1.1347345720381223E-2</v>
      </c>
      <c r="AP544" s="5">
        <f t="shared" si="703"/>
        <v>3.8007653028839135E-3</v>
      </c>
      <c r="AQ544" s="5">
        <f t="shared" si="704"/>
        <v>9.5479268303642483E-4</v>
      </c>
      <c r="AR544" s="5">
        <f t="shared" si="705"/>
        <v>2.7838579331756406E-4</v>
      </c>
      <c r="AS544" s="5">
        <f t="shared" si="706"/>
        <v>6.7322668762582138E-4</v>
      </c>
      <c r="AT544" s="5">
        <f t="shared" si="707"/>
        <v>8.1403969565109219E-4</v>
      </c>
      <c r="AU544" s="5">
        <f t="shared" si="708"/>
        <v>6.5620356241138662E-4</v>
      </c>
      <c r="AV544" s="5">
        <f t="shared" si="709"/>
        <v>3.9672799522723454E-4</v>
      </c>
      <c r="AW544" s="5">
        <f t="shared" si="710"/>
        <v>1.2952299368664421E-5</v>
      </c>
      <c r="AX544" s="5">
        <f t="shared" si="711"/>
        <v>9.0592291638738488E-3</v>
      </c>
      <c r="AY544" s="5">
        <f t="shared" si="712"/>
        <v>9.1030990133000884E-3</v>
      </c>
      <c r="AZ544" s="5">
        <f t="shared" si="713"/>
        <v>4.573590652524692E-3</v>
      </c>
      <c r="BA544" s="5">
        <f t="shared" si="714"/>
        <v>1.5319128446476947E-3</v>
      </c>
      <c r="BB544" s="5">
        <f t="shared" si="715"/>
        <v>3.8483280564819664E-4</v>
      </c>
      <c r="BC544" s="5">
        <f t="shared" si="716"/>
        <v>7.7339276223444196E-5</v>
      </c>
      <c r="BD544" s="5">
        <f t="shared" si="717"/>
        <v>4.6622315479327004E-5</v>
      </c>
      <c r="BE544" s="5">
        <f t="shared" si="718"/>
        <v>1.1274780456842037E-4</v>
      </c>
      <c r="BF544" s="5">
        <f t="shared" si="719"/>
        <v>1.3633028844991008E-4</v>
      </c>
      <c r="BG544" s="5">
        <f t="shared" si="720"/>
        <v>1.0989687778536392E-4</v>
      </c>
      <c r="BH544" s="5">
        <f t="shared" si="721"/>
        <v>6.6441528975099762E-5</v>
      </c>
      <c r="BI544" s="5">
        <f t="shared" si="722"/>
        <v>3.2135411753340594E-5</v>
      </c>
      <c r="BJ544" s="8">
        <f t="shared" si="723"/>
        <v>0.67331796931465471</v>
      </c>
      <c r="BK544" s="8">
        <f t="shared" si="724"/>
        <v>0.18425672888959027</v>
      </c>
      <c r="BL544" s="8">
        <f t="shared" si="725"/>
        <v>0.13387520034297354</v>
      </c>
      <c r="BM544" s="8">
        <f t="shared" si="726"/>
        <v>0.65258125554044633</v>
      </c>
      <c r="BN544" s="8">
        <f t="shared" si="727"/>
        <v>0.33529267735807994</v>
      </c>
    </row>
    <row r="545" spans="1:66" x14ac:dyDescent="0.25">
      <c r="A545" t="s">
        <v>145</v>
      </c>
      <c r="B545" t="s">
        <v>357</v>
      </c>
      <c r="C545" t="s">
        <v>355</v>
      </c>
      <c r="D545" t="s">
        <v>500</v>
      </c>
      <c r="E545">
        <f>VLOOKUP(A545,home!$A$2:$E$405,3,FALSE)</f>
        <v>1.4020887728459499</v>
      </c>
      <c r="F545">
        <f>VLOOKUP(B545,home!$B$2:$E$405,3,FALSE)</f>
        <v>0.76</v>
      </c>
      <c r="G545">
        <f>VLOOKUP(C545,away!$B$2:$E$405,4,FALSE)</f>
        <v>1.92</v>
      </c>
      <c r="H545">
        <f>VLOOKUP(A545,away!$A$2:$E$405,3,FALSE)</f>
        <v>1.2193211488250699</v>
      </c>
      <c r="I545">
        <f>VLOOKUP(C545,away!$B$2:$E$405,3,FALSE)</f>
        <v>0.67</v>
      </c>
      <c r="J545">
        <f>VLOOKUP(B545,home!$B$2:$E$405,4,FALSE)</f>
        <v>0.82</v>
      </c>
      <c r="K545" s="3">
        <f t="shared" si="672"/>
        <v>2.0459279373368102</v>
      </c>
      <c r="L545" s="3">
        <f t="shared" si="673"/>
        <v>0.66989503916449333</v>
      </c>
      <c r="M545" s="5">
        <f t="shared" si="674"/>
        <v>6.6150490300316347E-2</v>
      </c>
      <c r="N545" s="5">
        <f t="shared" si="675"/>
        <v>0.13533913617394491</v>
      </c>
      <c r="O545" s="5">
        <f t="shared" si="676"/>
        <v>4.4313885290480859E-2</v>
      </c>
      <c r="P545" s="5">
        <f t="shared" si="677"/>
        <v>9.0663015927733542E-2</v>
      </c>
      <c r="Q545" s="5">
        <f t="shared" si="678"/>
        <v>0.13844705985665243</v>
      </c>
      <c r="R545" s="5">
        <f t="shared" si="679"/>
        <v>1.4842825961098767E-2</v>
      </c>
      <c r="S545" s="5">
        <f t="shared" si="680"/>
        <v>3.1064707229664909E-2</v>
      </c>
      <c r="T545" s="5">
        <f t="shared" si="681"/>
        <v>9.2744998584881139E-2</v>
      </c>
      <c r="U545" s="5">
        <f t="shared" si="682"/>
        <v>3.0367352302840062E-2</v>
      </c>
      <c r="V545" s="5">
        <f t="shared" si="683"/>
        <v>4.7306612435561429E-3</v>
      </c>
      <c r="W545" s="5">
        <f t="shared" si="684"/>
        <v>9.4417569200955592E-2</v>
      </c>
      <c r="X545" s="5">
        <f t="shared" si="685"/>
        <v>6.3249861217690412E-2</v>
      </c>
      <c r="Y545" s="5">
        <f t="shared" si="686"/>
        <v>2.118538412878674E-2</v>
      </c>
      <c r="Z545" s="5">
        <f t="shared" si="687"/>
        <v>3.314378492840673E-3</v>
      </c>
      <c r="AA545" s="5">
        <f t="shared" si="688"/>
        <v>6.7809795534110049E-3</v>
      </c>
      <c r="AB545" s="5">
        <f t="shared" si="689"/>
        <v>6.9366977554166315E-3</v>
      </c>
      <c r="AC545" s="5">
        <f t="shared" si="690"/>
        <v>4.0522754794229302E-4</v>
      </c>
      <c r="AD545" s="5">
        <f t="shared" si="691"/>
        <v>4.8292885650916641E-2</v>
      </c>
      <c r="AE545" s="5">
        <f t="shared" si="692"/>
        <v>3.2351164524487205E-2</v>
      </c>
      <c r="AF545" s="5">
        <f t="shared" si="693"/>
        <v>1.083594231307416E-2</v>
      </c>
      <c r="AG545" s="5">
        <f t="shared" si="694"/>
        <v>2.4196480000670019E-3</v>
      </c>
      <c r="AH545" s="5">
        <f t="shared" si="695"/>
        <v>5.5507142756686416E-4</v>
      </c>
      <c r="AI545" s="5">
        <f t="shared" si="696"/>
        <v>1.1356361408764732E-3</v>
      </c>
      <c r="AJ545" s="5">
        <f t="shared" si="697"/>
        <v>1.1617148536342693E-3</v>
      </c>
      <c r="AK545" s="5">
        <f t="shared" si="698"/>
        <v>7.9226162475649821E-4</v>
      </c>
      <c r="AL545" s="5">
        <f t="shared" si="699"/>
        <v>2.2215497703286316E-5</v>
      </c>
      <c r="AM545" s="5">
        <f t="shared" si="700"/>
        <v>1.9760752785564474E-2</v>
      </c>
      <c r="AN545" s="5">
        <f t="shared" si="701"/>
        <v>1.3237630261205585E-2</v>
      </c>
      <c r="AO545" s="5">
        <f t="shared" si="702"/>
        <v>4.4339114211376981E-3</v>
      </c>
      <c r="AP545" s="5">
        <f t="shared" si="703"/>
        <v>9.9008508837164434E-4</v>
      </c>
      <c r="AQ545" s="5">
        <f t="shared" si="704"/>
        <v>1.6581327226272585E-4</v>
      </c>
      <c r="AR545" s="5">
        <f t="shared" si="705"/>
        <v>7.4367919141799172E-5</v>
      </c>
      <c r="AS545" s="5">
        <f t="shared" si="706"/>
        <v>1.5215140341381188E-4</v>
      </c>
      <c r="AT545" s="5">
        <f t="shared" si="707"/>
        <v>1.5564540347466055E-4</v>
      </c>
      <c r="AU545" s="5">
        <f t="shared" si="708"/>
        <v>1.0614642642895594E-4</v>
      </c>
      <c r="AV545" s="5">
        <f t="shared" si="709"/>
        <v>5.4291984819866816E-5</v>
      </c>
      <c r="AW545" s="5">
        <f t="shared" si="710"/>
        <v>8.4576681516966496E-7</v>
      </c>
      <c r="AX545" s="5">
        <f t="shared" si="711"/>
        <v>6.7381793644654252E-3</v>
      </c>
      <c r="AY545" s="5">
        <f t="shared" si="712"/>
        <v>4.5138729292559477E-3</v>
      </c>
      <c r="AZ545" s="5">
        <f t="shared" si="713"/>
        <v>1.5119105413637292E-3</v>
      </c>
      <c r="BA545" s="5">
        <f t="shared" si="714"/>
        <v>3.376071237733553E-4</v>
      </c>
      <c r="BB545" s="5">
        <f t="shared" si="715"/>
        <v>5.6540334350590939E-5</v>
      </c>
      <c r="BC545" s="5">
        <f t="shared" si="716"/>
        <v>7.5752178988325362E-6</v>
      </c>
      <c r="BD545" s="5">
        <f t="shared" si="717"/>
        <v>8.3031166843462316E-6</v>
      </c>
      <c r="BE545" s="5">
        <f t="shared" si="718"/>
        <v>1.6987578391471343E-5</v>
      </c>
      <c r="BF545" s="5">
        <f t="shared" si="719"/>
        <v>1.7377680609405172E-5</v>
      </c>
      <c r="BG545" s="5">
        <f t="shared" si="720"/>
        <v>1.18511607482994E-5</v>
      </c>
      <c r="BH545" s="5">
        <f t="shared" si="721"/>
        <v>6.0616552162037894E-6</v>
      </c>
      <c r="BI545" s="5">
        <f t="shared" si="722"/>
        <v>2.4803419506669479E-6</v>
      </c>
      <c r="BJ545" s="8">
        <f t="shared" si="723"/>
        <v>0.69103752799110607</v>
      </c>
      <c r="BK545" s="8">
        <f t="shared" si="724"/>
        <v>0.19755019067617249</v>
      </c>
      <c r="BL545" s="8">
        <f t="shared" si="725"/>
        <v>0.10749208958096089</v>
      </c>
      <c r="BM545" s="8">
        <f t="shared" si="726"/>
        <v>0.50512474606841273</v>
      </c>
      <c r="BN545" s="8">
        <f t="shared" si="727"/>
        <v>0.48975641351022681</v>
      </c>
    </row>
    <row r="546" spans="1:66" x14ac:dyDescent="0.25">
      <c r="A546" t="s">
        <v>145</v>
      </c>
      <c r="B546" t="s">
        <v>366</v>
      </c>
      <c r="C546" t="s">
        <v>388</v>
      </c>
      <c r="D546" t="s">
        <v>500</v>
      </c>
      <c r="E546">
        <f>VLOOKUP(A546,home!$A$2:$E$405,3,FALSE)</f>
        <v>1.4020887728459499</v>
      </c>
      <c r="F546">
        <f>VLOOKUP(B546,home!$B$2:$E$405,3,FALSE)</f>
        <v>1.0900000000000001</v>
      </c>
      <c r="G546">
        <f>VLOOKUP(C546,away!$B$2:$E$405,4,FALSE)</f>
        <v>0.79</v>
      </c>
      <c r="H546">
        <f>VLOOKUP(A546,away!$A$2:$E$405,3,FALSE)</f>
        <v>1.2193211488250699</v>
      </c>
      <c r="I546">
        <f>VLOOKUP(C546,away!$B$2:$E$405,3,FALSE)</f>
        <v>0.99</v>
      </c>
      <c r="J546">
        <f>VLOOKUP(B546,home!$B$2:$E$405,4,FALSE)</f>
        <v>0.72</v>
      </c>
      <c r="K546" s="3">
        <f t="shared" si="672"/>
        <v>1.2073386422976475</v>
      </c>
      <c r="L546" s="3">
        <f t="shared" si="673"/>
        <v>0.86913211488250974</v>
      </c>
      <c r="M546" s="5">
        <f t="shared" si="674"/>
        <v>0.12537190020662553</v>
      </c>
      <c r="N546" s="5">
        <f t="shared" si="675"/>
        <v>0.15136633977774344</v>
      </c>
      <c r="O546" s="5">
        <f t="shared" si="676"/>
        <v>0.10896474477342341</v>
      </c>
      <c r="P546" s="5">
        <f t="shared" si="677"/>
        <v>0.13155734701305472</v>
      </c>
      <c r="Q546" s="5">
        <f t="shared" si="678"/>
        <v>9.1375215578412591E-2</v>
      </c>
      <c r="R546" s="5">
        <f t="shared" si="679"/>
        <v>4.7352379536279195E-2</v>
      </c>
      <c r="S546" s="5">
        <f t="shared" si="680"/>
        <v>3.4511990973633375E-2</v>
      </c>
      <c r="T546" s="5">
        <f t="shared" si="681"/>
        <v>7.9417134363510986E-2</v>
      </c>
      <c r="U546" s="5">
        <f t="shared" si="682"/>
        <v>5.7170357618894233E-2</v>
      </c>
      <c r="V546" s="5">
        <f t="shared" si="683"/>
        <v>4.0238557489506669E-3</v>
      </c>
      <c r="W546" s="5">
        <f t="shared" si="684"/>
        <v>3.6773609572031823E-2</v>
      </c>
      <c r="X546" s="5">
        <f t="shared" si="685"/>
        <v>3.1961125059203725E-2</v>
      </c>
      <c r="Y546" s="5">
        <f t="shared" si="686"/>
        <v>1.3889220108365056E-2</v>
      </c>
      <c r="Z546" s="5">
        <f t="shared" si="687"/>
        <v>1.3718491257028537E-2</v>
      </c>
      <c r="AA546" s="5">
        <f t="shared" si="688"/>
        <v>1.6562864608632981E-2</v>
      </c>
      <c r="AB546" s="5">
        <f t="shared" si="689"/>
        <v>9.9984932345733527E-3</v>
      </c>
      <c r="AC546" s="5">
        <f t="shared" si="690"/>
        <v>2.6389874157542817E-4</v>
      </c>
      <c r="AD546" s="5">
        <f t="shared" si="691"/>
        <v>1.1099549963270176E-2</v>
      </c>
      <c r="AE546" s="5">
        <f t="shared" si="692"/>
        <v>9.6469753338210909E-3</v>
      </c>
      <c r="AF546" s="5">
        <f t="shared" si="693"/>
        <v>4.1922480370516655E-3</v>
      </c>
      <c r="AG546" s="5">
        <f t="shared" si="694"/>
        <v>1.2145391341849211E-3</v>
      </c>
      <c r="AH546" s="5">
        <f t="shared" si="695"/>
        <v>2.9807953298046073E-3</v>
      </c>
      <c r="AI546" s="5">
        <f t="shared" si="696"/>
        <v>3.598829386453463E-3</v>
      </c>
      <c r="AJ546" s="5">
        <f t="shared" si="697"/>
        <v>2.1725028926508007E-3</v>
      </c>
      <c r="AK546" s="5">
        <f t="shared" si="698"/>
        <v>8.7431556426690942E-4</v>
      </c>
      <c r="AL546" s="5">
        <f t="shared" si="699"/>
        <v>1.1076746309030521E-5</v>
      </c>
      <c r="AM546" s="5">
        <f t="shared" si="700"/>
        <v>2.6801831165539029E-3</v>
      </c>
      <c r="AN546" s="5">
        <f t="shared" si="701"/>
        <v>2.3294332203628895E-3</v>
      </c>
      <c r="AO546" s="5">
        <f t="shared" si="702"/>
        <v>1.0122926106457869E-3</v>
      </c>
      <c r="AP546" s="5">
        <f t="shared" si="703"/>
        <v>2.9327200585683652E-4</v>
      </c>
      <c r="AQ546" s="5">
        <f t="shared" si="704"/>
        <v>6.3723029671547025E-5</v>
      </c>
      <c r="AR546" s="5">
        <f t="shared" si="705"/>
        <v>5.1814098980499745E-4</v>
      </c>
      <c r="AS546" s="5">
        <f t="shared" si="706"/>
        <v>6.2557163914992494E-4</v>
      </c>
      <c r="AT546" s="5">
        <f t="shared" si="707"/>
        <v>3.7763840673559217E-4</v>
      </c>
      <c r="AU546" s="5">
        <f t="shared" si="708"/>
        <v>1.5197914708919884E-4</v>
      </c>
      <c r="AV546" s="5">
        <f t="shared" si="709"/>
        <v>4.5872574276056976E-5</v>
      </c>
      <c r="AW546" s="5">
        <f t="shared" si="710"/>
        <v>3.2286770523694383E-7</v>
      </c>
      <c r="AX546" s="5">
        <f t="shared" si="711"/>
        <v>5.3931477417487725E-4</v>
      </c>
      <c r="AY546" s="5">
        <f t="shared" si="712"/>
        <v>4.6873579026599421E-4</v>
      </c>
      <c r="AZ546" s="5">
        <f t="shared" si="713"/>
        <v>2.0369666435750402E-4</v>
      </c>
      <c r="BA546" s="5">
        <f t="shared" si="714"/>
        <v>5.9013104229183402E-5</v>
      </c>
      <c r="BB546" s="5">
        <f t="shared" si="715"/>
        <v>1.2822546021123035E-5</v>
      </c>
      <c r="BC546" s="5">
        <f t="shared" si="716"/>
        <v>2.2288973083033957E-6</v>
      </c>
      <c r="BD546" s="5">
        <f t="shared" si="717"/>
        <v>7.5055495712755707E-5</v>
      </c>
      <c r="BE546" s="5">
        <f t="shared" si="718"/>
        <v>9.0617400290815377E-5</v>
      </c>
      <c r="BF546" s="5">
        <f t="shared" si="719"/>
        <v>5.4702944517827759E-5</v>
      </c>
      <c r="BG546" s="5">
        <f t="shared" si="720"/>
        <v>2.2014992921279227E-5</v>
      </c>
      <c r="BH546" s="5">
        <f t="shared" si="721"/>
        <v>6.6448879159423995E-6</v>
      </c>
      <c r="BI546" s="5">
        <f t="shared" si="722"/>
        <v>1.6045259909307879E-6</v>
      </c>
      <c r="BJ546" s="8">
        <f t="shared" si="723"/>
        <v>0.43860067268704345</v>
      </c>
      <c r="BK546" s="8">
        <f t="shared" si="724"/>
        <v>0.29620880522041476</v>
      </c>
      <c r="BL546" s="8">
        <f t="shared" si="725"/>
        <v>0.25164512594938426</v>
      </c>
      <c r="BM546" s="8">
        <f t="shared" si="726"/>
        <v>0.34371675530577134</v>
      </c>
      <c r="BN546" s="8">
        <f t="shared" si="727"/>
        <v>0.65598792688553886</v>
      </c>
    </row>
    <row r="547" spans="1:66" x14ac:dyDescent="0.25">
      <c r="A547" t="s">
        <v>145</v>
      </c>
      <c r="B547" t="s">
        <v>432</v>
      </c>
      <c r="C547" t="s">
        <v>146</v>
      </c>
      <c r="D547" t="s">
        <v>500</v>
      </c>
      <c r="E547">
        <f>VLOOKUP(A547,home!$A$2:$E$405,3,FALSE)</f>
        <v>1.4020887728459499</v>
      </c>
      <c r="F547">
        <f>VLOOKUP(B547,home!$B$2:$E$405,3,FALSE)</f>
        <v>1.3</v>
      </c>
      <c r="G547">
        <f>VLOOKUP(C547,away!$B$2:$E$405,4,FALSE)</f>
        <v>0.94</v>
      </c>
      <c r="H547">
        <f>VLOOKUP(A547,away!$A$2:$E$405,3,FALSE)</f>
        <v>1.2193211488250699</v>
      </c>
      <c r="I547">
        <f>VLOOKUP(C547,away!$B$2:$E$405,3,FALSE)</f>
        <v>1.07</v>
      </c>
      <c r="J547">
        <f>VLOOKUP(B547,home!$B$2:$E$405,4,FALSE)</f>
        <v>1.88</v>
      </c>
      <c r="K547" s="3">
        <f t="shared" si="672"/>
        <v>1.7133524804177507</v>
      </c>
      <c r="L547" s="3">
        <f t="shared" si="673"/>
        <v>2.4527864229765108</v>
      </c>
      <c r="M547" s="5">
        <f t="shared" si="674"/>
        <v>1.5512038123075252E-2</v>
      </c>
      <c r="N547" s="5">
        <f t="shared" si="675"/>
        <v>2.6577588994505689E-2</v>
      </c>
      <c r="O547" s="5">
        <f t="shared" si="676"/>
        <v>3.8047716500973015E-2</v>
      </c>
      <c r="P547" s="5">
        <f t="shared" si="677"/>
        <v>6.5189149441173488E-2</v>
      </c>
      <c r="Q547" s="5">
        <f t="shared" si="678"/>
        <v>2.2768389013629924E-2</v>
      </c>
      <c r="R547" s="5">
        <f t="shared" si="679"/>
        <v>4.6661461229422996E-2</v>
      </c>
      <c r="S547" s="5">
        <f t="shared" si="680"/>
        <v>6.8489149703384808E-2</v>
      </c>
      <c r="T547" s="5">
        <f t="shared" si="681"/>
        <v>5.5845995445679031E-2</v>
      </c>
      <c r="U547" s="5">
        <f t="shared" si="682"/>
        <v>7.9947530337348582E-2</v>
      </c>
      <c r="V547" s="5">
        <f t="shared" si="683"/>
        <v>3.1980534370136295E-2</v>
      </c>
      <c r="W547" s="5">
        <f t="shared" si="684"/>
        <v>1.3003425263873027E-2</v>
      </c>
      <c r="X547" s="5">
        <f t="shared" si="685"/>
        <v>3.1894624939417512E-2</v>
      </c>
      <c r="Y547" s="5">
        <f t="shared" si="686"/>
        <v>3.9115351508665658E-2</v>
      </c>
      <c r="Z547" s="5">
        <f t="shared" si="687"/>
        <v>3.815019952659119E-2</v>
      </c>
      <c r="AA547" s="5">
        <f t="shared" si="688"/>
        <v>6.5364738987317095E-2</v>
      </c>
      <c r="AB547" s="5">
        <f t="shared" si="689"/>
        <v>5.599641883788932E-2</v>
      </c>
      <c r="AC547" s="5">
        <f t="shared" si="690"/>
        <v>8.3998626491017751E-3</v>
      </c>
      <c r="AD547" s="5">
        <f t="shared" si="691"/>
        <v>5.5698627324459252E-3</v>
      </c>
      <c r="AE547" s="5">
        <f t="shared" si="692"/>
        <v>1.3661683687986216E-2</v>
      </c>
      <c r="AF547" s="5">
        <f t="shared" si="693"/>
        <v>1.6754596132446134E-2</v>
      </c>
      <c r="AG547" s="5">
        <f t="shared" si="694"/>
        <v>1.3698481972039543E-2</v>
      </c>
      <c r="AH547" s="5">
        <f t="shared" si="695"/>
        <v>2.3393572858166952E-2</v>
      </c>
      <c r="AI547" s="5">
        <f t="shared" si="696"/>
        <v>4.008143608237371E-2</v>
      </c>
      <c r="AJ547" s="5">
        <f t="shared" si="697"/>
        <v>3.4336813965220273E-2</v>
      </c>
      <c r="AK547" s="5">
        <f t="shared" si="698"/>
        <v>1.9610355125650999E-2</v>
      </c>
      <c r="AL547" s="5">
        <f t="shared" si="699"/>
        <v>1.4120127791668153E-3</v>
      </c>
      <c r="AM547" s="5">
        <f t="shared" si="700"/>
        <v>1.9086276256445227E-3</v>
      </c>
      <c r="AN547" s="5">
        <f t="shared" si="701"/>
        <v>4.6814559266987804E-3</v>
      </c>
      <c r="AO547" s="5">
        <f t="shared" si="702"/>
        <v>5.7413057683848448E-3</v>
      </c>
      <c r="AP547" s="5">
        <f t="shared" si="703"/>
        <v>4.694065612950357E-3</v>
      </c>
      <c r="AQ547" s="5">
        <f t="shared" si="704"/>
        <v>2.878385101001388E-3</v>
      </c>
      <c r="AR547" s="5">
        <f t="shared" si="705"/>
        <v>1.147588757828474E-2</v>
      </c>
      <c r="AS547" s="5">
        <f t="shared" si="706"/>
        <v>1.9662240447249412E-2</v>
      </c>
      <c r="AT547" s="5">
        <f t="shared" si="707"/>
        <v>1.6844174220432506E-2</v>
      </c>
      <c r="AU547" s="5">
        <f t="shared" si="708"/>
        <v>9.6200025603889183E-3</v>
      </c>
      <c r="AV547" s="5">
        <f t="shared" si="709"/>
        <v>4.1206138121168681E-3</v>
      </c>
      <c r="AW547" s="5">
        <f t="shared" si="710"/>
        <v>1.6483239830974398E-4</v>
      </c>
      <c r="AX547" s="5">
        <f t="shared" si="711"/>
        <v>5.4502531276531439E-4</v>
      </c>
      <c r="AY547" s="5">
        <f t="shared" si="712"/>
        <v>1.3368306873292894E-3</v>
      </c>
      <c r="AZ547" s="5">
        <f t="shared" si="713"/>
        <v>1.6394800798498195E-3</v>
      </c>
      <c r="BA547" s="5">
        <f t="shared" si="714"/>
        <v>1.3404314935320275E-3</v>
      </c>
      <c r="BB547" s="5">
        <f t="shared" si="715"/>
        <v>8.2194804206637119E-4</v>
      </c>
      <c r="BC547" s="5">
        <f t="shared" si="716"/>
        <v>4.0321259959450422E-4</v>
      </c>
      <c r="BD547" s="5">
        <f t="shared" si="717"/>
        <v>4.6913168739369324E-3</v>
      </c>
      <c r="BE547" s="5">
        <f t="shared" si="718"/>
        <v>8.0378794023854908E-3</v>
      </c>
      <c r="BF547" s="5">
        <f t="shared" si="719"/>
        <v>6.885860305687966E-3</v>
      </c>
      <c r="BG547" s="5">
        <f t="shared" si="720"/>
        <v>3.9326352781868679E-3</v>
      </c>
      <c r="BH547" s="5">
        <f t="shared" si="721"/>
        <v>1.6844976021149556E-3</v>
      </c>
      <c r="BI547" s="5">
        <f t="shared" si="722"/>
        <v>5.7722762896828233E-4</v>
      </c>
      <c r="BJ547" s="8">
        <f t="shared" si="723"/>
        <v>0.26488076794050591</v>
      </c>
      <c r="BK547" s="8">
        <f t="shared" si="724"/>
        <v>0.19231957775336769</v>
      </c>
      <c r="BL547" s="8">
        <f t="shared" si="725"/>
        <v>0.49097237963411583</v>
      </c>
      <c r="BM547" s="8">
        <f t="shared" si="726"/>
        <v>0.77039458326278076</v>
      </c>
      <c r="BN547" s="8">
        <f t="shared" si="727"/>
        <v>0.21475634330278037</v>
      </c>
    </row>
    <row r="548" spans="1:66" x14ac:dyDescent="0.25">
      <c r="A548" t="s">
        <v>145</v>
      </c>
      <c r="B548" t="s">
        <v>434</v>
      </c>
      <c r="C548" t="s">
        <v>427</v>
      </c>
      <c r="D548" t="s">
        <v>500</v>
      </c>
      <c r="E548">
        <f>VLOOKUP(A548,home!$A$2:$E$405,3,FALSE)</f>
        <v>1.4020887728459499</v>
      </c>
      <c r="F548">
        <f>VLOOKUP(B548,home!$B$2:$E$405,3,FALSE)</f>
        <v>0.87</v>
      </c>
      <c r="G548">
        <f>VLOOKUP(C548,away!$B$2:$E$405,4,FALSE)</f>
        <v>0.67</v>
      </c>
      <c r="H548">
        <f>VLOOKUP(A548,away!$A$2:$E$405,3,FALSE)</f>
        <v>1.2193211488250699</v>
      </c>
      <c r="I548">
        <f>VLOOKUP(C548,away!$B$2:$E$405,3,FALSE)</f>
        <v>1.19</v>
      </c>
      <c r="J548">
        <f>VLOOKUP(B548,home!$B$2:$E$405,4,FALSE)</f>
        <v>1.0900000000000001</v>
      </c>
      <c r="K548" s="3">
        <f t="shared" si="672"/>
        <v>0.81727754569190425</v>
      </c>
      <c r="L548" s="3">
        <f t="shared" si="673"/>
        <v>1.5815814621409983</v>
      </c>
      <c r="M548" s="5">
        <f t="shared" si="674"/>
        <v>9.0821520837175318E-2</v>
      </c>
      <c r="N548" s="5">
        <f t="shared" si="675"/>
        <v>7.4226389645812782E-2</v>
      </c>
      <c r="O548" s="5">
        <f t="shared" si="676"/>
        <v>0.1436416337195289</v>
      </c>
      <c r="P548" s="5">
        <f t="shared" si="677"/>
        <v>0.11739508186547205</v>
      </c>
      <c r="Q548" s="5">
        <f t="shared" si="678"/>
        <v>3.0331780777650422E-2</v>
      </c>
      <c r="R548" s="5">
        <f t="shared" si="679"/>
        <v>0.11359047254122713</v>
      </c>
      <c r="S548" s="5">
        <f t="shared" si="680"/>
        <v>3.7935957026387301E-2</v>
      </c>
      <c r="T548" s="5">
        <f t="shared" si="681"/>
        <v>4.7972182191656589E-2</v>
      </c>
      <c r="U548" s="5">
        <f t="shared" si="682"/>
        <v>9.2834942612477753E-2</v>
      </c>
      <c r="V548" s="5">
        <f t="shared" si="683"/>
        <v>5.4484085804361836E-3</v>
      </c>
      <c r="W548" s="5">
        <f t="shared" si="684"/>
        <v>8.2631611168076727E-3</v>
      </c>
      <c r="X548" s="5">
        <f t="shared" si="685"/>
        <v>1.3068862441027325E-2</v>
      </c>
      <c r="Y548" s="5">
        <f t="shared" si="686"/>
        <v>1.0334735283999788E-2</v>
      </c>
      <c r="Z548" s="5">
        <f t="shared" si="687"/>
        <v>5.9884195215680315E-2</v>
      </c>
      <c r="AA548" s="5">
        <f t="shared" si="688"/>
        <v>4.8942008091606079E-2</v>
      </c>
      <c r="AB548" s="5">
        <f t="shared" si="689"/>
        <v>1.9999602127170567E-2</v>
      </c>
      <c r="AC548" s="5">
        <f t="shared" si="690"/>
        <v>4.4016024880514629E-4</v>
      </c>
      <c r="AD548" s="5">
        <f t="shared" si="691"/>
        <v>1.6883240093003367E-3</v>
      </c>
      <c r="AE548" s="5">
        <f t="shared" si="692"/>
        <v>2.6702219551969792E-3</v>
      </c>
      <c r="AF548" s="5">
        <f t="shared" si="693"/>
        <v>2.1115867720707172E-3</v>
      </c>
      <c r="AG548" s="5">
        <f t="shared" si="694"/>
        <v>1.1132154981363987E-3</v>
      </c>
      <c r="AH548" s="5">
        <f t="shared" si="695"/>
        <v>2.3677933257088161E-2</v>
      </c>
      <c r="AI548" s="5">
        <f t="shared" si="696"/>
        <v>1.935144317940973E-2</v>
      </c>
      <c r="AJ548" s="5">
        <f t="shared" si="697"/>
        <v>7.9077499936321613E-3</v>
      </c>
      <c r="AK548" s="5">
        <f t="shared" si="698"/>
        <v>2.1542755022469552E-3</v>
      </c>
      <c r="AL548" s="5">
        <f t="shared" si="699"/>
        <v>2.2757887322783482E-5</v>
      </c>
      <c r="AM548" s="5">
        <f t="shared" si="700"/>
        <v>2.7596586053073909E-4</v>
      </c>
      <c r="AN548" s="5">
        <f t="shared" si="701"/>
        <v>4.3646248919920516E-4</v>
      </c>
      <c r="AO548" s="5">
        <f t="shared" si="702"/>
        <v>3.4515049091868934E-4</v>
      </c>
      <c r="AP548" s="5">
        <f t="shared" si="703"/>
        <v>1.8196120602862137E-4</v>
      </c>
      <c r="AQ548" s="5">
        <f t="shared" si="704"/>
        <v>7.1946617570921599E-5</v>
      </c>
      <c r="AR548" s="5">
        <f t="shared" si="705"/>
        <v>7.4897160602444921E-3</v>
      </c>
      <c r="AS548" s="5">
        <f t="shared" si="706"/>
        <v>6.1211767596458565E-3</v>
      </c>
      <c r="AT548" s="5">
        <f t="shared" si="707"/>
        <v>2.5013501594348445E-3</v>
      </c>
      <c r="AU548" s="5">
        <f t="shared" si="708"/>
        <v>6.8143243973965446E-4</v>
      </c>
      <c r="AV548" s="5">
        <f t="shared" si="709"/>
        <v>1.3922985797631775E-4</v>
      </c>
      <c r="AW548" s="5">
        <f t="shared" si="710"/>
        <v>8.1712890804234934E-7</v>
      </c>
      <c r="AX548" s="5">
        <f t="shared" si="711"/>
        <v>3.759011686488612E-5</v>
      </c>
      <c r="AY548" s="5">
        <f t="shared" si="712"/>
        <v>5.9451831993217597E-5</v>
      </c>
      <c r="AZ548" s="5">
        <f t="shared" si="713"/>
        <v>4.7013957685397041E-5</v>
      </c>
      <c r="BA548" s="5">
        <f t="shared" si="714"/>
        <v>2.4785467979035092E-5</v>
      </c>
      <c r="BB548" s="5">
        <f t="shared" si="715"/>
        <v>9.8000591715328038E-6</v>
      </c>
      <c r="BC548" s="5">
        <f t="shared" si="716"/>
        <v>3.09991838271623E-6</v>
      </c>
      <c r="BD548" s="5">
        <f t="shared" si="717"/>
        <v>1.9742660129304008E-3</v>
      </c>
      <c r="BE548" s="5">
        <f t="shared" si="718"/>
        <v>1.6135232815906995E-3</v>
      </c>
      <c r="BF548" s="5">
        <f t="shared" si="719"/>
        <v>6.5934817374759707E-4</v>
      </c>
      <c r="BG548" s="5">
        <f t="shared" si="720"/>
        <v>1.796234857322918E-4</v>
      </c>
      <c r="BH548" s="5">
        <f t="shared" si="721"/>
        <v>3.6700560391978045E-5</v>
      </c>
      <c r="BI548" s="5">
        <f t="shared" si="722"/>
        <v>5.9989087845346675E-6</v>
      </c>
      <c r="BJ548" s="8">
        <f t="shared" si="723"/>
        <v>0.19327368770798392</v>
      </c>
      <c r="BK548" s="8">
        <f t="shared" si="724"/>
        <v>0.25212333827759204</v>
      </c>
      <c r="BL548" s="8">
        <f t="shared" si="725"/>
        <v>0.49350242672460615</v>
      </c>
      <c r="BM548" s="8">
        <f t="shared" si="726"/>
        <v>0.42871813383591079</v>
      </c>
      <c r="BN548" s="8">
        <f t="shared" si="727"/>
        <v>0.57000687938686667</v>
      </c>
    </row>
    <row r="549" spans="1:66" x14ac:dyDescent="0.25">
      <c r="A549" t="s">
        <v>154</v>
      </c>
      <c r="B549" t="s">
        <v>161</v>
      </c>
      <c r="C549" t="s">
        <v>173</v>
      </c>
      <c r="D549" t="s">
        <v>500</v>
      </c>
      <c r="E549">
        <f>VLOOKUP(A549,home!$A$2:$E$405,3,FALSE)</f>
        <v>1.32937685459941</v>
      </c>
      <c r="F549">
        <f>VLOOKUP(B549,home!$B$2:$E$405,3,FALSE)</f>
        <v>0.66</v>
      </c>
      <c r="G549">
        <f>VLOOKUP(C549,away!$B$2:$E$405,4,FALSE)</f>
        <v>1.46</v>
      </c>
      <c r="H549">
        <f>VLOOKUP(A549,away!$A$2:$E$405,3,FALSE)</f>
        <v>1.0178041543026699</v>
      </c>
      <c r="I549">
        <f>VLOOKUP(C549,away!$B$2:$E$405,3,FALSE)</f>
        <v>0.8</v>
      </c>
      <c r="J549">
        <f>VLOOKUP(B549,home!$B$2:$E$405,4,FALSE)</f>
        <v>0.52</v>
      </c>
      <c r="K549" s="3">
        <f t="shared" si="672"/>
        <v>1.2809875370919914</v>
      </c>
      <c r="L549" s="3">
        <f t="shared" si="673"/>
        <v>0.42340652818991076</v>
      </c>
      <c r="M549" s="5">
        <f t="shared" si="674"/>
        <v>0.1818825617511749</v>
      </c>
      <c r="N549" s="5">
        <f t="shared" si="675"/>
        <v>0.2329892948176196</v>
      </c>
      <c r="O549" s="5">
        <f t="shared" si="676"/>
        <v>7.7010264009352E-2</v>
      </c>
      <c r="P549" s="5">
        <f t="shared" si="677"/>
        <v>9.8649188424143872E-2</v>
      </c>
      <c r="Q549" s="5">
        <f t="shared" si="678"/>
        <v>0.14922819146861122</v>
      </c>
      <c r="R549" s="5">
        <f t="shared" si="679"/>
        <v>1.6303324259594087E-2</v>
      </c>
      <c r="S549" s="5">
        <f t="shared" si="680"/>
        <v>1.3376299359110191E-2</v>
      </c>
      <c r="T549" s="5">
        <f t="shared" si="681"/>
        <v>6.3184190457783923E-2</v>
      </c>
      <c r="U549" s="5">
        <f t="shared" si="682"/>
        <v>2.0884355189709543E-2</v>
      </c>
      <c r="V549" s="5">
        <f t="shared" si="683"/>
        <v>8.0611299901419428E-4</v>
      </c>
      <c r="W549" s="5">
        <f t="shared" si="684"/>
        <v>6.3719817818022786E-2</v>
      </c>
      <c r="X549" s="5">
        <f t="shared" si="685"/>
        <v>2.6979386839222637E-2</v>
      </c>
      <c r="Y549" s="5">
        <f t="shared" si="686"/>
        <v>5.711624257143914E-3</v>
      </c>
      <c r="Z549" s="5">
        <f t="shared" si="687"/>
        <v>2.30097797423636E-3</v>
      </c>
      <c r="AA549" s="5">
        <f t="shared" si="688"/>
        <v>2.9475241081199548E-3</v>
      </c>
      <c r="AB549" s="5">
        <f t="shared" si="689"/>
        <v>1.8878708238899249E-3</v>
      </c>
      <c r="AC549" s="5">
        <f t="shared" si="690"/>
        <v>2.7326146733521738E-5</v>
      </c>
      <c r="AD549" s="5">
        <f t="shared" si="691"/>
        <v>2.0406073122664847E-2</v>
      </c>
      <c r="AE549" s="5">
        <f t="shared" si="692"/>
        <v>8.6400645748569722E-3</v>
      </c>
      <c r="AF549" s="5">
        <f t="shared" si="693"/>
        <v>1.8291298724884141E-3</v>
      </c>
      <c r="AG549" s="5">
        <f t="shared" si="694"/>
        <v>2.5815517630625788E-4</v>
      </c>
      <c r="AH549" s="5">
        <f t="shared" si="695"/>
        <v>2.4356227387821775E-4</v>
      </c>
      <c r="AI549" s="5">
        <f t="shared" si="696"/>
        <v>3.1200023734378329E-4</v>
      </c>
      <c r="AJ549" s="5">
        <f t="shared" si="697"/>
        <v>1.9983420780356485E-4</v>
      </c>
      <c r="AK549" s="5">
        <f t="shared" si="698"/>
        <v>8.5328376560339232E-5</v>
      </c>
      <c r="AL549" s="5">
        <f t="shared" si="699"/>
        <v>5.9284456345163144E-7</v>
      </c>
      <c r="AM549" s="5">
        <f t="shared" si="700"/>
        <v>5.22798507022431E-3</v>
      </c>
      <c r="AN549" s="5">
        <f t="shared" si="701"/>
        <v>2.2135630080123616E-3</v>
      </c>
      <c r="AO549" s="5">
        <f t="shared" si="702"/>
        <v>4.6861851407606483E-4</v>
      </c>
      <c r="AP549" s="5">
        <f t="shared" si="703"/>
        <v>6.6138712696820487E-5</v>
      </c>
      <c r="AQ549" s="5">
        <f t="shared" si="704"/>
        <v>7.0008906804776828E-6</v>
      </c>
      <c r="AR549" s="5">
        <f t="shared" si="705"/>
        <v>2.0625171356163274E-5</v>
      </c>
      <c r="AS549" s="5">
        <f t="shared" si="706"/>
        <v>2.6420587457631881E-5</v>
      </c>
      <c r="AT549" s="5">
        <f t="shared" si="707"/>
        <v>1.6922221627937714E-5</v>
      </c>
      <c r="AU549" s="5">
        <f t="shared" si="708"/>
        <v>7.2257183350989184E-6</v>
      </c>
      <c r="AV549" s="5">
        <f t="shared" si="709"/>
        <v>2.314013783449702E-6</v>
      </c>
      <c r="AW549" s="5">
        <f t="shared" si="710"/>
        <v>8.9318371278034408E-9</v>
      </c>
      <c r="AX549" s="5">
        <f t="shared" si="711"/>
        <v>1.1161639531767223E-3</v>
      </c>
      <c r="AY549" s="5">
        <f t="shared" si="712"/>
        <v>4.7259110430528204E-4</v>
      </c>
      <c r="AZ549" s="5">
        <f t="shared" si="713"/>
        <v>1.0004907936366773E-4</v>
      </c>
      <c r="BA549" s="5">
        <f t="shared" si="714"/>
        <v>1.4120477780655802E-5</v>
      </c>
      <c r="BB549" s="5">
        <f t="shared" si="715"/>
        <v>1.4946756183725623E-6</v>
      </c>
      <c r="BC549" s="5">
        <f t="shared" si="716"/>
        <v>1.2657108286904689E-7</v>
      </c>
      <c r="BD549" s="5">
        <f t="shared" si="717"/>
        <v>1.4554720328725143E-6</v>
      </c>
      <c r="BE549" s="5">
        <f t="shared" si="718"/>
        <v>1.8644415346956362E-6</v>
      </c>
      <c r="BF549" s="5">
        <f t="shared" si="719"/>
        <v>1.194163184790888E-6</v>
      </c>
      <c r="BG549" s="5">
        <f t="shared" si="720"/>
        <v>5.0990271899040258E-7</v>
      </c>
      <c r="BH549" s="5">
        <f t="shared" si="721"/>
        <v>1.632947570390064E-7</v>
      </c>
      <c r="BI549" s="5">
        <f t="shared" si="722"/>
        <v>4.1835709727886422E-8</v>
      </c>
      <c r="BJ549" s="8">
        <f t="shared" si="723"/>
        <v>0.58263378046173819</v>
      </c>
      <c r="BK549" s="8">
        <f t="shared" si="724"/>
        <v>0.29521467262904538</v>
      </c>
      <c r="BL549" s="8">
        <f t="shared" si="725"/>
        <v>0.11995280030874982</v>
      </c>
      <c r="BM549" s="8">
        <f t="shared" si="726"/>
        <v>0.24356682447080596</v>
      </c>
      <c r="BN549" s="8">
        <f t="shared" si="727"/>
        <v>0.75606282473049569</v>
      </c>
    </row>
    <row r="550" spans="1:66" x14ac:dyDescent="0.25">
      <c r="A550" t="s">
        <v>154</v>
      </c>
      <c r="B550" t="s">
        <v>160</v>
      </c>
      <c r="C550" t="s">
        <v>168</v>
      </c>
      <c r="D550" t="s">
        <v>500</v>
      </c>
      <c r="E550">
        <f>VLOOKUP(A550,home!$A$2:$E$405,3,FALSE)</f>
        <v>1.32937685459941</v>
      </c>
      <c r="F550">
        <f>VLOOKUP(B550,home!$B$2:$E$405,3,FALSE)</f>
        <v>0.66</v>
      </c>
      <c r="G550">
        <f>VLOOKUP(C550,away!$B$2:$E$405,4,FALSE)</f>
        <v>1.1100000000000001</v>
      </c>
      <c r="H550">
        <f>VLOOKUP(A550,away!$A$2:$E$405,3,FALSE)</f>
        <v>1.0178041543026699</v>
      </c>
      <c r="I550">
        <f>VLOOKUP(C550,away!$B$2:$E$405,3,FALSE)</f>
        <v>0.49</v>
      </c>
      <c r="J550">
        <f>VLOOKUP(B550,home!$B$2:$E$405,4,FALSE)</f>
        <v>1.04</v>
      </c>
      <c r="K550" s="3">
        <f t="shared" si="672"/>
        <v>0.97390148367952789</v>
      </c>
      <c r="L550" s="3">
        <f t="shared" si="673"/>
        <v>0.51867299703264058</v>
      </c>
      <c r="M550" s="5">
        <f t="shared" si="674"/>
        <v>0.2247931842236241</v>
      </c>
      <c r="N550" s="5">
        <f t="shared" si="675"/>
        <v>0.21892641563643295</v>
      </c>
      <c r="O550" s="5">
        <f t="shared" si="676"/>
        <v>0.11659415457377761</v>
      </c>
      <c r="P550" s="5">
        <f t="shared" si="677"/>
        <v>0.11355122012776221</v>
      </c>
      <c r="Q550" s="5">
        <f t="shared" si="678"/>
        <v>0.1066063805024815</v>
      </c>
      <c r="R550" s="5">
        <f t="shared" si="679"/>
        <v>3.0237119794634091E-2</v>
      </c>
      <c r="S550" s="5">
        <f t="shared" si="680"/>
        <v>1.433971367619034E-2</v>
      </c>
      <c r="T550" s="5">
        <f t="shared" si="681"/>
        <v>5.5293850878024138E-2</v>
      </c>
      <c r="U550" s="5">
        <f t="shared" si="682"/>
        <v>2.9447975830189758E-2</v>
      </c>
      <c r="V550" s="5">
        <f t="shared" si="683"/>
        <v>8.0483459587178609E-4</v>
      </c>
      <c r="W550" s="5">
        <f t="shared" si="684"/>
        <v>3.4608037380357011E-2</v>
      </c>
      <c r="X550" s="5">
        <f t="shared" si="685"/>
        <v>1.7950254469487427E-2</v>
      </c>
      <c r="Y550" s="5">
        <f t="shared" si="686"/>
        <v>4.6551561415937963E-3</v>
      </c>
      <c r="Z550" s="5">
        <f t="shared" si="687"/>
        <v>5.2277258485059494E-3</v>
      </c>
      <c r="AA550" s="5">
        <f t="shared" si="688"/>
        <v>5.0912899601297627E-3</v>
      </c>
      <c r="AB550" s="5">
        <f t="shared" si="689"/>
        <v>2.4792074230065297E-3</v>
      </c>
      <c r="AC550" s="5">
        <f t="shared" si="690"/>
        <v>2.5409453215272162E-5</v>
      </c>
      <c r="AD550" s="5">
        <f t="shared" si="691"/>
        <v>8.4262047379915633E-3</v>
      </c>
      <c r="AE550" s="5">
        <f t="shared" si="692"/>
        <v>4.3704448650647197E-3</v>
      </c>
      <c r="AF550" s="5">
        <f t="shared" si="693"/>
        <v>1.1334158682645161E-3</v>
      </c>
      <c r="AG550" s="5">
        <f t="shared" si="694"/>
        <v>1.9595740175903641E-4</v>
      </c>
      <c r="AH550" s="5">
        <f t="shared" si="695"/>
        <v>6.7787005837739614E-4</v>
      </c>
      <c r="AI550" s="5">
        <f t="shared" si="696"/>
        <v>6.6017865559567419E-4</v>
      </c>
      <c r="AJ550" s="5">
        <f t="shared" si="697"/>
        <v>3.2147448608909154E-4</v>
      </c>
      <c r="AK550" s="5">
        <f t="shared" si="698"/>
        <v>1.0436149298909334E-4</v>
      </c>
      <c r="AL550" s="5">
        <f t="shared" si="699"/>
        <v>5.1340959030202229E-7</v>
      </c>
      <c r="AM550" s="5">
        <f t="shared" si="700"/>
        <v>1.6412586592234907E-3</v>
      </c>
      <c r="AN550" s="5">
        <f t="shared" si="701"/>
        <v>8.5127654768522127E-4</v>
      </c>
      <c r="AO550" s="5">
        <f t="shared" si="702"/>
        <v>2.2076707914574659E-4</v>
      </c>
      <c r="AP550" s="5">
        <f t="shared" si="703"/>
        <v>3.8168640862222195E-5</v>
      </c>
      <c r="AQ550" s="5">
        <f t="shared" si="704"/>
        <v>4.9492608371678238E-6</v>
      </c>
      <c r="AR550" s="5">
        <f t="shared" si="705"/>
        <v>7.0318578955459041E-5</v>
      </c>
      <c r="AS550" s="5">
        <f t="shared" si="706"/>
        <v>6.8483368374957587E-5</v>
      </c>
      <c r="AT550" s="5">
        <f t="shared" si="707"/>
        <v>3.3348027033871418E-5</v>
      </c>
      <c r="AU550" s="5">
        <f t="shared" si="708"/>
        <v>1.0825897668690795E-5</v>
      </c>
      <c r="AV550" s="5">
        <f t="shared" si="709"/>
        <v>2.6358394504251762E-6</v>
      </c>
      <c r="AW550" s="5">
        <f t="shared" si="710"/>
        <v>7.2039409129472441E-9</v>
      </c>
      <c r="AX550" s="5">
        <f t="shared" si="711"/>
        <v>2.664040405532716E-4</v>
      </c>
      <c r="AY550" s="5">
        <f t="shared" si="712"/>
        <v>1.3817658213537051E-4</v>
      </c>
      <c r="AZ550" s="5">
        <f t="shared" si="713"/>
        <v>3.5834230987939716E-5</v>
      </c>
      <c r="BA550" s="5">
        <f t="shared" si="714"/>
        <v>6.1954159942915388E-6</v>
      </c>
      <c r="BB550" s="5">
        <f t="shared" si="715"/>
        <v>8.0334874540578723E-7</v>
      </c>
      <c r="BC550" s="5">
        <f t="shared" si="716"/>
        <v>8.3335060288406305E-8</v>
      </c>
      <c r="BD550" s="5">
        <f t="shared" si="717"/>
        <v>6.078724682317381E-6</v>
      </c>
      <c r="BE550" s="5">
        <f t="shared" si="718"/>
        <v>5.9200789869882639E-6</v>
      </c>
      <c r="BF550" s="5">
        <f t="shared" si="719"/>
        <v>2.8827868544639328E-6</v>
      </c>
      <c r="BG550" s="5">
        <f t="shared" si="720"/>
        <v>9.3585013156475451E-7</v>
      </c>
      <c r="BH550" s="5">
        <f t="shared" si="721"/>
        <v>2.2785645790814893E-7</v>
      </c>
      <c r="BI550" s="5">
        <f t="shared" si="722"/>
        <v>4.4381948484541647E-8</v>
      </c>
      <c r="BJ550" s="8">
        <f t="shared" si="723"/>
        <v>0.45537003502268714</v>
      </c>
      <c r="BK550" s="8">
        <f t="shared" si="724"/>
        <v>0.35365305206838937</v>
      </c>
      <c r="BL550" s="8">
        <f t="shared" si="725"/>
        <v>0.18581533366533404</v>
      </c>
      <c r="BM550" s="8">
        <f t="shared" si="726"/>
        <v>0.1892195023680095</v>
      </c>
      <c r="BN550" s="8">
        <f t="shared" si="727"/>
        <v>0.81070847485871245</v>
      </c>
    </row>
    <row r="551" spans="1:66" x14ac:dyDescent="0.25">
      <c r="A551" t="s">
        <v>154</v>
      </c>
      <c r="B551" t="s">
        <v>164</v>
      </c>
      <c r="C551" t="s">
        <v>171</v>
      </c>
      <c r="D551" t="s">
        <v>500</v>
      </c>
      <c r="E551">
        <f>VLOOKUP(A551,home!$A$2:$E$405,3,FALSE)</f>
        <v>1.32937685459941</v>
      </c>
      <c r="F551">
        <f>VLOOKUP(B551,home!$B$2:$E$405,3,FALSE)</f>
        <v>0.88</v>
      </c>
      <c r="G551">
        <f>VLOOKUP(C551,away!$B$2:$E$405,4,FALSE)</f>
        <v>0.97</v>
      </c>
      <c r="H551">
        <f>VLOOKUP(A551,away!$A$2:$E$405,3,FALSE)</f>
        <v>1.0178041543026699</v>
      </c>
      <c r="I551">
        <f>VLOOKUP(C551,away!$B$2:$E$405,3,FALSE)</f>
        <v>0.62</v>
      </c>
      <c r="J551">
        <f>VLOOKUP(B551,home!$B$2:$E$405,4,FALSE)</f>
        <v>1.68</v>
      </c>
      <c r="K551" s="3">
        <f t="shared" si="672"/>
        <v>1.1347560830860564</v>
      </c>
      <c r="L551" s="3">
        <f t="shared" si="673"/>
        <v>1.0601448071216608</v>
      </c>
      <c r="M551" s="5">
        <f t="shared" si="674"/>
        <v>0.11136959877575406</v>
      </c>
      <c r="N551" s="5">
        <f t="shared" si="675"/>
        <v>0.12637732968164034</v>
      </c>
      <c r="O551" s="5">
        <f t="shared" si="676"/>
        <v>0.11806790181333852</v>
      </c>
      <c r="P551" s="5">
        <f t="shared" si="677"/>
        <v>0.13397826979989311</v>
      </c>
      <c r="Q551" s="5">
        <f t="shared" si="678"/>
        <v>7.1703721810206705E-2</v>
      </c>
      <c r="R551" s="5">
        <f t="shared" si="679"/>
        <v>6.2584536497580473E-2</v>
      </c>
      <c r="S551" s="5">
        <f t="shared" si="680"/>
        <v>4.0294157866897232E-2</v>
      </c>
      <c r="T551" s="5">
        <f t="shared" si="681"/>
        <v>7.6016328328386798E-2</v>
      </c>
      <c r="U551" s="5">
        <f t="shared" si="682"/>
        <v>7.1018183497750756E-2</v>
      </c>
      <c r="V551" s="5">
        <f t="shared" si="683"/>
        <v>5.3860115960178909E-3</v>
      </c>
      <c r="W551" s="5">
        <f t="shared" si="684"/>
        <v>2.712207816801411E-2</v>
      </c>
      <c r="X551" s="5">
        <f t="shared" si="685"/>
        <v>2.875333032816792E-2</v>
      </c>
      <c r="Y551" s="5">
        <f t="shared" si="686"/>
        <v>1.5241346917430492E-2</v>
      </c>
      <c r="Z551" s="5">
        <f t="shared" si="687"/>
        <v>2.2116223791342003E-2</v>
      </c>
      <c r="AA551" s="5">
        <f t="shared" si="688"/>
        <v>2.5096519482117902E-2</v>
      </c>
      <c r="AB551" s="5">
        <f t="shared" si="689"/>
        <v>1.423921407331051E-2</v>
      </c>
      <c r="AC551" s="5">
        <f t="shared" si="690"/>
        <v>4.0496268881331902E-4</v>
      </c>
      <c r="AD551" s="5">
        <f t="shared" si="691"/>
        <v>7.6942357967723892E-3</v>
      </c>
      <c r="AE551" s="5">
        <f t="shared" si="692"/>
        <v>8.1570041247178409E-3</v>
      </c>
      <c r="AF551" s="5">
        <f t="shared" si="693"/>
        <v>4.323802782244794E-3</v>
      </c>
      <c r="AG551" s="5">
        <f t="shared" si="694"/>
        <v>1.5279523555383361E-3</v>
      </c>
      <c r="AH551" s="5">
        <f t="shared" si="695"/>
        <v>5.8615999513829372E-3</v>
      </c>
      <c r="AI551" s="5">
        <f t="shared" si="696"/>
        <v>6.6514862014487195E-3</v>
      </c>
      <c r="AJ551" s="5">
        <f t="shared" si="697"/>
        <v>3.7739072143284508E-3</v>
      </c>
      <c r="AK551" s="5">
        <f t="shared" si="698"/>
        <v>1.4274880561538532E-3</v>
      </c>
      <c r="AL551" s="5">
        <f t="shared" si="699"/>
        <v>1.9486898032188298E-5</v>
      </c>
      <c r="AM551" s="5">
        <f t="shared" si="700"/>
        <v>1.7462161750171918E-3</v>
      </c>
      <c r="AN551" s="5">
        <f t="shared" si="701"/>
        <v>1.8512420100563248E-3</v>
      </c>
      <c r="AO551" s="5">
        <f t="shared" si="702"/>
        <v>9.812923018433391E-4</v>
      </c>
      <c r="AP551" s="5">
        <f t="shared" si="703"/>
        <v>3.4677064602255922E-4</v>
      </c>
      <c r="AQ551" s="5">
        <f t="shared" si="704"/>
        <v>9.1906774910759906E-5</v>
      </c>
      <c r="AR551" s="5">
        <f t="shared" si="705"/>
        <v>1.2428289499766404E-3</v>
      </c>
      <c r="AS551" s="5">
        <f t="shared" si="706"/>
        <v>1.4103077112214487E-3</v>
      </c>
      <c r="AT551" s="5">
        <f t="shared" si="707"/>
        <v>8.0017762716585626E-4</v>
      </c>
      <c r="AU551" s="5">
        <f t="shared" si="708"/>
        <v>3.0266880999194035E-4</v>
      </c>
      <c r="AV551" s="5">
        <f t="shared" si="709"/>
        <v>8.5863818324693084E-5</v>
      </c>
      <c r="AW551" s="5">
        <f t="shared" si="710"/>
        <v>6.5119029859418595E-7</v>
      </c>
      <c r="AX551" s="5">
        <f t="shared" si="711"/>
        <v>3.3025490449733709E-4</v>
      </c>
      <c r="AY551" s="5">
        <f t="shared" si="712"/>
        <v>3.5011802202931193E-4</v>
      </c>
      <c r="AZ551" s="5">
        <f t="shared" si="713"/>
        <v>1.8558790146704115E-4</v>
      </c>
      <c r="BA551" s="5">
        <f t="shared" si="714"/>
        <v>6.5583350001630053E-5</v>
      </c>
      <c r="BB551" s="5">
        <f t="shared" si="715"/>
        <v>1.7381961984467611E-5</v>
      </c>
      <c r="BC551" s="5">
        <f t="shared" si="716"/>
        <v>3.6854793470838925E-6</v>
      </c>
      <c r="BD551" s="5">
        <f t="shared" si="717"/>
        <v>2.1959644290970017E-4</v>
      </c>
      <c r="BE551" s="5">
        <f t="shared" si="718"/>
        <v>2.4918839941584216E-4</v>
      </c>
      <c r="BF551" s="5">
        <f t="shared" si="719"/>
        <v>1.4138402603580241E-4</v>
      </c>
      <c r="BG551" s="5">
        <f t="shared" si="720"/>
        <v>5.3478794531774681E-5</v>
      </c>
      <c r="BH551" s="5">
        <f t="shared" si="721"/>
        <v>1.5171346852760171E-5</v>
      </c>
      <c r="BI551" s="5">
        <f t="shared" si="722"/>
        <v>3.4431556259556207E-6</v>
      </c>
      <c r="BJ551" s="8">
        <f t="shared" si="723"/>
        <v>0.37288716982029679</v>
      </c>
      <c r="BK551" s="8">
        <f t="shared" si="724"/>
        <v>0.29180260564743704</v>
      </c>
      <c r="BL551" s="8">
        <f t="shared" si="725"/>
        <v>0.31324494586946444</v>
      </c>
      <c r="BM551" s="8">
        <f t="shared" si="726"/>
        <v>0.37562011991839639</v>
      </c>
      <c r="BN551" s="8">
        <f t="shared" si="727"/>
        <v>0.62408135837841316</v>
      </c>
    </row>
    <row r="552" spans="1:66" x14ac:dyDescent="0.25">
      <c r="A552" t="s">
        <v>154</v>
      </c>
      <c r="B552" t="s">
        <v>156</v>
      </c>
      <c r="C552" t="s">
        <v>158</v>
      </c>
      <c r="D552" t="s">
        <v>500</v>
      </c>
      <c r="E552">
        <f>VLOOKUP(A552,home!$A$2:$E$405,3,FALSE)</f>
        <v>1.32937685459941</v>
      </c>
      <c r="F552">
        <f>VLOOKUP(B552,home!$B$2:$E$405,3,FALSE)</f>
        <v>1.46</v>
      </c>
      <c r="G552">
        <f>VLOOKUP(C552,away!$B$2:$E$405,4,FALSE)</f>
        <v>0.49</v>
      </c>
      <c r="H552">
        <f>VLOOKUP(A552,away!$A$2:$E$405,3,FALSE)</f>
        <v>1.0178041543026699</v>
      </c>
      <c r="I552">
        <f>VLOOKUP(C552,away!$B$2:$E$405,3,FALSE)</f>
        <v>0.88</v>
      </c>
      <c r="J552">
        <f>VLOOKUP(B552,home!$B$2:$E$405,4,FALSE)</f>
        <v>0.69</v>
      </c>
      <c r="K552" s="3">
        <f t="shared" si="672"/>
        <v>0.95103620178041792</v>
      </c>
      <c r="L552" s="3">
        <f t="shared" si="673"/>
        <v>0.61801068249258118</v>
      </c>
      <c r="M552" s="5">
        <f t="shared" si="674"/>
        <v>0.20824356801948088</v>
      </c>
      <c r="N552" s="5">
        <f t="shared" si="675"/>
        <v>0.19804717197444921</v>
      </c>
      <c r="O552" s="5">
        <f t="shared" si="676"/>
        <v>0.12869674959640962</v>
      </c>
      <c r="P552" s="5">
        <f t="shared" si="677"/>
        <v>0.12239526791765493</v>
      </c>
      <c r="Q552" s="5">
        <f t="shared" si="678"/>
        <v>9.4175015103966697E-2</v>
      </c>
      <c r="R552" s="5">
        <f t="shared" si="679"/>
        <v>3.9767983026326961E-2</v>
      </c>
      <c r="S552" s="5">
        <f t="shared" si="680"/>
        <v>1.7984470962427418E-2</v>
      </c>
      <c r="T552" s="5">
        <f t="shared" si="681"/>
        <v>5.8201165358151591E-2</v>
      </c>
      <c r="U552" s="5">
        <f t="shared" si="682"/>
        <v>3.7820791529826127E-2</v>
      </c>
      <c r="V552" s="5">
        <f t="shared" si="683"/>
        <v>1.1744869309308402E-3</v>
      </c>
      <c r="W552" s="5">
        <f t="shared" si="684"/>
        <v>2.985461622236333E-2</v>
      </c>
      <c r="X552" s="5">
        <f t="shared" si="685"/>
        <v>1.8450471747136842E-2</v>
      </c>
      <c r="Y552" s="5">
        <f t="shared" si="686"/>
        <v>5.7012943183790635E-3</v>
      </c>
      <c r="Z552" s="5">
        <f t="shared" si="687"/>
        <v>8.1923461104845691E-3</v>
      </c>
      <c r="AA552" s="5">
        <f t="shared" si="688"/>
        <v>7.7912177285858258E-3</v>
      </c>
      <c r="AB552" s="5">
        <f t="shared" si="689"/>
        <v>3.7048650579192591E-3</v>
      </c>
      <c r="AC552" s="5">
        <f t="shared" si="690"/>
        <v>4.3144082415193938E-5</v>
      </c>
      <c r="AD552" s="5">
        <f t="shared" si="691"/>
        <v>7.098205204432116E-3</v>
      </c>
      <c r="AE552" s="5">
        <f t="shared" si="692"/>
        <v>4.3867666428634832E-3</v>
      </c>
      <c r="AF552" s="5">
        <f t="shared" si="693"/>
        <v>1.3555343234458752E-3</v>
      </c>
      <c r="AG552" s="5">
        <f t="shared" si="694"/>
        <v>2.7924489745830152E-4</v>
      </c>
      <c r="AH552" s="5">
        <f t="shared" si="695"/>
        <v>1.2657393527390028E-3</v>
      </c>
      <c r="AI552" s="5">
        <f t="shared" si="696"/>
        <v>1.203763946472906E-3</v>
      </c>
      <c r="AJ552" s="5">
        <f t="shared" si="697"/>
        <v>5.7241154574689938E-4</v>
      </c>
      <c r="AK552" s="5">
        <f t="shared" si="698"/>
        <v>1.8146136744079638E-4</v>
      </c>
      <c r="AL552" s="5">
        <f t="shared" si="699"/>
        <v>1.0143182959245218E-6</v>
      </c>
      <c r="AM552" s="5">
        <f t="shared" si="700"/>
        <v>1.3501300234162233E-3</v>
      </c>
      <c r="AN552" s="5">
        <f t="shared" si="701"/>
        <v>8.3439477722518462E-4</v>
      </c>
      <c r="AO552" s="5">
        <f t="shared" si="702"/>
        <v>2.5783244287059078E-4</v>
      </c>
      <c r="AP552" s="5">
        <f t="shared" si="703"/>
        <v>5.3114401329061089E-5</v>
      </c>
      <c r="AQ552" s="5">
        <f t="shared" si="704"/>
        <v>8.2063168538894758E-6</v>
      </c>
      <c r="AR552" s="5">
        <f t="shared" si="705"/>
        <v>1.564480882487899E-4</v>
      </c>
      <c r="AS552" s="5">
        <f t="shared" si="706"/>
        <v>1.4878779562393679E-4</v>
      </c>
      <c r="AT552" s="5">
        <f t="shared" si="707"/>
        <v>7.0751290010734951E-5</v>
      </c>
      <c r="AU552" s="5">
        <f t="shared" si="708"/>
        <v>2.2429012707624735E-5</v>
      </c>
      <c r="AV552" s="5">
        <f t="shared" si="709"/>
        <v>5.3327007637860374E-6</v>
      </c>
      <c r="AW552" s="5">
        <f t="shared" si="710"/>
        <v>1.6560169949622416E-8</v>
      </c>
      <c r="AX552" s="5">
        <f t="shared" si="711"/>
        <v>2.1400375489657853E-4</v>
      </c>
      <c r="AY552" s="5">
        <f t="shared" si="712"/>
        <v>1.3225660661960955E-4</v>
      </c>
      <c r="AZ552" s="5">
        <f t="shared" si="713"/>
        <v>4.086799786056886E-5</v>
      </c>
      <c r="BA552" s="5">
        <f t="shared" si="714"/>
        <v>8.4189530833051702E-6</v>
      </c>
      <c r="BB552" s="5">
        <f t="shared" si="715"/>
        <v>1.300750735221612E-6</v>
      </c>
      <c r="BC552" s="5">
        <f t="shared" si="716"/>
        <v>1.6077556992540711E-7</v>
      </c>
      <c r="BD552" s="5">
        <f t="shared" si="717"/>
        <v>1.6114431632215693E-5</v>
      </c>
      <c r="BE552" s="5">
        <f t="shared" si="718"/>
        <v>1.5325407853352633E-5</v>
      </c>
      <c r="BF552" s="5">
        <f t="shared" si="719"/>
        <v>7.2875088377941373E-6</v>
      </c>
      <c r="BG552" s="5">
        <f t="shared" si="720"/>
        <v>2.3102282418456546E-6</v>
      </c>
      <c r="BH552" s="5">
        <f t="shared" si="721"/>
        <v>5.4927767309268593E-7</v>
      </c>
      <c r="BI552" s="5">
        <f t="shared" si="722"/>
        <v>1.0447659038817086E-7</v>
      </c>
      <c r="BJ552" s="8">
        <f t="shared" si="723"/>
        <v>0.42045017259310657</v>
      </c>
      <c r="BK552" s="8">
        <f t="shared" si="724"/>
        <v>0.34997420883782476</v>
      </c>
      <c r="BL552" s="8">
        <f t="shared" si="725"/>
        <v>0.22145042336965093</v>
      </c>
      <c r="BM552" s="8">
        <f t="shared" si="726"/>
        <v>0.208609155226329</v>
      </c>
      <c r="BN552" s="8">
        <f t="shared" si="727"/>
        <v>0.79132575563828833</v>
      </c>
    </row>
    <row r="553" spans="1:66" x14ac:dyDescent="0.25">
      <c r="A553" t="s">
        <v>154</v>
      </c>
      <c r="B553" t="s">
        <v>169</v>
      </c>
      <c r="C553" t="s">
        <v>165</v>
      </c>
      <c r="D553" t="s">
        <v>500</v>
      </c>
      <c r="E553">
        <f>VLOOKUP(A553,home!$A$2:$E$405,3,FALSE)</f>
        <v>1.32937685459941</v>
      </c>
      <c r="F553">
        <f>VLOOKUP(B553,home!$B$2:$E$405,3,FALSE)</f>
        <v>0.75</v>
      </c>
      <c r="G553">
        <f>VLOOKUP(C553,away!$B$2:$E$405,4,FALSE)</f>
        <v>1.42</v>
      </c>
      <c r="H553">
        <f>VLOOKUP(A553,away!$A$2:$E$405,3,FALSE)</f>
        <v>1.0178041543026699</v>
      </c>
      <c r="I553">
        <f>VLOOKUP(C553,away!$B$2:$E$405,3,FALSE)</f>
        <v>0.71</v>
      </c>
      <c r="J553">
        <f>VLOOKUP(B553,home!$B$2:$E$405,4,FALSE)</f>
        <v>1.33</v>
      </c>
      <c r="K553" s="3">
        <f t="shared" si="672"/>
        <v>1.4157863501483716</v>
      </c>
      <c r="L553" s="3">
        <f t="shared" si="673"/>
        <v>0.96111246290801111</v>
      </c>
      <c r="M553" s="5">
        <f t="shared" si="674"/>
        <v>9.2838039659488891E-2</v>
      </c>
      <c r="N553" s="5">
        <f t="shared" si="675"/>
        <v>0.13143882932443754</v>
      </c>
      <c r="O553" s="5">
        <f t="shared" si="676"/>
        <v>8.9227796948682991E-2</v>
      </c>
      <c r="P553" s="5">
        <f t="shared" si="677"/>
        <v>0.12632749697375589</v>
      </c>
      <c r="Q553" s="5">
        <f t="shared" si="678"/>
        <v>9.3044650218510105E-2</v>
      </c>
      <c r="R553" s="5">
        <f t="shared" si="679"/>
        <v>4.2878973842602308E-2</v>
      </c>
      <c r="S553" s="5">
        <f t="shared" si="680"/>
        <v>4.2974400768767171E-2</v>
      </c>
      <c r="T553" s="5">
        <f t="shared" si="681"/>
        <v>8.9426372931926665E-2</v>
      </c>
      <c r="U553" s="5">
        <f t="shared" si="682"/>
        <v>6.0707465874725419E-2</v>
      </c>
      <c r="V553" s="5">
        <f t="shared" si="683"/>
        <v>6.4973947017806797E-3</v>
      </c>
      <c r="W553" s="5">
        <f t="shared" si="684"/>
        <v>4.3910448577898789E-2</v>
      </c>
      <c r="X553" s="5">
        <f t="shared" si="685"/>
        <v>4.2202879380099881E-2</v>
      </c>
      <c r="Y553" s="5">
        <f t="shared" si="686"/>
        <v>2.0280856671408755E-2</v>
      </c>
      <c r="Z553" s="5">
        <f t="shared" si="687"/>
        <v>1.3737172052277232E-2</v>
      </c>
      <c r="AA553" s="5">
        <f t="shared" si="688"/>
        <v>1.9448900681253798E-2</v>
      </c>
      <c r="AB553" s="5">
        <f t="shared" si="689"/>
        <v>1.3767744054955247E-2</v>
      </c>
      <c r="AC553" s="5">
        <f t="shared" si="690"/>
        <v>5.5257495508914168E-4</v>
      </c>
      <c r="AD553" s="5">
        <f t="shared" si="691"/>
        <v>1.5541953431370277E-2</v>
      </c>
      <c r="AE553" s="5">
        <f t="shared" si="692"/>
        <v>1.4937565140825903E-2</v>
      </c>
      <c r="AF553" s="5">
        <f t="shared" si="693"/>
        <v>7.1783400111740166E-3</v>
      </c>
      <c r="AG553" s="5">
        <f t="shared" si="694"/>
        <v>2.2997306825768599E-3</v>
      </c>
      <c r="AH553" s="5">
        <f t="shared" si="695"/>
        <v>3.3007418161388161E-3</v>
      </c>
      <c r="AI553" s="5">
        <f t="shared" si="696"/>
        <v>4.6731452086532814E-3</v>
      </c>
      <c r="AJ553" s="5">
        <f t="shared" si="697"/>
        <v>3.3080875993362906E-3</v>
      </c>
      <c r="AK553" s="5">
        <f t="shared" si="698"/>
        <v>1.5611817560784724E-3</v>
      </c>
      <c r="AL553" s="5">
        <f t="shared" si="699"/>
        <v>3.0076210666588342E-5</v>
      </c>
      <c r="AM553" s="5">
        <f t="shared" si="700"/>
        <v>4.4008171045551306E-3</v>
      </c>
      <c r="AN553" s="5">
        <f t="shared" si="701"/>
        <v>4.2296801661666841E-3</v>
      </c>
      <c r="AO553" s="5">
        <f t="shared" si="702"/>
        <v>2.0325991609088136E-3</v>
      </c>
      <c r="AP553" s="5">
        <f t="shared" si="703"/>
        <v>6.5118546188194229E-4</v>
      </c>
      <c r="AQ553" s="5">
        <f t="shared" si="704"/>
        <v>1.5646561576981104E-4</v>
      </c>
      <c r="AR553" s="5">
        <f t="shared" si="705"/>
        <v>6.3447681926652813E-4</v>
      </c>
      <c r="AS553" s="5">
        <f t="shared" si="706"/>
        <v>8.9828362020310582E-4</v>
      </c>
      <c r="AT553" s="5">
        <f t="shared" si="707"/>
        <v>6.358888440227107E-4</v>
      </c>
      <c r="AU553" s="5">
        <f t="shared" si="708"/>
        <v>3.0009424852632706E-4</v>
      </c>
      <c r="AV553" s="5">
        <f t="shared" si="709"/>
        <v>1.0621733520540177E-4</v>
      </c>
      <c r="AW553" s="5">
        <f t="shared" si="710"/>
        <v>1.1368222030960538E-6</v>
      </c>
      <c r="AX553" s="5">
        <f t="shared" si="711"/>
        <v>1.0384361310214394E-3</v>
      </c>
      <c r="AY553" s="5">
        <f t="shared" si="712"/>
        <v>9.9805390745868181E-4</v>
      </c>
      <c r="AZ553" s="5">
        <f t="shared" si="713"/>
        <v>4.7962102455628892E-4</v>
      </c>
      <c r="BA553" s="5">
        <f t="shared" si="714"/>
        <v>1.5365658139125286E-4</v>
      </c>
      <c r="BB553" s="5">
        <f t="shared" si="715"/>
        <v>3.692031384574306E-5</v>
      </c>
      <c r="BC553" s="5">
        <f t="shared" si="716"/>
        <v>7.0969147543237755E-6</v>
      </c>
      <c r="BD553" s="5">
        <f t="shared" si="717"/>
        <v>1.016339297372156E-4</v>
      </c>
      <c r="BE553" s="5">
        <f t="shared" si="718"/>
        <v>1.4389193043388851E-4</v>
      </c>
      <c r="BF553" s="5">
        <f t="shared" si="719"/>
        <v>1.0186011550239922E-4</v>
      </c>
      <c r="BG553" s="5">
        <f t="shared" si="720"/>
        <v>4.8070720384277803E-5</v>
      </c>
      <c r="BH553" s="5">
        <f t="shared" si="721"/>
        <v>1.7014467440464909E-5</v>
      </c>
      <c r="BI553" s="5">
        <f t="shared" si="722"/>
        <v>4.8177701514508169E-6</v>
      </c>
      <c r="BJ553" s="8">
        <f t="shared" si="723"/>
        <v>0.47444615875253887</v>
      </c>
      <c r="BK553" s="8">
        <f t="shared" si="724"/>
        <v>0.27021803717700704</v>
      </c>
      <c r="BL553" s="8">
        <f t="shared" si="725"/>
        <v>0.24186628758330045</v>
      </c>
      <c r="BM553" s="8">
        <f t="shared" si="726"/>
        <v>0.42351495151239038</v>
      </c>
      <c r="BN553" s="8">
        <f t="shared" si="727"/>
        <v>0.57575578696747765</v>
      </c>
    </row>
    <row r="554" spans="1:66" x14ac:dyDescent="0.25">
      <c r="A554" t="s">
        <v>154</v>
      </c>
      <c r="B554" t="s">
        <v>170</v>
      </c>
      <c r="C554" t="s">
        <v>159</v>
      </c>
      <c r="D554" t="s">
        <v>500</v>
      </c>
      <c r="E554">
        <f>VLOOKUP(A554,home!$A$2:$E$405,3,FALSE)</f>
        <v>1.32937685459941</v>
      </c>
      <c r="F554">
        <f>VLOOKUP(B554,home!$B$2:$E$405,3,FALSE)</f>
        <v>1.1100000000000001</v>
      </c>
      <c r="G554">
        <f>VLOOKUP(C554,away!$B$2:$E$405,4,FALSE)</f>
        <v>1.1499999999999999</v>
      </c>
      <c r="H554">
        <f>VLOOKUP(A554,away!$A$2:$E$405,3,FALSE)</f>
        <v>1.0178041543026699</v>
      </c>
      <c r="I554">
        <f>VLOOKUP(C554,away!$B$2:$E$405,3,FALSE)</f>
        <v>0.57999999999999996</v>
      </c>
      <c r="J554">
        <f>VLOOKUP(B554,home!$B$2:$E$405,4,FALSE)</f>
        <v>1.33</v>
      </c>
      <c r="K554" s="3">
        <f t="shared" si="672"/>
        <v>1.6969495548961471</v>
      </c>
      <c r="L554" s="3">
        <f t="shared" si="673"/>
        <v>0.7851341246290795</v>
      </c>
      <c r="M554" s="5">
        <f t="shared" si="674"/>
        <v>8.3568913216285373E-2</v>
      </c>
      <c r="N554" s="5">
        <f t="shared" si="675"/>
        <v>0.14181223008553021</v>
      </c>
      <c r="O554" s="5">
        <f t="shared" si="676"/>
        <v>6.561280552427172E-2</v>
      </c>
      <c r="P554" s="5">
        <f t="shared" si="677"/>
        <v>0.11134162112990037</v>
      </c>
      <c r="Q554" s="5">
        <f t="shared" si="678"/>
        <v>0.12032410036123525</v>
      </c>
      <c r="R554" s="5">
        <f t="shared" si="679"/>
        <v>2.5757426314878557E-2</v>
      </c>
      <c r="S554" s="5">
        <f t="shared" si="680"/>
        <v>3.7086029118715516E-2</v>
      </c>
      <c r="T554" s="5">
        <f t="shared" si="681"/>
        <v>9.447055720889995E-2</v>
      </c>
      <c r="U554" s="5">
        <f t="shared" si="682"/>
        <v>4.3709053120303473E-2</v>
      </c>
      <c r="V554" s="5">
        <f t="shared" si="683"/>
        <v>5.4901045063406578E-3</v>
      </c>
      <c r="W554" s="5">
        <f t="shared" si="684"/>
        <v>6.8061309517092508E-2</v>
      </c>
      <c r="X554" s="5">
        <f t="shared" si="685"/>
        <v>5.3437256668811266E-2</v>
      </c>
      <c r="Y554" s="5">
        <f t="shared" si="686"/>
        <v>2.0977706868623287E-2</v>
      </c>
      <c r="Z554" s="5">
        <f t="shared" si="687"/>
        <v>6.7410114541433972E-3</v>
      </c>
      <c r="AA554" s="5">
        <f t="shared" si="688"/>
        <v>1.1439156386658468E-2</v>
      </c>
      <c r="AB554" s="5">
        <f t="shared" si="689"/>
        <v>9.7058356693637531E-3</v>
      </c>
      <c r="AC554" s="5">
        <f t="shared" si="690"/>
        <v>4.5716546409315588E-4</v>
      </c>
      <c r="AD554" s="5">
        <f t="shared" si="691"/>
        <v>2.8874152222669768E-2</v>
      </c>
      <c r="AE554" s="5">
        <f t="shared" si="692"/>
        <v>2.2670082229752617E-2</v>
      </c>
      <c r="AF554" s="5">
        <f t="shared" si="693"/>
        <v>8.8995275833630358E-3</v>
      </c>
      <c r="AG554" s="5">
        <f t="shared" si="694"/>
        <v>2.3291075995920283E-3</v>
      </c>
      <c r="AH554" s="5">
        <f t="shared" si="695"/>
        <v>1.3231495317908685E-3</v>
      </c>
      <c r="AI554" s="5">
        <f t="shared" si="696"/>
        <v>2.24531800903356E-3</v>
      </c>
      <c r="AJ554" s="5">
        <f t="shared" si="697"/>
        <v>1.9050956980149014E-3</v>
      </c>
      <c r="AK554" s="5">
        <f t="shared" si="698"/>
        <v>1.0776170989269841E-3</v>
      </c>
      <c r="AL554" s="5">
        <f t="shared" si="699"/>
        <v>2.436386543163319E-5</v>
      </c>
      <c r="AM554" s="5">
        <f t="shared" si="700"/>
        <v>9.7995959524526076E-3</v>
      </c>
      <c r="AN554" s="5">
        <f t="shared" si="701"/>
        <v>7.6939971898475484E-3</v>
      </c>
      <c r="AO554" s="5">
        <f t="shared" si="702"/>
        <v>3.0204098742747762E-3</v>
      </c>
      <c r="AP554" s="5">
        <f t="shared" si="703"/>
        <v>7.9047562088658489E-4</v>
      </c>
      <c r="AQ554" s="5">
        <f t="shared" si="704"/>
        <v>1.5515734616135423E-4</v>
      </c>
      <c r="AR554" s="5">
        <f t="shared" si="705"/>
        <v>2.0776996987920007E-4</v>
      </c>
      <c r="AS554" s="5">
        <f t="shared" si="706"/>
        <v>3.5257515790729444E-4</v>
      </c>
      <c r="AT554" s="5">
        <f t="shared" si="707"/>
        <v>2.9915112863911108E-4</v>
      </c>
      <c r="AU554" s="5">
        <f t="shared" si="708"/>
        <v>1.6921479153027323E-4</v>
      </c>
      <c r="AV554" s="5">
        <f t="shared" si="709"/>
        <v>7.1787241292285383E-5</v>
      </c>
      <c r="AW554" s="5">
        <f t="shared" si="710"/>
        <v>9.0168838897465296E-7</v>
      </c>
      <c r="AX554" s="5">
        <f t="shared" si="711"/>
        <v>2.7715699982794224E-3</v>
      </c>
      <c r="AY554" s="5">
        <f t="shared" si="712"/>
        <v>2.1760541844473339E-3</v>
      </c>
      <c r="AZ554" s="5">
        <f t="shared" si="713"/>
        <v>8.5424719862575141E-4</v>
      </c>
      <c r="BA554" s="5">
        <f t="shared" si="714"/>
        <v>2.2356620883662426E-4</v>
      </c>
      <c r="BB554" s="5">
        <f t="shared" si="715"/>
        <v>4.3882364917896232E-5</v>
      </c>
      <c r="BC554" s="5">
        <f t="shared" si="716"/>
        <v>6.8907084332932601E-6</v>
      </c>
      <c r="BD554" s="5">
        <f t="shared" si="717"/>
        <v>2.7187882237552652E-5</v>
      </c>
      <c r="BE554" s="5">
        <f t="shared" si="718"/>
        <v>4.6136464661583834E-5</v>
      </c>
      <c r="BF554" s="5">
        <f t="shared" si="719"/>
        <v>3.9145626585978258E-5</v>
      </c>
      <c r="BG554" s="5">
        <f t="shared" si="720"/>
        <v>2.21427178704022E-5</v>
      </c>
      <c r="BH554" s="5">
        <f t="shared" si="721"/>
        <v>9.3937688085924971E-6</v>
      </c>
      <c r="BI554" s="5">
        <f t="shared" si="722"/>
        <v>3.1881503597076683E-6</v>
      </c>
      <c r="BJ554" s="8">
        <f t="shared" si="723"/>
        <v>0.5893918769927331</v>
      </c>
      <c r="BK554" s="8">
        <f t="shared" si="724"/>
        <v>0.24014425148521407</v>
      </c>
      <c r="BL554" s="8">
        <f t="shared" si="725"/>
        <v>0.16402315025301425</v>
      </c>
      <c r="BM554" s="8">
        <f t="shared" si="726"/>
        <v>0.4497080410569449</v>
      </c>
      <c r="BN554" s="8">
        <f t="shared" si="727"/>
        <v>0.54841709663210148</v>
      </c>
    </row>
    <row r="555" spans="1:66" x14ac:dyDescent="0.25">
      <c r="A555" t="s">
        <v>154</v>
      </c>
      <c r="B555" t="s">
        <v>166</v>
      </c>
      <c r="C555" t="s">
        <v>157</v>
      </c>
      <c r="D555" t="s">
        <v>500</v>
      </c>
      <c r="E555">
        <f>VLOOKUP(A555,home!$A$2:$E$405,3,FALSE)</f>
        <v>1.32937685459941</v>
      </c>
      <c r="F555">
        <f>VLOOKUP(B555,home!$B$2:$E$405,3,FALSE)</f>
        <v>0.75</v>
      </c>
      <c r="G555">
        <f>VLOOKUP(C555,away!$B$2:$E$405,4,FALSE)</f>
        <v>0.75</v>
      </c>
      <c r="H555">
        <f>VLOOKUP(A555,away!$A$2:$E$405,3,FALSE)</f>
        <v>1.0178041543026699</v>
      </c>
      <c r="I555">
        <f>VLOOKUP(C555,away!$B$2:$E$405,3,FALSE)</f>
        <v>1.06</v>
      </c>
      <c r="J555">
        <f>VLOOKUP(B555,home!$B$2:$E$405,4,FALSE)</f>
        <v>1.17</v>
      </c>
      <c r="K555" s="3">
        <f t="shared" si="672"/>
        <v>0.74777448071216823</v>
      </c>
      <c r="L555" s="3">
        <f t="shared" si="673"/>
        <v>1.2622807121661712</v>
      </c>
      <c r="M555" s="5">
        <f t="shared" si="674"/>
        <v>0.13398127965226309</v>
      </c>
      <c r="N555" s="5">
        <f t="shared" si="675"/>
        <v>0.10018778181712283</v>
      </c>
      <c r="O555" s="5">
        <f t="shared" si="676"/>
        <v>0.16912198509639362</v>
      </c>
      <c r="P555" s="5">
        <f t="shared" si="677"/>
        <v>0.12646510458246679</v>
      </c>
      <c r="Q555" s="5">
        <f t="shared" si="678"/>
        <v>3.7458933261001512E-2</v>
      </c>
      <c r="R555" s="5">
        <f t="shared" si="679"/>
        <v>0.10673970989521619</v>
      </c>
      <c r="S555" s="5">
        <f t="shared" si="680"/>
        <v>2.9842644283148773E-2</v>
      </c>
      <c r="T555" s="5">
        <f t="shared" si="681"/>
        <v>4.7283688953682075E-2</v>
      </c>
      <c r="U555" s="5">
        <f t="shared" si="682"/>
        <v>7.9817231138262765E-2</v>
      </c>
      <c r="V555" s="5">
        <f t="shared" si="683"/>
        <v>3.129834539472806E-3</v>
      </c>
      <c r="W555" s="5">
        <f t="shared" si="684"/>
        <v>9.3369447890923919E-3</v>
      </c>
      <c r="X555" s="5">
        <f t="shared" si="685"/>
        <v>1.1785845317831766E-2</v>
      </c>
      <c r="Y555" s="5">
        <f t="shared" si="686"/>
        <v>7.4385226106365105E-3</v>
      </c>
      <c r="Z555" s="5">
        <f t="shared" si="687"/>
        <v>4.4911825674314655E-2</v>
      </c>
      <c r="AA555" s="5">
        <f t="shared" si="688"/>
        <v>3.3583917121446066E-2</v>
      </c>
      <c r="AB555" s="5">
        <f t="shared" si="689"/>
        <v>1.2556598092884912E-2</v>
      </c>
      <c r="AC555" s="5">
        <f t="shared" si="690"/>
        <v>1.8464093145491523E-4</v>
      </c>
      <c r="AD555" s="5">
        <f t="shared" si="691"/>
        <v>1.7454822602754371E-3</v>
      </c>
      <c r="AE555" s="5">
        <f t="shared" si="692"/>
        <v>2.2032885905738969E-3</v>
      </c>
      <c r="AF555" s="5">
        <f t="shared" si="693"/>
        <v>1.3905843456086095E-3</v>
      </c>
      <c r="AG555" s="5">
        <f t="shared" si="694"/>
        <v>5.851025993673214E-4</v>
      </c>
      <c r="AH555" s="5">
        <f t="shared" si="695"/>
        <v>1.4172832824214218E-2</v>
      </c>
      <c r="AI555" s="5">
        <f t="shared" si="696"/>
        <v>1.0598082705347159E-2</v>
      </c>
      <c r="AJ555" s="5">
        <f t="shared" si="697"/>
        <v>3.9624878957677913E-3</v>
      </c>
      <c r="AK555" s="5">
        <f t="shared" si="698"/>
        <v>9.8768244286200416E-4</v>
      </c>
      <c r="AL555" s="5">
        <f t="shared" si="699"/>
        <v>6.9713126392745355E-6</v>
      </c>
      <c r="AM555" s="5">
        <f t="shared" si="700"/>
        <v>2.6104541815395342E-4</v>
      </c>
      <c r="AN555" s="5">
        <f t="shared" si="701"/>
        <v>3.2951259633508831E-4</v>
      </c>
      <c r="AO555" s="5">
        <f t="shared" si="702"/>
        <v>2.0796869738478975E-4</v>
      </c>
      <c r="AP555" s="5">
        <f t="shared" si="703"/>
        <v>8.7504958481047753E-5</v>
      </c>
      <c r="AQ555" s="5">
        <f t="shared" si="704"/>
        <v>2.7613955327382067E-5</v>
      </c>
      <c r="AR555" s="5">
        <f t="shared" si="705"/>
        <v>3.5780187021522422E-3</v>
      </c>
      <c r="AS555" s="5">
        <f t="shared" si="706"/>
        <v>2.6755510769803188E-3</v>
      </c>
      <c r="AT555" s="5">
        <f t="shared" si="707"/>
        <v>1.0003544086039202E-3</v>
      </c>
      <c r="AU555" s="5">
        <f t="shared" si="708"/>
        <v>2.4934649947397488E-4</v>
      </c>
      <c r="AV555" s="5">
        <f t="shared" si="709"/>
        <v>4.6613737290387118E-5</v>
      </c>
      <c r="AW555" s="5">
        <f t="shared" si="710"/>
        <v>1.8278419697701936E-7</v>
      </c>
      <c r="AX555" s="5">
        <f t="shared" si="711"/>
        <v>3.2533850333727207E-5</v>
      </c>
      <c r="AY555" s="5">
        <f t="shared" si="712"/>
        <v>4.106685176876481E-5</v>
      </c>
      <c r="AZ555" s="5">
        <f t="shared" si="713"/>
        <v>2.5918947448549521E-5</v>
      </c>
      <c r="BA555" s="5">
        <f t="shared" si="714"/>
        <v>1.0905662481317549E-5</v>
      </c>
      <c r="BB555" s="5">
        <f t="shared" si="715"/>
        <v>3.4415018508903546E-6</v>
      </c>
      <c r="BC555" s="5">
        <f t="shared" si="716"/>
        <v>8.6882828145261464E-7</v>
      </c>
      <c r="BD555" s="5">
        <f t="shared" si="717"/>
        <v>7.5274399924943477E-4</v>
      </c>
      <c r="BE555" s="5">
        <f t="shared" si="718"/>
        <v>5.628827531479468E-4</v>
      </c>
      <c r="BF555" s="5">
        <f t="shared" si="719"/>
        <v>2.1045467921852073E-4</v>
      </c>
      <c r="BG555" s="5">
        <f t="shared" si="720"/>
        <v>5.2457546155358429E-5</v>
      </c>
      <c r="BH555" s="5">
        <f t="shared" si="721"/>
        <v>9.8066035839394369E-6</v>
      </c>
      <c r="BI555" s="5">
        <f t="shared" si="722"/>
        <v>1.4666255805060807E-6</v>
      </c>
      <c r="BJ555" s="8">
        <f t="shared" si="723"/>
        <v>0.22044455581303932</v>
      </c>
      <c r="BK555" s="8">
        <f t="shared" si="724"/>
        <v>0.29365154215321437</v>
      </c>
      <c r="BL555" s="8">
        <f t="shared" si="725"/>
        <v>0.44068022384383132</v>
      </c>
      <c r="BM555" s="8">
        <f t="shared" si="726"/>
        <v>0.32569246911236377</v>
      </c>
      <c r="BN555" s="8">
        <f t="shared" si="727"/>
        <v>0.67395479430446392</v>
      </c>
    </row>
    <row r="556" spans="1:66" x14ac:dyDescent="0.25">
      <c r="A556" t="s">
        <v>154</v>
      </c>
      <c r="B556" t="s">
        <v>174</v>
      </c>
      <c r="C556" t="s">
        <v>167</v>
      </c>
      <c r="D556" t="s">
        <v>500</v>
      </c>
      <c r="E556">
        <f>VLOOKUP(A556,home!$A$2:$E$405,3,FALSE)</f>
        <v>1.32937685459941</v>
      </c>
      <c r="F556">
        <f>VLOOKUP(B556,home!$B$2:$E$405,3,FALSE)</f>
        <v>1.1100000000000001</v>
      </c>
      <c r="G556">
        <f>VLOOKUP(C556,away!$B$2:$E$405,4,FALSE)</f>
        <v>0.57999999999999996</v>
      </c>
      <c r="H556">
        <f>VLOOKUP(A556,away!$A$2:$E$405,3,FALSE)</f>
        <v>1.0178041543026699</v>
      </c>
      <c r="I556">
        <f>VLOOKUP(C556,away!$B$2:$E$405,3,FALSE)</f>
        <v>0.93</v>
      </c>
      <c r="J556">
        <f>VLOOKUP(B556,home!$B$2:$E$405,4,FALSE)</f>
        <v>0.98</v>
      </c>
      <c r="K556" s="3">
        <f t="shared" si="672"/>
        <v>0.85585281899110022</v>
      </c>
      <c r="L556" s="3">
        <f t="shared" si="673"/>
        <v>0.92762670623145338</v>
      </c>
      <c r="M556" s="5">
        <f t="shared" si="674"/>
        <v>0.1680523862577841</v>
      </c>
      <c r="N556" s="5">
        <f t="shared" si="675"/>
        <v>0.14382810851690575</v>
      </c>
      <c r="O556" s="5">
        <f t="shared" si="676"/>
        <v>0.15588988153864422</v>
      </c>
      <c r="P556" s="5">
        <f t="shared" si="677"/>
        <v>0.13341879456703731</v>
      </c>
      <c r="Q556" s="5">
        <f t="shared" si="678"/>
        <v>6.1547846062175816E-2</v>
      </c>
      <c r="R556" s="5">
        <f t="shared" si="679"/>
        <v>7.2303808673251993E-2</v>
      </c>
      <c r="S556" s="5">
        <f t="shared" si="680"/>
        <v>2.6480693223266849E-2</v>
      </c>
      <c r="T556" s="5">
        <f t="shared" si="681"/>
        <v>5.7093425718296675E-2</v>
      </c>
      <c r="U556" s="5">
        <f t="shared" si="682"/>
        <v>6.1881418476795874E-2</v>
      </c>
      <c r="V556" s="5">
        <f t="shared" si="683"/>
        <v>2.3359264782591834E-3</v>
      </c>
      <c r="W556" s="5">
        <f t="shared" si="684"/>
        <v>1.7558632518381155E-2</v>
      </c>
      <c r="X556" s="5">
        <f t="shared" si="685"/>
        <v>1.6287856448954401E-2</v>
      </c>
      <c r="Y556" s="5">
        <f t="shared" si="686"/>
        <v>7.5545253146571531E-3</v>
      </c>
      <c r="Z556" s="5">
        <f t="shared" si="687"/>
        <v>2.2356981295852649E-2</v>
      </c>
      <c r="AA556" s="5">
        <f t="shared" si="688"/>
        <v>1.9134285466186788E-2</v>
      </c>
      <c r="AB556" s="5">
        <f t="shared" si="689"/>
        <v>8.1880660778081999E-3</v>
      </c>
      <c r="AC556" s="5">
        <f t="shared" si="690"/>
        <v>1.1590749388724058E-4</v>
      </c>
      <c r="AD556" s="5">
        <f t="shared" si="691"/>
        <v>3.7569012846213278E-3</v>
      </c>
      <c r="AE556" s="5">
        <f t="shared" si="692"/>
        <v>3.4850019642899983E-3</v>
      </c>
      <c r="AF556" s="5">
        <f t="shared" si="693"/>
        <v>1.6163904466722379E-3</v>
      </c>
      <c r="AG556" s="5">
        <f t="shared" si="694"/>
        <v>4.998023153435187E-4</v>
      </c>
      <c r="AH556" s="5">
        <f t="shared" si="695"/>
        <v>5.1847332301874997E-3</v>
      </c>
      <c r="AI556" s="5">
        <f t="shared" si="696"/>
        <v>4.4373685507728038E-3</v>
      </c>
      <c r="AJ556" s="5">
        <f t="shared" si="697"/>
        <v>1.8988671915406783E-3</v>
      </c>
      <c r="AK556" s="5">
        <f t="shared" si="698"/>
        <v>5.417169462566011E-4</v>
      </c>
      <c r="AL556" s="5">
        <f t="shared" si="699"/>
        <v>3.6808136938919782E-6</v>
      </c>
      <c r="AM556" s="5">
        <f t="shared" si="700"/>
        <v>6.4307091102288997E-4</v>
      </c>
      <c r="AN556" s="5">
        <f t="shared" si="701"/>
        <v>5.9652975106542344E-4</v>
      </c>
      <c r="AO556" s="5">
        <f t="shared" si="702"/>
        <v>2.7667846407494377E-4</v>
      </c>
      <c r="AP556" s="5">
        <f t="shared" si="703"/>
        <v>8.5551444105005884E-5</v>
      </c>
      <c r="AQ556" s="5">
        <f t="shared" si="704"/>
        <v>1.9839951077117717E-5</v>
      </c>
      <c r="AR556" s="5">
        <f t="shared" si="705"/>
        <v>9.6189940180151903E-4</v>
      </c>
      <c r="AS556" s="5">
        <f t="shared" si="706"/>
        <v>8.2324431461768303E-4</v>
      </c>
      <c r="AT556" s="5">
        <f t="shared" si="707"/>
        <v>3.5228798369197007E-4</v>
      </c>
      <c r="AU556" s="5">
        <f t="shared" si="708"/>
        <v>1.0050222131315446E-4</v>
      </c>
      <c r="AV556" s="5">
        <f t="shared" si="709"/>
        <v>2.1503777356432666E-5</v>
      </c>
      <c r="AW556" s="5">
        <f t="shared" si="710"/>
        <v>8.1173386366889534E-8</v>
      </c>
      <c r="AX556" s="5">
        <f t="shared" si="711"/>
        <v>9.1729008668352523E-5</v>
      </c>
      <c r="AY556" s="5">
        <f t="shared" si="712"/>
        <v>8.5090278176900284E-5</v>
      </c>
      <c r="AZ556" s="5">
        <f t="shared" si="713"/>
        <v>3.9466007238778063E-5</v>
      </c>
      <c r="BA556" s="5">
        <f t="shared" si="714"/>
        <v>1.2203240767671466E-5</v>
      </c>
      <c r="BB556" s="5">
        <f t="shared" si="715"/>
        <v>2.8300130096661178E-6</v>
      </c>
      <c r="BC556" s="5">
        <f t="shared" si="716"/>
        <v>5.2503912934974881E-7</v>
      </c>
      <c r="BD556" s="5">
        <f t="shared" si="717"/>
        <v>1.4871392896985801E-4</v>
      </c>
      <c r="BE556" s="5">
        <f t="shared" si="718"/>
        <v>1.2727723533209522E-4</v>
      </c>
      <c r="BF556" s="5">
        <f t="shared" si="719"/>
        <v>5.4465290326183668E-5</v>
      </c>
      <c r="BG556" s="5">
        <f t="shared" si="720"/>
        <v>1.5538090754277665E-5</v>
      </c>
      <c r="BH556" s="5">
        <f t="shared" si="721"/>
        <v>3.3245796934470223E-6</v>
      </c>
      <c r="BI556" s="5">
        <f t="shared" si="722"/>
        <v>5.6907018051944054E-7</v>
      </c>
      <c r="BJ556" s="8">
        <f t="shared" si="723"/>
        <v>0.31508200469863401</v>
      </c>
      <c r="BK556" s="8">
        <f t="shared" si="724"/>
        <v>0.33049247911210544</v>
      </c>
      <c r="BL556" s="8">
        <f t="shared" si="725"/>
        <v>0.33206947204548182</v>
      </c>
      <c r="BM556" s="8">
        <f t="shared" si="726"/>
        <v>0.26487510243148421</v>
      </c>
      <c r="BN556" s="8">
        <f t="shared" si="727"/>
        <v>0.7350408256157992</v>
      </c>
    </row>
    <row r="557" spans="1:66" x14ac:dyDescent="0.25">
      <c r="A557" t="s">
        <v>154</v>
      </c>
      <c r="B557" t="s">
        <v>172</v>
      </c>
      <c r="C557" t="s">
        <v>163</v>
      </c>
      <c r="D557" t="s">
        <v>500</v>
      </c>
      <c r="E557">
        <f>VLOOKUP(A557,home!$A$2:$E$405,3,FALSE)</f>
        <v>1.32937685459941</v>
      </c>
      <c r="F557">
        <f>VLOOKUP(B557,home!$B$2:$E$405,3,FALSE)</f>
        <v>0.97</v>
      </c>
      <c r="G557">
        <f>VLOOKUP(C557,away!$B$2:$E$405,4,FALSE)</f>
        <v>1.02</v>
      </c>
      <c r="H557">
        <f>VLOOKUP(A557,away!$A$2:$E$405,3,FALSE)</f>
        <v>1.0178041543026699</v>
      </c>
      <c r="I557">
        <f>VLOOKUP(C557,away!$B$2:$E$405,3,FALSE)</f>
        <v>1.02</v>
      </c>
      <c r="J557">
        <f>VLOOKUP(B557,home!$B$2:$E$405,4,FALSE)</f>
        <v>0.92</v>
      </c>
      <c r="K557" s="3">
        <f t="shared" si="672"/>
        <v>1.3152854599406563</v>
      </c>
      <c r="L557" s="3">
        <f t="shared" si="673"/>
        <v>0.95510741839762547</v>
      </c>
      <c r="M557" s="5">
        <f t="shared" si="674"/>
        <v>0.10327159893771336</v>
      </c>
      <c r="N557" s="5">
        <f t="shared" si="675"/>
        <v>0.13583163250759731</v>
      </c>
      <c r="O557" s="5">
        <f t="shared" si="676"/>
        <v>9.8635470255194369E-2</v>
      </c>
      <c r="P557" s="5">
        <f t="shared" si="677"/>
        <v>0.12973379986106623</v>
      </c>
      <c r="Q557" s="5">
        <f t="shared" si="678"/>
        <v>8.9328685618622686E-2</v>
      </c>
      <c r="R557" s="5">
        <f t="shared" si="679"/>
        <v>4.7103734678937227E-2</v>
      </c>
      <c r="S557" s="5">
        <f t="shared" si="680"/>
        <v>4.074416151081011E-2</v>
      </c>
      <c r="T557" s="5">
        <f t="shared" si="681"/>
        <v>8.5318490310055797E-2</v>
      </c>
      <c r="U557" s="5">
        <f t="shared" si="682"/>
        <v>6.1954857332108593E-2</v>
      </c>
      <c r="V557" s="5">
        <f t="shared" si="683"/>
        <v>5.6871556268700959E-3</v>
      </c>
      <c r="W557" s="5">
        <f t="shared" si="684"/>
        <v>3.9164240449928125E-2</v>
      </c>
      <c r="X557" s="5">
        <f t="shared" si="685"/>
        <v>3.7406056589634709E-2</v>
      </c>
      <c r="Y557" s="5">
        <f t="shared" si="686"/>
        <v>1.7863401070880743E-2</v>
      </c>
      <c r="Z557" s="5">
        <f t="shared" si="687"/>
        <v>1.4996375475362148E-2</v>
      </c>
      <c r="AA557" s="5">
        <f t="shared" si="688"/>
        <v>1.9724514614554479E-2</v>
      </c>
      <c r="AB557" s="5">
        <f t="shared" si="689"/>
        <v>1.2971683638455246E-2</v>
      </c>
      <c r="AC557" s="5">
        <f t="shared" si="690"/>
        <v>4.4652663308724906E-4</v>
      </c>
      <c r="AD557" s="5">
        <f t="shared" si="691"/>
        <v>1.2878039003352547E-2</v>
      </c>
      <c r="AE557" s="5">
        <f t="shared" si="692"/>
        <v>1.2299910586515981E-2</v>
      </c>
      <c r="AF557" s="5">
        <f t="shared" si="693"/>
        <v>5.8738679234044506E-3</v>
      </c>
      <c r="AG557" s="5">
        <f t="shared" si="694"/>
        <v>1.8700582761104821E-3</v>
      </c>
      <c r="AH557" s="5">
        <f t="shared" si="695"/>
        <v>3.5807873663986508E-3</v>
      </c>
      <c r="AI557" s="5">
        <f t="shared" si="696"/>
        <v>4.7097575581633404E-3</v>
      </c>
      <c r="AJ557" s="5">
        <f t="shared" si="697"/>
        <v>3.0973378180489267E-3</v>
      </c>
      <c r="AK557" s="5">
        <f t="shared" si="698"/>
        <v>1.3579611322013564E-3</v>
      </c>
      <c r="AL557" s="5">
        <f t="shared" si="699"/>
        <v>2.2437765056592661E-5</v>
      </c>
      <c r="AM557" s="5">
        <f t="shared" si="700"/>
        <v>3.387659490731651E-3</v>
      </c>
      <c r="AN557" s="5">
        <f t="shared" si="701"/>
        <v>3.2355787106029218E-3</v>
      </c>
      <c r="AO557" s="5">
        <f t="shared" si="702"/>
        <v>1.5451626146531371E-3</v>
      </c>
      <c r="AP557" s="5">
        <f t="shared" si="703"/>
        <v>4.9193209196196099E-4</v>
      </c>
      <c r="AQ557" s="5">
        <f t="shared" si="704"/>
        <v>1.1746199759518294E-4</v>
      </c>
      <c r="AR557" s="5">
        <f t="shared" si="705"/>
        <v>6.8400731547036981E-4</v>
      </c>
      <c r="AS557" s="5">
        <f t="shared" si="706"/>
        <v>8.9966487653121881E-4</v>
      </c>
      <c r="AT557" s="5">
        <f t="shared" si="707"/>
        <v>5.9165806546040913E-4</v>
      </c>
      <c r="AU557" s="5">
        <f t="shared" si="708"/>
        <v>2.5939975025223095E-4</v>
      </c>
      <c r="AV557" s="5">
        <f t="shared" si="709"/>
        <v>8.5296179954749267E-5</v>
      </c>
      <c r="AW557" s="5">
        <f t="shared" si="710"/>
        <v>7.8297759153869007E-7</v>
      </c>
      <c r="AX557" s="5">
        <f t="shared" si="711"/>
        <v>7.4262321189821705E-4</v>
      </c>
      <c r="AY557" s="5">
        <f t="shared" si="712"/>
        <v>7.0928493875825887E-4</v>
      </c>
      <c r="AZ557" s="5">
        <f t="shared" si="713"/>
        <v>3.3872165338285921E-4</v>
      </c>
      <c r="BA557" s="5">
        <f t="shared" si="714"/>
        <v>1.0783852130595933E-4</v>
      </c>
      <c r="BB557" s="5">
        <f t="shared" si="715"/>
        <v>2.5749342922088034E-5</v>
      </c>
      <c r="BC557" s="5">
        <f t="shared" si="716"/>
        <v>4.9186776887501362E-6</v>
      </c>
      <c r="BD557" s="5">
        <f t="shared" si="717"/>
        <v>1.0888341020733247E-4</v>
      </c>
      <c r="BE557" s="5">
        <f t="shared" si="718"/>
        <v>1.4321276627445842E-4</v>
      </c>
      <c r="BF557" s="5">
        <f t="shared" si="719"/>
        <v>9.4182834579337402E-5</v>
      </c>
      <c r="BG557" s="5">
        <f t="shared" si="720"/>
        <v>4.1292437632732831E-5</v>
      </c>
      <c r="BH557" s="5">
        <f t="shared" si="721"/>
        <v>1.3577835705959972E-5</v>
      </c>
      <c r="BI557" s="5">
        <f t="shared" si="722"/>
        <v>3.5717459763024432E-6</v>
      </c>
      <c r="BJ557" s="8">
        <f t="shared" si="723"/>
        <v>0.4485413135876038</v>
      </c>
      <c r="BK557" s="8">
        <f t="shared" si="724"/>
        <v>0.28061496527336194</v>
      </c>
      <c r="BL557" s="8">
        <f t="shared" si="725"/>
        <v>0.25606085161210723</v>
      </c>
      <c r="BM557" s="8">
        <f t="shared" si="726"/>
        <v>0.39560008212813724</v>
      </c>
      <c r="BN557" s="8">
        <f t="shared" si="727"/>
        <v>0.60390492185913125</v>
      </c>
    </row>
    <row r="558" spans="1:66" x14ac:dyDescent="0.25">
      <c r="A558" t="s">
        <v>24</v>
      </c>
      <c r="B558" t="s">
        <v>181</v>
      </c>
      <c r="C558" t="s">
        <v>287</v>
      </c>
      <c r="D558" t="s">
        <v>500</v>
      </c>
      <c r="E558">
        <f>VLOOKUP(A558,home!$A$2:$E$405,3,FALSE)</f>
        <v>1.61442006269593</v>
      </c>
      <c r="F558">
        <f>VLOOKUP(B558,home!$B$2:$E$405,3,FALSE)</f>
        <v>0.62</v>
      </c>
      <c r="G558">
        <f>VLOOKUP(C558,away!$B$2:$E$405,4,FALSE)</f>
        <v>1.2</v>
      </c>
      <c r="H558">
        <f>VLOOKUP(A558,away!$A$2:$E$405,3,FALSE)</f>
        <v>1.41379310344828</v>
      </c>
      <c r="I558">
        <f>VLOOKUP(C558,away!$B$2:$E$405,3,FALSE)</f>
        <v>0.74</v>
      </c>
      <c r="J558">
        <f>VLOOKUP(B558,home!$B$2:$E$405,4,FALSE)</f>
        <v>0.84</v>
      </c>
      <c r="K558" s="3">
        <f t="shared" si="672"/>
        <v>1.2011285266457719</v>
      </c>
      <c r="L558" s="3">
        <f t="shared" si="673"/>
        <v>0.87881379310345087</v>
      </c>
      <c r="M558" s="5">
        <f t="shared" si="674"/>
        <v>0.12493741841237781</v>
      </c>
      <c r="N558" s="5">
        <f t="shared" si="675"/>
        <v>0.15006589730058567</v>
      </c>
      <c r="O558" s="5">
        <f t="shared" si="676"/>
        <v>0.10979672657553467</v>
      </c>
      <c r="P558" s="5">
        <f t="shared" si="677"/>
        <v>0.13187998042220062</v>
      </c>
      <c r="Q558" s="5">
        <f t="shared" si="678"/>
        <v>9.0124215062214116E-2</v>
      </c>
      <c r="R558" s="5">
        <f t="shared" si="679"/>
        <v>4.8245438876094039E-2</v>
      </c>
      <c r="S558" s="5">
        <f t="shared" si="680"/>
        <v>3.4802082228787529E-2</v>
      </c>
      <c r="T558" s="5">
        <f t="shared" si="681"/>
        <v>7.920240328929555E-2</v>
      </c>
      <c r="U558" s="5">
        <f t="shared" si="682"/>
        <v>5.7948972914621477E-2</v>
      </c>
      <c r="V558" s="5">
        <f t="shared" si="683"/>
        <v>4.0817750387951244E-3</v>
      </c>
      <c r="W558" s="5">
        <f t="shared" si="684"/>
        <v>3.6083588550927977E-2</v>
      </c>
      <c r="X558" s="5">
        <f t="shared" si="685"/>
        <v>3.1710755323225266E-2</v>
      </c>
      <c r="Y558" s="5">
        <f t="shared" si="686"/>
        <v>1.393392458388952E-2</v>
      </c>
      <c r="Z558" s="5">
        <f t="shared" si="687"/>
        <v>1.4132919046213631E-2</v>
      </c>
      <c r="AA558" s="5">
        <f t="shared" si="688"/>
        <v>1.6975452231182544E-2</v>
      </c>
      <c r="AB558" s="5">
        <f t="shared" si="689"/>
        <v>1.0194849963792989E-2</v>
      </c>
      <c r="AC558" s="5">
        <f t="shared" si="690"/>
        <v>2.6928702537865789E-4</v>
      </c>
      <c r="AD558" s="5">
        <f t="shared" si="691"/>
        <v>1.0835256888067083E-2</v>
      </c>
      <c r="AE558" s="5">
        <f t="shared" si="692"/>
        <v>9.5221732050525271E-3</v>
      </c>
      <c r="AF558" s="5">
        <f t="shared" si="693"/>
        <v>4.1841085764601268E-3</v>
      </c>
      <c r="AG558" s="5">
        <f t="shared" si="694"/>
        <v>1.2256841096118681E-3</v>
      </c>
      <c r="AH558" s="5">
        <f t="shared" si="695"/>
        <v>3.1050510486567511E-3</v>
      </c>
      <c r="AI558" s="5">
        <f t="shared" si="696"/>
        <v>3.729565391232992E-3</v>
      </c>
      <c r="AJ558" s="5">
        <f t="shared" si="697"/>
        <v>2.2398436917003732E-3</v>
      </c>
      <c r="AK558" s="5">
        <f t="shared" si="698"/>
        <v>8.9678005110963195E-4</v>
      </c>
      <c r="AL558" s="5">
        <f t="shared" si="699"/>
        <v>1.1370034081437911E-5</v>
      </c>
      <c r="AM558" s="5">
        <f t="shared" si="700"/>
        <v>2.6029072283584968E-3</v>
      </c>
      <c r="AN558" s="5">
        <f t="shared" si="701"/>
        <v>2.287470774450121E-3</v>
      </c>
      <c r="AO558" s="5">
        <f t="shared" si="702"/>
        <v>1.0051304339538994E-3</v>
      </c>
      <c r="AP558" s="5">
        <f t="shared" si="703"/>
        <v>2.9444082974224798E-4</v>
      </c>
      <c r="AQ558" s="5">
        <f t="shared" si="704"/>
        <v>6.4689665607578077E-5</v>
      </c>
      <c r="AR558" s="5">
        <f t="shared" si="705"/>
        <v>5.4575233796997757E-4</v>
      </c>
      <c r="AS558" s="5">
        <f t="shared" si="706"/>
        <v>6.555187016193645E-4</v>
      </c>
      <c r="AT558" s="5">
        <f t="shared" si="707"/>
        <v>3.9368110613240842E-4</v>
      </c>
      <c r="AU558" s="5">
        <f t="shared" si="708"/>
        <v>1.5762053565903248E-4</v>
      </c>
      <c r="AV558" s="5">
        <f t="shared" si="709"/>
        <v>4.733063044131273E-5</v>
      </c>
      <c r="AW558" s="5">
        <f t="shared" si="710"/>
        <v>3.3338465927674917E-7</v>
      </c>
      <c r="AX558" s="5">
        <f t="shared" si="711"/>
        <v>5.2107102069897683E-4</v>
      </c>
      <c r="AY558" s="5">
        <f t="shared" si="712"/>
        <v>4.5792440017675465E-4</v>
      </c>
      <c r="AZ558" s="5">
        <f t="shared" si="713"/>
        <v>2.0121513953697814E-4</v>
      </c>
      <c r="BA558" s="5">
        <f t="shared" si="714"/>
        <v>5.8943546668777298E-5</v>
      </c>
      <c r="BB558" s="5">
        <f t="shared" si="715"/>
        <v>1.2950100456739611E-5</v>
      </c>
      <c r="BC558" s="5">
        <f t="shared" si="716"/>
        <v>2.2761453806916147E-6</v>
      </c>
      <c r="BD558" s="5">
        <f t="shared" si="717"/>
        <v>7.993578037107871E-5</v>
      </c>
      <c r="BE558" s="5">
        <f t="shared" si="718"/>
        <v>9.6013146103393778E-5</v>
      </c>
      <c r="BF558" s="5">
        <f t="shared" si="719"/>
        <v>5.7662064358897319E-5</v>
      </c>
      <c r="BG558" s="5">
        <f t="shared" si="720"/>
        <v>2.3086516802252003E-5</v>
      </c>
      <c r="BH558" s="5">
        <f t="shared" si="721"/>
        <v>6.9324684780179464E-6</v>
      </c>
      <c r="BI558" s="5">
        <f t="shared" si="722"/>
        <v>1.6653571298039929E-6</v>
      </c>
      <c r="BJ558" s="8">
        <f t="shared" si="723"/>
        <v>0.43439702617436105</v>
      </c>
      <c r="BK558" s="8">
        <f t="shared" si="724"/>
        <v>0.29643983756179798</v>
      </c>
      <c r="BL558" s="8">
        <f t="shared" si="725"/>
        <v>0.25519787938899108</v>
      </c>
      <c r="BM558" s="8">
        <f t="shared" si="726"/>
        <v>0.34466039450683916</v>
      </c>
      <c r="BN558" s="8">
        <f t="shared" si="727"/>
        <v>0.65504967664900693</v>
      </c>
    </row>
    <row r="559" spans="1:66" x14ac:dyDescent="0.25">
      <c r="A559" t="s">
        <v>32</v>
      </c>
      <c r="B559" t="s">
        <v>207</v>
      </c>
      <c r="C559" t="s">
        <v>210</v>
      </c>
      <c r="D559" t="s">
        <v>500</v>
      </c>
      <c r="E559">
        <f>VLOOKUP(A559,home!$A$2:$E$405,3,FALSE)</f>
        <v>1.2380952380952399</v>
      </c>
      <c r="F559">
        <f>VLOOKUP(B559,home!$B$2:$E$405,3,FALSE)</f>
        <v>1.21</v>
      </c>
      <c r="G559">
        <f>VLOOKUP(C559,away!$B$2:$E$405,4,FALSE)</f>
        <v>1.1000000000000001</v>
      </c>
      <c r="H559">
        <f>VLOOKUP(A559,away!$A$2:$E$405,3,FALSE)</f>
        <v>1.15079365079365</v>
      </c>
      <c r="I559">
        <f>VLOOKUP(C559,away!$B$2:$E$405,3,FALSE)</f>
        <v>0.63</v>
      </c>
      <c r="J559">
        <f>VLOOKUP(B559,home!$B$2:$E$405,4,FALSE)</f>
        <v>0.99</v>
      </c>
      <c r="K559" s="3">
        <f t="shared" si="672"/>
        <v>1.6479047619047642</v>
      </c>
      <c r="L559" s="3">
        <f t="shared" si="673"/>
        <v>0.71774999999999956</v>
      </c>
      <c r="M559" s="5">
        <f t="shared" si="674"/>
        <v>9.3887806079874445E-2</v>
      </c>
      <c r="N559" s="5">
        <f t="shared" si="675"/>
        <v>0.15471816272381614</v>
      </c>
      <c r="O559" s="5">
        <f t="shared" si="676"/>
        <v>6.7387972813829827E-2</v>
      </c>
      <c r="P559" s="5">
        <f t="shared" si="677"/>
        <v>0.11104896129501896</v>
      </c>
      <c r="Q559" s="5">
        <f t="shared" si="678"/>
        <v>0.12748039855286644</v>
      </c>
      <c r="R559" s="5">
        <f t="shared" si="679"/>
        <v>2.4183858743563165E-2</v>
      </c>
      <c r="S559" s="5">
        <f t="shared" si="680"/>
        <v>3.2836723744006133E-2</v>
      </c>
      <c r="T559" s="5">
        <f t="shared" si="681"/>
        <v>9.1499056061319819E-2</v>
      </c>
      <c r="U559" s="5">
        <f t="shared" si="682"/>
        <v>3.98526959847499E-2</v>
      </c>
      <c r="V559" s="5">
        <f t="shared" si="683"/>
        <v>4.3154155254921389E-3</v>
      </c>
      <c r="W559" s="5">
        <f t="shared" si="684"/>
        <v>7.0025185274928611E-2</v>
      </c>
      <c r="X559" s="5">
        <f t="shared" si="685"/>
        <v>5.0260576731079969E-2</v>
      </c>
      <c r="Y559" s="5">
        <f t="shared" si="686"/>
        <v>1.8037264474366311E-2</v>
      </c>
      <c r="Z559" s="5">
        <f t="shared" si="687"/>
        <v>5.7859882043974848E-3</v>
      </c>
      <c r="AA559" s="5">
        <f t="shared" si="688"/>
        <v>9.53475751435141E-3</v>
      </c>
      <c r="AB559" s="5">
        <f t="shared" si="689"/>
        <v>7.8561861557534633E-3</v>
      </c>
      <c r="AC559" s="5">
        <f t="shared" si="690"/>
        <v>3.1901268098024157E-4</v>
      </c>
      <c r="AD559" s="5">
        <f t="shared" si="691"/>
        <v>2.8848709066954557E-2</v>
      </c>
      <c r="AE559" s="5">
        <f t="shared" si="692"/>
        <v>2.0706160932806618E-2</v>
      </c>
      <c r="AF559" s="5">
        <f t="shared" si="693"/>
        <v>7.4309235047609699E-3</v>
      </c>
      <c r="AG559" s="5">
        <f t="shared" si="694"/>
        <v>1.7778484485140615E-3</v>
      </c>
      <c r="AH559" s="5">
        <f t="shared" si="695"/>
        <v>1.0382232584265727E-3</v>
      </c>
      <c r="AI559" s="5">
        <f t="shared" si="696"/>
        <v>1.7108930514814296E-3</v>
      </c>
      <c r="AJ559" s="5">
        <f t="shared" si="697"/>
        <v>1.4096944033230108E-3</v>
      </c>
      <c r="AK559" s="5">
        <f t="shared" si="698"/>
        <v>7.7434737335549495E-4</v>
      </c>
      <c r="AL559" s="5">
        <f t="shared" si="699"/>
        <v>1.5092919237097367E-5</v>
      </c>
      <c r="AM559" s="5">
        <f t="shared" si="700"/>
        <v>9.5079850092479115E-3</v>
      </c>
      <c r="AN559" s="5">
        <f t="shared" si="701"/>
        <v>6.8243562403876839E-3</v>
      </c>
      <c r="AO559" s="5">
        <f t="shared" si="702"/>
        <v>2.4490908457691285E-3</v>
      </c>
      <c r="AP559" s="5">
        <f t="shared" si="703"/>
        <v>5.8594498485026376E-4</v>
      </c>
      <c r="AQ559" s="5">
        <f t="shared" si="704"/>
        <v>1.051405032190691E-4</v>
      </c>
      <c r="AR559" s="5">
        <f t="shared" si="705"/>
        <v>1.4903694874713447E-4</v>
      </c>
      <c r="AS559" s="5">
        <f t="shared" si="706"/>
        <v>2.4559869754015918E-4</v>
      </c>
      <c r="AT559" s="5">
        <f t="shared" si="707"/>
        <v>2.0236163159701817E-4</v>
      </c>
      <c r="AU559" s="5">
        <f t="shared" si="708"/>
        <v>1.1115756544518127E-4</v>
      </c>
      <c r="AV559" s="5">
        <f t="shared" si="709"/>
        <v>4.5794270354713669E-5</v>
      </c>
      <c r="AW559" s="5">
        <f t="shared" si="710"/>
        <v>4.9587938879451931E-7</v>
      </c>
      <c r="AX559" s="5">
        <f t="shared" si="711"/>
        <v>2.6113756288097937E-3</v>
      </c>
      <c r="AY559" s="5">
        <f t="shared" si="712"/>
        <v>1.874314857578228E-3</v>
      </c>
      <c r="AZ559" s="5">
        <f t="shared" si="713"/>
        <v>6.7264474451338607E-4</v>
      </c>
      <c r="BA559" s="5">
        <f t="shared" si="714"/>
        <v>1.6093025512482756E-4</v>
      </c>
      <c r="BB559" s="5">
        <f t="shared" si="715"/>
        <v>2.8876922653961221E-5</v>
      </c>
      <c r="BC559" s="5">
        <f t="shared" si="716"/>
        <v>4.1452822469761327E-6</v>
      </c>
      <c r="BD559" s="5">
        <f t="shared" si="717"/>
        <v>1.7828544993875942E-5</v>
      </c>
      <c r="BE559" s="5">
        <f t="shared" si="718"/>
        <v>2.9379744193241507E-5</v>
      </c>
      <c r="BF559" s="5">
        <f t="shared" si="719"/>
        <v>2.4207510179793269E-5</v>
      </c>
      <c r="BG559" s="5">
        <f t="shared" si="720"/>
        <v>1.3297223766379795E-5</v>
      </c>
      <c r="BH559" s="5">
        <f t="shared" si="721"/>
        <v>5.4781395911826163E-6</v>
      </c>
      <c r="BI559" s="5">
        <f t="shared" si="722"/>
        <v>1.8054904637377705E-6</v>
      </c>
      <c r="BJ559" s="8">
        <f t="shared" si="723"/>
        <v>0.59560909104581483</v>
      </c>
      <c r="BK559" s="8">
        <f t="shared" si="724"/>
        <v>0.24429732710218727</v>
      </c>
      <c r="BL559" s="8">
        <f t="shared" si="725"/>
        <v>0.15459457506570665</v>
      </c>
      <c r="BM559" s="8">
        <f t="shared" si="726"/>
        <v>0.41970600223094773</v>
      </c>
      <c r="BN559" s="8">
        <f t="shared" si="727"/>
        <v>0.57870716020896895</v>
      </c>
    </row>
    <row r="560" spans="1:66" x14ac:dyDescent="0.25">
      <c r="A560" t="s">
        <v>37</v>
      </c>
      <c r="B560" t="s">
        <v>231</v>
      </c>
      <c r="C560" t="s">
        <v>226</v>
      </c>
      <c r="D560" t="s">
        <v>500</v>
      </c>
      <c r="E560">
        <f>VLOOKUP(A560,home!$A$2:$E$405,3,FALSE)</f>
        <v>1.5680000000000001</v>
      </c>
      <c r="F560">
        <f>VLOOKUP(B560,home!$B$2:$E$405,3,FALSE)</f>
        <v>0.74</v>
      </c>
      <c r="G560">
        <f>VLOOKUP(C560,away!$B$2:$E$405,4,FALSE)</f>
        <v>1.1299999999999999</v>
      </c>
      <c r="H560">
        <f>VLOOKUP(A560,away!$A$2:$E$405,3,FALSE)</f>
        <v>1.264</v>
      </c>
      <c r="I560">
        <f>VLOOKUP(C560,away!$B$2:$E$405,3,FALSE)</f>
        <v>1.08</v>
      </c>
      <c r="J560">
        <f>VLOOKUP(B560,home!$B$2:$E$405,4,FALSE)</f>
        <v>0.73</v>
      </c>
      <c r="K560" s="3">
        <f t="shared" si="672"/>
        <v>1.3111615999999999</v>
      </c>
      <c r="L560" s="3">
        <f t="shared" si="673"/>
        <v>0.99653760000000002</v>
      </c>
      <c r="M560" s="5">
        <f t="shared" si="674"/>
        <v>9.9489894777528287E-2</v>
      </c>
      <c r="N560" s="5">
        <f t="shared" si="675"/>
        <v>0.13044732962033559</v>
      </c>
      <c r="O560" s="5">
        <f t="shared" si="676"/>
        <v>9.9145420965850564E-2</v>
      </c>
      <c r="P560" s="5">
        <f t="shared" si="677"/>
        <v>0.12999566878625815</v>
      </c>
      <c r="Q560" s="5">
        <f t="shared" si="678"/>
        <v>8.5518764710363321E-2</v>
      </c>
      <c r="R560" s="5">
        <f t="shared" si="679"/>
        <v>4.9401069930149206E-2</v>
      </c>
      <c r="S560" s="5">
        <f t="shared" si="680"/>
        <v>4.2463794792864419E-2</v>
      </c>
      <c r="T560" s="5">
        <f t="shared" si="681"/>
        <v>8.5222664539430157E-2</v>
      </c>
      <c r="U560" s="5">
        <f t="shared" si="682"/>
        <v>6.4772785891326304E-2</v>
      </c>
      <c r="V560" s="5">
        <f t="shared" si="683"/>
        <v>6.1649023815651361E-3</v>
      </c>
      <c r="W560" s="5">
        <f t="shared" si="684"/>
        <v>3.7376306789221186E-2</v>
      </c>
      <c r="X560" s="5">
        <f t="shared" si="685"/>
        <v>3.7246895064594179E-2</v>
      </c>
      <c r="Y560" s="5">
        <f t="shared" si="686"/>
        <v>1.8558965707561267E-2</v>
      </c>
      <c r="Z560" s="5">
        <f t="shared" si="687"/>
        <v>1.6410007888541019E-2</v>
      </c>
      <c r="AA560" s="5">
        <f t="shared" si="688"/>
        <v>2.151617219915206E-2</v>
      </c>
      <c r="AB560" s="5">
        <f t="shared" si="689"/>
        <v>1.410558938325787E-2</v>
      </c>
      <c r="AC560" s="5">
        <f t="shared" si="690"/>
        <v>5.034497535438199E-4</v>
      </c>
      <c r="AD560" s="5">
        <f t="shared" si="691"/>
        <v>1.2251594552961521E-2</v>
      </c>
      <c r="AE560" s="5">
        <f t="shared" si="692"/>
        <v>1.2209174631981347E-2</v>
      </c>
      <c r="AF560" s="5">
        <f t="shared" si="693"/>
        <v>6.0834507928677877E-3</v>
      </c>
      <c r="AG560" s="5">
        <f t="shared" si="694"/>
        <v>2.0207958176141874E-3</v>
      </c>
      <c r="AH560" s="5">
        <f t="shared" si="695"/>
        <v>4.088297469306933E-3</v>
      </c>
      <c r="AI560" s="5">
        <f t="shared" si="696"/>
        <v>5.360418651132428E-3</v>
      </c>
      <c r="AJ560" s="5">
        <f t="shared" si="697"/>
        <v>3.514187547644319E-3</v>
      </c>
      <c r="AK560" s="5">
        <f t="shared" si="698"/>
        <v>1.535889255889801E-3</v>
      </c>
      <c r="AL560" s="5">
        <f t="shared" si="699"/>
        <v>2.6312737613624668E-5</v>
      </c>
      <c r="AM560" s="5">
        <f t="shared" si="700"/>
        <v>3.2127640633224609E-3</v>
      </c>
      <c r="AN560" s="5">
        <f t="shared" si="701"/>
        <v>3.2016401890296131E-3</v>
      </c>
      <c r="AO560" s="5">
        <f t="shared" si="702"/>
        <v>1.5952774150195586E-3</v>
      </c>
      <c r="AP560" s="5">
        <f t="shared" si="703"/>
        <v>5.29917975499265E-4</v>
      </c>
      <c r="AQ560" s="5">
        <f t="shared" si="704"/>
        <v>1.3202079687522406E-4</v>
      </c>
      <c r="AR560" s="5">
        <f t="shared" si="705"/>
        <v>8.1482842962984122E-4</v>
      </c>
      <c r="AS560" s="5">
        <f t="shared" si="706"/>
        <v>1.0683717475189498E-3</v>
      </c>
      <c r="AT560" s="5">
        <f t="shared" si="707"/>
        <v>7.0040400493587133E-4</v>
      </c>
      <c r="AU560" s="5">
        <f t="shared" si="708"/>
        <v>3.0611427858604173E-4</v>
      </c>
      <c r="AV560" s="5">
        <f t="shared" si="709"/>
        <v>1.0034132182343E-4</v>
      </c>
      <c r="AW560" s="5">
        <f t="shared" si="710"/>
        <v>9.5502215222997162E-7</v>
      </c>
      <c r="AX560" s="5">
        <f t="shared" si="711"/>
        <v>7.0207547828139585E-4</v>
      </c>
      <c r="AY560" s="5">
        <f t="shared" si="712"/>
        <v>6.996446121453943E-4</v>
      </c>
      <c r="AZ560" s="5">
        <f t="shared" si="713"/>
        <v>3.4861108132015105E-4</v>
      </c>
      <c r="BA560" s="5">
        <f t="shared" si="714"/>
        <v>1.1580135010406272E-4</v>
      </c>
      <c r="BB560" s="5">
        <f t="shared" si="715"/>
        <v>2.8850099877365601E-5</v>
      </c>
      <c r="BC560" s="5">
        <f t="shared" si="716"/>
        <v>5.7500418583100437E-6</v>
      </c>
      <c r="BD560" s="5">
        <f t="shared" si="717"/>
        <v>1.3533452794584844E-4</v>
      </c>
      <c r="BE560" s="5">
        <f t="shared" si="718"/>
        <v>1.7744543619672331E-4</v>
      </c>
      <c r="BF560" s="5">
        <f t="shared" si="719"/>
        <v>1.1632982101819685E-4</v>
      </c>
      <c r="BG560" s="5">
        <f t="shared" si="720"/>
        <v>5.084239808464422E-5</v>
      </c>
      <c r="BH560" s="5">
        <f t="shared" si="721"/>
        <v>1.6665650005124755E-5</v>
      </c>
      <c r="BI560" s="5">
        <f t="shared" si="722"/>
        <v>4.370272065151874E-6</v>
      </c>
      <c r="BJ560" s="8">
        <f t="shared" si="723"/>
        <v>0.43750829533026342</v>
      </c>
      <c r="BK560" s="8">
        <f t="shared" si="724"/>
        <v>0.27934366784151882</v>
      </c>
      <c r="BL560" s="8">
        <f t="shared" si="725"/>
        <v>0.26693087918151942</v>
      </c>
      <c r="BM560" s="8">
        <f t="shared" si="726"/>
        <v>0.40549601186136441</v>
      </c>
      <c r="BN560" s="8">
        <f t="shared" si="727"/>
        <v>0.59399814879048518</v>
      </c>
    </row>
    <row r="561" spans="1:66" x14ac:dyDescent="0.25">
      <c r="A561" t="s">
        <v>37</v>
      </c>
      <c r="B561" t="s">
        <v>38</v>
      </c>
      <c r="C561" t="s">
        <v>225</v>
      </c>
      <c r="D561" t="s">
        <v>500</v>
      </c>
      <c r="E561">
        <f>VLOOKUP(A561,home!$A$2:$E$405,3,FALSE)</f>
        <v>1.5680000000000001</v>
      </c>
      <c r="F561">
        <f>VLOOKUP(B561,home!$B$2:$E$405,3,FALSE)</f>
        <v>0.64</v>
      </c>
      <c r="G561">
        <f>VLOOKUP(C561,away!$B$2:$E$405,4,FALSE)</f>
        <v>0.43</v>
      </c>
      <c r="H561">
        <f>VLOOKUP(A561,away!$A$2:$E$405,3,FALSE)</f>
        <v>1.264</v>
      </c>
      <c r="I561">
        <f>VLOOKUP(C561,away!$B$2:$E$405,3,FALSE)</f>
        <v>0.8</v>
      </c>
      <c r="J561">
        <f>VLOOKUP(B561,home!$B$2:$E$405,4,FALSE)</f>
        <v>1.03</v>
      </c>
      <c r="K561" s="3">
        <f t="shared" si="672"/>
        <v>0.4315136</v>
      </c>
      <c r="L561" s="3">
        <f t="shared" si="673"/>
        <v>1.0415360000000002</v>
      </c>
      <c r="M561" s="5">
        <f t="shared" si="674"/>
        <v>0.22922537250151154</v>
      </c>
      <c r="N561" s="5">
        <f t="shared" si="675"/>
        <v>9.8913865699468237E-2</v>
      </c>
      <c r="O561" s="5">
        <f t="shared" si="676"/>
        <v>0.23874647757373435</v>
      </c>
      <c r="P561" s="5">
        <f t="shared" si="677"/>
        <v>0.10302235202516137</v>
      </c>
      <c r="Q561" s="5">
        <f t="shared" si="678"/>
        <v>2.1341339138947032E-2</v>
      </c>
      <c r="R561" s="5">
        <f t="shared" si="679"/>
        <v>0.12433152563311851</v>
      </c>
      <c r="S561" s="5">
        <f t="shared" si="680"/>
        <v>1.1575512890404711E-2</v>
      </c>
      <c r="T561" s="5">
        <f t="shared" si="681"/>
        <v>2.2227773001422337E-2</v>
      </c>
      <c r="U561" s="5">
        <f t="shared" si="682"/>
        <v>5.3650744219439245E-2</v>
      </c>
      <c r="V561" s="5">
        <f t="shared" si="683"/>
        <v>5.7805146614396999E-4</v>
      </c>
      <c r="W561" s="5">
        <f t="shared" si="684"/>
        <v>3.069692693555978E-3</v>
      </c>
      <c r="X561" s="5">
        <f t="shared" si="685"/>
        <v>3.1971954492755195E-3</v>
      </c>
      <c r="Y561" s="5">
        <f t="shared" si="686"/>
        <v>1.6649970797283141E-3</v>
      </c>
      <c r="Z561" s="5">
        <f t="shared" si="687"/>
        <v>4.3165253293938589E-2</v>
      </c>
      <c r="AA561" s="5">
        <f t="shared" si="688"/>
        <v>1.8626393843779294E-2</v>
      </c>
      <c r="AB561" s="5">
        <f t="shared" si="689"/>
        <v>4.0187711312735215E-3</v>
      </c>
      <c r="AC561" s="5">
        <f t="shared" si="690"/>
        <v>1.6237355452806614E-5</v>
      </c>
      <c r="AD561" s="5">
        <f t="shared" si="691"/>
        <v>3.3115353627250919E-4</v>
      </c>
      <c r="AE561" s="5">
        <f t="shared" si="692"/>
        <v>3.4490832955512418E-4</v>
      </c>
      <c r="AF561" s="5">
        <f t="shared" si="693"/>
        <v>1.7961722096576297E-4</v>
      </c>
      <c r="AG561" s="5">
        <f t="shared" si="694"/>
        <v>6.2359267285265647E-5</v>
      </c>
      <c r="AH561" s="5">
        <f t="shared" si="695"/>
        <v>1.1239541313688907E-2</v>
      </c>
      <c r="AI561" s="5">
        <f t="shared" si="696"/>
        <v>4.8500149346186287E-3</v>
      </c>
      <c r="AJ561" s="5">
        <f t="shared" si="697"/>
        <v>1.0464237022455249E-3</v>
      </c>
      <c r="AK561" s="5">
        <f t="shared" si="698"/>
        <v>1.5051535296043149E-4</v>
      </c>
      <c r="AL561" s="5">
        <f t="shared" si="699"/>
        <v>2.9190669970981267E-7</v>
      </c>
      <c r="AM561" s="5">
        <f t="shared" si="700"/>
        <v>2.8579450917936208E-5</v>
      </c>
      <c r="AN561" s="5">
        <f t="shared" si="701"/>
        <v>2.9766526991263612E-5</v>
      </c>
      <c r="AO561" s="5">
        <f t="shared" si="702"/>
        <v>1.5501454728186372E-5</v>
      </c>
      <c r="AP561" s="5">
        <f t="shared" si="703"/>
        <v>5.3817743839254417E-6</v>
      </c>
      <c r="AQ561" s="5">
        <f t="shared" si="704"/>
        <v>1.4013279411840425E-6</v>
      </c>
      <c r="AR561" s="5">
        <f t="shared" si="705"/>
        <v>2.3412773803388586E-3</v>
      </c>
      <c r="AS561" s="5">
        <f t="shared" si="706"/>
        <v>1.0102930309885899E-3</v>
      </c>
      <c r="AT561" s="5">
        <f t="shared" si="707"/>
        <v>2.1797759142839904E-4</v>
      </c>
      <c r="AU561" s="5">
        <f t="shared" si="708"/>
        <v>3.1353431732199208E-5</v>
      </c>
      <c r="AV561" s="5">
        <f t="shared" si="709"/>
        <v>3.3823580497788787E-6</v>
      </c>
      <c r="AW561" s="5">
        <f t="shared" si="710"/>
        <v>3.6442682355003011E-9</v>
      </c>
      <c r="AX561" s="5">
        <f t="shared" si="711"/>
        <v>2.0554036252703257E-6</v>
      </c>
      <c r="AY561" s="5">
        <f t="shared" si="712"/>
        <v>2.1407768702495542E-6</v>
      </c>
      <c r="AZ561" s="5">
        <f t="shared" si="713"/>
        <v>1.1148480891661201E-6</v>
      </c>
      <c r="BA561" s="5">
        <f t="shared" si="714"/>
        <v>3.8705147313257475E-7</v>
      </c>
      <c r="BB561" s="5">
        <f t="shared" si="715"/>
        <v>1.0078201078015237E-7</v>
      </c>
      <c r="BC561" s="5">
        <f t="shared" si="716"/>
        <v>2.0993618475983362E-8</v>
      </c>
      <c r="BD561" s="5">
        <f t="shared" si="717"/>
        <v>4.064207796014356E-4</v>
      </c>
      <c r="BE561" s="5">
        <f t="shared" si="718"/>
        <v>1.7537609372062201E-4</v>
      </c>
      <c r="BF561" s="5">
        <f t="shared" si="719"/>
        <v>3.7838584777661508E-5</v>
      </c>
      <c r="BG561" s="5">
        <f t="shared" si="720"/>
        <v>5.4426213121046386E-6</v>
      </c>
      <c r="BH561" s="5">
        <f t="shared" si="721"/>
        <v>5.8714127895574897E-7</v>
      </c>
      <c r="BI561" s="5">
        <f t="shared" si="722"/>
        <v>5.0671889398159907E-8</v>
      </c>
      <c r="BJ561" s="8">
        <f t="shared" si="723"/>
        <v>0.15141935180712562</v>
      </c>
      <c r="BK561" s="8">
        <f t="shared" si="724"/>
        <v>0.34441995892224436</v>
      </c>
      <c r="BL561" s="8">
        <f t="shared" si="725"/>
        <v>0.46089040738997639</v>
      </c>
      <c r="BM561" s="8">
        <f t="shared" si="726"/>
        <v>0.18431190170874193</v>
      </c>
      <c r="BN561" s="8">
        <f t="shared" si="727"/>
        <v>0.81558093257194109</v>
      </c>
    </row>
    <row r="562" spans="1:66" x14ac:dyDescent="0.25">
      <c r="A562" t="s">
        <v>337</v>
      </c>
      <c r="B562" t="s">
        <v>338</v>
      </c>
      <c r="C562" t="s">
        <v>374</v>
      </c>
      <c r="D562" t="s">
        <v>500</v>
      </c>
      <c r="E562">
        <f>VLOOKUP(A562,home!$A$2:$E$405,3,FALSE)</f>
        <v>1.31111111111111</v>
      </c>
      <c r="F562">
        <f>VLOOKUP(B562,home!$B$2:$E$405,3,FALSE)</f>
        <v>1.44</v>
      </c>
      <c r="G562">
        <f>VLOOKUP(C562,away!$B$2:$E$405,4,FALSE)</f>
        <v>1.53</v>
      </c>
      <c r="H562">
        <f>VLOOKUP(A562,away!$A$2:$E$405,3,FALSE)</f>
        <v>1.0777777777777799</v>
      </c>
      <c r="I562">
        <f>VLOOKUP(C562,away!$B$2:$E$405,3,FALSE)</f>
        <v>0.68</v>
      </c>
      <c r="J562">
        <f>VLOOKUP(B562,home!$B$2:$E$405,4,FALSE)</f>
        <v>1.03</v>
      </c>
      <c r="K562" s="3">
        <f t="shared" si="672"/>
        <v>2.8886399999999974</v>
      </c>
      <c r="L562" s="3">
        <f t="shared" si="673"/>
        <v>0.75487555555555708</v>
      </c>
      <c r="M562" s="5">
        <f t="shared" si="674"/>
        <v>2.6160214430150035E-2</v>
      </c>
      <c r="N562" s="5">
        <f t="shared" si="675"/>
        <v>7.556744181150854E-2</v>
      </c>
      <c r="O562" s="5">
        <f t="shared" si="676"/>
        <v>1.9747706401412008E-2</v>
      </c>
      <c r="P562" s="5">
        <f t="shared" si="677"/>
        <v>5.7044014619374736E-2</v>
      </c>
      <c r="Q562" s="5">
        <f t="shared" si="678"/>
        <v>0.10914356755719791</v>
      </c>
      <c r="R562" s="5">
        <f t="shared" si="679"/>
        <v>7.4535304203569592E-3</v>
      </c>
      <c r="S562" s="5">
        <f t="shared" si="680"/>
        <v>3.1097027248992389E-2</v>
      </c>
      <c r="T562" s="5">
        <f t="shared" si="681"/>
        <v>8.2389811195055243E-2</v>
      </c>
      <c r="U562" s="5">
        <f t="shared" si="682"/>
        <v>2.1530566113459909E-2</v>
      </c>
      <c r="V562" s="5">
        <f t="shared" si="683"/>
        <v>7.5343388409188942E-3</v>
      </c>
      <c r="W562" s="5">
        <f t="shared" si="684"/>
        <v>0.10509215832947465</v>
      </c>
      <c r="X562" s="5">
        <f t="shared" si="685"/>
        <v>7.9331501403494736E-2</v>
      </c>
      <c r="Y562" s="5">
        <f t="shared" si="686"/>
        <v>2.9942705597509767E-2</v>
      </c>
      <c r="Z562" s="5">
        <f t="shared" si="687"/>
        <v>1.8754959723057355E-3</v>
      </c>
      <c r="AA562" s="5">
        <f t="shared" si="688"/>
        <v>5.4176326854412354E-3</v>
      </c>
      <c r="AB562" s="5">
        <f t="shared" si="689"/>
        <v>7.8247952402364773E-3</v>
      </c>
      <c r="AC562" s="5">
        <f t="shared" si="690"/>
        <v>1.0268191229287147E-3</v>
      </c>
      <c r="AD562" s="5">
        <f t="shared" si="691"/>
        <v>7.5893353059213353E-2</v>
      </c>
      <c r="AE562" s="5">
        <f t="shared" si="692"/>
        <v>5.729003705354771E-2</v>
      </c>
      <c r="AF562" s="5">
        <f t="shared" si="693"/>
        <v>2.1623424274297639E-2</v>
      </c>
      <c r="AG562" s="5">
        <f t="shared" si="694"/>
        <v>5.4409981373579842E-3</v>
      </c>
      <c r="AH562" s="5">
        <f t="shared" si="695"/>
        <v>3.5394151600912533E-4</v>
      </c>
      <c r="AI562" s="5">
        <f t="shared" si="696"/>
        <v>1.0224096208045989E-3</v>
      </c>
      <c r="AJ562" s="5">
        <f t="shared" si="697"/>
        <v>1.4766866635204971E-3</v>
      </c>
      <c r="AK562" s="5">
        <f t="shared" si="698"/>
        <v>1.4218720545706152E-3</v>
      </c>
      <c r="AL562" s="5">
        <f t="shared" si="699"/>
        <v>8.9561781255572393E-5</v>
      </c>
      <c r="AM562" s="5">
        <f t="shared" si="700"/>
        <v>4.3845715076193163E-2</v>
      </c>
      <c r="AN562" s="5">
        <f t="shared" si="701"/>
        <v>3.3098058526871976E-2</v>
      </c>
      <c r="AO562" s="5">
        <f t="shared" si="702"/>
        <v>1.2492457659141412E-2</v>
      </c>
      <c r="AP562" s="5">
        <f t="shared" si="703"/>
        <v>3.14341697189955E-3</v>
      </c>
      <c r="AQ562" s="5">
        <f t="shared" si="704"/>
        <v>5.9322215825135974E-4</v>
      </c>
      <c r="AR562" s="5">
        <f t="shared" si="705"/>
        <v>5.3436359706312934E-5</v>
      </c>
      <c r="AS562" s="5">
        <f t="shared" si="706"/>
        <v>1.5435840610204368E-4</v>
      </c>
      <c r="AT562" s="5">
        <f t="shared" si="707"/>
        <v>2.2294293310130351E-4</v>
      </c>
      <c r="AU562" s="5">
        <f t="shared" si="708"/>
        <v>2.1466729142458296E-4</v>
      </c>
      <c r="AV562" s="5">
        <f t="shared" si="709"/>
        <v>1.5502413117517673E-4</v>
      </c>
      <c r="AW562" s="5">
        <f t="shared" si="710"/>
        <v>5.4248658703992731E-6</v>
      </c>
      <c r="AX562" s="5">
        <f t="shared" si="711"/>
        <v>2.1109081066282408E-2</v>
      </c>
      <c r="AY562" s="5">
        <f t="shared" si="712"/>
        <v>1.5934729297177222E-2</v>
      </c>
      <c r="AZ562" s="5">
        <f t="shared" si="713"/>
        <v>6.0143688154170333E-3</v>
      </c>
      <c r="BA562" s="5">
        <f t="shared" si="714"/>
        <v>1.5133666669513172E-3</v>
      </c>
      <c r="BB562" s="5">
        <f t="shared" si="715"/>
        <v>2.8560087586853428E-4</v>
      </c>
      <c r="BC562" s="5">
        <f t="shared" si="716"/>
        <v>4.3118623967682715E-5</v>
      </c>
      <c r="BD562" s="5">
        <f t="shared" si="717"/>
        <v>6.7229669533615921E-6</v>
      </c>
      <c r="BE562" s="5">
        <f t="shared" si="718"/>
        <v>1.9420231260158413E-5</v>
      </c>
      <c r="BF562" s="5">
        <f t="shared" si="719"/>
        <v>2.8049028413671974E-5</v>
      </c>
      <c r="BG562" s="5">
        <f t="shared" si="720"/>
        <v>2.7007848478956447E-5</v>
      </c>
      <c r="BH562" s="5">
        <f t="shared" si="721"/>
        <v>1.9503987857563176E-5</v>
      </c>
      <c r="BI562" s="5">
        <f t="shared" si="722"/>
        <v>1.1267999896974245E-5</v>
      </c>
      <c r="BJ562" s="8">
        <f t="shared" si="723"/>
        <v>0.77978813415667914</v>
      </c>
      <c r="BK562" s="8">
        <f t="shared" si="724"/>
        <v>0.13888670534079756</v>
      </c>
      <c r="BL562" s="8">
        <f t="shared" si="725"/>
        <v>6.7161541900181559E-2</v>
      </c>
      <c r="BM562" s="8">
        <f t="shared" si="726"/>
        <v>0.67666609769865682</v>
      </c>
      <c r="BN562" s="8">
        <f t="shared" si="727"/>
        <v>0.29511647524000018</v>
      </c>
    </row>
    <row r="563" spans="1:66" x14ac:dyDescent="0.25">
      <c r="A563" t="s">
        <v>337</v>
      </c>
      <c r="B563" t="s">
        <v>373</v>
      </c>
      <c r="C563" t="s">
        <v>407</v>
      </c>
      <c r="D563" t="s">
        <v>500</v>
      </c>
      <c r="E563">
        <f>VLOOKUP(A563,home!$A$2:$E$405,3,FALSE)</f>
        <v>1.31111111111111</v>
      </c>
      <c r="F563">
        <f>VLOOKUP(B563,home!$B$2:$E$405,3,FALSE)</f>
        <v>0.34</v>
      </c>
      <c r="G563">
        <f>VLOOKUP(C563,away!$B$2:$E$405,4,FALSE)</f>
        <v>0.51</v>
      </c>
      <c r="H563">
        <f>VLOOKUP(A563,away!$A$2:$E$405,3,FALSE)</f>
        <v>1.0777777777777799</v>
      </c>
      <c r="I563">
        <f>VLOOKUP(C563,away!$B$2:$E$405,3,FALSE)</f>
        <v>1.19</v>
      </c>
      <c r="J563">
        <f>VLOOKUP(B563,home!$B$2:$E$405,4,FALSE)</f>
        <v>0.93</v>
      </c>
      <c r="K563" s="3">
        <f t="shared" si="672"/>
        <v>0.2273466666666665</v>
      </c>
      <c r="L563" s="3">
        <f t="shared" si="673"/>
        <v>1.192776666666669</v>
      </c>
      <c r="M563" s="5">
        <f t="shared" si="674"/>
        <v>0.24168420733991242</v>
      </c>
      <c r="N563" s="5">
        <f t="shared" si="675"/>
        <v>5.4946098924704576E-2</v>
      </c>
      <c r="O563" s="5">
        <f t="shared" si="676"/>
        <v>0.28827528321687684</v>
      </c>
      <c r="P563" s="5">
        <f t="shared" si="677"/>
        <v>6.5538424721746175E-2</v>
      </c>
      <c r="Q563" s="5">
        <f t="shared" si="678"/>
        <v>6.2459062184342454E-3</v>
      </c>
      <c r="R563" s="5">
        <f t="shared" si="679"/>
        <v>0.17192401569890817</v>
      </c>
      <c r="S563" s="5">
        <f t="shared" si="680"/>
        <v>4.4430759070729874E-3</v>
      </c>
      <c r="T563" s="5">
        <f t="shared" si="681"/>
        <v>7.4499711995366195E-3</v>
      </c>
      <c r="U563" s="5">
        <f t="shared" si="682"/>
        <v>3.9086351889094408E-2</v>
      </c>
      <c r="V563" s="5">
        <f t="shared" si="683"/>
        <v>1.3387175267249327E-4</v>
      </c>
      <c r="W563" s="5">
        <f t="shared" si="684"/>
        <v>4.7332865302454337E-4</v>
      </c>
      <c r="X563" s="5">
        <f t="shared" si="685"/>
        <v>5.6457537299243923E-4</v>
      </c>
      <c r="Y563" s="5">
        <f t="shared" si="686"/>
        <v>3.367061657400065E-4</v>
      </c>
      <c r="Z563" s="5">
        <f t="shared" si="687"/>
        <v>6.8355651455097227E-2</v>
      </c>
      <c r="AA563" s="5">
        <f t="shared" si="688"/>
        <v>1.5540429506144824E-2</v>
      </c>
      <c r="AB563" s="5">
        <f t="shared" si="689"/>
        <v>1.7665324233951676E-3</v>
      </c>
      <c r="AC563" s="5">
        <f t="shared" si="690"/>
        <v>2.2689069864820424E-6</v>
      </c>
      <c r="AD563" s="5">
        <f t="shared" si="691"/>
        <v>2.6902422875738272E-5</v>
      </c>
      <c r="AE563" s="5">
        <f t="shared" si="692"/>
        <v>3.2088582282980244E-5</v>
      </c>
      <c r="AF563" s="5">
        <f t="shared" si="693"/>
        <v>1.9137256106776154E-5</v>
      </c>
      <c r="AG563" s="5">
        <f t="shared" si="694"/>
        <v>7.6088241827289351E-6</v>
      </c>
      <c r="AH563" s="5">
        <f t="shared" si="695"/>
        <v>2.0383256522609895E-2</v>
      </c>
      <c r="AI563" s="5">
        <f t="shared" si="696"/>
        <v>4.6340654262269467E-3</v>
      </c>
      <c r="AJ563" s="5">
        <f t="shared" si="697"/>
        <v>5.2676966388397065E-4</v>
      </c>
      <c r="AK563" s="5">
        <f t="shared" si="698"/>
        <v>3.991977572838035E-5</v>
      </c>
      <c r="AL563" s="5">
        <f t="shared" si="699"/>
        <v>2.4610725106263995E-8</v>
      </c>
      <c r="AM563" s="5">
        <f t="shared" si="700"/>
        <v>1.223235233211235E-6</v>
      </c>
      <c r="AN563" s="5">
        <f t="shared" si="701"/>
        <v>1.4590464440189223E-6</v>
      </c>
      <c r="AO563" s="5">
        <f t="shared" si="702"/>
        <v>8.7015827700437344E-7</v>
      </c>
      <c r="AP563" s="5">
        <f t="shared" si="703"/>
        <v>3.459681630392294E-7</v>
      </c>
      <c r="AQ563" s="5">
        <f t="shared" si="704"/>
        <v>1.0316568807068076E-7</v>
      </c>
      <c r="AR563" s="5">
        <f t="shared" si="705"/>
        <v>4.8625345541700544E-3</v>
      </c>
      <c r="AS563" s="5">
        <f t="shared" si="706"/>
        <v>1.1054810224420471E-3</v>
      </c>
      <c r="AT563" s="5">
        <f t="shared" si="707"/>
        <v>1.2566371275772885E-4</v>
      </c>
      <c r="AU563" s="5">
        <f t="shared" si="708"/>
        <v>9.5230754054757038E-6</v>
      </c>
      <c r="AV563" s="5">
        <f t="shared" si="709"/>
        <v>5.4125986246255357E-7</v>
      </c>
      <c r="AW563" s="5">
        <f t="shared" si="710"/>
        <v>1.853828841451734E-10</v>
      </c>
      <c r="AX563" s="5">
        <f t="shared" si="711"/>
        <v>4.6349742136632766E-8</v>
      </c>
      <c r="AY563" s="5">
        <f t="shared" si="712"/>
        <v>5.5284890926592482E-8</v>
      </c>
      <c r="AZ563" s="5">
        <f t="shared" si="713"/>
        <v>3.2971263958225681E-8</v>
      </c>
      <c r="BA563" s="5">
        <f t="shared" si="714"/>
        <v>1.3109118106626431E-8</v>
      </c>
      <c r="BB563" s="5">
        <f t="shared" si="715"/>
        <v>3.9090625495403909E-9</v>
      </c>
      <c r="BC563" s="5">
        <f t="shared" si="716"/>
        <v>9.3252771952645964E-10</v>
      </c>
      <c r="BD563" s="5">
        <f t="shared" si="717"/>
        <v>9.6665295951240868E-4</v>
      </c>
      <c r="BE563" s="5">
        <f t="shared" si="718"/>
        <v>2.1976532816861421E-4</v>
      </c>
      <c r="BF563" s="5">
        <f t="shared" si="719"/>
        <v>2.4981457404020249E-5</v>
      </c>
      <c r="BG563" s="5">
        <f t="shared" si="720"/>
        <v>1.8931503564264401E-6</v>
      </c>
      <c r="BH563" s="5">
        <f t="shared" si="721"/>
        <v>1.0760035575809066E-7</v>
      </c>
      <c r="BI563" s="5">
        <f t="shared" si="722"/>
        <v>4.8925164427498753E-9</v>
      </c>
      <c r="BJ563" s="8">
        <f t="shared" si="723"/>
        <v>7.0106477750291427E-2</v>
      </c>
      <c r="BK563" s="8">
        <f t="shared" si="724"/>
        <v>0.31180192852400657</v>
      </c>
      <c r="BL563" s="8">
        <f t="shared" si="725"/>
        <v>0.54949377313581993</v>
      </c>
      <c r="BM563" s="8">
        <f t="shared" si="726"/>
        <v>0.17114383964512472</v>
      </c>
      <c r="BN563" s="8">
        <f t="shared" si="727"/>
        <v>0.82861393612058243</v>
      </c>
    </row>
    <row r="564" spans="1:66" x14ac:dyDescent="0.25">
      <c r="A564" t="s">
        <v>337</v>
      </c>
      <c r="B564" t="s">
        <v>383</v>
      </c>
      <c r="C564" t="s">
        <v>367</v>
      </c>
      <c r="D564" t="s">
        <v>500</v>
      </c>
      <c r="E564">
        <f>VLOOKUP(A564,home!$A$2:$E$405,3,FALSE)</f>
        <v>1.31111111111111</v>
      </c>
      <c r="F564">
        <f>VLOOKUP(B564,home!$B$2:$E$405,3,FALSE)</f>
        <v>0.51</v>
      </c>
      <c r="G564">
        <f>VLOOKUP(C564,away!$B$2:$E$405,4,FALSE)</f>
        <v>1.36</v>
      </c>
      <c r="H564">
        <f>VLOOKUP(A564,away!$A$2:$E$405,3,FALSE)</f>
        <v>1.0777777777777799</v>
      </c>
      <c r="I564">
        <f>VLOOKUP(C564,away!$B$2:$E$405,3,FALSE)</f>
        <v>0.93</v>
      </c>
      <c r="J564">
        <f>VLOOKUP(B564,home!$B$2:$E$405,4,FALSE)</f>
        <v>1.75</v>
      </c>
      <c r="K564" s="3">
        <f t="shared" si="672"/>
        <v>0.9093866666666659</v>
      </c>
      <c r="L564" s="3">
        <f t="shared" si="673"/>
        <v>1.7540833333333368</v>
      </c>
      <c r="M564" s="5">
        <f t="shared" si="674"/>
        <v>6.9705922048299881E-2</v>
      </c>
      <c r="N564" s="5">
        <f t="shared" si="675"/>
        <v>6.3389636098429888E-2</v>
      </c>
      <c r="O564" s="5">
        <f t="shared" si="676"/>
        <v>0.12226999609955558</v>
      </c>
      <c r="P564" s="5">
        <f t="shared" si="677"/>
        <v>0.11119070418632108</v>
      </c>
      <c r="Q564" s="5">
        <f t="shared" si="678"/>
        <v>2.8822844936382052E-2</v>
      </c>
      <c r="R564" s="5">
        <f t="shared" si="679"/>
        <v>0.1072358811624813</v>
      </c>
      <c r="S564" s="5">
        <f t="shared" si="680"/>
        <v>4.4341184845396883E-2</v>
      </c>
      <c r="T564" s="5">
        <f t="shared" si="681"/>
        <v>5.055767192215891E-2</v>
      </c>
      <c r="U564" s="5">
        <f t="shared" si="682"/>
        <v>9.7518880517411574E-2</v>
      </c>
      <c r="V564" s="5">
        <f t="shared" si="683"/>
        <v>7.8589330441349511E-3</v>
      </c>
      <c r="W564" s="5">
        <f t="shared" si="684"/>
        <v>8.7370369601822238E-3</v>
      </c>
      <c r="X564" s="5">
        <f t="shared" si="685"/>
        <v>1.5325490914572996E-2</v>
      </c>
      <c r="Y564" s="5">
        <f t="shared" si="686"/>
        <v>1.3441094094201987E-2</v>
      </c>
      <c r="Z564" s="5">
        <f t="shared" si="687"/>
        <v>6.27002239608076E-2</v>
      </c>
      <c r="AA564" s="5">
        <f t="shared" si="688"/>
        <v>5.7018747666972243E-2</v>
      </c>
      <c r="AB564" s="5">
        <f t="shared" si="689"/>
        <v>2.592604443918781E-2</v>
      </c>
      <c r="AC564" s="5">
        <f t="shared" si="690"/>
        <v>7.8350615131830294E-4</v>
      </c>
      <c r="AD564" s="5">
        <f t="shared" si="691"/>
        <v>1.9863362294408921E-3</v>
      </c>
      <c r="AE564" s="5">
        <f t="shared" si="692"/>
        <v>3.4841992744584515E-3</v>
      </c>
      <c r="AF564" s="5">
        <f t="shared" si="693"/>
        <v>3.0557879386698375E-3</v>
      </c>
      <c r="AG564" s="5">
        <f t="shared" si="694"/>
        <v>1.7867022311405989E-3</v>
      </c>
      <c r="AH564" s="5">
        <f t="shared" si="695"/>
        <v>2.7495354461480041E-2</v>
      </c>
      <c r="AI564" s="5">
        <f t="shared" si="696"/>
        <v>2.5003908742543775E-2</v>
      </c>
      <c r="AJ564" s="5">
        <f t="shared" si="697"/>
        <v>1.1369110612509694E-2</v>
      </c>
      <c r="AK564" s="5">
        <f t="shared" si="698"/>
        <v>3.4463058676249361E-3</v>
      </c>
      <c r="AL564" s="5">
        <f t="shared" si="699"/>
        <v>4.9992079949265231E-5</v>
      </c>
      <c r="AM564" s="5">
        <f t="shared" si="700"/>
        <v>3.6126953651409747E-4</v>
      </c>
      <c r="AN564" s="5">
        <f t="shared" si="701"/>
        <v>6.3369687284043762E-4</v>
      </c>
      <c r="AO564" s="5">
        <f t="shared" si="702"/>
        <v>5.557785615174334E-4</v>
      </c>
      <c r="AP564" s="5">
        <f t="shared" si="703"/>
        <v>3.2496063726056892E-4</v>
      </c>
      <c r="AQ564" s="5">
        <f t="shared" si="704"/>
        <v>1.4250200945203602E-4</v>
      </c>
      <c r="AR564" s="5">
        <f t="shared" si="705"/>
        <v>9.6458286009949139E-3</v>
      </c>
      <c r="AS564" s="5">
        <f t="shared" si="706"/>
        <v>8.7717879186967537E-3</v>
      </c>
      <c r="AT564" s="5">
        <f t="shared" si="707"/>
        <v>3.9884734880452858E-3</v>
      </c>
      <c r="AU564" s="5">
        <f t="shared" si="708"/>
        <v>1.2090215367939576E-3</v>
      </c>
      <c r="AV564" s="5">
        <f t="shared" si="709"/>
        <v>2.7486701631831663E-4</v>
      </c>
      <c r="AW564" s="5">
        <f t="shared" si="710"/>
        <v>2.2151212830023302E-6</v>
      </c>
      <c r="AX564" s="5">
        <f t="shared" si="711"/>
        <v>5.475561659646105E-5</v>
      </c>
      <c r="AY564" s="5">
        <f t="shared" si="712"/>
        <v>9.6045914478242567E-5</v>
      </c>
      <c r="AZ564" s="5">
        <f t="shared" si="713"/>
        <v>8.4236268910522171E-5</v>
      </c>
      <c r="BA564" s="5">
        <f t="shared" si="714"/>
        <v>4.92524784527107E-5</v>
      </c>
      <c r="BB564" s="5">
        <f t="shared" si="715"/>
        <v>2.1598237894814784E-5</v>
      </c>
      <c r="BC564" s="5">
        <f t="shared" si="716"/>
        <v>7.577021824132625E-6</v>
      </c>
      <c r="BD564" s="5">
        <f t="shared" si="717"/>
        <v>2.8199311975325293E-3</v>
      </c>
      <c r="BE564" s="5">
        <f t="shared" si="718"/>
        <v>2.5644078319534461E-3</v>
      </c>
      <c r="BF564" s="5">
        <f t="shared" si="719"/>
        <v>1.166019145137018E-3</v>
      </c>
      <c r="BG564" s="5">
        <f t="shared" si="720"/>
        <v>3.5345408788855609E-4</v>
      </c>
      <c r="BH564" s="5">
        <f t="shared" si="721"/>
        <v>8.0356608701170171E-5</v>
      </c>
      <c r="BI564" s="5">
        <f t="shared" si="722"/>
        <v>1.4615045706278954E-5</v>
      </c>
      <c r="BJ564" s="8">
        <f t="shared" si="723"/>
        <v>0.19291847375537929</v>
      </c>
      <c r="BK564" s="8">
        <f t="shared" si="724"/>
        <v>0.2340262882698986</v>
      </c>
      <c r="BL564" s="8">
        <f t="shared" si="725"/>
        <v>0.50817299204753519</v>
      </c>
      <c r="BM564" s="8">
        <f t="shared" si="726"/>
        <v>0.49510916270895566</v>
      </c>
      <c r="BN564" s="8">
        <f t="shared" si="727"/>
        <v>0.5026149845314698</v>
      </c>
    </row>
    <row r="565" spans="1:66" x14ac:dyDescent="0.25">
      <c r="A565" t="s">
        <v>337</v>
      </c>
      <c r="B565" t="s">
        <v>403</v>
      </c>
      <c r="C565" t="s">
        <v>368</v>
      </c>
      <c r="D565" t="s">
        <v>500</v>
      </c>
      <c r="E565">
        <f>VLOOKUP(A565,home!$A$2:$E$405,3,FALSE)</f>
        <v>1.31111111111111</v>
      </c>
      <c r="F565">
        <f>VLOOKUP(B565,home!$B$2:$E$405,3,FALSE)</f>
        <v>1.36</v>
      </c>
      <c r="G565">
        <f>VLOOKUP(C565,away!$B$2:$E$405,4,FALSE)</f>
        <v>0.51</v>
      </c>
      <c r="H565">
        <f>VLOOKUP(A565,away!$A$2:$E$405,3,FALSE)</f>
        <v>1.0777777777777799</v>
      </c>
      <c r="I565">
        <f>VLOOKUP(C565,away!$B$2:$E$405,3,FALSE)</f>
        <v>0.51</v>
      </c>
      <c r="J565">
        <f>VLOOKUP(B565,home!$B$2:$E$405,4,FALSE)</f>
        <v>1.03</v>
      </c>
      <c r="K565" s="3">
        <f t="shared" si="672"/>
        <v>0.90938666666666601</v>
      </c>
      <c r="L565" s="3">
        <f t="shared" si="673"/>
        <v>0.56615666666666775</v>
      </c>
      <c r="M565" s="5">
        <f t="shared" si="674"/>
        <v>0.22865445769975709</v>
      </c>
      <c r="N565" s="5">
        <f t="shared" si="675"/>
        <v>0.20793531510605628</v>
      </c>
      <c r="O565" s="5">
        <f t="shared" si="676"/>
        <v>0.12945424558976906</v>
      </c>
      <c r="P565" s="5">
        <f t="shared" si="677"/>
        <v>0.11772396488272803</v>
      </c>
      <c r="Q565" s="5">
        <f t="shared" si="678"/>
        <v>9.4546801543289663E-2</v>
      </c>
      <c r="R565" s="5">
        <f t="shared" si="679"/>
        <v>3.6645692084475906E-2</v>
      </c>
      <c r="S565" s="5">
        <f t="shared" si="680"/>
        <v>1.5152702517949314E-2</v>
      </c>
      <c r="T565" s="5">
        <f t="shared" si="681"/>
        <v>5.3528302005743829E-2</v>
      </c>
      <c r="U565" s="5">
        <f t="shared" si="682"/>
        <v>3.3325103772394574E-2</v>
      </c>
      <c r="V565" s="5">
        <f t="shared" si="683"/>
        <v>8.668277292230574E-4</v>
      </c>
      <c r="W565" s="5">
        <f t="shared" si="684"/>
        <v>2.8659866899815666E-2</v>
      </c>
      <c r="X565" s="5">
        <f t="shared" si="685"/>
        <v>1.6225974711110001E-2</v>
      </c>
      <c r="Y565" s="5">
        <f t="shared" si="686"/>
        <v>4.5932218779298423E-3</v>
      </c>
      <c r="Z565" s="5">
        <f t="shared" si="687"/>
        <v>6.9157342927466583E-3</v>
      </c>
      <c r="AA565" s="5">
        <f t="shared" si="688"/>
        <v>6.289076556033237E-3</v>
      </c>
      <c r="AB565" s="5">
        <f t="shared" si="689"/>
        <v>2.85960118285127E-3</v>
      </c>
      <c r="AC565" s="5">
        <f t="shared" si="690"/>
        <v>2.7893179456516906E-5</v>
      </c>
      <c r="AD565" s="5">
        <f t="shared" si="691"/>
        <v>6.5157252067834202E-3</v>
      </c>
      <c r="AE565" s="5">
        <f t="shared" si="692"/>
        <v>3.6889212639884855E-3</v>
      </c>
      <c r="AF565" s="5">
        <f t="shared" si="693"/>
        <v>1.0442536832077558E-3</v>
      </c>
      <c r="AG565" s="5">
        <f t="shared" si="694"/>
        <v>1.9707039481309786E-4</v>
      </c>
      <c r="AH565" s="5">
        <f t="shared" si="695"/>
        <v>9.7884726868345301E-4</v>
      </c>
      <c r="AI565" s="5">
        <f t="shared" si="696"/>
        <v>8.9015065484381582E-4</v>
      </c>
      <c r="AJ565" s="5">
        <f t="shared" si="697"/>
        <v>4.0474556841978371E-4</v>
      </c>
      <c r="AK565" s="5">
        <f t="shared" si="698"/>
        <v>1.2269007443779074E-4</v>
      </c>
      <c r="AL565" s="5">
        <f t="shared" si="699"/>
        <v>5.7443807775983145E-7</v>
      </c>
      <c r="AM565" s="5">
        <f t="shared" si="700"/>
        <v>1.1850627253425499E-3</v>
      </c>
      <c r="AN565" s="5">
        <f t="shared" si="701"/>
        <v>6.7093116237085487E-4</v>
      </c>
      <c r="AO565" s="5">
        <f t="shared" si="702"/>
        <v>1.8992607522533796E-4</v>
      </c>
      <c r="AP565" s="5">
        <f t="shared" si="703"/>
        <v>3.5842637887553387E-5</v>
      </c>
      <c r="AQ565" s="5">
        <f t="shared" si="704"/>
        <v>5.0731370977394089E-6</v>
      </c>
      <c r="AR565" s="5">
        <f t="shared" si="705"/>
        <v>1.108361813627192E-4</v>
      </c>
      <c r="AS565" s="5">
        <f t="shared" si="706"/>
        <v>1.0079294551550527E-4</v>
      </c>
      <c r="AT565" s="5">
        <f t="shared" si="707"/>
        <v>4.5829880372930099E-5</v>
      </c>
      <c r="AU565" s="5">
        <f t="shared" si="708"/>
        <v>1.389236071535699E-5</v>
      </c>
      <c r="AV565" s="5">
        <f t="shared" si="709"/>
        <v>3.1583819007673582E-6</v>
      </c>
      <c r="AW565" s="5">
        <f t="shared" si="710"/>
        <v>8.2153472942198399E-9</v>
      </c>
      <c r="AX565" s="5">
        <f t="shared" si="711"/>
        <v>1.7961337359836266E-4</v>
      </c>
      <c r="AY565" s="5">
        <f t="shared" si="712"/>
        <v>1.0168930888520385E-4</v>
      </c>
      <c r="AZ565" s="5">
        <f t="shared" si="713"/>
        <v>2.8786040077042083E-5</v>
      </c>
      <c r="BA565" s="5">
        <f t="shared" si="714"/>
        <v>5.4324694988504196E-6</v>
      </c>
      <c r="BB565" s="5">
        <f t="shared" si="715"/>
        <v>7.6890720580937391E-7</v>
      </c>
      <c r="BC565" s="5">
        <f t="shared" si="716"/>
        <v>8.7064388123403339E-8</v>
      </c>
      <c r="BD565" s="5">
        <f t="shared" si="717"/>
        <v>1.0458440497729888E-5</v>
      </c>
      <c r="BE565" s="5">
        <f t="shared" si="718"/>
        <v>9.5107663427622506E-6</v>
      </c>
      <c r="BF565" s="5">
        <f t="shared" si="719"/>
        <v>4.3244820509450395E-6</v>
      </c>
      <c r="BG565" s="5">
        <f t="shared" si="720"/>
        <v>1.3108754391229125E-6</v>
      </c>
      <c r="BH565" s="5">
        <f t="shared" si="721"/>
        <v>2.9802316149979682E-7</v>
      </c>
      <c r="BI565" s="5">
        <f t="shared" si="722"/>
        <v>5.4203657885152355E-8</v>
      </c>
      <c r="BJ565" s="8">
        <f t="shared" si="723"/>
        <v>0.41933866559431537</v>
      </c>
      <c r="BK565" s="8">
        <f t="shared" si="724"/>
        <v>0.36252810975607697</v>
      </c>
      <c r="BL565" s="8">
        <f t="shared" si="725"/>
        <v>0.21127061929292615</v>
      </c>
      <c r="BM565" s="8">
        <f t="shared" si="726"/>
        <v>0.18499097093645139</v>
      </c>
      <c r="BN565" s="8">
        <f t="shared" si="727"/>
        <v>0.81496047690607598</v>
      </c>
    </row>
    <row r="566" spans="1:66" x14ac:dyDescent="0.25">
      <c r="A566" t="s">
        <v>337</v>
      </c>
      <c r="B566" t="s">
        <v>408</v>
      </c>
      <c r="C566" t="s">
        <v>382</v>
      </c>
      <c r="D566" t="s">
        <v>500</v>
      </c>
      <c r="E566">
        <f>VLOOKUP(A566,home!$A$2:$E$405,3,FALSE)</f>
        <v>1.31111111111111</v>
      </c>
      <c r="F566">
        <f>VLOOKUP(B566,home!$B$2:$E$405,3,FALSE)</f>
        <v>0.51</v>
      </c>
      <c r="G566">
        <f>VLOOKUP(C566,away!$B$2:$E$405,4,FALSE)</f>
        <v>0.85</v>
      </c>
      <c r="H566">
        <f>VLOOKUP(A566,away!$A$2:$E$405,3,FALSE)</f>
        <v>1.0777777777777799</v>
      </c>
      <c r="I566">
        <f>VLOOKUP(C566,away!$B$2:$E$405,3,FALSE)</f>
        <v>1.27</v>
      </c>
      <c r="J566">
        <f>VLOOKUP(B566,home!$B$2:$E$405,4,FALSE)</f>
        <v>1.03</v>
      </c>
      <c r="K566" s="3">
        <f t="shared" si="672"/>
        <v>0.56836666666666613</v>
      </c>
      <c r="L566" s="3">
        <f t="shared" si="673"/>
        <v>1.409841111111114</v>
      </c>
      <c r="M566" s="5">
        <f t="shared" si="674"/>
        <v>0.13831690994210816</v>
      </c>
      <c r="N566" s="5">
        <f t="shared" si="675"/>
        <v>7.8614721047429448E-2</v>
      </c>
      <c r="O566" s="5">
        <f t="shared" si="676"/>
        <v>0.19500486599823763</v>
      </c>
      <c r="P566" s="5">
        <f t="shared" si="677"/>
        <v>0.11083426567119821</v>
      </c>
      <c r="Q566" s="5">
        <f t="shared" si="678"/>
        <v>2.2340993476328636E-2</v>
      </c>
      <c r="R566" s="5">
        <f t="shared" si="679"/>
        <v>0.13746293847551463</v>
      </c>
      <c r="S566" s="5">
        <f t="shared" si="680"/>
        <v>2.2203059719912866E-2</v>
      </c>
      <c r="T566" s="5">
        <f t="shared" si="681"/>
        <v>3.1497251065993312E-2</v>
      </c>
      <c r="U566" s="5">
        <f t="shared" si="682"/>
        <v>7.8129352131533242E-2</v>
      </c>
      <c r="V566" s="5">
        <f t="shared" si="683"/>
        <v>1.9768289283728412E-3</v>
      </c>
      <c r="W566" s="5">
        <f t="shared" si="684"/>
        <v>4.2326253307208798E-3</v>
      </c>
      <c r="X566" s="5">
        <f t="shared" si="685"/>
        <v>5.9673291991805726E-3</v>
      </c>
      <c r="Y566" s="5">
        <f t="shared" si="686"/>
        <v>4.2064930142692658E-3</v>
      </c>
      <c r="Z566" s="5">
        <f t="shared" si="687"/>
        <v>6.4600300638972777E-2</v>
      </c>
      <c r="AA566" s="5">
        <f t="shared" si="688"/>
        <v>3.6716657539837452E-2</v>
      </c>
      <c r="AB566" s="5">
        <f t="shared" si="689"/>
        <v>1.0434262128529463E-2</v>
      </c>
      <c r="AC566" s="5">
        <f t="shared" si="690"/>
        <v>9.9002890683019565E-5</v>
      </c>
      <c r="AD566" s="5">
        <f t="shared" si="691"/>
        <v>6.0142078761768047E-4</v>
      </c>
      <c r="AE566" s="5">
        <f t="shared" si="692"/>
        <v>8.4790775146023189E-4</v>
      </c>
      <c r="AF566" s="5">
        <f t="shared" si="693"/>
        <v>5.9770760321920977E-4</v>
      </c>
      <c r="AG566" s="5">
        <f t="shared" si="694"/>
        <v>2.8089091714737731E-4</v>
      </c>
      <c r="AH566" s="5">
        <f t="shared" si="695"/>
        <v>2.2769039907740343E-2</v>
      </c>
      <c r="AI566" s="5">
        <f t="shared" si="696"/>
        <v>1.2941163315562672E-2</v>
      </c>
      <c r="AJ566" s="5">
        <f t="shared" si="697"/>
        <v>3.6776629282276483E-3</v>
      </c>
      <c r="AK566" s="5">
        <f t="shared" si="698"/>
        <v>6.9675367321343968E-4</v>
      </c>
      <c r="AL566" s="5">
        <f t="shared" si="699"/>
        <v>3.1732671566393532E-6</v>
      </c>
      <c r="AM566" s="5">
        <f t="shared" si="700"/>
        <v>6.8365505664460418E-5</v>
      </c>
      <c r="AN566" s="5">
        <f t="shared" si="701"/>
        <v>9.6384500467656037E-5</v>
      </c>
      <c r="AO566" s="5">
        <f t="shared" si="702"/>
        <v>6.7943415616604944E-5</v>
      </c>
      <c r="AP566" s="5">
        <f t="shared" si="703"/>
        <v>3.1929806855199521E-5</v>
      </c>
      <c r="AQ566" s="5">
        <f t="shared" si="704"/>
        <v>1.1253988593574438E-5</v>
      </c>
      <c r="AR566" s="5">
        <f t="shared" si="705"/>
        <v>6.4201457044923789E-3</v>
      </c>
      <c r="AS566" s="5">
        <f t="shared" si="706"/>
        <v>3.6489968135766477E-3</v>
      </c>
      <c r="AT566" s="5">
        <f t="shared" si="707"/>
        <v>1.0369840778049226E-3</v>
      </c>
      <c r="AU566" s="5">
        <f t="shared" si="708"/>
        <v>1.9646239456279688E-4</v>
      </c>
      <c r="AV566" s="5">
        <f t="shared" si="709"/>
        <v>2.7915669080752052E-5</v>
      </c>
      <c r="AW566" s="5">
        <f t="shared" si="710"/>
        <v>7.0632228078391165E-8</v>
      </c>
      <c r="AX566" s="5">
        <f t="shared" si="711"/>
        <v>6.4761124282484046E-6</v>
      </c>
      <c r="AY566" s="5">
        <f t="shared" si="712"/>
        <v>9.1302895415222252E-6</v>
      </c>
      <c r="AZ566" s="5">
        <f t="shared" si="713"/>
        <v>6.4361287759929386E-6</v>
      </c>
      <c r="BA566" s="5">
        <f t="shared" si="714"/>
        <v>3.0246396482667007E-6</v>
      </c>
      <c r="BB566" s="5">
        <f t="shared" si="715"/>
        <v>1.0660653306057635E-6</v>
      </c>
      <c r="BC566" s="5">
        <f t="shared" si="716"/>
        <v>3.005965460436529E-7</v>
      </c>
      <c r="BD566" s="5">
        <f t="shared" si="717"/>
        <v>1.5085642255861312E-3</v>
      </c>
      <c r="BE566" s="5">
        <f t="shared" si="718"/>
        <v>8.5741762034896975E-4</v>
      </c>
      <c r="BF566" s="5">
        <f t="shared" si="719"/>
        <v>2.4366379740950448E-4</v>
      </c>
      <c r="BG566" s="5">
        <f t="shared" si="720"/>
        <v>4.6163460106993973E-5</v>
      </c>
      <c r="BH566" s="5">
        <f t="shared" si="721"/>
        <v>6.559442985702944E-6</v>
      </c>
      <c r="BI566" s="5">
        <f t="shared" si="722"/>
        <v>7.456337489948056E-7</v>
      </c>
      <c r="BJ566" s="8">
        <f t="shared" si="723"/>
        <v>0.14948965124283478</v>
      </c>
      <c r="BK566" s="8">
        <f t="shared" si="724"/>
        <v>0.27344237070897331</v>
      </c>
      <c r="BL566" s="8">
        <f t="shared" si="725"/>
        <v>0.51182631493810016</v>
      </c>
      <c r="BM566" s="8">
        <f t="shared" si="726"/>
        <v>0.31677488326075093</v>
      </c>
      <c r="BN566" s="8">
        <f t="shared" si="727"/>
        <v>0.68257469461081677</v>
      </c>
    </row>
    <row r="567" spans="1:66" x14ac:dyDescent="0.25">
      <c r="A567" t="s">
        <v>344</v>
      </c>
      <c r="B567" t="s">
        <v>345</v>
      </c>
      <c r="C567" t="s">
        <v>424</v>
      </c>
      <c r="D567" t="s">
        <v>500</v>
      </c>
      <c r="E567">
        <f>VLOOKUP(A567,home!$A$2:$E$405,3,FALSE)</f>
        <v>1.3555555555555601</v>
      </c>
      <c r="F567">
        <f>VLOOKUP(B567,home!$B$2:$E$405,3,FALSE)</f>
        <v>0.49</v>
      </c>
      <c r="G567">
        <f>VLOOKUP(C567,away!$B$2:$E$405,4,FALSE)</f>
        <v>0.82</v>
      </c>
      <c r="H567">
        <f>VLOOKUP(A567,away!$A$2:$E$405,3,FALSE)</f>
        <v>1.36666666666667</v>
      </c>
      <c r="I567">
        <f>VLOOKUP(C567,away!$B$2:$E$405,3,FALSE)</f>
        <v>1.07</v>
      </c>
      <c r="J567">
        <f>VLOOKUP(B567,home!$B$2:$E$405,4,FALSE)</f>
        <v>1.22</v>
      </c>
      <c r="K567" s="3">
        <f t="shared" si="672"/>
        <v>0.54466222222222394</v>
      </c>
      <c r="L567" s="3">
        <f t="shared" si="673"/>
        <v>1.7840466666666712</v>
      </c>
      <c r="M567" s="5">
        <f t="shared" si="674"/>
        <v>9.7421447839018904E-2</v>
      </c>
      <c r="N567" s="5">
        <f t="shared" si="675"/>
        <v>5.3061782272106499E-2</v>
      </c>
      <c r="O567" s="5">
        <f t="shared" si="676"/>
        <v>0.17380440927904262</v>
      </c>
      <c r="P567" s="5">
        <f t="shared" si="677"/>
        <v>9.4664695789944256E-2</v>
      </c>
      <c r="Q567" s="5">
        <f t="shared" si="678"/>
        <v>1.4450374123698668E-2</v>
      </c>
      <c r="R567" s="5">
        <f t="shared" si="679"/>
        <v>0.15503758851312296</v>
      </c>
      <c r="S567" s="5">
        <f t="shared" si="680"/>
        <v>2.2996488011065835E-2</v>
      </c>
      <c r="T567" s="5">
        <f t="shared" si="681"/>
        <v>2.5780141787470925E-2</v>
      </c>
      <c r="U567" s="5">
        <f t="shared" si="682"/>
        <v>8.4443117487532263E-2</v>
      </c>
      <c r="V567" s="5">
        <f t="shared" si="683"/>
        <v>2.4828613663091842E-3</v>
      </c>
      <c r="W567" s="5">
        <f t="shared" si="684"/>
        <v>2.6235242940520799E-3</v>
      </c>
      <c r="X567" s="5">
        <f t="shared" si="685"/>
        <v>4.6804897717226436E-3</v>
      </c>
      <c r="Y567" s="5">
        <f t="shared" si="686"/>
        <v>4.1751060878046165E-3</v>
      </c>
      <c r="Z567" s="5">
        <f t="shared" si="687"/>
        <v>9.2198097664958664E-2</v>
      </c>
      <c r="AA567" s="5">
        <f t="shared" si="688"/>
        <v>5.0216820758858007E-2</v>
      </c>
      <c r="AB567" s="5">
        <f t="shared" si="689"/>
        <v>1.3675602593727356E-2</v>
      </c>
      <c r="AC567" s="5">
        <f t="shared" si="690"/>
        <v>1.5078771226963785E-4</v>
      </c>
      <c r="AD567" s="5">
        <f t="shared" si="691"/>
        <v>3.5723364301309913E-4</v>
      </c>
      <c r="AE567" s="5">
        <f t="shared" si="692"/>
        <v>6.3732149003871104E-4</v>
      </c>
      <c r="AF567" s="5">
        <f t="shared" si="693"/>
        <v>5.6850563994929936E-4</v>
      </c>
      <c r="AG567" s="5">
        <f t="shared" si="694"/>
        <v>3.3808019731091673E-4</v>
      </c>
      <c r="AH567" s="5">
        <f t="shared" si="695"/>
        <v>4.1121427203044417E-2</v>
      </c>
      <c r="AI567" s="5">
        <f t="shared" si="696"/>
        <v>2.2397287921359577E-2</v>
      </c>
      <c r="AJ567" s="5">
        <f t="shared" si="697"/>
        <v>6.0994783054993413E-3</v>
      </c>
      <c r="AK567" s="5">
        <f t="shared" si="698"/>
        <v>1.1073851360898388E-3</v>
      </c>
      <c r="AL567" s="5">
        <f t="shared" si="699"/>
        <v>5.86083382150264E-6</v>
      </c>
      <c r="AM567" s="5">
        <f t="shared" si="700"/>
        <v>3.8914333971211052E-5</v>
      </c>
      <c r="AN567" s="5">
        <f t="shared" si="701"/>
        <v>6.942498780689267E-5</v>
      </c>
      <c r="AO567" s="5">
        <f t="shared" si="702"/>
        <v>6.1928709040130598E-5</v>
      </c>
      <c r="AP567" s="5">
        <f t="shared" si="703"/>
        <v>3.6827902311338377E-5</v>
      </c>
      <c r="AQ567" s="5">
        <f t="shared" si="704"/>
        <v>1.6425674089717252E-5</v>
      </c>
      <c r="AR567" s="5">
        <f t="shared" si="705"/>
        <v>1.4672509026033526E-2</v>
      </c>
      <c r="AS567" s="5">
        <f t="shared" si="706"/>
        <v>7.9915613716950579E-3</v>
      </c>
      <c r="AT567" s="5">
        <f t="shared" si="707"/>
        <v>2.1763507878663573E-3</v>
      </c>
      <c r="AU567" s="5">
        <f t="shared" si="708"/>
        <v>3.9512535215145938E-4</v>
      </c>
      <c r="AV567" s="5">
        <f t="shared" si="709"/>
        <v>5.3802463089788146E-5</v>
      </c>
      <c r="AW567" s="5">
        <f t="shared" si="710"/>
        <v>1.5819413232538934E-7</v>
      </c>
      <c r="AX567" s="5">
        <f t="shared" si="711"/>
        <v>3.5325279361762648E-6</v>
      </c>
      <c r="AY567" s="5">
        <f t="shared" si="712"/>
        <v>6.3021946894421598E-6</v>
      </c>
      <c r="AZ567" s="5">
        <f t="shared" si="713"/>
        <v>5.6217047141918426E-6</v>
      </c>
      <c r="BA567" s="5">
        <f t="shared" si="714"/>
        <v>3.3431278521127558E-6</v>
      </c>
      <c r="BB567" s="5">
        <f t="shared" si="715"/>
        <v>1.4910740252005671E-6</v>
      </c>
      <c r="BC567" s="5">
        <f t="shared" si="716"/>
        <v>5.3202912888246608E-7</v>
      </c>
      <c r="BD567" s="5">
        <f t="shared" si="717"/>
        <v>4.3627401365886245E-3</v>
      </c>
      <c r="BE567" s="5">
        <f t="shared" si="718"/>
        <v>2.3762197377724488E-3</v>
      </c>
      <c r="BF567" s="5">
        <f t="shared" si="719"/>
        <v>6.4711856143172611E-4</v>
      </c>
      <c r="BG567" s="5">
        <f t="shared" si="720"/>
        <v>1.1748701123688425E-4</v>
      </c>
      <c r="BH567" s="5">
        <f t="shared" si="721"/>
        <v>1.5997684155632188E-5</v>
      </c>
      <c r="BI567" s="5">
        <f t="shared" si="722"/>
        <v>1.7426668405231782E-6</v>
      </c>
      <c r="BJ567" s="8">
        <f t="shared" si="723"/>
        <v>0.10691690357273276</v>
      </c>
      <c r="BK567" s="8">
        <f t="shared" si="724"/>
        <v>0.21772844374711875</v>
      </c>
      <c r="BL567" s="8">
        <f t="shared" si="725"/>
        <v>0.58071377199713869</v>
      </c>
      <c r="BM567" s="8">
        <f t="shared" si="726"/>
        <v>0.40911077516445743</v>
      </c>
      <c r="BN567" s="8">
        <f t="shared" si="727"/>
        <v>0.58844029781693385</v>
      </c>
    </row>
    <row r="568" spans="1:66" x14ac:dyDescent="0.25">
      <c r="A568" t="s">
        <v>344</v>
      </c>
      <c r="B568" t="s">
        <v>350</v>
      </c>
      <c r="C568" t="s">
        <v>421</v>
      </c>
      <c r="D568" t="s">
        <v>500</v>
      </c>
      <c r="E568">
        <f>VLOOKUP(A568,home!$A$2:$E$405,3,FALSE)</f>
        <v>1.3555555555555601</v>
      </c>
      <c r="F568">
        <f>VLOOKUP(B568,home!$B$2:$E$405,3,FALSE)</f>
        <v>1.07</v>
      </c>
      <c r="G568">
        <f>VLOOKUP(C568,away!$B$2:$E$405,4,FALSE)</f>
        <v>1.72</v>
      </c>
      <c r="H568">
        <f>VLOOKUP(A568,away!$A$2:$E$405,3,FALSE)</f>
        <v>1.36666666666667</v>
      </c>
      <c r="I568">
        <f>VLOOKUP(C568,away!$B$2:$E$405,3,FALSE)</f>
        <v>0.66</v>
      </c>
      <c r="J568">
        <f>VLOOKUP(B568,home!$B$2:$E$405,4,FALSE)</f>
        <v>1.3</v>
      </c>
      <c r="K568" s="3">
        <f t="shared" si="672"/>
        <v>2.4947644444444528</v>
      </c>
      <c r="L568" s="3">
        <f t="shared" si="673"/>
        <v>1.172600000000003</v>
      </c>
      <c r="M568" s="5">
        <f t="shared" si="674"/>
        <v>2.5543703158098906E-2</v>
      </c>
      <c r="N568" s="5">
        <f t="shared" si="675"/>
        <v>6.3725522418268621E-2</v>
      </c>
      <c r="O568" s="5">
        <f t="shared" si="676"/>
        <v>2.9952546323186856E-2</v>
      </c>
      <c r="P568" s="5">
        <f t="shared" si="677"/>
        <v>7.4724547587661991E-2</v>
      </c>
      <c r="Q568" s="5">
        <f t="shared" si="678"/>
        <v>7.9490083766372233E-2</v>
      </c>
      <c r="R568" s="5">
        <f t="shared" si="679"/>
        <v>1.7561177909284499E-2</v>
      </c>
      <c r="S568" s="5">
        <f t="shared" si="680"/>
        <v>5.4649065345194196E-2</v>
      </c>
      <c r="T568" s="5">
        <f t="shared" si="681"/>
        <v>9.3210072224448326E-2</v>
      </c>
      <c r="U568" s="5">
        <f t="shared" si="682"/>
        <v>4.3811002250646339E-2</v>
      </c>
      <c r="V568" s="5">
        <f t="shared" si="683"/>
        <v>1.7763136981932586E-2</v>
      </c>
      <c r="W568" s="5">
        <f t="shared" si="684"/>
        <v>6.6103011555418881E-2</v>
      </c>
      <c r="X568" s="5">
        <f t="shared" si="685"/>
        <v>7.7512391349884385E-2</v>
      </c>
      <c r="Y568" s="5">
        <f t="shared" si="686"/>
        <v>4.5445515048437329E-2</v>
      </c>
      <c r="Z568" s="5">
        <f t="shared" si="687"/>
        <v>6.8640790721423523E-3</v>
      </c>
      <c r="AA568" s="5">
        <f t="shared" si="688"/>
        <v>1.712426041303601E-2</v>
      </c>
      <c r="AB568" s="5">
        <f t="shared" si="689"/>
        <v>2.1360498007924961E-2</v>
      </c>
      <c r="AC568" s="5">
        <f t="shared" si="690"/>
        <v>3.247724024432741E-3</v>
      </c>
      <c r="AD568" s="5">
        <f t="shared" si="691"/>
        <v>4.1227860724789955E-2</v>
      </c>
      <c r="AE568" s="5">
        <f t="shared" si="692"/>
        <v>4.8343789485888827E-2</v>
      </c>
      <c r="AF568" s="5">
        <f t="shared" si="693"/>
        <v>2.8343963775576689E-2</v>
      </c>
      <c r="AG568" s="5">
        <f t="shared" si="694"/>
        <v>1.1078710641080439E-2</v>
      </c>
      <c r="AH568" s="5">
        <f t="shared" si="695"/>
        <v>2.0122047799985372E-3</v>
      </c>
      <c r="AI568" s="5">
        <f t="shared" si="696"/>
        <v>5.019976940081522E-3</v>
      </c>
      <c r="AJ568" s="5">
        <f t="shared" si="697"/>
        <v>6.2618299910232218E-3</v>
      </c>
      <c r="AK568" s="5">
        <f t="shared" si="698"/>
        <v>5.2072636062535536E-3</v>
      </c>
      <c r="AL568" s="5">
        <f t="shared" si="699"/>
        <v>3.8003058039510828E-4</v>
      </c>
      <c r="AM568" s="5">
        <f t="shared" si="700"/>
        <v>2.0570760211342774E-2</v>
      </c>
      <c r="AN568" s="5">
        <f t="shared" si="701"/>
        <v>2.4121273423820599E-2</v>
      </c>
      <c r="AO568" s="5">
        <f t="shared" si="702"/>
        <v>1.4142302608386054E-2</v>
      </c>
      <c r="AP568" s="5">
        <f t="shared" si="703"/>
        <v>5.5277546795311772E-3</v>
      </c>
      <c r="AQ568" s="5">
        <f t="shared" si="704"/>
        <v>1.6204612843045696E-3</v>
      </c>
      <c r="AR568" s="5">
        <f t="shared" si="705"/>
        <v>4.719022650052576E-4</v>
      </c>
      <c r="AS568" s="5">
        <f t="shared" si="706"/>
        <v>1.1772849919879204E-3</v>
      </c>
      <c r="AT568" s="5">
        <f t="shared" si="707"/>
        <v>1.4685243694947682E-3</v>
      </c>
      <c r="AU568" s="5">
        <f t="shared" si="708"/>
        <v>1.2212074609385852E-3</v>
      </c>
      <c r="AV568" s="5">
        <f t="shared" si="709"/>
        <v>7.6165623820996758E-4</v>
      </c>
      <c r="AW568" s="5">
        <f t="shared" si="710"/>
        <v>3.0881293276662082E-5</v>
      </c>
      <c r="AX568" s="5">
        <f t="shared" si="711"/>
        <v>8.5532001950751006E-3</v>
      </c>
      <c r="AY568" s="5">
        <f t="shared" si="712"/>
        <v>1.002948254874509E-2</v>
      </c>
      <c r="AZ568" s="5">
        <f t="shared" si="713"/>
        <v>5.8802856183292609E-3</v>
      </c>
      <c r="BA568" s="5">
        <f t="shared" si="714"/>
        <v>2.2984076386843035E-3</v>
      </c>
      <c r="BB568" s="5">
        <f t="shared" si="715"/>
        <v>6.7377819928030568E-4</v>
      </c>
      <c r="BC568" s="5">
        <f t="shared" si="716"/>
        <v>1.5801446329521753E-4</v>
      </c>
      <c r="BD568" s="5">
        <f t="shared" si="717"/>
        <v>9.222543265752773E-5</v>
      </c>
      <c r="BE568" s="5">
        <f t="shared" si="718"/>
        <v>2.3008073026750642E-4</v>
      </c>
      <c r="BF568" s="5">
        <f t="shared" si="719"/>
        <v>2.8699861261159487E-4</v>
      </c>
      <c r="BG568" s="5">
        <f t="shared" si="720"/>
        <v>2.3866464478276473E-4</v>
      </c>
      <c r="BH568" s="5">
        <f t="shared" si="721"/>
        <v>1.4885301748750166E-4</v>
      </c>
      <c r="BI568" s="5">
        <f t="shared" si="722"/>
        <v>7.4270643095217492E-5</v>
      </c>
      <c r="BJ568" s="8">
        <f t="shared" si="723"/>
        <v>0.64805664186096001</v>
      </c>
      <c r="BK568" s="8">
        <f t="shared" si="724"/>
        <v>0.1863376902264606</v>
      </c>
      <c r="BL568" s="8">
        <f t="shared" si="725"/>
        <v>0.15448242862797412</v>
      </c>
      <c r="BM568" s="8">
        <f t="shared" si="726"/>
        <v>0.69474465736919544</v>
      </c>
      <c r="BN568" s="8">
        <f t="shared" si="727"/>
        <v>0.29099758116287311</v>
      </c>
    </row>
    <row r="569" spans="1:66" x14ac:dyDescent="0.25">
      <c r="A569" t="s">
        <v>344</v>
      </c>
      <c r="B569" t="s">
        <v>358</v>
      </c>
      <c r="C569" t="s">
        <v>370</v>
      </c>
      <c r="D569" t="s">
        <v>500</v>
      </c>
      <c r="E569">
        <f>VLOOKUP(A569,home!$A$2:$E$405,3,FALSE)</f>
        <v>1.3555555555555601</v>
      </c>
      <c r="F569">
        <f>VLOOKUP(B569,home!$B$2:$E$405,3,FALSE)</f>
        <v>0.49</v>
      </c>
      <c r="G569">
        <f>VLOOKUP(C569,away!$B$2:$E$405,4,FALSE)</f>
        <v>0.98</v>
      </c>
      <c r="H569">
        <f>VLOOKUP(A569,away!$A$2:$E$405,3,FALSE)</f>
        <v>1.36666666666667</v>
      </c>
      <c r="I569">
        <f>VLOOKUP(C569,away!$B$2:$E$405,3,FALSE)</f>
        <v>0.25</v>
      </c>
      <c r="J569">
        <f>VLOOKUP(B569,home!$B$2:$E$405,4,FALSE)</f>
        <v>1.87</v>
      </c>
      <c r="K569" s="3">
        <f t="shared" si="672"/>
        <v>0.65093777777777984</v>
      </c>
      <c r="L569" s="3">
        <f t="shared" si="673"/>
        <v>0.63891666666666824</v>
      </c>
      <c r="M569" s="5">
        <f t="shared" si="674"/>
        <v>0.27531085319765486</v>
      </c>
      <c r="N569" s="5">
        <f t="shared" si="675"/>
        <v>0.17921023497858601</v>
      </c>
      <c r="O569" s="5">
        <f t="shared" si="676"/>
        <v>0.17590069262220207</v>
      </c>
      <c r="P569" s="5">
        <f t="shared" si="677"/>
        <v>0.11450040596506852</v>
      </c>
      <c r="Q569" s="5">
        <f t="shared" si="678"/>
        <v>5.8327356055997259E-2</v>
      </c>
      <c r="R569" s="5">
        <f t="shared" si="679"/>
        <v>5.619294209726778E-2</v>
      </c>
      <c r="S569" s="5">
        <f t="shared" si="680"/>
        <v>1.1905036446886046E-2</v>
      </c>
      <c r="T569" s="5">
        <f t="shared" si="681"/>
        <v>3.7266319906777673E-2</v>
      </c>
      <c r="U569" s="5">
        <f t="shared" si="682"/>
        <v>3.6578108855590943E-2</v>
      </c>
      <c r="V569" s="5">
        <f t="shared" si="683"/>
        <v>5.5013834175079502E-4</v>
      </c>
      <c r="W569" s="5">
        <f t="shared" si="684"/>
        <v>1.2655826511581396E-2</v>
      </c>
      <c r="X569" s="5">
        <f t="shared" si="685"/>
        <v>8.0860184886912337E-3</v>
      </c>
      <c r="Y569" s="5">
        <f t="shared" si="686"/>
        <v>2.5831459896998267E-3</v>
      </c>
      <c r="Z569" s="5">
        <f t="shared" si="687"/>
        <v>1.196753575165981E-2</v>
      </c>
      <c r="AA569" s="5">
        <f t="shared" si="688"/>
        <v>7.7901211276615685E-3</v>
      </c>
      <c r="AB569" s="5">
        <f t="shared" si="689"/>
        <v>2.5354420677298766E-3</v>
      </c>
      <c r="AC569" s="5">
        <f t="shared" si="690"/>
        <v>1.4299986437102117E-5</v>
      </c>
      <c r="AD569" s="5">
        <f t="shared" si="691"/>
        <v>2.0595388963474759E-3</v>
      </c>
      <c r="AE569" s="5">
        <f t="shared" si="692"/>
        <v>1.315873726524678E-3</v>
      </c>
      <c r="AF569" s="5">
        <f t="shared" si="693"/>
        <v>4.2036682755269714E-4</v>
      </c>
      <c r="AG569" s="5">
        <f t="shared" si="694"/>
        <v>8.9526457412403821E-5</v>
      </c>
      <c r="AH569" s="5">
        <f t="shared" si="695"/>
        <v>1.9115645126661662E-3</v>
      </c>
      <c r="AI569" s="5">
        <f t="shared" si="696"/>
        <v>1.2443095559537788E-3</v>
      </c>
      <c r="AJ569" s="5">
        <f t="shared" si="697"/>
        <v>4.0498404861010433E-4</v>
      </c>
      <c r="AK569" s="5">
        <f t="shared" si="698"/>
        <v>8.7873138879236565E-5</v>
      </c>
      <c r="AL569" s="5">
        <f t="shared" si="699"/>
        <v>2.3789171161627349E-7</v>
      </c>
      <c r="AM569" s="5">
        <f t="shared" si="700"/>
        <v>2.6812633448706553E-4</v>
      </c>
      <c r="AN569" s="5">
        <f t="shared" si="701"/>
        <v>1.7131038387602806E-4</v>
      </c>
      <c r="AO569" s="5">
        <f t="shared" si="702"/>
        <v>5.4726529715729597E-5</v>
      </c>
      <c r="AP569" s="5">
        <f t="shared" si="703"/>
        <v>1.1655230648069441E-5</v>
      </c>
      <c r="AQ569" s="5">
        <f t="shared" si="704"/>
        <v>1.8616802787239296E-6</v>
      </c>
      <c r="AR569" s="5">
        <f t="shared" si="705"/>
        <v>2.4426608531019232E-4</v>
      </c>
      <c r="AS569" s="5">
        <f t="shared" si="706"/>
        <v>1.5900202275829416E-4</v>
      </c>
      <c r="AT569" s="5">
        <f t="shared" si="707"/>
        <v>5.1750211678227983E-5</v>
      </c>
      <c r="AU569" s="5">
        <f t="shared" si="708"/>
        <v>1.1228722596451812E-5</v>
      </c>
      <c r="AV569" s="5">
        <f t="shared" si="709"/>
        <v>1.8272999335543709E-6</v>
      </c>
      <c r="AW569" s="5">
        <f t="shared" si="710"/>
        <v>2.7482770071457215E-9</v>
      </c>
      <c r="AX569" s="5">
        <f t="shared" si="711"/>
        <v>2.9088926722452012E-5</v>
      </c>
      <c r="AY569" s="5">
        <f t="shared" si="712"/>
        <v>1.8585400098420011E-5</v>
      </c>
      <c r="AZ569" s="5">
        <f t="shared" si="713"/>
        <v>5.9372609397744403E-6</v>
      </c>
      <c r="BA569" s="5">
        <f t="shared" si="714"/>
        <v>1.2644716562569653E-6</v>
      </c>
      <c r="BB569" s="5">
        <f t="shared" si="715"/>
        <v>2.0197300392754532E-7</v>
      </c>
      <c r="BC569" s="5">
        <f t="shared" si="716"/>
        <v>2.5808783685208242E-8</v>
      </c>
      <c r="BD569" s="5">
        <f t="shared" si="717"/>
        <v>2.601094550101733E-5</v>
      </c>
      <c r="BE569" s="5">
        <f t="shared" si="718"/>
        <v>1.693150706233116E-5</v>
      </c>
      <c r="BF569" s="5">
        <f t="shared" si="719"/>
        <v>5.5106787907913151E-6</v>
      </c>
      <c r="BG569" s="5">
        <f t="shared" si="720"/>
        <v>1.195703002041614E-6</v>
      </c>
      <c r="BH569" s="5">
        <f t="shared" si="721"/>
        <v>1.9458206375779705E-7</v>
      </c>
      <c r="BI569" s="5">
        <f t="shared" si="722"/>
        <v>2.5332163235582948E-8</v>
      </c>
      <c r="BJ569" s="8">
        <f t="shared" si="723"/>
        <v>0.30257699183938069</v>
      </c>
      <c r="BK569" s="8">
        <f t="shared" si="724"/>
        <v>0.40229955722960736</v>
      </c>
      <c r="BL569" s="8">
        <f t="shared" si="725"/>
        <v>0.28316398111742153</v>
      </c>
      <c r="BM569" s="8">
        <f t="shared" si="726"/>
        <v>0.14054699836947143</v>
      </c>
      <c r="BN569" s="8">
        <f t="shared" si="727"/>
        <v>0.85944248491677644</v>
      </c>
    </row>
    <row r="570" spans="1:66" x14ac:dyDescent="0.25">
      <c r="A570" t="s">
        <v>344</v>
      </c>
      <c r="B570" t="s">
        <v>411</v>
      </c>
      <c r="C570" t="s">
        <v>379</v>
      </c>
      <c r="D570" t="s">
        <v>500</v>
      </c>
      <c r="E570">
        <f>VLOOKUP(A570,home!$A$2:$E$405,3,FALSE)</f>
        <v>1.3555555555555601</v>
      </c>
      <c r="F570">
        <f>VLOOKUP(B570,home!$B$2:$E$405,3,FALSE)</f>
        <v>1.56</v>
      </c>
      <c r="G570">
        <f>VLOOKUP(C570,away!$B$2:$E$405,4,FALSE)</f>
        <v>0.82</v>
      </c>
      <c r="H570">
        <f>VLOOKUP(A570,away!$A$2:$E$405,3,FALSE)</f>
        <v>1.36666666666667</v>
      </c>
      <c r="I570">
        <f>VLOOKUP(C570,away!$B$2:$E$405,3,FALSE)</f>
        <v>0.98</v>
      </c>
      <c r="J570">
        <f>VLOOKUP(B570,home!$B$2:$E$405,4,FALSE)</f>
        <v>0.33</v>
      </c>
      <c r="K570" s="3">
        <f t="shared" si="672"/>
        <v>1.7340266666666722</v>
      </c>
      <c r="L570" s="3">
        <f t="shared" si="673"/>
        <v>0.44198000000000109</v>
      </c>
      <c r="M570" s="5">
        <f t="shared" si="674"/>
        <v>0.11349384567407918</v>
      </c>
      <c r="N570" s="5">
        <f t="shared" si="675"/>
        <v>0.19680135490140524</v>
      </c>
      <c r="O570" s="5">
        <f t="shared" si="676"/>
        <v>5.0162009911029634E-2</v>
      </c>
      <c r="P570" s="5">
        <f t="shared" si="677"/>
        <v>8.6982262839323296E-2</v>
      </c>
      <c r="Q570" s="5">
        <f t="shared" si="678"/>
        <v>0.17062939871758426</v>
      </c>
      <c r="R570" s="5">
        <f t="shared" si="679"/>
        <v>1.1085302570238466E-2</v>
      </c>
      <c r="S570" s="5">
        <f t="shared" si="680"/>
        <v>1.6665912595772363E-2</v>
      </c>
      <c r="T570" s="5">
        <f t="shared" si="681"/>
        <v>7.5414781645198076E-2</v>
      </c>
      <c r="U570" s="5">
        <f t="shared" si="682"/>
        <v>1.9222210264862101E-2</v>
      </c>
      <c r="V570" s="5">
        <f t="shared" si="683"/>
        <v>1.4192045013079835E-3</v>
      </c>
      <c r="W570" s="5">
        <f t="shared" si="684"/>
        <v>9.8625309164530384E-2</v>
      </c>
      <c r="X570" s="5">
        <f t="shared" si="685"/>
        <v>4.3590414144539243E-2</v>
      </c>
      <c r="Y570" s="5">
        <f t="shared" si="686"/>
        <v>9.6330456218017505E-3</v>
      </c>
      <c r="Z570" s="5">
        <f t="shared" si="687"/>
        <v>1.6331606766646705E-3</v>
      </c>
      <c r="AA570" s="5">
        <f t="shared" si="688"/>
        <v>2.8319441642879256E-3</v>
      </c>
      <c r="AB570" s="5">
        <f t="shared" si="689"/>
        <v>2.4553333496931638E-3</v>
      </c>
      <c r="AC570" s="5">
        <f t="shared" si="690"/>
        <v>6.7980348528115937E-5</v>
      </c>
      <c r="AD570" s="5">
        <f t="shared" si="691"/>
        <v>4.2754729024885155E-2</v>
      </c>
      <c r="AE570" s="5">
        <f t="shared" si="692"/>
        <v>1.8896735134418786E-2</v>
      </c>
      <c r="AF570" s="5">
        <f t="shared" si="693"/>
        <v>4.1759894973552175E-3</v>
      </c>
      <c r="AG570" s="5">
        <f t="shared" si="694"/>
        <v>6.1523461268035489E-4</v>
      </c>
      <c r="AH570" s="5">
        <f t="shared" si="695"/>
        <v>1.804560889680631E-4</v>
      </c>
      <c r="AI570" s="5">
        <f t="shared" si="696"/>
        <v>3.1291567043299491E-4</v>
      </c>
      <c r="AJ570" s="5">
        <f t="shared" si="697"/>
        <v>2.7130205847434663E-4</v>
      </c>
      <c r="AK570" s="5">
        <f t="shared" si="698"/>
        <v>1.568150013720259E-4</v>
      </c>
      <c r="AL570" s="5">
        <f t="shared" si="699"/>
        <v>2.0840194491468802E-6</v>
      </c>
      <c r="AM570" s="5">
        <f t="shared" si="700"/>
        <v>1.4827568051051688E-2</v>
      </c>
      <c r="AN570" s="5">
        <f t="shared" si="701"/>
        <v>6.5534885272038419E-3</v>
      </c>
      <c r="AO570" s="5">
        <f t="shared" si="702"/>
        <v>1.4482554296267804E-3</v>
      </c>
      <c r="AP570" s="5">
        <f t="shared" si="703"/>
        <v>2.1336664492881545E-4</v>
      </c>
      <c r="AQ570" s="5">
        <f t="shared" si="704"/>
        <v>2.3575947431409504E-5</v>
      </c>
      <c r="AR570" s="5">
        <f t="shared" si="705"/>
        <v>1.5951596440420948E-5</v>
      </c>
      <c r="AS570" s="5">
        <f t="shared" si="706"/>
        <v>2.7660493603595093E-5</v>
      </c>
      <c r="AT570" s="5">
        <f t="shared" si="707"/>
        <v>2.398201676089841E-5</v>
      </c>
      <c r="AU570" s="5">
        <f t="shared" si="708"/>
        <v>1.386181886128164E-5</v>
      </c>
      <c r="AV570" s="5">
        <f t="shared" si="709"/>
        <v>6.0091908884913528E-6</v>
      </c>
      <c r="AW570" s="5">
        <f t="shared" si="710"/>
        <v>4.4366754086315381E-8</v>
      </c>
      <c r="AX570" s="5">
        <f t="shared" si="711"/>
        <v>4.285233067056398E-3</v>
      </c>
      <c r="AY570" s="5">
        <f t="shared" si="712"/>
        <v>1.8939873109775913E-3</v>
      </c>
      <c r="AZ570" s="5">
        <f t="shared" si="713"/>
        <v>4.1855225585293892E-4</v>
      </c>
      <c r="BA570" s="5">
        <f t="shared" si="714"/>
        <v>6.1663908680627497E-5</v>
      </c>
      <c r="BB570" s="5">
        <f t="shared" si="715"/>
        <v>6.8135535896659479E-6</v>
      </c>
      <c r="BC570" s="5">
        <f t="shared" si="716"/>
        <v>6.0229088311211275E-7</v>
      </c>
      <c r="BD570" s="5">
        <f t="shared" si="717"/>
        <v>1.1750477657895449E-6</v>
      </c>
      <c r="BE570" s="5">
        <f t="shared" si="718"/>
        <v>2.0375641604861654E-6</v>
      </c>
      <c r="BF570" s="5">
        <f t="shared" si="719"/>
        <v>1.766595294663651E-6</v>
      </c>
      <c r="BG570" s="5">
        <f t="shared" si="720"/>
        <v>1.0211077833848793E-6</v>
      </c>
      <c r="BH570" s="5">
        <f t="shared" si="721"/>
        <v>4.4265703148256917E-7</v>
      </c>
      <c r="BI570" s="5">
        <f t="shared" si="722"/>
        <v>1.5351581935565676E-7</v>
      </c>
      <c r="BJ570" s="8">
        <f t="shared" si="723"/>
        <v>0.69087009945168143</v>
      </c>
      <c r="BK570" s="8">
        <f t="shared" si="724"/>
        <v>0.22052527728943766</v>
      </c>
      <c r="BL570" s="8">
        <f t="shared" si="725"/>
        <v>8.6772350683768609E-2</v>
      </c>
      <c r="BM570" s="8">
        <f t="shared" si="726"/>
        <v>0.36875277054366878</v>
      </c>
      <c r="BN570" s="8">
        <f t="shared" si="727"/>
        <v>0.62915417461366008</v>
      </c>
    </row>
    <row r="571" spans="1:66" x14ac:dyDescent="0.25">
      <c r="A571" t="s">
        <v>344</v>
      </c>
      <c r="B571" t="s">
        <v>422</v>
      </c>
      <c r="C571" t="s">
        <v>376</v>
      </c>
      <c r="D571" t="s">
        <v>500</v>
      </c>
      <c r="E571">
        <f>VLOOKUP(A571,home!$A$2:$E$405,3,FALSE)</f>
        <v>1.3555555555555601</v>
      </c>
      <c r="F571">
        <f>VLOOKUP(B571,home!$B$2:$E$405,3,FALSE)</f>
        <v>0.49</v>
      </c>
      <c r="G571">
        <f>VLOOKUP(C571,away!$B$2:$E$405,4,FALSE)</f>
        <v>0.74</v>
      </c>
      <c r="H571">
        <f>VLOOKUP(A571,away!$A$2:$E$405,3,FALSE)</f>
        <v>1.36666666666667</v>
      </c>
      <c r="I571">
        <f>VLOOKUP(C571,away!$B$2:$E$405,3,FALSE)</f>
        <v>1.72</v>
      </c>
      <c r="J571">
        <f>VLOOKUP(B571,home!$B$2:$E$405,4,FALSE)</f>
        <v>0.41</v>
      </c>
      <c r="K571" s="3">
        <f t="shared" ref="K571:K634" si="728">E571*F571*G571</f>
        <v>0.49152444444444604</v>
      </c>
      <c r="L571" s="3">
        <f t="shared" ref="L571:L634" si="729">H571*I571*J571</f>
        <v>0.9637733333333357</v>
      </c>
      <c r="M571" s="5">
        <f t="shared" ref="M571:M634" si="730">_xlfn.POISSON.DIST(0,K571,FALSE) * _xlfn.POISSON.DIST(0,L571,FALSE)</f>
        <v>0.23333087280642076</v>
      </c>
      <c r="N571" s="5">
        <f t="shared" ref="N571:N634" si="731">_xlfn.POISSON.DIST(1,K571,FALSE) * _xlfn.POISSON.DIST(0,L571,FALSE)</f>
        <v>0.11468782762791366</v>
      </c>
      <c r="O571" s="5">
        <f t="shared" ref="O571:O634" si="732">_xlfn.POISSON.DIST(0,K571,FALSE) * _xlfn.POISSON.DIST(1,L571,FALSE)</f>
        <v>0.22487807305422072</v>
      </c>
      <c r="P571" s="5">
        <f t="shared" ref="P571:P634" si="733">_xlfn.POISSON.DIST(1,K571,FALSE) * _xlfn.POISSON.DIST(1,L571,FALSE)</f>
        <v>0.11053306992571339</v>
      </c>
      <c r="Q571" s="5">
        <f t="shared" ref="Q571:Q634" si="734">_xlfn.POISSON.DIST(2,K571,FALSE) * _xlfn.POISSON.DIST(0,L571,FALSE)</f>
        <v>2.8185935379675328E-2</v>
      </c>
      <c r="R571" s="5">
        <f t="shared" ref="R571:R634" si="735">_xlfn.POISSON.DIST(0,K571,FALSE) * _xlfn.POISSON.DIST(2,L571,FALSE)</f>
        <v>0.10836574503052182</v>
      </c>
      <c r="S571" s="5">
        <f t="shared" ref="S571:S634" si="736">_xlfn.POISSON.DIST(2,K571,FALSE) * _xlfn.POISSON.DIST(2,L571,FALSE)</f>
        <v>1.3090380411574112E-2</v>
      </c>
      <c r="T571" s="5">
        <f t="shared" ref="T571:T634" si="737">_xlfn.POISSON.DIST(2,K571,FALSE) * _xlfn.POISSON.DIST(1,L571,FALSE)</f>
        <v>2.7164852893987693E-2</v>
      </c>
      <c r="U571" s="5">
        <f t="shared" ref="U571:U634" si="738">_xlfn.POISSON.DIST(1,K571,FALSE) * _xlfn.POISSON.DIST(2,L571,FALSE)</f>
        <v>5.3264412622935728E-2</v>
      </c>
      <c r="V571" s="5">
        <f t="shared" ref="V571:V634" si="739">_xlfn.POISSON.DIST(3,K571,FALSE) * _xlfn.POISSON.DIST(3,L571,FALSE)</f>
        <v>6.8901675785009212E-4</v>
      </c>
      <c r="W571" s="5">
        <f t="shared" ref="W571:W634" si="740">_xlfn.POISSON.DIST(3,K571,FALSE) * _xlfn.POISSON.DIST(0,L571,FALSE)</f>
        <v>4.6180254095473244E-3</v>
      </c>
      <c r="X571" s="5">
        <f t="shared" ref="X571:X634" si="741">_xlfn.POISSON.DIST(3,K571,FALSE) * _xlfn.POISSON.DIST(1,L571,FALSE)</f>
        <v>4.4507297423774673E-3</v>
      </c>
      <c r="Y571" s="5">
        <f t="shared" ref="Y571:Y634" si="742">_xlfn.POISSON.DIST(3,K571,FALSE) * _xlfn.POISSON.DIST(2,L571,FALSE)</f>
        <v>2.144747319788475E-3</v>
      </c>
      <c r="Z571" s="5">
        <f t="shared" ref="Z571:Z634" si="743">_xlfn.POISSON.DIST(0,K571,FALSE) * _xlfn.POISSON.DIST(3,L571,FALSE)</f>
        <v>3.4813338435738798E-2</v>
      </c>
      <c r="AA571" s="5">
        <f t="shared" ref="AA571:AA634" si="744">_xlfn.POISSON.DIST(1,K571,FALSE) * _xlfn.POISSON.DIST(3,L571,FALSE)</f>
        <v>1.7111606833882992E-2</v>
      </c>
      <c r="AB571" s="5">
        <f t="shared" ref="AB571:AB634" si="745">_xlfn.POISSON.DIST(2,K571,FALSE) * _xlfn.POISSON.DIST(3,L571,FALSE)</f>
        <v>4.2053865212880624E-3</v>
      </c>
      <c r="AC571" s="5">
        <f t="shared" ref="AC571:AC634" si="746">_xlfn.POISSON.DIST(4,K571,FALSE) * _xlfn.POISSON.DIST(4,L571,FALSE)</f>
        <v>2.0399984086818838E-5</v>
      </c>
      <c r="AD571" s="5">
        <f t="shared" ref="AD571:AD634" si="747">_xlfn.POISSON.DIST(4,K571,FALSE) * _xlfn.POISSON.DIST(0,L571,FALSE)</f>
        <v>5.6746809346452085E-4</v>
      </c>
      <c r="AE571" s="5">
        <f t="shared" ref="AE571:AE634" si="748">_xlfn.POISSON.DIST(4,K571,FALSE) * _xlfn.POISSON.DIST(1,L571,FALSE)</f>
        <v>5.4691061599861427E-4</v>
      </c>
      <c r="AF571" s="5">
        <f t="shared" ref="AF571:AF634" si="749">_xlfn.POISSON.DIST(4,K571,FALSE) * _xlfn.POISSON.DIST(2,L571,FALSE)</f>
        <v>2.6354893370818613E-4</v>
      </c>
      <c r="AG571" s="5">
        <f t="shared" ref="AG571:AG634" si="750">_xlfn.POISSON.DIST(4,K571,FALSE) * _xlfn.POISSON.DIST(3,L571,FALSE)</f>
        <v>8.4667144778794972E-5</v>
      </c>
      <c r="AH571" s="5">
        <f t="shared" ref="AH571:AH634" si="751">_xlfn.POISSON.DIST(0,K571,FALSE) * _xlfn.POISSON.DIST(4,L571,FALSE)</f>
        <v>8.3880418071683779E-3</v>
      </c>
      <c r="AI571" s="5">
        <f t="shared" ref="AI571:AI634" si="752">_xlfn.POISSON.DIST(1,K571,FALSE) * _xlfn.POISSON.DIST(4,L571,FALSE)</f>
        <v>4.122927589245224E-3</v>
      </c>
      <c r="AJ571" s="5">
        <f t="shared" ref="AJ571:AJ634" si="753">_xlfn.POISSON.DIST(2,K571,FALSE) * _xlfn.POISSON.DIST(4,L571,FALSE)</f>
        <v>1.0132598463942191E-3</v>
      </c>
      <c r="AK571" s="5">
        <f t="shared" ref="AK571:AK634" si="754">_xlfn.POISSON.DIST(3,K571,FALSE) * _xlfn.POISSON.DIST(4,L571,FALSE)</f>
        <v>1.6601399435892776E-4</v>
      </c>
      <c r="AL571" s="5">
        <f t="shared" ref="AL571:AL634" si="755">_xlfn.POISSON.DIST(5,K571,FALSE) * _xlfn.POISSON.DIST(5,L571,FALSE)</f>
        <v>3.8655371069091354E-7</v>
      </c>
      <c r="AM571" s="5">
        <f t="shared" ref="AM571:AM634" si="756">_xlfn.POISSON.DIST(5,K571,FALSE) * _xlfn.POISSON.DIST(0,L571,FALSE)</f>
        <v>5.5784887876019526E-5</v>
      </c>
      <c r="AN571" s="5">
        <f t="shared" ref="AN571:AN634" si="757">_xlfn.POISSON.DIST(5,K571,FALSE) * _xlfn.POISSON.DIST(1,L571,FALSE)</f>
        <v>5.3763987337897726E-5</v>
      </c>
      <c r="AO571" s="5">
        <f t="shared" ref="AO571:AO634" si="758">_xlfn.POISSON.DIST(5,K571,FALSE) * _xlfn.POISSON.DIST(2,L571,FALSE)</f>
        <v>2.5908148644968469E-5</v>
      </c>
      <c r="AP571" s="5">
        <f t="shared" ref="AP571:AP634" si="759">_xlfn.POISSON.DIST(5,K571,FALSE) * _xlfn.POISSON.DIST(3,L571,FALSE)</f>
        <v>8.3231942600189372E-6</v>
      </c>
      <c r="AQ571" s="5">
        <f t="shared" ref="AQ571:AQ634" si="760">_xlfn.POISSON.DIST(5,K571,FALSE) * _xlfn.POISSON.DIST(4,L571,FALSE)</f>
        <v>2.005418168989834E-6</v>
      </c>
      <c r="AR571" s="5">
        <f t="shared" ref="AR571:AR634" si="761">_xlfn.POISSON.DIST(0,K571,FALSE) * _xlfn.POISSON.DIST(5,L571,FALSE)</f>
        <v>1.6168342025268095E-3</v>
      </c>
      <c r="AS571" s="5">
        <f t="shared" ref="AS571:AS634" si="762">_xlfn.POISSON.DIST(1,K571,FALSE) * _xlfn.POISSON.DIST(5,L571,FALSE)</f>
        <v>7.9471353315576894E-4</v>
      </c>
      <c r="AT571" s="5">
        <f t="shared" ref="AT571:AT634" si="763">_xlfn.POISSON.DIST(2,K571,FALSE) * _xlfn.POISSON.DIST(5,L571,FALSE)</f>
        <v>1.9531056393843612E-4</v>
      </c>
      <c r="AU571" s="5">
        <f t="shared" ref="AU571:AU634" si="764">_xlfn.POISSON.DIST(3,K571,FALSE) * _xlfn.POISSON.DIST(5,L571,FALSE)</f>
        <v>3.1999972144657088E-5</v>
      </c>
      <c r="AV571" s="5">
        <f t="shared" ref="AV571:AV634" si="765">_xlfn.POISSON.DIST(4,K571,FALSE) * _xlfn.POISSON.DIST(5,L571,FALSE)</f>
        <v>3.932192132660081E-6</v>
      </c>
      <c r="AW571" s="5">
        <f t="shared" ref="AW571:AW634" si="766">_xlfn.POISSON.DIST(6,K571,FALSE) * _xlfn.POISSON.DIST(6,L571,FALSE)</f>
        <v>5.0865974880241844E-9</v>
      </c>
      <c r="AX571" s="5">
        <f t="shared" ref="AX571:AX634" si="767">_xlfn.POISSON.DIST(6,K571,FALSE) * _xlfn.POISSON.DIST(0,L571,FALSE)</f>
        <v>4.5699393369426999E-6</v>
      </c>
      <c r="AY571" s="5">
        <f t="shared" ref="AY571:AY634" si="768">_xlfn.POISSON.DIST(6,K571,FALSE) * _xlfn.POISSON.DIST(1,L571,FALSE)</f>
        <v>4.4043856678964001E-6</v>
      </c>
      <c r="AZ571" s="5">
        <f t="shared" ref="AZ571:AZ634" si="769">_xlfn.POISSON.DIST(6,K571,FALSE) * _xlfn.POISSON.DIST(2,L571,FALSE)</f>
        <v>2.1224147282170415E-6</v>
      </c>
      <c r="BA571" s="5">
        <f t="shared" ref="BA571:BA634" si="770">_xlfn.POISSON.DIST(6,K571,FALSE) * _xlfn.POISSON.DIST(3,L571,FALSE)</f>
        <v>6.8184223910983475E-7</v>
      </c>
      <c r="BB571" s="5">
        <f t="shared" ref="BB571:BB634" si="771">_xlfn.POISSON.DIST(6,K571,FALSE) * _xlfn.POISSON.DIST(4,L571,FALSE)</f>
        <v>1.6428534189858765E-7</v>
      </c>
      <c r="BC571" s="5">
        <f t="shared" ref="BC571:BC634" si="772">_xlfn.POISSON.DIST(6,K571,FALSE) * _xlfn.POISSON.DIST(5,L571,FALSE)</f>
        <v>3.166676631588172E-8</v>
      </c>
      <c r="BD571" s="5">
        <f t="shared" ref="BD571:BD634" si="773">_xlfn.POISSON.DIST(0,K571,FALSE) * _xlfn.POISSON.DIST(6,L571,FALSE)</f>
        <v>2.5971028146943469E-4</v>
      </c>
      <c r="BE571" s="5">
        <f t="shared" ref="BE571:BE634" si="774">_xlfn.POISSON.DIST(1,K571,FALSE) * _xlfn.POISSON.DIST(6,L571,FALSE)</f>
        <v>1.2765395181577459E-4</v>
      </c>
      <c r="BF571" s="5">
        <f t="shared" ref="BF571:BF634" si="775">_xlfn.POISSON.DIST(2,K571,FALSE) * _xlfn.POISSON.DIST(6,L571,FALSE)</f>
        <v>3.1372518873693351E-5</v>
      </c>
      <c r="BG571" s="5">
        <f t="shared" ref="BG571:BG634" si="776">_xlfn.POISSON.DIST(3,K571,FALSE) * _xlfn.POISSON.DIST(6,L571,FALSE)</f>
        <v>5.1401199700716738E-6</v>
      </c>
      <c r="BH571" s="5">
        <f t="shared" ref="BH571:BH634" si="777">_xlfn.POISSON.DIST(4,K571,FALSE) * _xlfn.POISSON.DIST(6,L571,FALSE)</f>
        <v>6.3162365316682044E-7</v>
      </c>
      <c r="BI571" s="5">
        <f t="shared" ref="BI571:BI634" si="778">_xlfn.POISSON.DIST(5,K571,FALSE) * _xlfn.POISSON.DIST(6,L571,FALSE)</f>
        <v>6.2091693044158576E-8</v>
      </c>
      <c r="BJ571" s="8">
        <f t="shared" ref="BJ571:BJ634" si="779">SUM(N571,Q571,T571,W571,X571,Y571,AD571,AE571,AF571,AG571,AM571,AN571,AO571,AP571,AQ571,AX571,AY571,AZ571,BA571,BB571,BC571)</f>
        <v>0.18287247333160836</v>
      </c>
      <c r="BK571" s="8">
        <f t="shared" ref="BK571:BK634" si="780">SUM(M571,P571,S571,V571,AC571,AL571,AY571)</f>
        <v>0.35766853082502381</v>
      </c>
      <c r="BL571" s="8">
        <f t="shared" ref="BL571:BL634" si="781">SUM(O571,R571,U571,AA571,AB571,AH571,AI571,AJ571,AK571,AR571,AS571,AT571,AU571,AV571,BD571,BE571,BF571,BG571,BH571,BI571)</f>
        <v>0.42458282835138961</v>
      </c>
      <c r="BM571" s="8">
        <f t="shared" ref="BM571:BM634" si="782">SUM(S571:BI571)</f>
        <v>0.1799512478202244</v>
      </c>
      <c r="BN571" s="8">
        <f t="shared" ref="BN571:BN634" si="783">SUM(M571:R571)</f>
        <v>0.81998152382446565</v>
      </c>
    </row>
    <row r="572" spans="1:66" x14ac:dyDescent="0.25">
      <c r="A572" t="s">
        <v>40</v>
      </c>
      <c r="B572" t="s">
        <v>42</v>
      </c>
      <c r="C572" t="s">
        <v>233</v>
      </c>
      <c r="D572" t="s">
        <v>500</v>
      </c>
      <c r="E572">
        <f>VLOOKUP(A572,home!$A$2:$E$405,3,FALSE)</f>
        <v>1.4777777777777801</v>
      </c>
      <c r="F572">
        <f>VLOOKUP(B572,home!$B$2:$E$405,3,FALSE)</f>
        <v>1.19</v>
      </c>
      <c r="G572">
        <f>VLOOKUP(C572,away!$B$2:$E$405,4,FALSE)</f>
        <v>0.94</v>
      </c>
      <c r="H572">
        <f>VLOOKUP(A572,away!$A$2:$E$405,3,FALSE)</f>
        <v>1.18055555555556</v>
      </c>
      <c r="I572">
        <f>VLOOKUP(C572,away!$B$2:$E$405,3,FALSE)</f>
        <v>0.68</v>
      </c>
      <c r="J572">
        <f>VLOOKUP(B572,home!$B$2:$E$405,4,FALSE)</f>
        <v>0.8</v>
      </c>
      <c r="K572" s="3">
        <f t="shared" si="728"/>
        <v>1.6530422222222247</v>
      </c>
      <c r="L572" s="3">
        <f t="shared" si="729"/>
        <v>0.6422222222222248</v>
      </c>
      <c r="M572" s="5">
        <f t="shared" si="730"/>
        <v>0.10073475100049403</v>
      </c>
      <c r="N572" s="5">
        <f t="shared" si="731"/>
        <v>0.16651879664885913</v>
      </c>
      <c r="O572" s="5">
        <f t="shared" si="732"/>
        <v>6.4694095642539765E-2</v>
      </c>
      <c r="P572" s="5">
        <f t="shared" si="733"/>
        <v>0.10694207162560107</v>
      </c>
      <c r="Q572" s="5">
        <f t="shared" si="734"/>
        <v>0.13763130082710043</v>
      </c>
      <c r="R572" s="5">
        <f t="shared" si="735"/>
        <v>2.0773992934104514E-2</v>
      </c>
      <c r="S572" s="5">
        <f t="shared" si="736"/>
        <v>2.8382972534272462E-2</v>
      </c>
      <c r="T572" s="5">
        <f t="shared" si="737"/>
        <v>8.8389879864515977E-2</v>
      </c>
      <c r="U572" s="5">
        <f t="shared" si="738"/>
        <v>3.4340287444220921E-2</v>
      </c>
      <c r="V572" s="5">
        <f t="shared" si="739"/>
        <v>3.3479937840724212E-3</v>
      </c>
      <c r="W572" s="5">
        <f t="shared" si="740"/>
        <v>7.5836783788855222E-2</v>
      </c>
      <c r="X572" s="5">
        <f t="shared" si="741"/>
        <v>4.8704067811064997E-2</v>
      </c>
      <c r="Y572" s="5">
        <f t="shared" si="742"/>
        <v>1.5639417330442041E-2</v>
      </c>
      <c r="Z572" s="5">
        <f t="shared" si="743"/>
        <v>4.4471733021897997E-3</v>
      </c>
      <c r="AA572" s="5">
        <f t="shared" si="744"/>
        <v>7.351365238059176E-3</v>
      </c>
      <c r="AB572" s="5">
        <f t="shared" si="745"/>
        <v>6.0760585647442779E-3</v>
      </c>
      <c r="AC572" s="5">
        <f t="shared" si="746"/>
        <v>2.2214366659859526E-4</v>
      </c>
      <c r="AD572" s="5">
        <f t="shared" si="747"/>
        <v>3.1340351400128912E-2</v>
      </c>
      <c r="AE572" s="5">
        <f t="shared" si="748"/>
        <v>2.0127470121416205E-2</v>
      </c>
      <c r="AF572" s="5">
        <f t="shared" si="749"/>
        <v>6.4631542945436729E-3</v>
      </c>
      <c r="AG572" s="5">
        <f t="shared" si="750"/>
        <v>1.383593771202318E-3</v>
      </c>
      <c r="AH572" s="5">
        <f t="shared" si="751"/>
        <v>7.1401838018492062E-4</v>
      </c>
      <c r="AI572" s="5">
        <f t="shared" si="752"/>
        <v>1.1803025298883947E-3</v>
      </c>
      <c r="AJ572" s="5">
        <f t="shared" si="753"/>
        <v>9.7554495845061288E-4</v>
      </c>
      <c r="AK572" s="5">
        <f t="shared" si="754"/>
        <v>5.3753900199829646E-4</v>
      </c>
      <c r="AL572" s="5">
        <f t="shared" si="755"/>
        <v>9.4332903664770523E-6</v>
      </c>
      <c r="AM572" s="5">
        <f t="shared" si="756"/>
        <v>1.0361384824738903E-2</v>
      </c>
      <c r="AN572" s="5">
        <f t="shared" si="757"/>
        <v>6.6543115874434563E-3</v>
      </c>
      <c r="AO572" s="5">
        <f t="shared" si="758"/>
        <v>2.1367733875235183E-3</v>
      </c>
      <c r="AP572" s="5">
        <f t="shared" si="759"/>
        <v>4.5742778444022171E-4</v>
      </c>
      <c r="AQ572" s="5">
        <f t="shared" si="760"/>
        <v>7.3442572057347001E-5</v>
      </c>
      <c r="AR572" s="5">
        <f t="shared" si="761"/>
        <v>9.1711694165974624E-5</v>
      </c>
      <c r="AS572" s="5">
        <f t="shared" si="762"/>
        <v>1.5160330272788775E-4</v>
      </c>
      <c r="AT572" s="5">
        <f t="shared" si="763"/>
        <v>1.2530333021876813E-4</v>
      </c>
      <c r="AU572" s="5">
        <f t="shared" si="764"/>
        <v>6.9043898478892587E-5</v>
      </c>
      <c r="AV572" s="5">
        <f t="shared" si="765"/>
        <v>2.8533119843108574E-5</v>
      </c>
      <c r="AW572" s="5">
        <f t="shared" si="766"/>
        <v>2.7818260994491841E-7</v>
      </c>
      <c r="AX572" s="5">
        <f t="shared" si="767"/>
        <v>2.8546344326643384E-3</v>
      </c>
      <c r="AY572" s="5">
        <f t="shared" si="768"/>
        <v>1.8333096689777714E-3</v>
      </c>
      <c r="AZ572" s="5">
        <f t="shared" si="769"/>
        <v>5.886961048161977E-4</v>
      </c>
      <c r="BA572" s="5">
        <f t="shared" si="770"/>
        <v>1.2602457354954211E-4</v>
      </c>
      <c r="BB572" s="5">
        <f t="shared" si="771"/>
        <v>2.0233945419898785E-5</v>
      </c>
      <c r="BC572" s="5">
        <f t="shared" si="772"/>
        <v>2.5989378783781212E-6</v>
      </c>
      <c r="BD572" s="5">
        <f t="shared" si="773"/>
        <v>9.8165480051728755E-6</v>
      </c>
      <c r="BE572" s="5">
        <f t="shared" si="774"/>
        <v>1.6227168329022117E-5</v>
      </c>
      <c r="BF572" s="5">
        <f t="shared" si="775"/>
        <v>1.3412097197490414E-5</v>
      </c>
      <c r="BG572" s="5">
        <f t="shared" si="776"/>
        <v>7.3902543186666766E-6</v>
      </c>
      <c r="BH572" s="5">
        <f t="shared" si="777"/>
        <v>3.0541006054290401E-6</v>
      </c>
      <c r="BI572" s="5">
        <f t="shared" si="778"/>
        <v>1.0097114503377327E-6</v>
      </c>
      <c r="BJ572" s="8">
        <f t="shared" si="779"/>
        <v>0.61714365367763846</v>
      </c>
      <c r="BK572" s="8">
        <f t="shared" si="780"/>
        <v>0.24147267557038282</v>
      </c>
      <c r="BL572" s="8">
        <f t="shared" si="781"/>
        <v>0.13716030991953163</v>
      </c>
      <c r="BM572" s="8">
        <f t="shared" si="782"/>
        <v>0.40109577230467597</v>
      </c>
      <c r="BN572" s="8">
        <f t="shared" si="783"/>
        <v>0.59729500867869889</v>
      </c>
    </row>
    <row r="573" spans="1:66" x14ac:dyDescent="0.25">
      <c r="A573" t="s">
        <v>40</v>
      </c>
      <c r="B573" t="s">
        <v>237</v>
      </c>
      <c r="C573" t="s">
        <v>41</v>
      </c>
      <c r="D573" t="s">
        <v>500</v>
      </c>
      <c r="E573">
        <f>VLOOKUP(A573,home!$A$2:$E$405,3,FALSE)</f>
        <v>1.4777777777777801</v>
      </c>
      <c r="F573">
        <f>VLOOKUP(B573,home!$B$2:$E$405,3,FALSE)</f>
        <v>0.52</v>
      </c>
      <c r="G573">
        <f>VLOOKUP(C573,away!$B$2:$E$405,4,FALSE)</f>
        <v>1.23</v>
      </c>
      <c r="H573">
        <f>VLOOKUP(A573,away!$A$2:$E$405,3,FALSE)</f>
        <v>1.18055555555556</v>
      </c>
      <c r="I573">
        <f>VLOOKUP(C573,away!$B$2:$E$405,3,FALSE)</f>
        <v>0.56000000000000005</v>
      </c>
      <c r="J573">
        <f>VLOOKUP(B573,home!$B$2:$E$405,4,FALSE)</f>
        <v>1</v>
      </c>
      <c r="K573" s="3">
        <f t="shared" si="728"/>
        <v>0.94518666666666817</v>
      </c>
      <c r="L573" s="3">
        <f t="shared" si="729"/>
        <v>0.66111111111111365</v>
      </c>
      <c r="M573" s="5">
        <f t="shared" si="730"/>
        <v>0.20062901400874467</v>
      </c>
      <c r="N573" s="5">
        <f t="shared" si="731"/>
        <v>0.18963186898754561</v>
      </c>
      <c r="O573" s="5">
        <f t="shared" si="732"/>
        <v>0.13263807037244837</v>
      </c>
      <c r="P573" s="5">
        <f t="shared" si="733"/>
        <v>0.12536773560843342</v>
      </c>
      <c r="Q573" s="5">
        <f t="shared" si="734"/>
        <v>8.9618757071054281E-2</v>
      </c>
      <c r="R573" s="5">
        <f t="shared" si="735"/>
        <v>4.3844251039781713E-2</v>
      </c>
      <c r="S573" s="5">
        <f t="shared" si="736"/>
        <v>1.9584741032148294E-2</v>
      </c>
      <c r="T573" s="5">
        <f t="shared" si="737"/>
        <v>5.9247956063641666E-2</v>
      </c>
      <c r="U573" s="5">
        <f t="shared" si="738"/>
        <v>4.1441001492787871E-2</v>
      </c>
      <c r="V573" s="5">
        <f t="shared" si="739"/>
        <v>1.3597759846611379E-3</v>
      </c>
      <c r="W573" s="5">
        <f t="shared" si="740"/>
        <v>2.8235484755599904E-2</v>
      </c>
      <c r="X573" s="5">
        <f t="shared" si="741"/>
        <v>1.8666792699535566E-2</v>
      </c>
      <c r="Y573" s="5">
        <f t="shared" si="742"/>
        <v>6.1704120312353903E-3</v>
      </c>
      <c r="Z573" s="5">
        <f t="shared" si="743"/>
        <v>9.6619738402482312E-3</v>
      </c>
      <c r="AA573" s="5">
        <f t="shared" si="744"/>
        <v>9.1323688474847717E-3</v>
      </c>
      <c r="AB573" s="5">
        <f t="shared" si="745"/>
        <v>4.3158966348623264E-3</v>
      </c>
      <c r="AC573" s="5">
        <f t="shared" si="746"/>
        <v>5.3105490802873245E-5</v>
      </c>
      <c r="AD573" s="5">
        <f t="shared" si="747"/>
        <v>6.6719509294657477E-3</v>
      </c>
      <c r="AE573" s="5">
        <f t="shared" si="748"/>
        <v>4.4109008922579278E-3</v>
      </c>
      <c r="AF573" s="5">
        <f t="shared" si="749"/>
        <v>1.4580477949408205E-3</v>
      </c>
      <c r="AG573" s="5">
        <f t="shared" si="750"/>
        <v>3.2131053258881176E-4</v>
      </c>
      <c r="AH573" s="5">
        <f t="shared" si="751"/>
        <v>1.5969095652632551E-3</v>
      </c>
      <c r="AI573" s="5">
        <f t="shared" si="752"/>
        <v>1.509377628959294E-3</v>
      </c>
      <c r="AJ573" s="5">
        <f t="shared" si="753"/>
        <v>7.1332180492863703E-4</v>
      </c>
      <c r="AK573" s="5">
        <f t="shared" si="754"/>
        <v>2.2474075302038332E-4</v>
      </c>
      <c r="AL573" s="5">
        <f t="shared" si="755"/>
        <v>1.327368359601374E-6</v>
      </c>
      <c r="AM573" s="5">
        <f t="shared" si="756"/>
        <v>1.2612478118370623E-3</v>
      </c>
      <c r="AN573" s="5">
        <f t="shared" si="757"/>
        <v>8.3382494227006107E-4</v>
      </c>
      <c r="AO573" s="5">
        <f t="shared" si="758"/>
        <v>2.7562546702816011E-4</v>
      </c>
      <c r="AP573" s="5">
        <f t="shared" si="759"/>
        <v>6.0739686252502201E-5</v>
      </c>
      <c r="AQ573" s="5">
        <f t="shared" si="760"/>
        <v>1.0038920366733038E-5</v>
      </c>
      <c r="AR573" s="5">
        <f t="shared" si="761"/>
        <v>2.1114693140703125E-4</v>
      </c>
      <c r="AS573" s="5">
        <f t="shared" si="762"/>
        <v>1.9957326427350749E-4</v>
      </c>
      <c r="AT573" s="5">
        <f t="shared" si="763"/>
        <v>9.4316994207231295E-5</v>
      </c>
      <c r="AU573" s="5">
        <f t="shared" si="764"/>
        <v>2.9715721788250807E-5</v>
      </c>
      <c r="AV573" s="5">
        <f t="shared" si="765"/>
        <v>7.0217260061577139E-6</v>
      </c>
      <c r="AW573" s="5">
        <f t="shared" si="766"/>
        <v>2.3039921937469316E-8</v>
      </c>
      <c r="AX573" s="5">
        <f t="shared" si="767"/>
        <v>1.9868576918515024E-4</v>
      </c>
      <c r="AY573" s="5">
        <f t="shared" si="768"/>
        <v>1.3135336962796093E-4</v>
      </c>
      <c r="AZ573" s="5">
        <f t="shared" si="769"/>
        <v>4.3419586071465032E-5</v>
      </c>
      <c r="BA573" s="5">
        <f t="shared" si="770"/>
        <v>9.5683902638969627E-6</v>
      </c>
      <c r="BB573" s="5">
        <f t="shared" si="771"/>
        <v>1.5814422797274202E-6</v>
      </c>
      <c r="BC573" s="5">
        <f t="shared" si="772"/>
        <v>2.0910181254173755E-7</v>
      </c>
      <c r="BD573" s="5">
        <f t="shared" si="773"/>
        <v>2.326526373836742E-5</v>
      </c>
      <c r="BE573" s="5">
        <f t="shared" si="774"/>
        <v>2.1990017081988406E-5</v>
      </c>
      <c r="BF573" s="5">
        <f t="shared" si="775"/>
        <v>1.0392335472833857E-5</v>
      </c>
      <c r="BG573" s="5">
        <f t="shared" si="776"/>
        <v>3.2742323081498696E-6</v>
      </c>
      <c r="BH573" s="5">
        <f t="shared" si="777"/>
        <v>7.7369018030812132E-7</v>
      </c>
      <c r="BI573" s="5">
        <f t="shared" si="778"/>
        <v>1.462563285116334E-7</v>
      </c>
      <c r="BJ573" s="8">
        <f t="shared" si="779"/>
        <v>0.40725977624486098</v>
      </c>
      <c r="BK573" s="8">
        <f t="shared" si="780"/>
        <v>0.34712705286277795</v>
      </c>
      <c r="BL573" s="8">
        <f t="shared" si="781"/>
        <v>0.23601755457232901</v>
      </c>
      <c r="BM573" s="8">
        <f t="shared" si="782"/>
        <v>0.21820533010250209</v>
      </c>
      <c r="BN573" s="8">
        <f t="shared" si="783"/>
        <v>0.78172969708800799</v>
      </c>
    </row>
    <row r="574" spans="1:66" x14ac:dyDescent="0.25">
      <c r="A574" t="s">
        <v>40</v>
      </c>
      <c r="B574" t="s">
        <v>319</v>
      </c>
      <c r="C574" t="s">
        <v>232</v>
      </c>
      <c r="D574" t="s">
        <v>500</v>
      </c>
      <c r="E574">
        <f>VLOOKUP(A574,home!$A$2:$E$405,3,FALSE)</f>
        <v>1.4777777777777801</v>
      </c>
      <c r="F574">
        <f>VLOOKUP(B574,home!$B$2:$E$405,3,FALSE)</f>
        <v>1</v>
      </c>
      <c r="G574">
        <f>VLOOKUP(C574,away!$B$2:$E$405,4,FALSE)</f>
        <v>1.1100000000000001</v>
      </c>
      <c r="H574">
        <f>VLOOKUP(A574,away!$A$2:$E$405,3,FALSE)</f>
        <v>1.18055555555556</v>
      </c>
      <c r="I574">
        <f>VLOOKUP(C574,away!$B$2:$E$405,3,FALSE)</f>
        <v>0.84</v>
      </c>
      <c r="J574">
        <f>VLOOKUP(B574,home!$B$2:$E$405,4,FALSE)</f>
        <v>1.05</v>
      </c>
      <c r="K574" s="3">
        <f t="shared" si="728"/>
        <v>1.6403333333333361</v>
      </c>
      <c r="L574" s="3">
        <f t="shared" si="729"/>
        <v>1.041250000000004</v>
      </c>
      <c r="M574" s="5">
        <f t="shared" si="730"/>
        <v>6.8454681723535388E-2</v>
      </c>
      <c r="N574" s="5">
        <f t="shared" si="731"/>
        <v>0.1122884962538394</v>
      </c>
      <c r="O574" s="5">
        <f t="shared" si="732"/>
        <v>7.127843734463149E-2</v>
      </c>
      <c r="P574" s="5">
        <f t="shared" si="733"/>
        <v>0.11692039672431073</v>
      </c>
      <c r="Q574" s="5">
        <f t="shared" si="734"/>
        <v>9.2095281677524121E-2</v>
      </c>
      <c r="R574" s="5">
        <f t="shared" si="735"/>
        <v>3.7109336442548907E-2</v>
      </c>
      <c r="S574" s="5">
        <f t="shared" si="736"/>
        <v>4.9924924146825006E-2</v>
      </c>
      <c r="T574" s="5">
        <f t="shared" si="737"/>
        <v>9.5894212046722369E-2</v>
      </c>
      <c r="U574" s="5">
        <f t="shared" si="738"/>
        <v>6.0871681544594491E-2</v>
      </c>
      <c r="V574" s="5">
        <f t="shared" si="739"/>
        <v>9.4746249809350563E-3</v>
      </c>
      <c r="W574" s="5">
        <f t="shared" si="740"/>
        <v>5.035565345945521E-2</v>
      </c>
      <c r="X574" s="5">
        <f t="shared" si="741"/>
        <v>5.243282416465795E-2</v>
      </c>
      <c r="Y574" s="5">
        <f t="shared" si="742"/>
        <v>2.7297839080725139E-2</v>
      </c>
      <c r="Z574" s="5">
        <f t="shared" si="743"/>
        <v>1.2880032190268068E-2</v>
      </c>
      <c r="AA574" s="5">
        <f t="shared" si="744"/>
        <v>2.1127546136103088E-2</v>
      </c>
      <c r="AB574" s="5">
        <f t="shared" si="745"/>
        <v>1.7328109089293917E-2</v>
      </c>
      <c r="AC574" s="5">
        <f t="shared" si="746"/>
        <v>1.0114144895696446E-3</v>
      </c>
      <c r="AD574" s="5">
        <f t="shared" si="747"/>
        <v>2.0650014222831643E-2</v>
      </c>
      <c r="AE574" s="5">
        <f t="shared" si="748"/>
        <v>2.1501827309523533E-2</v>
      </c>
      <c r="AF574" s="5">
        <f t="shared" si="749"/>
        <v>1.1194388843020729E-2</v>
      </c>
      <c r="AG574" s="5">
        <f t="shared" si="750"/>
        <v>3.8853857942651266E-3</v>
      </c>
      <c r="AH574" s="5">
        <f t="shared" si="751"/>
        <v>3.3528333795291689E-3</v>
      </c>
      <c r="AI574" s="5">
        <f t="shared" si="752"/>
        <v>5.4997643535543558E-3</v>
      </c>
      <c r="AJ574" s="5">
        <f t="shared" si="753"/>
        <v>4.5107233973068397E-3</v>
      </c>
      <c r="AK574" s="5">
        <f t="shared" si="754"/>
        <v>2.4663633153496657E-3</v>
      </c>
      <c r="AL574" s="5">
        <f t="shared" si="755"/>
        <v>6.9099719929041346E-5</v>
      </c>
      <c r="AM574" s="5">
        <f t="shared" si="756"/>
        <v>6.7745813327036398E-3</v>
      </c>
      <c r="AN574" s="5">
        <f t="shared" si="757"/>
        <v>7.0540328126776925E-3</v>
      </c>
      <c r="AO574" s="5">
        <f t="shared" si="758"/>
        <v>3.6725058331003369E-3</v>
      </c>
      <c r="AP574" s="5">
        <f t="shared" si="759"/>
        <v>1.2746655662385805E-3</v>
      </c>
      <c r="AQ574" s="5">
        <f t="shared" si="760"/>
        <v>3.3181138021148171E-4</v>
      </c>
      <c r="AR574" s="5">
        <f t="shared" si="761"/>
        <v>6.9822755128695234E-4</v>
      </c>
      <c r="AS574" s="5">
        <f t="shared" si="762"/>
        <v>1.1453259266276995E-3</v>
      </c>
      <c r="AT574" s="5">
        <f t="shared" si="763"/>
        <v>9.3935814748915332E-4</v>
      </c>
      <c r="AU574" s="5">
        <f t="shared" si="764"/>
        <v>5.1362016042157013E-4</v>
      </c>
      <c r="AV574" s="5">
        <f t="shared" si="765"/>
        <v>2.1062706745287937E-4</v>
      </c>
      <c r="AW574" s="5">
        <f t="shared" si="766"/>
        <v>3.27839222494315E-6</v>
      </c>
      <c r="AX574" s="5">
        <f t="shared" si="767"/>
        <v>1.8520952632352585E-3</v>
      </c>
      <c r="AY574" s="5">
        <f t="shared" si="768"/>
        <v>1.9284941928437206E-3</v>
      </c>
      <c r="AZ574" s="5">
        <f t="shared" si="769"/>
        <v>1.0040222891492655E-3</v>
      </c>
      <c r="BA574" s="5">
        <f t="shared" si="770"/>
        <v>3.484794028588923E-4</v>
      </c>
      <c r="BB574" s="5">
        <f t="shared" si="771"/>
        <v>9.0713544556705742E-5</v>
      </c>
      <c r="BC574" s="5">
        <f t="shared" si="772"/>
        <v>1.8891095653934053E-5</v>
      </c>
      <c r="BD574" s="5">
        <f t="shared" si="773"/>
        <v>1.2117157296292362E-4</v>
      </c>
      <c r="BE574" s="5">
        <f t="shared" si="774"/>
        <v>1.9876177018351602E-4</v>
      </c>
      <c r="BF574" s="5">
        <f t="shared" si="775"/>
        <v>1.6301777851218072E-4</v>
      </c>
      <c r="BG574" s="5">
        <f t="shared" si="776"/>
        <v>8.9134498673160292E-5</v>
      </c>
      <c r="BH574" s="5">
        <f t="shared" si="777"/>
        <v>3.6552572330885238E-5</v>
      </c>
      <c r="BI574" s="5">
        <f t="shared" si="778"/>
        <v>1.199168056268576E-5</v>
      </c>
      <c r="BJ574" s="8">
        <f t="shared" si="779"/>
        <v>0.51194621556579456</v>
      </c>
      <c r="BK574" s="8">
        <f t="shared" si="780"/>
        <v>0.24778363597794861</v>
      </c>
      <c r="BL574" s="8">
        <f t="shared" si="781"/>
        <v>0.22767258372941548</v>
      </c>
      <c r="BM574" s="8">
        <f t="shared" si="782"/>
        <v>0.50021062149641815</v>
      </c>
      <c r="BN574" s="8">
        <f t="shared" si="783"/>
        <v>0.49814663016639005</v>
      </c>
    </row>
    <row r="575" spans="1:66" x14ac:dyDescent="0.25">
      <c r="A575" t="s">
        <v>40</v>
      </c>
      <c r="B575" t="s">
        <v>317</v>
      </c>
      <c r="C575" t="s">
        <v>238</v>
      </c>
      <c r="D575" t="s">
        <v>500</v>
      </c>
      <c r="E575">
        <f>VLOOKUP(A575,home!$A$2:$E$405,3,FALSE)</f>
        <v>1.4777777777777801</v>
      </c>
      <c r="F575">
        <f>VLOOKUP(B575,home!$B$2:$E$405,3,FALSE)</f>
        <v>1.23</v>
      </c>
      <c r="G575">
        <f>VLOOKUP(C575,away!$B$2:$E$405,4,FALSE)</f>
        <v>0.86</v>
      </c>
      <c r="H575">
        <f>VLOOKUP(A575,away!$A$2:$E$405,3,FALSE)</f>
        <v>1.18055555555556</v>
      </c>
      <c r="I575">
        <f>VLOOKUP(C575,away!$B$2:$E$405,3,FALSE)</f>
        <v>0.53</v>
      </c>
      <c r="J575">
        <f>VLOOKUP(B575,home!$B$2:$E$405,4,FALSE)</f>
        <v>1.05</v>
      </c>
      <c r="K575" s="3">
        <f t="shared" si="728"/>
        <v>1.5631933333333357</v>
      </c>
      <c r="L575" s="3">
        <f t="shared" si="729"/>
        <v>0.65697916666666922</v>
      </c>
      <c r="M575" s="5">
        <f t="shared" si="730"/>
        <v>0.10859037536949213</v>
      </c>
      <c r="N575" s="5">
        <f t="shared" si="731"/>
        <v>0.16974775084175456</v>
      </c>
      <c r="O575" s="5">
        <f t="shared" si="732"/>
        <v>7.1341614318269755E-2</v>
      </c>
      <c r="P575" s="5">
        <f t="shared" si="733"/>
        <v>0.11152073589155732</v>
      </c>
      <c r="Q575" s="5">
        <f t="shared" si="734"/>
        <v>0.13267427623207945</v>
      </c>
      <c r="R575" s="5">
        <f t="shared" si="735"/>
        <v>2.3434977161735888E-2</v>
      </c>
      <c r="S575" s="5">
        <f t="shared" si="736"/>
        <v>2.8632543380286885E-2</v>
      </c>
      <c r="T575" s="5">
        <f t="shared" si="737"/>
        <v>8.7164235437055038E-2</v>
      </c>
      <c r="U575" s="5">
        <f t="shared" si="738"/>
        <v>3.6633400066044514E-2</v>
      </c>
      <c r="V575" s="5">
        <f t="shared" si="739"/>
        <v>3.2672450608296835E-3</v>
      </c>
      <c r="W575" s="5">
        <f t="shared" si="740"/>
        <v>6.913184803693731E-2</v>
      </c>
      <c r="X575" s="5">
        <f t="shared" si="741"/>
        <v>4.5418183913433892E-2</v>
      </c>
      <c r="Y575" s="5">
        <f t="shared" si="742"/>
        <v>1.4919400309480657E-2</v>
      </c>
      <c r="Z575" s="5">
        <f t="shared" si="743"/>
        <v>5.1320972555232236E-3</v>
      </c>
      <c r="AA575" s="5">
        <f t="shared" si="744"/>
        <v>8.0224602158522115E-3</v>
      </c>
      <c r="AB575" s="5">
        <f t="shared" si="745"/>
        <v>6.270328163176046E-3</v>
      </c>
      <c r="AC575" s="5">
        <f t="shared" si="746"/>
        <v>2.0971332190006679E-4</v>
      </c>
      <c r="AD575" s="5">
        <f t="shared" si="747"/>
        <v>2.701661099308842E-2</v>
      </c>
      <c r="AE575" s="5">
        <f t="shared" si="748"/>
        <v>1.7749350576396806E-2</v>
      </c>
      <c r="AF575" s="5">
        <f t="shared" si="749"/>
        <v>5.8304767752778682E-3</v>
      </c>
      <c r="AG575" s="5">
        <f t="shared" si="750"/>
        <v>1.2768339243638079E-3</v>
      </c>
      <c r="AH575" s="5">
        <f t="shared" si="751"/>
        <v>8.4292024454648662E-4</v>
      </c>
      <c r="AI575" s="5">
        <f t="shared" si="752"/>
        <v>1.3176473068067728E-3</v>
      </c>
      <c r="AJ575" s="5">
        <f t="shared" si="753"/>
        <v>1.0298687428424861E-3</v>
      </c>
      <c r="AK575" s="5">
        <f t="shared" si="754"/>
        <v>5.3662798433991895E-4</v>
      </c>
      <c r="AL575" s="5">
        <f t="shared" si="755"/>
        <v>8.6149012396282979E-6</v>
      </c>
      <c r="AM575" s="5">
        <f t="shared" si="756"/>
        <v>8.4464372387311869E-3</v>
      </c>
      <c r="AN575" s="5">
        <f t="shared" si="757"/>
        <v>5.5491332984039382E-3</v>
      </c>
      <c r="AO575" s="5">
        <f t="shared" si="758"/>
        <v>1.8228324850538421E-3</v>
      </c>
      <c r="AP575" s="5">
        <f t="shared" si="759"/>
        <v>3.9918765566786908E-4</v>
      </c>
      <c r="AQ575" s="5">
        <f t="shared" si="760"/>
        <v>6.5564493341074452E-5</v>
      </c>
      <c r="AR575" s="5">
        <f t="shared" si="761"/>
        <v>1.107562079657232E-4</v>
      </c>
      <c r="AS575" s="5">
        <f t="shared" si="762"/>
        <v>1.7313336591729897E-4</v>
      </c>
      <c r="AT575" s="5">
        <f t="shared" si="763"/>
        <v>1.353204616897414E-4</v>
      </c>
      <c r="AU575" s="5">
        <f t="shared" si="764"/>
        <v>7.0510681192330896E-5</v>
      </c>
      <c r="AV575" s="5">
        <f t="shared" si="765"/>
        <v>2.7555456692160976E-5</v>
      </c>
      <c r="AW575" s="5">
        <f t="shared" si="766"/>
        <v>2.457605071166144E-7</v>
      </c>
      <c r="AX575" s="5">
        <f t="shared" si="767"/>
        <v>2.2005690636671682E-3</v>
      </c>
      <c r="AY575" s="5">
        <f t="shared" si="768"/>
        <v>1.4457280296405089E-3</v>
      </c>
      <c r="AZ575" s="5">
        <f t="shared" si="769"/>
        <v>4.7490659806993351E-4</v>
      </c>
      <c r="BA575" s="5">
        <f t="shared" si="770"/>
        <v>1.0400124701482927E-4</v>
      </c>
      <c r="BB575" s="5">
        <f t="shared" si="771"/>
        <v>1.7081663149024234E-5</v>
      </c>
      <c r="BC575" s="5">
        <f t="shared" si="772"/>
        <v>2.2444593641853395E-6</v>
      </c>
      <c r="BD575" s="5">
        <f t="shared" si="773"/>
        <v>1.2127420202080187E-5</v>
      </c>
      <c r="BE575" s="5">
        <f t="shared" si="774"/>
        <v>1.8957502410423762E-5</v>
      </c>
      <c r="BF575" s="5">
        <f t="shared" si="775"/>
        <v>1.4817120692312536E-5</v>
      </c>
      <c r="BG575" s="5">
        <f t="shared" si="776"/>
        <v>7.7206747618061211E-6</v>
      </c>
      <c r="BH575" s="5">
        <f t="shared" si="777"/>
        <v>3.0172268291225681E-6</v>
      </c>
      <c r="BI575" s="5">
        <f t="shared" si="778"/>
        <v>9.4330177288777577E-7</v>
      </c>
      <c r="BJ575" s="8">
        <f t="shared" si="779"/>
        <v>0.59145665327197128</v>
      </c>
      <c r="BK575" s="8">
        <f t="shared" si="780"/>
        <v>0.25367495595494621</v>
      </c>
      <c r="BL575" s="8">
        <f t="shared" si="781"/>
        <v>0.15000470362373999</v>
      </c>
      <c r="BM575" s="8">
        <f t="shared" si="782"/>
        <v>0.38151319802215811</v>
      </c>
      <c r="BN575" s="8">
        <f t="shared" si="783"/>
        <v>0.61730972981488907</v>
      </c>
    </row>
    <row r="576" spans="1:66" x14ac:dyDescent="0.25">
      <c r="A576" t="s">
        <v>40</v>
      </c>
      <c r="B576" t="s">
        <v>235</v>
      </c>
      <c r="C576" t="s">
        <v>320</v>
      </c>
      <c r="D576" t="s">
        <v>500</v>
      </c>
      <c r="E576">
        <f>VLOOKUP(A576,home!$A$2:$E$405,3,FALSE)</f>
        <v>1.4777777777777801</v>
      </c>
      <c r="F576">
        <f>VLOOKUP(B576,home!$B$2:$E$405,3,FALSE)</f>
        <v>0.64</v>
      </c>
      <c r="G576">
        <f>VLOOKUP(C576,away!$B$2:$E$405,4,FALSE)</f>
        <v>0.96</v>
      </c>
      <c r="H576">
        <f>VLOOKUP(A576,away!$A$2:$E$405,3,FALSE)</f>
        <v>1.18055555555556</v>
      </c>
      <c r="I576">
        <f>VLOOKUP(C576,away!$B$2:$E$405,3,FALSE)</f>
        <v>1.35</v>
      </c>
      <c r="J576">
        <f>VLOOKUP(B576,home!$B$2:$E$405,4,FALSE)</f>
        <v>0.7</v>
      </c>
      <c r="K576" s="3">
        <f t="shared" si="728"/>
        <v>0.90794666666666801</v>
      </c>
      <c r="L576" s="3">
        <f t="shared" si="729"/>
        <v>1.1156250000000043</v>
      </c>
      <c r="M576" s="5">
        <f t="shared" si="730"/>
        <v>0.13218250910068016</v>
      </c>
      <c r="N576" s="5">
        <f t="shared" si="731"/>
        <v>0.12001466852959905</v>
      </c>
      <c r="O576" s="5">
        <f t="shared" si="732"/>
        <v>0.14746611171544685</v>
      </c>
      <c r="P576" s="5">
        <f t="shared" si="733"/>
        <v>0.13389136457833448</v>
      </c>
      <c r="Q576" s="5">
        <f t="shared" si="734"/>
        <v>5.448345912127725E-2</v>
      </c>
      <c r="R576" s="5">
        <f t="shared" si="735"/>
        <v>8.2258440441273034E-2</v>
      </c>
      <c r="S576" s="5">
        <f t="shared" si="736"/>
        <v>3.390557803490097E-2</v>
      </c>
      <c r="T576" s="5">
        <f t="shared" si="737"/>
        <v>6.0783109082175164E-2</v>
      </c>
      <c r="U576" s="5">
        <f t="shared" si="738"/>
        <v>7.468627680385248E-2</v>
      </c>
      <c r="V576" s="5">
        <f t="shared" si="739"/>
        <v>3.8159899275262625E-3</v>
      </c>
      <c r="W576" s="5">
        <f t="shared" si="740"/>
        <v>1.6489358365877786E-2</v>
      </c>
      <c r="X576" s="5">
        <f t="shared" si="741"/>
        <v>1.8395940426932475E-2</v>
      </c>
      <c r="Y576" s="5">
        <f t="shared" si="742"/>
        <v>1.0261485519398312E-2</v>
      </c>
      <c r="Z576" s="5">
        <f t="shared" si="743"/>
        <v>3.0589857539098528E-2</v>
      </c>
      <c r="AA576" s="5">
        <f t="shared" si="744"/>
        <v>2.7773959186432752E-2</v>
      </c>
      <c r="AB576" s="5">
        <f t="shared" si="745"/>
        <v>1.2608636831728847E-2</v>
      </c>
      <c r="AC576" s="5">
        <f t="shared" si="746"/>
        <v>2.4158269033183383E-4</v>
      </c>
      <c r="AD576" s="5">
        <f t="shared" si="747"/>
        <v>3.7428644909427177E-3</v>
      </c>
      <c r="AE576" s="5">
        <f t="shared" si="748"/>
        <v>4.1756331977079852E-3</v>
      </c>
      <c r="AF576" s="5">
        <f t="shared" si="749"/>
        <v>2.3292203930964949E-3</v>
      </c>
      <c r="AG576" s="5">
        <f t="shared" si="750"/>
        <v>8.6617883368276247E-4</v>
      </c>
      <c r="AH576" s="5">
        <f t="shared" si="751"/>
        <v>8.531702454264229E-3</v>
      </c>
      <c r="AI576" s="5">
        <f t="shared" si="752"/>
        <v>7.7463308043410383E-3</v>
      </c>
      <c r="AJ576" s="5">
        <f t="shared" si="753"/>
        <v>3.5166276163493865E-3</v>
      </c>
      <c r="AK576" s="5">
        <f t="shared" si="754"/>
        <v>1.0643034407241255E-3</v>
      </c>
      <c r="AL576" s="5">
        <f t="shared" si="755"/>
        <v>9.7882348540978172E-6</v>
      </c>
      <c r="AM576" s="5">
        <f t="shared" si="756"/>
        <v>6.796642676672953E-4</v>
      </c>
      <c r="AN576" s="5">
        <f t="shared" si="757"/>
        <v>7.5825044861632933E-4</v>
      </c>
      <c r="AO576" s="5">
        <f t="shared" si="758"/>
        <v>4.2296157836879786E-4</v>
      </c>
      <c r="AP576" s="5">
        <f t="shared" si="759"/>
        <v>1.5728883695589733E-4</v>
      </c>
      <c r="AQ576" s="5">
        <f t="shared" si="760"/>
        <v>4.3868839682230899E-5</v>
      </c>
      <c r="AR576" s="5">
        <f t="shared" si="761"/>
        <v>1.9036361101077157E-3</v>
      </c>
      <c r="AS576" s="5">
        <f t="shared" si="762"/>
        <v>1.7284000607186026E-3</v>
      </c>
      <c r="AT576" s="5">
        <f t="shared" si="763"/>
        <v>7.8464753689796074E-4</v>
      </c>
      <c r="AU576" s="5">
        <f t="shared" si="764"/>
        <v>2.3747270521157167E-4</v>
      </c>
      <c r="AV576" s="5">
        <f t="shared" si="765"/>
        <v>5.3903137780290692E-5</v>
      </c>
      <c r="AW576" s="5">
        <f t="shared" si="766"/>
        <v>2.7541047650810101E-7</v>
      </c>
      <c r="AX576" s="5">
        <f t="shared" si="767"/>
        <v>1.0284981771349378E-4</v>
      </c>
      <c r="AY576" s="5">
        <f t="shared" si="768"/>
        <v>1.1474182788661693E-4</v>
      </c>
      <c r="AZ576" s="5">
        <f t="shared" si="769"/>
        <v>6.4004425868003764E-5</v>
      </c>
      <c r="BA576" s="5">
        <f t="shared" si="770"/>
        <v>2.3801645869663993E-5</v>
      </c>
      <c r="BB576" s="5">
        <f t="shared" si="771"/>
        <v>6.638427793335997E-6</v>
      </c>
      <c r="BC576" s="5">
        <f t="shared" si="772"/>
        <v>1.4811992013881017E-6</v>
      </c>
      <c r="BD576" s="5">
        <f t="shared" si="773"/>
        <v>3.5395733922315446E-4</v>
      </c>
      <c r="BE576" s="5">
        <f t="shared" si="774"/>
        <v>3.2137438628986617E-4</v>
      </c>
      <c r="BF576" s="5">
        <f t="shared" si="775"/>
        <v>1.4589540139196502E-4</v>
      </c>
      <c r="BG576" s="5">
        <f t="shared" si="776"/>
        <v>4.4155081125276744E-5</v>
      </c>
      <c r="BH576" s="5">
        <f t="shared" si="777"/>
        <v>1.0022614681022831E-5</v>
      </c>
      <c r="BI576" s="5">
        <f t="shared" si="778"/>
        <v>1.8199999181838185E-6</v>
      </c>
      <c r="BJ576" s="8">
        <f t="shared" si="779"/>
        <v>0.29391746927631313</v>
      </c>
      <c r="BK576" s="8">
        <f t="shared" si="780"/>
        <v>0.30416155439451437</v>
      </c>
      <c r="BL576" s="8">
        <f t="shared" si="781"/>
        <v>0.37123767366775845</v>
      </c>
      <c r="BM576" s="8">
        <f t="shared" si="782"/>
        <v>0.32949553497366357</v>
      </c>
      <c r="BN576" s="8">
        <f t="shared" si="783"/>
        <v>0.67029655348661088</v>
      </c>
    </row>
    <row r="577" spans="1:66" x14ac:dyDescent="0.25">
      <c r="A577" t="s">
        <v>13</v>
      </c>
      <c r="B577" t="s">
        <v>51</v>
      </c>
      <c r="C577" t="s">
        <v>14</v>
      </c>
      <c r="D577" t="s">
        <v>501</v>
      </c>
      <c r="E577">
        <f>VLOOKUP(A577,home!$A$2:$E$405,3,FALSE)</f>
        <v>1.62686567164179</v>
      </c>
      <c r="F577">
        <f>VLOOKUP(B577,home!$B$2:$E$405,3,FALSE)</f>
        <v>1.39</v>
      </c>
      <c r="G577">
        <f>VLOOKUP(C577,away!$B$2:$E$405,4,FALSE)</f>
        <v>0.86</v>
      </c>
      <c r="H577">
        <f>VLOOKUP(A577,away!$A$2:$E$405,3,FALSE)</f>
        <v>1.3582089552238801</v>
      </c>
      <c r="I577">
        <f>VLOOKUP(C577,away!$B$2:$E$405,3,FALSE)</f>
        <v>0.7</v>
      </c>
      <c r="J577">
        <f>VLOOKUP(B577,home!$B$2:$E$405,4,FALSE)</f>
        <v>0.83</v>
      </c>
      <c r="K577" s="3">
        <f t="shared" si="728"/>
        <v>1.9447552238805954</v>
      </c>
      <c r="L577" s="3">
        <f t="shared" si="729"/>
        <v>0.78911940298507421</v>
      </c>
      <c r="M577" s="5">
        <f t="shared" si="730"/>
        <v>6.4967078184446664E-2</v>
      </c>
      <c r="N577" s="5">
        <f t="shared" si="731"/>
        <v>0.12634506467946172</v>
      </c>
      <c r="O577" s="5">
        <f t="shared" si="732"/>
        <v>5.1266781950595183E-2</v>
      </c>
      <c r="P577" s="5">
        <f t="shared" si="733"/>
        <v>9.97013420099674E-2</v>
      </c>
      <c r="Q577" s="5">
        <f t="shared" si="734"/>
        <v>0.12285511227345747</v>
      </c>
      <c r="R577" s="5">
        <f t="shared" si="735"/>
        <v>2.0227806182909827E-2</v>
      </c>
      <c r="S577" s="5">
        <f t="shared" si="736"/>
        <v>3.8251518601340802E-2</v>
      </c>
      <c r="T577" s="5">
        <f t="shared" si="737"/>
        <v>9.6947352850895008E-2</v>
      </c>
      <c r="U577" s="5">
        <f t="shared" si="738"/>
        <v>3.9338131741858087E-2</v>
      </c>
      <c r="V577" s="5">
        <f t="shared" si="739"/>
        <v>6.5224962910281617E-3</v>
      </c>
      <c r="W577" s="5">
        <f t="shared" si="740"/>
        <v>7.9641040458081139E-2</v>
      </c>
      <c r="X577" s="5">
        <f t="shared" si="741"/>
        <v>6.2846290299391122E-2</v>
      </c>
      <c r="Y577" s="5">
        <f t="shared" si="742"/>
        <v>2.479661354044109E-2</v>
      </c>
      <c r="Z577" s="5">
        <f t="shared" si="743"/>
        <v>5.3207181129185325E-3</v>
      </c>
      <c r="AA577" s="5">
        <f t="shared" si="744"/>
        <v>1.0347494344894419E-2</v>
      </c>
      <c r="AB577" s="5">
        <f t="shared" si="745"/>
        <v>1.0061671840654172E-2</v>
      </c>
      <c r="AC577" s="5">
        <f t="shared" si="746"/>
        <v>6.2560689548816985E-4</v>
      </c>
      <c r="AD577" s="5">
        <f t="shared" si="747"/>
        <v>3.8720582366534764E-2</v>
      </c>
      <c r="AE577" s="5">
        <f t="shared" si="748"/>
        <v>3.0555162840314301E-2</v>
      </c>
      <c r="AF577" s="5">
        <f t="shared" si="749"/>
        <v>1.2055835929330273E-2</v>
      </c>
      <c r="AG577" s="5">
        <f t="shared" si="750"/>
        <v>3.1711646836797046E-3</v>
      </c>
      <c r="AH577" s="5">
        <f t="shared" si="751"/>
        <v>1.0496704751795354E-3</v>
      </c>
      <c r="AI577" s="5">
        <f t="shared" si="752"/>
        <v>2.0413521399586282E-3</v>
      </c>
      <c r="AJ577" s="5">
        <f t="shared" si="753"/>
        <v>1.9849651189821878E-3</v>
      </c>
      <c r="AK577" s="5">
        <f t="shared" si="754"/>
        <v>1.2867570947871255E-3</v>
      </c>
      <c r="AL577" s="5">
        <f t="shared" si="755"/>
        <v>3.8403356773272598E-5</v>
      </c>
      <c r="AM577" s="5">
        <f t="shared" si="756"/>
        <v>1.5060410965803473E-2</v>
      </c>
      <c r="AN577" s="5">
        <f t="shared" si="757"/>
        <v>1.1884462510044701E-2</v>
      </c>
      <c r="AO577" s="5">
        <f t="shared" si="758"/>
        <v>4.6891299803624858E-3</v>
      </c>
      <c r="AP577" s="5">
        <f t="shared" si="759"/>
        <v>1.2334278168743527E-3</v>
      </c>
      <c r="AQ577" s="5">
        <f t="shared" si="760"/>
        <v>2.4333045561926808E-4</v>
      </c>
      <c r="AR577" s="5">
        <f t="shared" si="761"/>
        <v>1.6566306774094689E-4</v>
      </c>
      <c r="AS577" s="5">
        <f t="shared" si="762"/>
        <v>3.2217411639329138E-4</v>
      </c>
      <c r="AT577" s="5">
        <f t="shared" si="763"/>
        <v>3.1327489792748426E-4</v>
      </c>
      <c r="AU577" s="5">
        <f t="shared" si="764"/>
        <v>2.0308099808504507E-4</v>
      </c>
      <c r="AV577" s="5">
        <f t="shared" si="765"/>
        <v>9.8735707974194104E-5</v>
      </c>
      <c r="AW577" s="5">
        <f t="shared" si="766"/>
        <v>1.6370967825308863E-6</v>
      </c>
      <c r="AX577" s="5">
        <f t="shared" si="767"/>
        <v>4.8814688165891486E-3</v>
      </c>
      <c r="AY577" s="5">
        <f t="shared" si="768"/>
        <v>3.852061758237085E-3</v>
      </c>
      <c r="AZ577" s="5">
        <f t="shared" si="769"/>
        <v>1.519868337460842E-3</v>
      </c>
      <c r="BA577" s="5">
        <f t="shared" si="770"/>
        <v>3.9978586502433905E-4</v>
      </c>
      <c r="BB577" s="5">
        <f t="shared" si="771"/>
        <v>7.8869695782469448E-5</v>
      </c>
      <c r="BC577" s="5">
        <f t="shared" si="772"/>
        <v>1.2447521449895346E-5</v>
      </c>
      <c r="BD577" s="5">
        <f t="shared" si="773"/>
        <v>2.1787990185401978E-5</v>
      </c>
      <c r="BE577" s="5">
        <f t="shared" si="774"/>
        <v>4.2372307730919631E-5</v>
      </c>
      <c r="BF577" s="5">
        <f t="shared" si="775"/>
        <v>4.1201883403791058E-5</v>
      </c>
      <c r="BG577" s="5">
        <f t="shared" si="776"/>
        <v>2.6709192661080616E-5</v>
      </c>
      <c r="BH577" s="5">
        <f t="shared" si="777"/>
        <v>1.2985710488317441E-5</v>
      </c>
      <c r="BI577" s="5">
        <f t="shared" si="778"/>
        <v>5.0508056615912774E-6</v>
      </c>
      <c r="BJ577" s="8">
        <f t="shared" si="779"/>
        <v>0.64178948364483468</v>
      </c>
      <c r="BK577" s="8">
        <f t="shared" si="780"/>
        <v>0.21395850709728154</v>
      </c>
      <c r="BL577" s="8">
        <f t="shared" si="781"/>
        <v>0.13885766756807122</v>
      </c>
      <c r="BM577" s="8">
        <f t="shared" si="782"/>
        <v>0.51071276648081332</v>
      </c>
      <c r="BN577" s="8">
        <f t="shared" si="783"/>
        <v>0.48536318528083822</v>
      </c>
    </row>
    <row r="578" spans="1:66" x14ac:dyDescent="0.25">
      <c r="A578" t="s">
        <v>13</v>
      </c>
      <c r="B578" t="s">
        <v>55</v>
      </c>
      <c r="C578" t="s">
        <v>62</v>
      </c>
      <c r="D578" t="s">
        <v>501</v>
      </c>
      <c r="E578">
        <f>VLOOKUP(A578,home!$A$2:$E$405,3,FALSE)</f>
        <v>1.62686567164179</v>
      </c>
      <c r="F578">
        <f>VLOOKUP(B578,home!$B$2:$E$405,3,FALSE)</f>
        <v>1.07</v>
      </c>
      <c r="G578">
        <f>VLOOKUP(C578,away!$B$2:$E$405,4,FALSE)</f>
        <v>1.19</v>
      </c>
      <c r="H578">
        <f>VLOOKUP(A578,away!$A$2:$E$405,3,FALSE)</f>
        <v>1.3582089552238801</v>
      </c>
      <c r="I578">
        <f>VLOOKUP(C578,away!$B$2:$E$405,3,FALSE)</f>
        <v>1.1499999999999999</v>
      </c>
      <c r="J578">
        <f>VLOOKUP(B578,home!$B$2:$E$405,4,FALSE)</f>
        <v>1.03</v>
      </c>
      <c r="K578" s="3">
        <f t="shared" si="728"/>
        <v>2.0714880597014913</v>
      </c>
      <c r="L578" s="3">
        <f t="shared" si="729"/>
        <v>1.6087985074626858</v>
      </c>
      <c r="M578" s="5">
        <f t="shared" si="730"/>
        <v>2.5215747794422327E-2</v>
      </c>
      <c r="N578" s="5">
        <f t="shared" si="731"/>
        <v>5.2234120472590052E-2</v>
      </c>
      <c r="O578" s="5">
        <f t="shared" si="732"/>
        <v>4.0567057416222151E-2</v>
      </c>
      <c r="P578" s="5">
        <f t="shared" si="733"/>
        <v>8.4034175054928995E-2</v>
      </c>
      <c r="Q578" s="5">
        <f t="shared" si="734"/>
        <v>5.4101178433989774E-2</v>
      </c>
      <c r="R578" s="5">
        <f t="shared" si="735"/>
        <v>3.263211071168564E-2</v>
      </c>
      <c r="S578" s="5">
        <f t="shared" si="736"/>
        <v>7.0013217878119996E-2</v>
      </c>
      <c r="T578" s="5">
        <f t="shared" si="737"/>
        <v>8.7037895116575198E-2</v>
      </c>
      <c r="U578" s="5">
        <f t="shared" si="738"/>
        <v>6.7597027702113927E-2</v>
      </c>
      <c r="V578" s="5">
        <f t="shared" si="739"/>
        <v>2.5925170322113989E-2</v>
      </c>
      <c r="W578" s="5">
        <f t="shared" si="740"/>
        <v>3.7356648380596547E-2</v>
      </c>
      <c r="X578" s="5">
        <f t="shared" si="741"/>
        <v>6.009932015851209E-2</v>
      </c>
      <c r="Y578" s="5">
        <f t="shared" si="742"/>
        <v>4.8343848285268186E-2</v>
      </c>
      <c r="Z578" s="5">
        <f t="shared" si="743"/>
        <v>1.7499497002772323E-2</v>
      </c>
      <c r="AA578" s="5">
        <f t="shared" si="744"/>
        <v>3.62499990920249E-2</v>
      </c>
      <c r="AB578" s="5">
        <f t="shared" si="745"/>
        <v>3.7545720141659751E-2</v>
      </c>
      <c r="AC578" s="5">
        <f t="shared" si="746"/>
        <v>5.3999000915493376E-3</v>
      </c>
      <c r="AD578" s="5">
        <f t="shared" si="747"/>
        <v>1.9345962767718196E-2</v>
      </c>
      <c r="AE578" s="5">
        <f t="shared" si="748"/>
        <v>3.1123756026133726E-2</v>
      </c>
      <c r="AF578" s="5">
        <f t="shared" si="749"/>
        <v>2.503592612073836E-2</v>
      </c>
      <c r="AG578" s="5">
        <f t="shared" si="750"/>
        <v>1.3425920191996645E-2</v>
      </c>
      <c r="AH578" s="5">
        <f t="shared" si="751"/>
        <v>7.0382911648519692E-3</v>
      </c>
      <c r="AI578" s="5">
        <f t="shared" si="752"/>
        <v>1.4579736108693352E-2</v>
      </c>
      <c r="AJ578" s="5">
        <f t="shared" si="753"/>
        <v>1.5100874631378488E-2</v>
      </c>
      <c r="AK578" s="5">
        <f t="shared" si="754"/>
        <v>1.0427093829983232E-2</v>
      </c>
      <c r="AL578" s="5">
        <f t="shared" si="755"/>
        <v>7.1982977189002147E-4</v>
      </c>
      <c r="AM578" s="5">
        <f t="shared" si="756"/>
        <v>8.0149861753515666E-3</v>
      </c>
      <c r="AN578" s="5">
        <f t="shared" si="757"/>
        <v>1.2894497796239662E-2</v>
      </c>
      <c r="AO578" s="5">
        <f t="shared" si="758"/>
        <v>1.0372324404535631E-2</v>
      </c>
      <c r="AP578" s="5">
        <f t="shared" si="759"/>
        <v>5.5623266736452379E-3</v>
      </c>
      <c r="AQ578" s="5">
        <f t="shared" si="760"/>
        <v>2.2371657126450872E-3</v>
      </c>
      <c r="AR578" s="5">
        <f t="shared" si="761"/>
        <v>2.2646384642203282E-3</v>
      </c>
      <c r="AS578" s="5">
        <f t="shared" si="762"/>
        <v>4.691171538173132E-3</v>
      </c>
      <c r="AT578" s="5">
        <f t="shared" si="763"/>
        <v>4.858852913668563E-3</v>
      </c>
      <c r="AU578" s="5">
        <f t="shared" si="764"/>
        <v>3.3550185981700764E-3</v>
      </c>
      <c r="AV578" s="5">
        <f t="shared" si="765"/>
        <v>1.7374702415464368E-3</v>
      </c>
      <c r="AW578" s="5">
        <f t="shared" si="766"/>
        <v>6.6636379546444516E-5</v>
      </c>
      <c r="AX578" s="5">
        <f t="shared" si="767"/>
        <v>2.7671580268188818E-3</v>
      </c>
      <c r="AY578" s="5">
        <f t="shared" si="768"/>
        <v>4.4517997034596076E-3</v>
      </c>
      <c r="AZ578" s="5">
        <f t="shared" si="769"/>
        <v>3.5810243592243225E-3</v>
      </c>
      <c r="BA578" s="5">
        <f t="shared" si="770"/>
        <v>1.9203822147692033E-3</v>
      </c>
      <c r="BB578" s="5">
        <f t="shared" si="771"/>
        <v>7.7237701021964575E-4</v>
      </c>
      <c r="BC578" s="5">
        <f t="shared" si="772"/>
        <v>2.485197962479712E-4</v>
      </c>
      <c r="BD578" s="5">
        <f t="shared" si="773"/>
        <v>6.0722449686337581E-4</v>
      </c>
      <c r="BE578" s="5">
        <f t="shared" si="774"/>
        <v>1.2578582948107285E-3</v>
      </c>
      <c r="BF578" s="5">
        <f t="shared" si="775"/>
        <v>1.3028192192484516E-3</v>
      </c>
      <c r="BG578" s="5">
        <f t="shared" si="776"/>
        <v>8.9959148554092901E-4</v>
      </c>
      <c r="BH578" s="5">
        <f t="shared" si="777"/>
        <v>4.6587325522679017E-4</v>
      </c>
      <c r="BI578" s="5">
        <f t="shared" si="778"/>
        <v>1.9301017710731213E-4</v>
      </c>
      <c r="BJ578" s="8">
        <f t="shared" si="779"/>
        <v>0.48092713782727553</v>
      </c>
      <c r="BK578" s="8">
        <f t="shared" si="780"/>
        <v>0.21575984061648429</v>
      </c>
      <c r="BL578" s="8">
        <f t="shared" si="781"/>
        <v>0.28337143948318949</v>
      </c>
      <c r="BM578" s="8">
        <f t="shared" si="782"/>
        <v>0.7043883617219695</v>
      </c>
      <c r="BN578" s="8">
        <f t="shared" si="783"/>
        <v>0.28878438988383892</v>
      </c>
    </row>
    <row r="579" spans="1:66" x14ac:dyDescent="0.25">
      <c r="A579" t="s">
        <v>13</v>
      </c>
      <c r="B579" t="s">
        <v>61</v>
      </c>
      <c r="C579" t="s">
        <v>59</v>
      </c>
      <c r="D579" t="s">
        <v>501</v>
      </c>
      <c r="E579">
        <f>VLOOKUP(A579,home!$A$2:$E$405,3,FALSE)</f>
        <v>1.62686567164179</v>
      </c>
      <c r="F579">
        <f>VLOOKUP(B579,home!$B$2:$E$405,3,FALSE)</f>
        <v>1.02</v>
      </c>
      <c r="G579">
        <f>VLOOKUP(C579,away!$B$2:$E$405,4,FALSE)</f>
        <v>0.73</v>
      </c>
      <c r="H579">
        <f>VLOOKUP(A579,away!$A$2:$E$405,3,FALSE)</f>
        <v>1.3582089552238801</v>
      </c>
      <c r="I579">
        <f>VLOOKUP(C579,away!$B$2:$E$405,3,FALSE)</f>
        <v>1.04</v>
      </c>
      <c r="J579">
        <f>VLOOKUP(B579,home!$B$2:$E$405,4,FALSE)</f>
        <v>1.1299999999999999</v>
      </c>
      <c r="K579" s="3">
        <f t="shared" si="728"/>
        <v>1.2113641791044767</v>
      </c>
      <c r="L579" s="3">
        <f t="shared" si="729"/>
        <v>1.5961671641791038</v>
      </c>
      <c r="M579" s="5">
        <f t="shared" si="730"/>
        <v>6.035380145487728E-2</v>
      </c>
      <c r="N579" s="5">
        <f t="shared" si="731"/>
        <v>7.311043315522199E-2</v>
      </c>
      <c r="O579" s="5">
        <f t="shared" si="732"/>
        <v>9.6334756115660128E-2</v>
      </c>
      <c r="P579" s="5">
        <f t="shared" si="733"/>
        <v>0.11669647276127661</v>
      </c>
      <c r="Q579" s="5">
        <f t="shared" si="734"/>
        <v>4.4281679921524118E-2</v>
      </c>
      <c r="R579" s="5">
        <f t="shared" si="735"/>
        <v>7.6883187240509424E-2</v>
      </c>
      <c r="S579" s="5">
        <f t="shared" si="736"/>
        <v>5.6409316508027871E-2</v>
      </c>
      <c r="T579" s="5">
        <f t="shared" si="737"/>
        <v>7.0680963465425906E-2</v>
      </c>
      <c r="U579" s="5">
        <f t="shared" si="738"/>
        <v>9.3133538998535478E-2</v>
      </c>
      <c r="V579" s="5">
        <f t="shared" si="739"/>
        <v>1.2118850490640818E-2</v>
      </c>
      <c r="W579" s="5">
        <f t="shared" si="740"/>
        <v>1.7880413615834746E-2</v>
      </c>
      <c r="X579" s="5">
        <f t="shared" si="741"/>
        <v>2.8540129095536378E-2</v>
      </c>
      <c r="Y579" s="5">
        <f t="shared" si="742"/>
        <v>2.2777408461863921E-2</v>
      </c>
      <c r="Z579" s="5">
        <f t="shared" si="743"/>
        <v>4.0906139650244998E-2</v>
      </c>
      <c r="AA579" s="5">
        <f t="shared" si="744"/>
        <v>4.9552232277752115E-2</v>
      </c>
      <c r="AB579" s="5">
        <f t="shared" si="745"/>
        <v>3.0012899587966782E-2</v>
      </c>
      <c r="AC579" s="5">
        <f t="shared" si="746"/>
        <v>1.4645174289853755E-3</v>
      </c>
      <c r="AD579" s="5">
        <f t="shared" si="747"/>
        <v>5.4149231404485446E-3</v>
      </c>
      <c r="AE579" s="5">
        <f t="shared" si="748"/>
        <v>8.6431225133375596E-3</v>
      </c>
      <c r="AF579" s="5">
        <f t="shared" si="749"/>
        <v>6.897934175883292E-3</v>
      </c>
      <c r="AG579" s="5">
        <f t="shared" si="750"/>
        <v>3.6700853440712528E-3</v>
      </c>
      <c r="AH579" s="5">
        <f t="shared" si="751"/>
        <v>1.6323259230761486E-2</v>
      </c>
      <c r="AI579" s="5">
        <f t="shared" si="752"/>
        <v>1.9773411518380961E-2</v>
      </c>
      <c r="AJ579" s="5">
        <f t="shared" si="753"/>
        <v>1.1976401206029283E-2</v>
      </c>
      <c r="AK579" s="5">
        <f t="shared" si="754"/>
        <v>4.8359278051891743E-3</v>
      </c>
      <c r="AL579" s="5">
        <f t="shared" si="755"/>
        <v>1.1326810516668485E-4</v>
      </c>
      <c r="AM579" s="5">
        <f t="shared" si="756"/>
        <v>1.3118887849886559E-3</v>
      </c>
      <c r="AN579" s="5">
        <f t="shared" si="757"/>
        <v>2.0939938016537128E-3</v>
      </c>
      <c r="AO579" s="5">
        <f t="shared" si="758"/>
        <v>1.6711820740971139E-3</v>
      </c>
      <c r="AP579" s="5">
        <f t="shared" si="759"/>
        <v>8.8916198401284773E-4</v>
      </c>
      <c r="AQ579" s="5">
        <f t="shared" si="760"/>
        <v>3.5481279062941321E-4</v>
      </c>
      <c r="AR579" s="5">
        <f t="shared" si="761"/>
        <v>5.2109300793049852E-3</v>
      </c>
      <c r="AS579" s="5">
        <f t="shared" si="762"/>
        <v>6.3123340378881095E-3</v>
      </c>
      <c r="AT579" s="5">
        <f t="shared" si="763"/>
        <v>3.8232676700197896E-3</v>
      </c>
      <c r="AU579" s="5">
        <f t="shared" si="764"/>
        <v>1.5437898341967354E-3</v>
      </c>
      <c r="AV579" s="5">
        <f t="shared" si="765"/>
        <v>4.6752292630289149E-4</v>
      </c>
      <c r="AW579" s="5">
        <f t="shared" si="766"/>
        <v>6.0835661414098212E-6</v>
      </c>
      <c r="AX579" s="5">
        <f t="shared" si="767"/>
        <v>2.6486251351735856E-4</v>
      </c>
      <c r="AY579" s="5">
        <f t="shared" si="768"/>
        <v>4.227648470983517E-4</v>
      </c>
      <c r="AZ579" s="5">
        <f t="shared" si="769"/>
        <v>3.3740168355379433E-4</v>
      </c>
      <c r="BA579" s="5">
        <f t="shared" si="770"/>
        <v>1.7951649614243842E-4</v>
      </c>
      <c r="BB579" s="5">
        <f t="shared" si="771"/>
        <v>7.1634584142761233E-5</v>
      </c>
      <c r="BC579" s="5">
        <f t="shared" si="772"/>
        <v>2.2868154205660108E-5</v>
      </c>
      <c r="BD579" s="5">
        <f t="shared" si="773"/>
        <v>1.3862525812366382E-3</v>
      </c>
      <c r="BE579" s="5">
        <f t="shared" si="774"/>
        <v>1.6792567201011821E-3</v>
      </c>
      <c r="BF579" s="5">
        <f t="shared" si="775"/>
        <v>1.0170957191255226E-3</v>
      </c>
      <c r="BG579" s="5">
        <f t="shared" si="776"/>
        <v>4.106911069563886E-4</v>
      </c>
      <c r="BH579" s="5">
        <f t="shared" si="777"/>
        <v>1.2437412391093372E-4</v>
      </c>
      <c r="BI579" s="5">
        <f t="shared" si="778"/>
        <v>3.0132471702641301E-5</v>
      </c>
      <c r="BJ579" s="8">
        <f t="shared" si="779"/>
        <v>0.28951718060318987</v>
      </c>
      <c r="BK579" s="8">
        <f t="shared" si="780"/>
        <v>0.24757899159607299</v>
      </c>
      <c r="BL579" s="8">
        <f t="shared" si="781"/>
        <v>0.42083126125153059</v>
      </c>
      <c r="BM579" s="8">
        <f t="shared" si="782"/>
        <v>0.53075656117101222</v>
      </c>
      <c r="BN579" s="8">
        <f t="shared" si="783"/>
        <v>0.46766033064906948</v>
      </c>
    </row>
    <row r="580" spans="1:66" x14ac:dyDescent="0.25">
      <c r="A580" t="s">
        <v>13</v>
      </c>
      <c r="B580" t="s">
        <v>57</v>
      </c>
      <c r="C580" t="s">
        <v>52</v>
      </c>
      <c r="D580" t="s">
        <v>501</v>
      </c>
      <c r="E580">
        <f>VLOOKUP(A580,home!$A$2:$E$405,3,FALSE)</f>
        <v>1.62686567164179</v>
      </c>
      <c r="F580">
        <f>VLOOKUP(B580,home!$B$2:$E$405,3,FALSE)</f>
        <v>0.56999999999999995</v>
      </c>
      <c r="G580">
        <f>VLOOKUP(C580,away!$B$2:$E$405,4,FALSE)</f>
        <v>1.1100000000000001</v>
      </c>
      <c r="H580">
        <f>VLOOKUP(A580,away!$A$2:$E$405,3,FALSE)</f>
        <v>1.3582089552238801</v>
      </c>
      <c r="I580">
        <f>VLOOKUP(C580,away!$B$2:$E$405,3,FALSE)</f>
        <v>0.78</v>
      </c>
      <c r="J580">
        <f>VLOOKUP(B580,home!$B$2:$E$405,4,FALSE)</f>
        <v>1.18</v>
      </c>
      <c r="K580" s="3">
        <f t="shared" si="728"/>
        <v>1.0293179104477606</v>
      </c>
      <c r="L580" s="3">
        <f t="shared" si="729"/>
        <v>1.2500955223880592</v>
      </c>
      <c r="M580" s="5">
        <f t="shared" si="730"/>
        <v>0.10234422087205711</v>
      </c>
      <c r="N580" s="5">
        <f t="shared" si="731"/>
        <v>0.1053447395744299</v>
      </c>
      <c r="O580" s="5">
        <f t="shared" si="732"/>
        <v>0.12794005225445315</v>
      </c>
      <c r="P580" s="5">
        <f t="shared" si="733"/>
        <v>0.131690987249131</v>
      </c>
      <c r="Q580" s="5">
        <f t="shared" si="734"/>
        <v>5.4216613607707839E-2</v>
      </c>
      <c r="R580" s="5">
        <f t="shared" si="735"/>
        <v>7.9968643228693098E-2</v>
      </c>
      <c r="S580" s="5">
        <f t="shared" si="736"/>
        <v>4.2363203253877581E-2</v>
      </c>
      <c r="T580" s="5">
        <f t="shared" si="737"/>
        <v>6.777594591003909E-2</v>
      </c>
      <c r="U580" s="5">
        <f t="shared" si="738"/>
        <v>8.2313156749500835E-2</v>
      </c>
      <c r="V580" s="5">
        <f t="shared" si="739"/>
        <v>6.0567411210719676E-3</v>
      </c>
      <c r="W580" s="5">
        <f t="shared" si="740"/>
        <v>1.8602043810079818E-2</v>
      </c>
      <c r="X580" s="5">
        <f t="shared" si="741"/>
        <v>2.3254331674247293E-2</v>
      </c>
      <c r="Y580" s="5">
        <f t="shared" si="742"/>
        <v>1.4535067951051682E-2</v>
      </c>
      <c r="Z580" s="5">
        <f t="shared" si="743"/>
        <v>3.3322814277212502E-2</v>
      </c>
      <c r="AA580" s="5">
        <f t="shared" si="744"/>
        <v>3.4299769562059171E-2</v>
      </c>
      <c r="AB580" s="5">
        <f t="shared" si="745"/>
        <v>1.7652683567229221E-2</v>
      </c>
      <c r="AC580" s="5">
        <f t="shared" si="746"/>
        <v>4.8709285374763401E-4</v>
      </c>
      <c r="AD580" s="5">
        <f t="shared" si="747"/>
        <v>4.7868542161622644E-3</v>
      </c>
      <c r="AE580" s="5">
        <f t="shared" si="748"/>
        <v>5.9840250219488494E-3</v>
      </c>
      <c r="AF580" s="5">
        <f t="shared" si="749"/>
        <v>3.7403014428981827E-3</v>
      </c>
      <c r="AG580" s="5">
        <f t="shared" si="750"/>
        <v>1.558578028716206E-3</v>
      </c>
      <c r="AH580" s="5">
        <f t="shared" si="751"/>
        <v>1.0414175230328053E-2</v>
      </c>
      <c r="AI580" s="5">
        <f t="shared" si="752"/>
        <v>1.0719497087118097E-2</v>
      </c>
      <c r="AJ580" s="5">
        <f t="shared" si="753"/>
        <v>5.5168851713816268E-3</v>
      </c>
      <c r="AK580" s="5">
        <f t="shared" si="754"/>
        <v>1.8928762389289241E-3</v>
      </c>
      <c r="AL580" s="5">
        <f t="shared" si="755"/>
        <v>2.5070585616050592E-5</v>
      </c>
      <c r="AM580" s="5">
        <f t="shared" si="756"/>
        <v>9.8543895587963905E-4</v>
      </c>
      <c r="AN580" s="5">
        <f t="shared" si="757"/>
        <v>1.231892826331901E-3</v>
      </c>
      <c r="AO580" s="5">
        <f t="shared" si="758"/>
        <v>7.6999185312974028E-4</v>
      </c>
      <c r="AP580" s="5">
        <f t="shared" si="759"/>
        <v>3.2085445595759105E-4</v>
      </c>
      <c r="AQ580" s="5">
        <f t="shared" si="760"/>
        <v>1.0027467968271027E-4</v>
      </c>
      <c r="AR580" s="5">
        <f t="shared" si="761"/>
        <v>2.6037427649595463E-3</v>
      </c>
      <c r="AS580" s="5">
        <f t="shared" si="762"/>
        <v>2.6800790621716343E-3</v>
      </c>
      <c r="AT580" s="5">
        <f t="shared" si="763"/>
        <v>1.3793266900546501E-3</v>
      </c>
      <c r="AU580" s="5">
        <f t="shared" si="764"/>
        <v>4.7325522214395949E-4</v>
      </c>
      <c r="AV580" s="5">
        <f t="shared" si="765"/>
        <v>1.2178251909142778E-4</v>
      </c>
      <c r="AW580" s="5">
        <f t="shared" si="766"/>
        <v>8.960963475784268E-7</v>
      </c>
      <c r="AX580" s="5">
        <f t="shared" si="767"/>
        <v>1.6905499448997545E-4</v>
      </c>
      <c r="AY580" s="5">
        <f t="shared" si="768"/>
        <v>2.1133489164925633E-4</v>
      </c>
      <c r="AZ580" s="5">
        <f t="shared" si="769"/>
        <v>1.320944008875505E-4</v>
      </c>
      <c r="BA580" s="5">
        <f t="shared" si="770"/>
        <v>5.5043539694020087E-5</v>
      </c>
      <c r="BB580" s="5">
        <f t="shared" si="771"/>
        <v>1.720242062697097E-5</v>
      </c>
      <c r="BC580" s="5">
        <f t="shared" si="772"/>
        <v>4.300933800002478E-6</v>
      </c>
      <c r="BD580" s="5">
        <f t="shared" si="773"/>
        <v>5.4248786198770585E-4</v>
      </c>
      <c r="BE580" s="5">
        <f t="shared" si="774"/>
        <v>5.5839247254445843E-4</v>
      </c>
      <c r="BF580" s="5">
        <f t="shared" si="775"/>
        <v>2.8738168652461018E-4</v>
      </c>
      <c r="BG580" s="5">
        <f t="shared" si="776"/>
        <v>9.8602372358155041E-5</v>
      </c>
      <c r="BH580" s="5">
        <f t="shared" si="777"/>
        <v>2.5373296970222043E-5</v>
      </c>
      <c r="BI580" s="5">
        <f t="shared" si="778"/>
        <v>5.2234378037118904E-6</v>
      </c>
      <c r="BJ580" s="8">
        <f t="shared" si="779"/>
        <v>0.30379598518941059</v>
      </c>
      <c r="BK580" s="8">
        <f t="shared" si="780"/>
        <v>0.28317865082715066</v>
      </c>
      <c r="BL580" s="8">
        <f t="shared" si="781"/>
        <v>0.37949338647630226</v>
      </c>
      <c r="BM580" s="8">
        <f t="shared" si="782"/>
        <v>0.39807514118830217</v>
      </c>
      <c r="BN580" s="8">
        <f t="shared" si="783"/>
        <v>0.60150525678647204</v>
      </c>
    </row>
    <row r="581" spans="1:66" x14ac:dyDescent="0.25">
      <c r="A581" t="s">
        <v>16</v>
      </c>
      <c r="B581" t="s">
        <v>66</v>
      </c>
      <c r="C581" t="s">
        <v>68</v>
      </c>
      <c r="D581" t="s">
        <v>501</v>
      </c>
      <c r="E581">
        <f>VLOOKUP(A581,home!$A$2:$E$405,3,FALSE)</f>
        <v>1.5381679389313001</v>
      </c>
      <c r="F581">
        <f>VLOOKUP(B581,home!$B$2:$E$405,3,FALSE)</f>
        <v>1.1100000000000001</v>
      </c>
      <c r="G581">
        <f>VLOOKUP(C581,away!$B$2:$E$405,4,FALSE)</f>
        <v>1.04</v>
      </c>
      <c r="H581">
        <f>VLOOKUP(A581,away!$A$2:$E$405,3,FALSE)</f>
        <v>1.29007633587786</v>
      </c>
      <c r="I581">
        <f>VLOOKUP(C581,away!$B$2:$E$405,3,FALSE)</f>
        <v>1</v>
      </c>
      <c r="J581">
        <f>VLOOKUP(B581,home!$B$2:$E$405,4,FALSE)</f>
        <v>0.89</v>
      </c>
      <c r="K581" s="3">
        <f t="shared" si="728"/>
        <v>1.7756610687022931</v>
      </c>
      <c r="L581" s="3">
        <f t="shared" si="729"/>
        <v>1.1481679389312953</v>
      </c>
      <c r="M581" s="5">
        <f t="shared" si="730"/>
        <v>5.3727569664804659E-2</v>
      </c>
      <c r="N581" s="5">
        <f t="shared" si="731"/>
        <v>9.5401953769783929E-2</v>
      </c>
      <c r="O581" s="5">
        <f t="shared" si="732"/>
        <v>6.1688272925826355E-2</v>
      </c>
      <c r="P581" s="5">
        <f t="shared" si="733"/>
        <v>0.10953746462987154</v>
      </c>
      <c r="Q581" s="5">
        <f t="shared" si="734"/>
        <v>8.4700767593570661E-2</v>
      </c>
      <c r="R581" s="5">
        <f t="shared" si="735"/>
        <v>3.5414248590738648E-2</v>
      </c>
      <c r="S581" s="5">
        <f t="shared" si="736"/>
        <v>5.5830071192482206E-2</v>
      </c>
      <c r="T581" s="5">
        <f t="shared" si="737"/>
        <v>9.7250705753808689E-2</v>
      </c>
      <c r="U581" s="5">
        <f t="shared" si="738"/>
        <v>6.2883702499919661E-2</v>
      </c>
      <c r="V581" s="5">
        <f t="shared" si="739"/>
        <v>1.2647106063015874E-2</v>
      </c>
      <c r="W581" s="5">
        <f t="shared" si="740"/>
        <v>5.0133285168368076E-2</v>
      </c>
      <c r="X581" s="5">
        <f t="shared" si="741"/>
        <v>5.7561430703620062E-2</v>
      </c>
      <c r="Y581" s="5">
        <f t="shared" si="742"/>
        <v>3.3045094626456023E-2</v>
      </c>
      <c r="Z581" s="5">
        <f t="shared" si="743"/>
        <v>1.3553834937742971E-2</v>
      </c>
      <c r="AA581" s="5">
        <f t="shared" si="744"/>
        <v>2.4067017030567159E-2</v>
      </c>
      <c r="AB581" s="5">
        <f t="shared" si="745"/>
        <v>2.1367432590486589E-2</v>
      </c>
      <c r="AC581" s="5">
        <f t="shared" si="746"/>
        <v>1.6115235875299205E-3</v>
      </c>
      <c r="AD581" s="5">
        <f t="shared" si="747"/>
        <v>2.2254930679905315E-2</v>
      </c>
      <c r="AE581" s="5">
        <f t="shared" si="748"/>
        <v>2.5552397889805737E-2</v>
      </c>
      <c r="AF581" s="5">
        <f t="shared" si="749"/>
        <v>1.4669222009945321E-2</v>
      </c>
      <c r="AG581" s="5">
        <f t="shared" si="750"/>
        <v>5.614243466961503E-3</v>
      </c>
      <c r="AH581" s="5">
        <f t="shared" si="751"/>
        <v>3.8905196812708343E-3</v>
      </c>
      <c r="AI581" s="5">
        <f t="shared" si="752"/>
        <v>6.9082443350526731E-3</v>
      </c>
      <c r="AJ581" s="5">
        <f t="shared" si="753"/>
        <v>6.1333502594180965E-3</v>
      </c>
      <c r="AK581" s="5">
        <f t="shared" si="754"/>
        <v>3.630250425454608E-3</v>
      </c>
      <c r="AL581" s="5">
        <f t="shared" si="755"/>
        <v>1.3142020684765631E-4</v>
      </c>
      <c r="AM581" s="5">
        <f t="shared" si="756"/>
        <v>7.9034427989952312E-3</v>
      </c>
      <c r="AN581" s="5">
        <f t="shared" si="757"/>
        <v>9.0744796289837434E-3</v>
      </c>
      <c r="AO581" s="5">
        <f t="shared" si="758"/>
        <v>5.209513286242147E-3</v>
      </c>
      <c r="AP581" s="5">
        <f t="shared" si="759"/>
        <v>1.9937987108999476E-3</v>
      </c>
      <c r="AQ581" s="5">
        <f t="shared" si="760"/>
        <v>5.7230393913446694E-4</v>
      </c>
      <c r="AR581" s="5">
        <f t="shared" si="761"/>
        <v>8.9339399276327375E-4</v>
      </c>
      <c r="AS581" s="5">
        <f t="shared" si="762"/>
        <v>1.5863649319622431E-3</v>
      </c>
      <c r="AT581" s="5">
        <f t="shared" si="763"/>
        <v>1.4084232252199586E-3</v>
      </c>
      <c r="AU581" s="5">
        <f t="shared" si="764"/>
        <v>8.3362742975973407E-4</v>
      </c>
      <c r="AV581" s="5">
        <f t="shared" si="765"/>
        <v>3.7005994320667872E-4</v>
      </c>
      <c r="AW581" s="5">
        <f t="shared" si="766"/>
        <v>7.4426078067118866E-6</v>
      </c>
      <c r="AX581" s="5">
        <f t="shared" si="767"/>
        <v>2.338972614481885E-3</v>
      </c>
      <c r="AY581" s="5">
        <f t="shared" si="768"/>
        <v>2.6855333659864091E-3</v>
      </c>
      <c r="AZ581" s="5">
        <f t="shared" si="769"/>
        <v>1.5417216548779201E-3</v>
      </c>
      <c r="BA581" s="5">
        <f t="shared" si="770"/>
        <v>5.9005179162897566E-4</v>
      </c>
      <c r="BB581" s="5">
        <f t="shared" si="771"/>
        <v>1.6936963736433985E-4</v>
      </c>
      <c r="BC581" s="5">
        <f t="shared" si="772"/>
        <v>3.889295749003096E-5</v>
      </c>
      <c r="BD581" s="5">
        <f t="shared" si="773"/>
        <v>1.709610565541014E-4</v>
      </c>
      <c r="BE581" s="5">
        <f t="shared" si="774"/>
        <v>3.0356889238732879E-4</v>
      </c>
      <c r="BF581" s="5">
        <f t="shared" si="775"/>
        <v>2.6951773194062789E-4</v>
      </c>
      <c r="BG581" s="5">
        <f t="shared" si="776"/>
        <v>1.5952404797730447E-4</v>
      </c>
      <c r="BH581" s="5">
        <f t="shared" si="777"/>
        <v>7.0815160378774069E-5</v>
      </c>
      <c r="BI581" s="5">
        <f t="shared" si="778"/>
        <v>2.5148744671699671E-5</v>
      </c>
      <c r="BJ581" s="8">
        <f t="shared" si="779"/>
        <v>0.51830211204831045</v>
      </c>
      <c r="BK581" s="8">
        <f t="shared" si="780"/>
        <v>0.23617068871053823</v>
      </c>
      <c r="BL581" s="8">
        <f t="shared" si="781"/>
        <v>0.23207444349555631</v>
      </c>
      <c r="BM581" s="8">
        <f t="shared" si="782"/>
        <v>0.55695271125937273</v>
      </c>
      <c r="BN581" s="8">
        <f t="shared" si="783"/>
        <v>0.44047027717459575</v>
      </c>
    </row>
    <row r="582" spans="1:66" x14ac:dyDescent="0.25">
      <c r="A582" t="s">
        <v>16</v>
      </c>
      <c r="B582" t="s">
        <v>67</v>
      </c>
      <c r="C582" t="s">
        <v>256</v>
      </c>
      <c r="D582" t="s">
        <v>501</v>
      </c>
      <c r="E582">
        <f>VLOOKUP(A582,home!$A$2:$E$405,3,FALSE)</f>
        <v>1.5381679389313001</v>
      </c>
      <c r="F582">
        <f>VLOOKUP(B582,home!$B$2:$E$405,3,FALSE)</f>
        <v>1.21</v>
      </c>
      <c r="G582">
        <f>VLOOKUP(C582,away!$B$2:$E$405,4,FALSE)</f>
        <v>0.88</v>
      </c>
      <c r="H582">
        <f>VLOOKUP(A582,away!$A$2:$E$405,3,FALSE)</f>
        <v>1.29007633587786</v>
      </c>
      <c r="I582">
        <f>VLOOKUP(C582,away!$B$2:$E$405,3,FALSE)</f>
        <v>0.51</v>
      </c>
      <c r="J582">
        <f>VLOOKUP(B582,home!$B$2:$E$405,4,FALSE)</f>
        <v>0.93</v>
      </c>
      <c r="K582" s="3">
        <f t="shared" si="728"/>
        <v>1.6378412213740483</v>
      </c>
      <c r="L582" s="3">
        <f t="shared" si="729"/>
        <v>0.61188320610686908</v>
      </c>
      <c r="M582" s="5">
        <f t="shared" si="730"/>
        <v>0.10542827369407363</v>
      </c>
      <c r="N582" s="5">
        <f t="shared" si="731"/>
        <v>0.17267477255445898</v>
      </c>
      <c r="O582" s="5">
        <f t="shared" si="732"/>
        <v>6.4509790122242255E-2</v>
      </c>
      <c r="P582" s="5">
        <f t="shared" si="733"/>
        <v>0.10565679344439677</v>
      </c>
      <c r="Q582" s="5">
        <f t="shared" si="734"/>
        <v>0.1414069301905406</v>
      </c>
      <c r="R582" s="5">
        <f t="shared" si="735"/>
        <v>1.9736228602639416E-2</v>
      </c>
      <c r="S582" s="5">
        <f t="shared" si="736"/>
        <v>2.6471452129969403E-2</v>
      </c>
      <c r="T582" s="5">
        <f t="shared" si="737"/>
        <v>8.6524525810718206E-2</v>
      </c>
      <c r="U582" s="5">
        <f t="shared" si="738"/>
        <v>3.2324808759864362E-2</v>
      </c>
      <c r="V582" s="5">
        <f t="shared" si="739"/>
        <v>2.9476477776153327E-3</v>
      </c>
      <c r="W582" s="5">
        <f t="shared" si="740"/>
        <v>7.7200699751343263E-2</v>
      </c>
      <c r="X582" s="5">
        <f t="shared" si="741"/>
        <v>4.7237811677545691E-2</v>
      </c>
      <c r="Y582" s="5">
        <f t="shared" si="742"/>
        <v>1.4452011829364579E-2</v>
      </c>
      <c r="Z582" s="5">
        <f t="shared" si="743"/>
        <v>4.0254222779470333E-3</v>
      </c>
      <c r="AA582" s="5">
        <f t="shared" si="744"/>
        <v>6.5930025402590716E-3</v>
      </c>
      <c r="AB582" s="5">
        <f t="shared" si="745"/>
        <v>5.3991456665300622E-3</v>
      </c>
      <c r="AC582" s="5">
        <f t="shared" si="746"/>
        <v>1.8462730719302596E-4</v>
      </c>
      <c r="AD582" s="5">
        <f t="shared" si="747"/>
        <v>3.1610622092917817E-2</v>
      </c>
      <c r="AE582" s="5">
        <f t="shared" si="748"/>
        <v>1.9342008793247184E-2</v>
      </c>
      <c r="AF582" s="5">
        <f t="shared" si="749"/>
        <v>5.917525176479671E-3</v>
      </c>
      <c r="AG582" s="5">
        <f t="shared" si="750"/>
        <v>1.2069447590674991E-3</v>
      </c>
      <c r="AH582" s="5">
        <f t="shared" si="751"/>
        <v>6.1577207234106163E-4</v>
      </c>
      <c r="AI582" s="5">
        <f t="shared" si="752"/>
        <v>1.0085368830511131E-3</v>
      </c>
      <c r="AJ582" s="5">
        <f t="shared" si="753"/>
        <v>8.2591164016860565E-4</v>
      </c>
      <c r="AK582" s="5">
        <f t="shared" si="754"/>
        <v>4.5090404316026417E-4</v>
      </c>
      <c r="AL582" s="5">
        <f t="shared" si="755"/>
        <v>7.4010997531434539E-6</v>
      </c>
      <c r="AM582" s="5">
        <f t="shared" si="756"/>
        <v>1.0354635979411589E-2</v>
      </c>
      <c r="AN582" s="5">
        <f t="shared" si="757"/>
        <v>6.3358278611519037E-3</v>
      </c>
      <c r="AO582" s="5">
        <f t="shared" si="758"/>
        <v>1.9383933325114271E-3</v>
      </c>
      <c r="AP582" s="5">
        <f t="shared" si="759"/>
        <v>3.9535677566442351E-4</v>
      </c>
      <c r="AQ582" s="5">
        <f t="shared" si="760"/>
        <v>6.0478042862405397E-5</v>
      </c>
      <c r="AR582" s="5">
        <f t="shared" si="761"/>
        <v>7.5356117971023956E-5</v>
      </c>
      <c r="AS582" s="5">
        <f t="shared" si="762"/>
        <v>1.2342135629566872E-4</v>
      </c>
      <c r="AT582" s="5">
        <f t="shared" si="763"/>
        <v>1.0107229246946986E-4</v>
      </c>
      <c r="AU582" s="5">
        <f t="shared" si="764"/>
        <v>5.5180122315090514E-5</v>
      </c>
      <c r="AV582" s="5">
        <f t="shared" si="765"/>
        <v>2.2594069732029312E-5</v>
      </c>
      <c r="AW582" s="5">
        <f t="shared" si="766"/>
        <v>2.0603171987082008E-7</v>
      </c>
      <c r="AX582" s="5">
        <f t="shared" si="767"/>
        <v>2.8265416065671942E-3</v>
      </c>
      <c r="AY582" s="5">
        <f t="shared" si="768"/>
        <v>1.7295133404207953E-3</v>
      </c>
      <c r="AZ582" s="5">
        <f t="shared" si="769"/>
        <v>5.2913008387063868E-4</v>
      </c>
      <c r="BA582" s="5">
        <f t="shared" si="770"/>
        <v>1.0792193738878764E-4</v>
      </c>
      <c r="BB582" s="5">
        <f t="shared" si="771"/>
        <v>1.650890526467904E-5</v>
      </c>
      <c r="BC582" s="5">
        <f t="shared" si="772"/>
        <v>2.0203043765332764E-6</v>
      </c>
      <c r="BD582" s="5">
        <f t="shared" si="773"/>
        <v>7.6848571773129311E-6</v>
      </c>
      <c r="BE582" s="5">
        <f t="shared" si="774"/>
        <v>1.2586575865375331E-5</v>
      </c>
      <c r="BF582" s="5">
        <f t="shared" si="775"/>
        <v>1.0307406394131729E-5</v>
      </c>
      <c r="BG582" s="5">
        <f t="shared" si="776"/>
        <v>5.6272983592544622E-6</v>
      </c>
      <c r="BH582" s="5">
        <f t="shared" si="777"/>
        <v>2.3041553044393771E-6</v>
      </c>
      <c r="BI582" s="5">
        <f t="shared" si="778"/>
        <v>7.5476810761169563E-7</v>
      </c>
      <c r="BJ582" s="8">
        <f t="shared" si="779"/>
        <v>0.62187018080517398</v>
      </c>
      <c r="BK582" s="8">
        <f t="shared" si="780"/>
        <v>0.2424257087934221</v>
      </c>
      <c r="BL582" s="8">
        <f t="shared" si="781"/>
        <v>0.13188098935024764</v>
      </c>
      <c r="BM582" s="8">
        <f t="shared" si="782"/>
        <v>0.38906020530973823</v>
      </c>
      <c r="BN582" s="8">
        <f t="shared" si="783"/>
        <v>0.60941278860835169</v>
      </c>
    </row>
    <row r="583" spans="1:66" x14ac:dyDescent="0.25">
      <c r="A583" t="s">
        <v>16</v>
      </c>
      <c r="B583" t="s">
        <v>252</v>
      </c>
      <c r="C583" t="s">
        <v>63</v>
      </c>
      <c r="D583" t="s">
        <v>501</v>
      </c>
      <c r="E583">
        <f>VLOOKUP(A583,home!$A$2:$E$405,3,FALSE)</f>
        <v>1.5381679389313001</v>
      </c>
      <c r="F583">
        <f>VLOOKUP(B583,home!$B$2:$E$405,3,FALSE)</f>
        <v>1.08</v>
      </c>
      <c r="G583">
        <f>VLOOKUP(C583,away!$B$2:$E$405,4,FALSE)</f>
        <v>0.82</v>
      </c>
      <c r="H583">
        <f>VLOOKUP(A583,away!$A$2:$E$405,3,FALSE)</f>
        <v>1.29007633587786</v>
      </c>
      <c r="I583">
        <f>VLOOKUP(C583,away!$B$2:$E$405,3,FALSE)</f>
        <v>1.04</v>
      </c>
      <c r="J583">
        <f>VLOOKUP(B583,home!$B$2:$E$405,4,FALSE)</f>
        <v>0.67</v>
      </c>
      <c r="K583" s="3">
        <f t="shared" si="728"/>
        <v>1.3622015267175593</v>
      </c>
      <c r="L583" s="3">
        <f t="shared" si="729"/>
        <v>0.89892519083969291</v>
      </c>
      <c r="M583" s="5">
        <f t="shared" si="730"/>
        <v>0.10423297744269108</v>
      </c>
      <c r="N583" s="5">
        <f t="shared" si="731"/>
        <v>0.14198632100675071</v>
      </c>
      <c r="O583" s="5">
        <f t="shared" si="732"/>
        <v>9.3697649139460479E-2</v>
      </c>
      <c r="P583" s="5">
        <f t="shared" si="733"/>
        <v>0.12763508070761928</v>
      </c>
      <c r="Q583" s="5">
        <f t="shared" si="734"/>
        <v>9.6706991624202668E-2</v>
      </c>
      <c r="R583" s="5">
        <f t="shared" si="735"/>
        <v>4.2113588566960042E-2</v>
      </c>
      <c r="S583" s="5">
        <f t="shared" si="736"/>
        <v>3.9072840062055643E-2</v>
      </c>
      <c r="T583" s="5">
        <f t="shared" si="737"/>
        <v>8.6932350901318969E-2</v>
      </c>
      <c r="U583" s="5">
        <f t="shared" si="738"/>
        <v>5.7367194641468125E-2</v>
      </c>
      <c r="V583" s="5">
        <f t="shared" si="739"/>
        <v>5.3161519267827355E-3</v>
      </c>
      <c r="W583" s="5">
        <f t="shared" si="740"/>
        <v>4.3911470544917029E-2</v>
      </c>
      <c r="X583" s="5">
        <f t="shared" si="741"/>
        <v>3.9473127039641093E-2</v>
      </c>
      <c r="Y583" s="5">
        <f t="shared" si="742"/>
        <v>1.7741694128574403E-2</v>
      </c>
      <c r="Z583" s="5">
        <f t="shared" si="743"/>
        <v>1.2618988546499624E-2</v>
      </c>
      <c r="AA583" s="5">
        <f t="shared" si="744"/>
        <v>1.7189605463673183E-2</v>
      </c>
      <c r="AB583" s="5">
        <f t="shared" si="745"/>
        <v>1.1707853403144057E-2</v>
      </c>
      <c r="AC583" s="5">
        <f t="shared" si="746"/>
        <v>4.0685748939313924E-4</v>
      </c>
      <c r="AD583" s="5">
        <f t="shared" si="747"/>
        <v>1.4954068054174778E-2</v>
      </c>
      <c r="AE583" s="5">
        <f t="shared" si="748"/>
        <v>1.344258847942882E-2</v>
      </c>
      <c r="AF583" s="5">
        <f t="shared" si="749"/>
        <v>6.0419407071250026E-3</v>
      </c>
      <c r="AG583" s="5">
        <f t="shared" si="750"/>
        <v>1.8104175677314844E-3</v>
      </c>
      <c r="AH583" s="5">
        <f t="shared" si="751"/>
        <v>2.8358816718415179E-3</v>
      </c>
      <c r="AI583" s="5">
        <f t="shared" si="752"/>
        <v>3.8630423429728603E-3</v>
      </c>
      <c r="AJ583" s="5">
        <f t="shared" si="753"/>
        <v>2.6311210886861046E-3</v>
      </c>
      <c r="AK583" s="5">
        <f t="shared" si="754"/>
        <v>1.1947057213289927E-3</v>
      </c>
      <c r="AL583" s="5">
        <f t="shared" si="755"/>
        <v>1.9928160844774582E-5</v>
      </c>
      <c r="AM583" s="5">
        <f t="shared" si="756"/>
        <v>4.0740908668070348E-3</v>
      </c>
      <c r="AN583" s="5">
        <f t="shared" si="757"/>
        <v>3.662302909942764E-3</v>
      </c>
      <c r="AO583" s="5">
        <f t="shared" si="758"/>
        <v>1.6460681711165305E-3</v>
      </c>
      <c r="AP583" s="5">
        <f t="shared" si="759"/>
        <v>4.932307149520239E-4</v>
      </c>
      <c r="AQ583" s="5">
        <f t="shared" si="760"/>
        <v>1.1084437864156154E-4</v>
      </c>
      <c r="AR583" s="5">
        <f t="shared" si="761"/>
        <v>5.0984909461178492E-4</v>
      </c>
      <c r="AS583" s="5">
        <f t="shared" si="762"/>
        <v>6.9451721507573876E-4</v>
      </c>
      <c r="AT583" s="5">
        <f t="shared" si="763"/>
        <v>4.7303620535389955E-4</v>
      </c>
      <c r="AU583" s="5">
        <f t="shared" si="764"/>
        <v>2.1479021370858761E-4</v>
      </c>
      <c r="AV583" s="5">
        <f t="shared" si="765"/>
        <v>7.3146889259457229E-5</v>
      </c>
      <c r="AW583" s="5">
        <f t="shared" si="766"/>
        <v>6.7784380725798493E-7</v>
      </c>
      <c r="AX583" s="5">
        <f t="shared" si="767"/>
        <v>9.2495546645843306E-4</v>
      </c>
      <c r="AY583" s="5">
        <f t="shared" si="768"/>
        <v>8.3146576920436414E-4</v>
      </c>
      <c r="AZ583" s="5">
        <f t="shared" si="769"/>
        <v>3.7371276262935247E-4</v>
      </c>
      <c r="BA583" s="5">
        <f t="shared" si="770"/>
        <v>1.1197993882193986E-4</v>
      </c>
      <c r="BB583" s="5">
        <f t="shared" si="771"/>
        <v>2.5165396968932353E-5</v>
      </c>
      <c r="BC583" s="5">
        <f t="shared" si="772"/>
        <v>4.5243618545708301E-6</v>
      </c>
      <c r="BD583" s="5">
        <f t="shared" si="773"/>
        <v>7.6386032445557224E-5</v>
      </c>
      <c r="BE583" s="5">
        <f t="shared" si="774"/>
        <v>1.0405317001723506E-4</v>
      </c>
      <c r="BF583" s="5">
        <f t="shared" si="775"/>
        <v>7.0870693528639713E-5</v>
      </c>
      <c r="BG583" s="5">
        <f t="shared" si="776"/>
        <v>3.2180055641415087E-5</v>
      </c>
      <c r="BH583" s="5">
        <f t="shared" si="777"/>
        <v>1.095893023114791E-5</v>
      </c>
      <c r="BI583" s="5">
        <f t="shared" si="778"/>
        <v>2.9856542984121811E-6</v>
      </c>
      <c r="BJ583" s="8">
        <f t="shared" si="779"/>
        <v>0.47525931079126238</v>
      </c>
      <c r="BK583" s="8">
        <f t="shared" si="780"/>
        <v>0.277515301558591</v>
      </c>
      <c r="BL583" s="8">
        <f t="shared" si="781"/>
        <v>0.23486341619370726</v>
      </c>
      <c r="BM583" s="8">
        <f t="shared" si="782"/>
        <v>0.39305362067697885</v>
      </c>
      <c r="BN583" s="8">
        <f t="shared" si="783"/>
        <v>0.60637260848768426</v>
      </c>
    </row>
    <row r="584" spans="1:66" x14ac:dyDescent="0.25">
      <c r="A584" t="s">
        <v>16</v>
      </c>
      <c r="B584" t="s">
        <v>18</v>
      </c>
      <c r="C584" t="s">
        <v>323</v>
      </c>
      <c r="D584" t="s">
        <v>501</v>
      </c>
      <c r="E584">
        <f>VLOOKUP(A584,home!$A$2:$E$405,3,FALSE)</f>
        <v>1.5381679389313001</v>
      </c>
      <c r="F584">
        <f>VLOOKUP(B584,home!$B$2:$E$405,3,FALSE)</f>
        <v>1.21</v>
      </c>
      <c r="G584">
        <f>VLOOKUP(C584,away!$B$2:$E$405,4,FALSE)</f>
        <v>0.91</v>
      </c>
      <c r="H584">
        <f>VLOOKUP(A584,away!$A$2:$E$405,3,FALSE)</f>
        <v>1.29007633587786</v>
      </c>
      <c r="I584">
        <f>VLOOKUP(C584,away!$B$2:$E$405,3,FALSE)</f>
        <v>0.65</v>
      </c>
      <c r="J584">
        <f>VLOOKUP(B584,home!$B$2:$E$405,4,FALSE)</f>
        <v>1.0900000000000001</v>
      </c>
      <c r="K584" s="3">
        <f t="shared" si="728"/>
        <v>1.6936767175572547</v>
      </c>
      <c r="L584" s="3">
        <f t="shared" si="729"/>
        <v>0.91401908396946396</v>
      </c>
      <c r="M584" s="5">
        <f t="shared" si="730"/>
        <v>7.3704177306151503E-2</v>
      </c>
      <c r="N584" s="5">
        <f t="shared" si="731"/>
        <v>0.12483104909014056</v>
      </c>
      <c r="O584" s="5">
        <f t="shared" si="732"/>
        <v>6.7367024626091537E-2</v>
      </c>
      <c r="P584" s="5">
        <f t="shared" si="733"/>
        <v>0.11409796114031746</v>
      </c>
      <c r="Q584" s="5">
        <f t="shared" si="734"/>
        <v>0.10571172073610892</v>
      </c>
      <c r="R584" s="5">
        <f t="shared" si="735"/>
        <v>3.0787373069244256E-2</v>
      </c>
      <c r="S584" s="5">
        <f t="shared" si="736"/>
        <v>4.415741825019618E-2</v>
      </c>
      <c r="T584" s="5">
        <f t="shared" si="737"/>
        <v>9.6622530152054062E-2</v>
      </c>
      <c r="U584" s="5">
        <f t="shared" si="738"/>
        <v>5.2143856962128227E-2</v>
      </c>
      <c r="V584" s="5">
        <f t="shared" si="739"/>
        <v>7.5953352015731774E-3</v>
      </c>
      <c r="W584" s="5">
        <f t="shared" si="740"/>
        <v>5.9680493394554064E-2</v>
      </c>
      <c r="X584" s="5">
        <f t="shared" si="741"/>
        <v>5.4549109903335946E-2</v>
      </c>
      <c r="Y584" s="5">
        <f t="shared" si="742"/>
        <v>2.4929463732598366E-2</v>
      </c>
      <c r="Z584" s="5">
        <f t="shared" si="743"/>
        <v>9.3800821768589265E-3</v>
      </c>
      <c r="AA584" s="5">
        <f t="shared" si="744"/>
        <v>1.5886826791719731E-2</v>
      </c>
      <c r="AB584" s="5">
        <f t="shared" si="745"/>
        <v>1.3453574326500267E-2</v>
      </c>
      <c r="AC584" s="5">
        <f t="shared" si="746"/>
        <v>7.3487376525914092E-4</v>
      </c>
      <c r="AD584" s="5">
        <f t="shared" si="747"/>
        <v>2.5269865538671443E-2</v>
      </c>
      <c r="AE584" s="5">
        <f t="shared" si="748"/>
        <v>2.3097139351687997E-2</v>
      </c>
      <c r="AF584" s="5">
        <f t="shared" si="749"/>
        <v>1.0555613076272461E-2</v>
      </c>
      <c r="AG584" s="5">
        <f t="shared" si="750"/>
        <v>3.2160105982368833E-3</v>
      </c>
      <c r="AH584" s="5">
        <f t="shared" si="751"/>
        <v>2.1433935297127229E-3</v>
      </c>
      <c r="AI584" s="5">
        <f t="shared" si="752"/>
        <v>3.6302157178373022E-3</v>
      </c>
      <c r="AJ584" s="5">
        <f t="shared" si="753"/>
        <v>3.0742059205057181E-3</v>
      </c>
      <c r="AK584" s="5">
        <f t="shared" si="754"/>
        <v>1.735570330845735E-3</v>
      </c>
      <c r="AL584" s="5">
        <f t="shared" si="755"/>
        <v>4.5504936830535995E-5</v>
      </c>
      <c r="AM584" s="5">
        <f t="shared" si="756"/>
        <v>8.5597965837300432E-3</v>
      </c>
      <c r="AN584" s="5">
        <f t="shared" si="757"/>
        <v>7.8238174324258801E-3</v>
      </c>
      <c r="AO584" s="5">
        <f t="shared" si="758"/>
        <v>3.5755592213651132E-3</v>
      </c>
      <c r="AP584" s="5">
        <f t="shared" si="759"/>
        <v>1.0893764547302367E-3</v>
      </c>
      <c r="AQ584" s="5">
        <f t="shared" si="760"/>
        <v>2.4892771731260832E-4</v>
      </c>
      <c r="AR584" s="5">
        <f t="shared" si="761"/>
        <v>3.9182051812281985E-4</v>
      </c>
      <c r="AS584" s="5">
        <f t="shared" si="762"/>
        <v>6.6361728900584034E-4</v>
      </c>
      <c r="AT584" s="5">
        <f t="shared" si="763"/>
        <v>5.6197657587882797E-4</v>
      </c>
      <c r="AU584" s="5">
        <f t="shared" si="764"/>
        <v>3.172688807928397E-4</v>
      </c>
      <c r="AV584" s="5">
        <f t="shared" si="765"/>
        <v>1.343377291510702E-4</v>
      </c>
      <c r="AW584" s="5">
        <f t="shared" si="766"/>
        <v>1.9567790772776789E-6</v>
      </c>
      <c r="AX584" s="5">
        <f t="shared" si="767"/>
        <v>2.4162546968149509E-3</v>
      </c>
      <c r="AY584" s="5">
        <f t="shared" si="768"/>
        <v>2.2085029046197157E-3</v>
      </c>
      <c r="AZ584" s="5">
        <f t="shared" si="769"/>
        <v>1.0093069009122066E-3</v>
      </c>
      <c r="BA584" s="5">
        <f t="shared" si="770"/>
        <v>3.0750858967194453E-4</v>
      </c>
      <c r="BB584" s="5">
        <f t="shared" si="771"/>
        <v>7.0267179861173125E-5</v>
      </c>
      <c r="BC584" s="5">
        <f t="shared" si="772"/>
        <v>1.2845108673965407E-5</v>
      </c>
      <c r="BD584" s="5">
        <f t="shared" si="773"/>
        <v>5.9688571842510066E-5</v>
      </c>
      <c r="BE584" s="5">
        <f t="shared" si="774"/>
        <v>1.0109314443390282E-4</v>
      </c>
      <c r="BF584" s="5">
        <f t="shared" si="775"/>
        <v>8.5609552516177002E-5</v>
      </c>
      <c r="BG584" s="5">
        <f t="shared" si="776"/>
        <v>4.8331635299048044E-5</v>
      </c>
      <c r="BH584" s="5">
        <f t="shared" si="777"/>
        <v>2.0464541356866513E-5</v>
      </c>
      <c r="BI584" s="5">
        <f t="shared" si="778"/>
        <v>6.9320634463224687E-6</v>
      </c>
      <c r="BJ584" s="8">
        <f t="shared" si="779"/>
        <v>0.55578515836377862</v>
      </c>
      <c r="BK584" s="8">
        <f t="shared" si="780"/>
        <v>0.24254377350494771</v>
      </c>
      <c r="BL584" s="8">
        <f t="shared" si="781"/>
        <v>0.19261318177643175</v>
      </c>
      <c r="BM584" s="8">
        <f t="shared" si="782"/>
        <v>0.4816163437284201</v>
      </c>
      <c r="BN584" s="8">
        <f t="shared" si="783"/>
        <v>0.51649930596805427</v>
      </c>
    </row>
    <row r="585" spans="1:66" x14ac:dyDescent="0.25">
      <c r="A585" t="s">
        <v>69</v>
      </c>
      <c r="B585" t="s">
        <v>259</v>
      </c>
      <c r="C585" t="s">
        <v>79</v>
      </c>
      <c r="D585" t="s">
        <v>501</v>
      </c>
      <c r="E585">
        <f>VLOOKUP(A585,home!$A$2:$E$405,3,FALSE)</f>
        <v>1.346875</v>
      </c>
      <c r="F585">
        <f>VLOOKUP(B585,home!$B$2:$E$405,3,FALSE)</f>
        <v>1.3</v>
      </c>
      <c r="G585">
        <f>VLOOKUP(C585,away!$B$2:$E$405,4,FALSE)</f>
        <v>1.66</v>
      </c>
      <c r="H585">
        <f>VLOOKUP(A585,away!$A$2:$E$405,3,FALSE)</f>
        <v>1.3218749999999999</v>
      </c>
      <c r="I585">
        <f>VLOOKUP(C585,away!$B$2:$E$405,3,FALSE)</f>
        <v>0.83</v>
      </c>
      <c r="J585">
        <f>VLOOKUP(B585,home!$B$2:$E$405,4,FALSE)</f>
        <v>0.85</v>
      </c>
      <c r="K585" s="3">
        <f t="shared" si="728"/>
        <v>2.90655625</v>
      </c>
      <c r="L585" s="3">
        <f t="shared" si="729"/>
        <v>0.93258281249999986</v>
      </c>
      <c r="M585" s="5">
        <f t="shared" si="730"/>
        <v>2.1512113960456873E-2</v>
      </c>
      <c r="N585" s="5">
        <f t="shared" si="731"/>
        <v>6.2526169282478186E-2</v>
      </c>
      <c r="O585" s="5">
        <f t="shared" si="732"/>
        <v>2.0061827740063383E-2</v>
      </c>
      <c r="P585" s="5">
        <f t="shared" si="733"/>
        <v>5.8310830804304603E-2</v>
      </c>
      <c r="Q585" s="5">
        <f t="shared" si="734"/>
        <v>9.0867914058272492E-2</v>
      </c>
      <c r="R585" s="5">
        <f t="shared" si="735"/>
        <v>9.3546578688594104E-3</v>
      </c>
      <c r="S585" s="5">
        <f t="shared" si="736"/>
        <v>3.9514398670190305E-2</v>
      </c>
      <c r="T585" s="5">
        <f t="shared" si="737"/>
        <v>8.4741854858472035E-2</v>
      </c>
      <c r="U585" s="5">
        <f t="shared" si="738"/>
        <v>2.7189839295345002E-2</v>
      </c>
      <c r="V585" s="5">
        <f t="shared" si="739"/>
        <v>1.1900878110025137E-2</v>
      </c>
      <c r="W585" s="5">
        <f t="shared" si="740"/>
        <v>8.8037567843511591E-2</v>
      </c>
      <c r="X585" s="5">
        <f t="shared" si="741"/>
        <v>8.2102322625161581E-2</v>
      </c>
      <c r="Y585" s="5">
        <f t="shared" si="742"/>
        <v>3.8283607473277775E-2</v>
      </c>
      <c r="Z585" s="5">
        <f t="shared" si="743"/>
        <v>2.9079977151053888E-3</v>
      </c>
      <c r="AA585" s="5">
        <f t="shared" si="744"/>
        <v>8.4522589338252886E-3</v>
      </c>
      <c r="AB585" s="5">
        <f t="shared" si="745"/>
        <v>1.2283483015364114E-2</v>
      </c>
      <c r="AC585" s="5">
        <f t="shared" si="746"/>
        <v>2.016160787277615E-3</v>
      </c>
      <c r="AD585" s="5">
        <f t="shared" si="747"/>
        <v>6.3971535762589404E-2</v>
      </c>
      <c r="AE585" s="5">
        <f t="shared" si="748"/>
        <v>5.9658754741419955E-2</v>
      </c>
      <c r="AF585" s="5">
        <f t="shared" si="749"/>
        <v>2.7818364643500557E-2</v>
      </c>
      <c r="AG585" s="5">
        <f t="shared" si="750"/>
        <v>8.647642912795437E-3</v>
      </c>
      <c r="AH585" s="5">
        <f t="shared" si="751"/>
        <v>6.7798717197413915E-4</v>
      </c>
      <c r="AI585" s="5">
        <f t="shared" si="752"/>
        <v>1.9706078521212591E-3</v>
      </c>
      <c r="AJ585" s="5">
        <f t="shared" si="753"/>
        <v>2.8638412844410608E-3</v>
      </c>
      <c r="AK585" s="5">
        <f t="shared" si="754"/>
        <v>2.7746385947667309E-3</v>
      </c>
      <c r="AL585" s="5">
        <f t="shared" si="755"/>
        <v>2.18600572230739E-4</v>
      </c>
      <c r="AM585" s="5">
        <f t="shared" si="756"/>
        <v>3.7187373418570542E-2</v>
      </c>
      <c r="AN585" s="5">
        <f t="shared" si="757"/>
        <v>3.4680305292178248E-2</v>
      </c>
      <c r="AO585" s="5">
        <f t="shared" si="758"/>
        <v>1.6171128323869109E-2</v>
      </c>
      <c r="AP585" s="5">
        <f t="shared" si="759"/>
        <v>5.0269721111907556E-3</v>
      </c>
      <c r="AQ585" s="5">
        <f t="shared" si="760"/>
        <v>1.172016947453334E-3</v>
      </c>
      <c r="AR585" s="5">
        <f t="shared" si="761"/>
        <v>1.2645583673571279E-4</v>
      </c>
      <c r="AS585" s="5">
        <f t="shared" si="762"/>
        <v>3.6755100261316563E-4</v>
      </c>
      <c r="AT585" s="5">
        <f t="shared" si="763"/>
        <v>5.3415383191953141E-4</v>
      </c>
      <c r="AU585" s="5">
        <f t="shared" si="764"/>
        <v>5.1751605287572115E-4</v>
      </c>
      <c r="AV585" s="5">
        <f t="shared" si="765"/>
        <v>3.7604737949031446E-4</v>
      </c>
      <c r="AW585" s="5">
        <f t="shared" si="766"/>
        <v>1.6459435373252765E-5</v>
      </c>
      <c r="AX585" s="5">
        <f t="shared" si="767"/>
        <v>1.8014532105138349E-2</v>
      </c>
      <c r="AY585" s="5">
        <f t="shared" si="768"/>
        <v>1.6800043016481466E-2</v>
      </c>
      <c r="AZ585" s="5">
        <f t="shared" si="769"/>
        <v>7.8337156832156314E-3</v>
      </c>
      <c r="BA585" s="5">
        <f t="shared" si="770"/>
        <v>2.4351962013928648E-3</v>
      </c>
      <c r="BB585" s="5">
        <f t="shared" si="771"/>
        <v>5.6775553062106843E-4</v>
      </c>
      <c r="BC585" s="5">
        <f t="shared" si="772"/>
        <v>1.0589580991180517E-4</v>
      </c>
      <c r="BD585" s="5">
        <f t="shared" si="773"/>
        <v>1.9655089980005296E-5</v>
      </c>
      <c r="BE585" s="5">
        <f t="shared" si="774"/>
        <v>5.7128624625696773E-5</v>
      </c>
      <c r="BF585" s="5">
        <f t="shared" si="775"/>
        <v>8.3023780479861425E-5</v>
      </c>
      <c r="BG585" s="5">
        <f t="shared" si="776"/>
        <v>8.043776268412308E-5</v>
      </c>
      <c r="BH585" s="5">
        <f t="shared" si="777"/>
        <v>5.8449220466388678E-5</v>
      </c>
      <c r="BI585" s="5">
        <f t="shared" si="778"/>
        <v>3.3977189410841975E-5</v>
      </c>
      <c r="BJ585" s="8">
        <f t="shared" si="779"/>
        <v>0.74665066864150209</v>
      </c>
      <c r="BK585" s="8">
        <f t="shared" si="780"/>
        <v>0.15027302592096675</v>
      </c>
      <c r="BL585" s="8">
        <f t="shared" si="781"/>
        <v>8.7883537528041747E-2</v>
      </c>
      <c r="BM585" s="8">
        <f t="shared" si="782"/>
        <v>0.7082981325100729</v>
      </c>
      <c r="BN585" s="8">
        <f t="shared" si="783"/>
        <v>0.26263351371443494</v>
      </c>
    </row>
    <row r="586" spans="1:66" x14ac:dyDescent="0.25">
      <c r="A586" t="s">
        <v>69</v>
      </c>
      <c r="B586" t="s">
        <v>351</v>
      </c>
      <c r="C586" t="s">
        <v>262</v>
      </c>
      <c r="D586" t="s">
        <v>501</v>
      </c>
      <c r="E586">
        <f>VLOOKUP(A586,home!$A$2:$E$405,3,FALSE)</f>
        <v>1.346875</v>
      </c>
      <c r="F586">
        <f>VLOOKUP(B586,home!$B$2:$E$405,3,FALSE)</f>
        <v>1.19</v>
      </c>
      <c r="G586">
        <f>VLOOKUP(C586,away!$B$2:$E$405,4,FALSE)</f>
        <v>0.42</v>
      </c>
      <c r="H586">
        <f>VLOOKUP(A586,away!$A$2:$E$405,3,FALSE)</f>
        <v>1.3218749999999999</v>
      </c>
      <c r="I586">
        <f>VLOOKUP(C586,away!$B$2:$E$405,3,FALSE)</f>
        <v>1.48</v>
      </c>
      <c r="J586">
        <f>VLOOKUP(B586,home!$B$2:$E$405,4,FALSE)</f>
        <v>1.06</v>
      </c>
      <c r="K586" s="3">
        <f t="shared" si="728"/>
        <v>0.67316812500000001</v>
      </c>
      <c r="L586" s="3">
        <f t="shared" si="729"/>
        <v>2.0737574999999997</v>
      </c>
      <c r="M586" s="5">
        <f t="shared" si="730"/>
        <v>6.4124701850941573E-2</v>
      </c>
      <c r="N586" s="5">
        <f t="shared" si="731"/>
        <v>4.3166705311182364E-2</v>
      </c>
      <c r="O586" s="5">
        <f t="shared" si="732"/>
        <v>0.13297908139865394</v>
      </c>
      <c r="P586" s="5">
        <f t="shared" si="733"/>
        <v>8.9517278889354249E-2</v>
      </c>
      <c r="Q586" s="5">
        <f t="shared" si="734"/>
        <v>1.4529225038378085E-2</v>
      </c>
      <c r="R586" s="5">
        <f t="shared" si="735"/>
        <v>0.13788318369678457</v>
      </c>
      <c r="S586" s="5">
        <f t="shared" si="736"/>
        <v>3.1241249426708893E-2</v>
      </c>
      <c r="T586" s="5">
        <f t="shared" si="737"/>
        <v>3.0130089392524335E-2</v>
      </c>
      <c r="U586" s="5">
        <f t="shared" si="738"/>
        <v>9.2818564238195012E-2</v>
      </c>
      <c r="V586" s="5">
        <f t="shared" si="739"/>
        <v>4.8458213398764691E-3</v>
      </c>
      <c r="W586" s="5">
        <f t="shared" si="740"/>
        <v>3.2602037255960101E-3</v>
      </c>
      <c r="X586" s="5">
        <f t="shared" si="741"/>
        <v>6.760871927482667E-3</v>
      </c>
      <c r="Y586" s="5">
        <f t="shared" si="742"/>
        <v>7.0102044330783179E-3</v>
      </c>
      <c r="Z586" s="5">
        <f t="shared" si="743"/>
        <v>9.5312095438361555E-2</v>
      </c>
      <c r="AA586" s="5">
        <f t="shared" si="744"/>
        <v>6.4161064576062896E-2</v>
      </c>
      <c r="AB586" s="5">
        <f t="shared" si="745"/>
        <v>2.1595591769336085E-2</v>
      </c>
      <c r="AC586" s="5">
        <f t="shared" si="746"/>
        <v>4.2279411035122869E-4</v>
      </c>
      <c r="AD586" s="5">
        <f t="shared" si="747"/>
        <v>5.4866630726936995E-4</v>
      </c>
      <c r="AE586" s="5">
        <f t="shared" si="748"/>
        <v>1.1378008696971602E-3</v>
      </c>
      <c r="AF586" s="5">
        <f t="shared" si="749"/>
        <v>1.1797615435205043E-3</v>
      </c>
      <c r="AG586" s="5">
        <f t="shared" si="750"/>
        <v>8.1551311636240725E-4</v>
      </c>
      <c r="AH586" s="5">
        <f t="shared" si="751"/>
        <v>4.9413543189004511E-2</v>
      </c>
      <c r="AI586" s="5">
        <f t="shared" si="752"/>
        <v>3.3263622218148679E-2</v>
      </c>
      <c r="AJ586" s="5">
        <f t="shared" si="753"/>
        <v>1.1196005099649744E-2</v>
      </c>
      <c r="AK586" s="5">
        <f t="shared" si="754"/>
        <v>2.5122645868072189E-3</v>
      </c>
      <c r="AL586" s="5">
        <f t="shared" si="755"/>
        <v>2.3608610845202164E-5</v>
      </c>
      <c r="AM586" s="5">
        <f t="shared" si="756"/>
        <v>7.3868933863039163E-5</v>
      </c>
      <c r="AN586" s="5">
        <f t="shared" si="757"/>
        <v>1.531862556154814E-4</v>
      </c>
      <c r="AO586" s="5">
        <f t="shared" si="758"/>
        <v>1.5883557323976086E-4</v>
      </c>
      <c r="AP586" s="5">
        <f t="shared" si="759"/>
        <v>1.0979548709091776E-4</v>
      </c>
      <c r="AQ586" s="5">
        <f t="shared" si="760"/>
        <v>5.692230370523597E-5</v>
      </c>
      <c r="AR586" s="5">
        <f t="shared" si="761"/>
        <v>2.0494341157954392E-2</v>
      </c>
      <c r="AS586" s="5">
        <f t="shared" si="762"/>
        <v>1.3796137210410486E-2</v>
      </c>
      <c r="AT586" s="5">
        <f t="shared" si="763"/>
        <v>4.6435599090873785E-3</v>
      </c>
      <c r="AU586" s="5">
        <f t="shared" si="764"/>
        <v>1.0419655057751739E-3</v>
      </c>
      <c r="AV586" s="5">
        <f t="shared" si="765"/>
        <v>1.7535449145933754E-4</v>
      </c>
      <c r="AW586" s="5">
        <f t="shared" si="766"/>
        <v>9.1548123344831576E-7</v>
      </c>
      <c r="AX586" s="5">
        <f t="shared" si="767"/>
        <v>8.2877019507218431E-6</v>
      </c>
      <c r="AY586" s="5">
        <f t="shared" si="768"/>
        <v>1.7186684078074048E-5</v>
      </c>
      <c r="AZ586" s="5">
        <f t="shared" si="769"/>
        <v>1.7820507503518321E-5</v>
      </c>
      <c r="BA586" s="5">
        <f t="shared" si="770"/>
        <v>1.2318470363075798E-5</v>
      </c>
      <c r="BB586" s="5">
        <f t="shared" si="771"/>
        <v>6.3863800759890391E-6</v>
      </c>
      <c r="BC586" s="5">
        <f t="shared" si="772"/>
        <v>2.6487607160865665E-6</v>
      </c>
      <c r="BD586" s="5">
        <f t="shared" si="773"/>
        <v>7.0833822806444426E-3</v>
      </c>
      <c r="BE586" s="5">
        <f t="shared" si="774"/>
        <v>4.768307168519643E-3</v>
      </c>
      <c r="BF586" s="5">
        <f t="shared" si="775"/>
        <v>1.6049361980282131E-3</v>
      </c>
      <c r="BG586" s="5">
        <f t="shared" si="776"/>
        <v>3.601306303904271E-4</v>
      </c>
      <c r="BH586" s="5">
        <f t="shared" si="777"/>
        <v>6.0607115303747925E-5</v>
      </c>
      <c r="BI586" s="5">
        <f t="shared" si="778"/>
        <v>8.1597556341365637E-6</v>
      </c>
      <c r="BJ586" s="8">
        <f t="shared" si="779"/>
        <v>0.10915629872329312</v>
      </c>
      <c r="BK586" s="8">
        <f t="shared" si="780"/>
        <v>0.19019264091215571</v>
      </c>
      <c r="BL586" s="8">
        <f t="shared" si="781"/>
        <v>0.59985980219585011</v>
      </c>
      <c r="BM586" s="8">
        <f t="shared" si="782"/>
        <v>0.51230438988152116</v>
      </c>
      <c r="BN586" s="8">
        <f t="shared" si="783"/>
        <v>0.48220017618529476</v>
      </c>
    </row>
    <row r="587" spans="1:66" x14ac:dyDescent="0.25">
      <c r="A587" t="s">
        <v>80</v>
      </c>
      <c r="B587" t="s">
        <v>94</v>
      </c>
      <c r="C587" t="s">
        <v>85</v>
      </c>
      <c r="D587" t="s">
        <v>501</v>
      </c>
      <c r="E587">
        <f>VLOOKUP(A587,home!$A$2:$E$405,3,FALSE)</f>
        <v>1.21984435797665</v>
      </c>
      <c r="F587">
        <f>VLOOKUP(B587,home!$B$2:$E$405,3,FALSE)</f>
        <v>0.75</v>
      </c>
      <c r="G587">
        <f>VLOOKUP(C587,away!$B$2:$E$405,4,FALSE)</f>
        <v>0.78</v>
      </c>
      <c r="H587">
        <f>VLOOKUP(A587,away!$A$2:$E$405,3,FALSE)</f>
        <v>1.0350194552529199</v>
      </c>
      <c r="I587">
        <f>VLOOKUP(C587,away!$B$2:$E$405,3,FALSE)</f>
        <v>1.23</v>
      </c>
      <c r="J587">
        <f>VLOOKUP(B587,home!$B$2:$E$405,4,FALSE)</f>
        <v>1.01</v>
      </c>
      <c r="K587" s="3">
        <f t="shared" si="728"/>
        <v>0.71360894941634023</v>
      </c>
      <c r="L587" s="3">
        <f t="shared" si="729"/>
        <v>1.2858046692607026</v>
      </c>
      <c r="M587" s="5">
        <f t="shared" si="730"/>
        <v>0.13541466459063689</v>
      </c>
      <c r="N587" s="5">
        <f t="shared" si="731"/>
        <v>9.6633116534090471E-2</v>
      </c>
      <c r="O587" s="5">
        <f t="shared" si="732"/>
        <v>0.17411680801701285</v>
      </c>
      <c r="P587" s="5">
        <f t="shared" si="733"/>
        <v>0.12425131244474713</v>
      </c>
      <c r="Q587" s="5">
        <f t="shared" si="734"/>
        <v>3.4479128384359535E-2</v>
      </c>
      <c r="R587" s="5">
        <f t="shared" si="735"/>
        <v>0.11194010237252226</v>
      </c>
      <c r="S587" s="5">
        <f t="shared" si="736"/>
        <v>2.8502061964472143E-2</v>
      </c>
      <c r="T587" s="5">
        <f t="shared" si="737"/>
        <v>4.4333424268648718E-2</v>
      </c>
      <c r="U587" s="5">
        <f t="shared" si="738"/>
        <v>7.9881458851613171E-2</v>
      </c>
      <c r="V587" s="5">
        <f t="shared" si="739"/>
        <v>2.9058223307177741E-3</v>
      </c>
      <c r="W587" s="5">
        <f t="shared" si="740"/>
        <v>8.2015381943846433E-3</v>
      </c>
      <c r="X587" s="5">
        <f t="shared" si="741"/>
        <v>1.0545576105459765E-2</v>
      </c>
      <c r="Y587" s="5">
        <f t="shared" si="742"/>
        <v>6.7797754982221329E-3</v>
      </c>
      <c r="Z587" s="5">
        <f t="shared" si="743"/>
        <v>4.7977702102703378E-2</v>
      </c>
      <c r="AA587" s="5">
        <f t="shared" si="744"/>
        <v>3.4237317592920292E-2</v>
      </c>
      <c r="AB587" s="5">
        <f t="shared" si="745"/>
        <v>1.2216028119158714E-2</v>
      </c>
      <c r="AC587" s="5">
        <f t="shared" si="746"/>
        <v>1.6664195833885991E-4</v>
      </c>
      <c r="AD587" s="5">
        <f t="shared" si="747"/>
        <v>1.4631727636232029E-3</v>
      </c>
      <c r="AE587" s="5">
        <f t="shared" si="748"/>
        <v>1.8813543714018004E-3</v>
      </c>
      <c r="AF587" s="5">
        <f t="shared" si="749"/>
        <v>1.2095271176412348E-3</v>
      </c>
      <c r="AG587" s="5">
        <f t="shared" si="750"/>
        <v>5.1840520515351277E-4</v>
      </c>
      <c r="AH587" s="5">
        <f t="shared" si="751"/>
        <v>1.5422488346013768E-2</v>
      </c>
      <c r="AI587" s="5">
        <f t="shared" si="752"/>
        <v>1.1005625705984635E-2</v>
      </c>
      <c r="AJ587" s="5">
        <f t="shared" si="753"/>
        <v>3.9268564988585814E-3</v>
      </c>
      <c r="AK587" s="5">
        <f t="shared" si="754"/>
        <v>9.3407998021973349E-4</v>
      </c>
      <c r="AL587" s="5">
        <f t="shared" si="755"/>
        <v>6.1161712712754082E-6</v>
      </c>
      <c r="AM587" s="5">
        <f t="shared" si="756"/>
        <v>2.0882663573275144E-4</v>
      </c>
      <c r="AN587" s="5">
        <f t="shared" si="757"/>
        <v>2.6851026329117566E-4</v>
      </c>
      <c r="AO587" s="5">
        <f t="shared" si="758"/>
        <v>1.7262587514210723E-4</v>
      </c>
      <c r="AP587" s="5">
        <f t="shared" si="759"/>
        <v>7.3987718764312142E-5</v>
      </c>
      <c r="AQ587" s="5">
        <f t="shared" si="760"/>
        <v>2.3783438563775081E-5</v>
      </c>
      <c r="AR587" s="5">
        <f t="shared" si="761"/>
        <v>3.9660615053846524E-3</v>
      </c>
      <c r="AS587" s="5">
        <f t="shared" si="762"/>
        <v>2.8302169841781305E-3</v>
      </c>
      <c r="AT587" s="5">
        <f t="shared" si="763"/>
        <v>1.009834084349819E-3</v>
      </c>
      <c r="AU587" s="5">
        <f t="shared" si="764"/>
        <v>2.4020888000589547E-4</v>
      </c>
      <c r="AV587" s="5">
        <f t="shared" si="765"/>
        <v>4.2853801625370689E-5</v>
      </c>
      <c r="AW587" s="5">
        <f t="shared" si="766"/>
        <v>1.5588790629183271E-7</v>
      </c>
      <c r="AX587" s="5">
        <f t="shared" si="767"/>
        <v>2.4836759355899582E-5</v>
      </c>
      <c r="AY587" s="5">
        <f t="shared" si="768"/>
        <v>3.1935221149120119E-5</v>
      </c>
      <c r="AZ587" s="5">
        <f t="shared" si="769"/>
        <v>2.0531228233705901E-5</v>
      </c>
      <c r="BA587" s="5">
        <f t="shared" si="770"/>
        <v>8.7997163761854027E-6</v>
      </c>
      <c r="BB587" s="5">
        <f t="shared" si="771"/>
        <v>2.828679101167267E-6</v>
      </c>
      <c r="BC587" s="5">
        <f t="shared" si="772"/>
        <v>7.2742575922420747E-7</v>
      </c>
      <c r="BD587" s="5">
        <f t="shared" si="773"/>
        <v>8.4993006703311836E-4</v>
      </c>
      <c r="BE587" s="5">
        <f t="shared" si="774"/>
        <v>6.0651770221286315E-4</v>
      </c>
      <c r="BF587" s="5">
        <f t="shared" si="775"/>
        <v>2.1640823013926696E-4</v>
      </c>
      <c r="BG587" s="5">
        <f t="shared" si="776"/>
        <v>5.1476949918243965E-5</v>
      </c>
      <c r="BH587" s="5">
        <f t="shared" si="777"/>
        <v>9.1836030375789059E-6</v>
      </c>
      <c r="BI587" s="5">
        <f t="shared" si="778"/>
        <v>1.3107002631006794E-6</v>
      </c>
      <c r="BJ587" s="8">
        <f t="shared" si="779"/>
        <v>0.20688241140445443</v>
      </c>
      <c r="BK587" s="8">
        <f t="shared" si="780"/>
        <v>0.29127855468133323</v>
      </c>
      <c r="BL587" s="8">
        <f t="shared" si="781"/>
        <v>0.4535047679924521</v>
      </c>
      <c r="BM587" s="8">
        <f t="shared" si="782"/>
        <v>0.32277652450433114</v>
      </c>
      <c r="BN587" s="8">
        <f t="shared" si="783"/>
        <v>0.67683513234336912</v>
      </c>
    </row>
    <row r="588" spans="1:66" x14ac:dyDescent="0.25">
      <c r="A588" t="s">
        <v>80</v>
      </c>
      <c r="B588" t="s">
        <v>92</v>
      </c>
      <c r="C588" t="s">
        <v>81</v>
      </c>
      <c r="D588" t="s">
        <v>501</v>
      </c>
      <c r="E588">
        <f>VLOOKUP(A588,home!$A$2:$E$405,3,FALSE)</f>
        <v>1.21984435797665</v>
      </c>
      <c r="F588">
        <f>VLOOKUP(B588,home!$B$2:$E$405,3,FALSE)</f>
        <v>0.93</v>
      </c>
      <c r="G588">
        <f>VLOOKUP(C588,away!$B$2:$E$405,4,FALSE)</f>
        <v>1.01</v>
      </c>
      <c r="H588">
        <f>VLOOKUP(A588,away!$A$2:$E$405,3,FALSE)</f>
        <v>1.0350194552529199</v>
      </c>
      <c r="I588">
        <f>VLOOKUP(C588,away!$B$2:$E$405,3,FALSE)</f>
        <v>0.89</v>
      </c>
      <c r="J588">
        <f>VLOOKUP(B588,home!$B$2:$E$405,4,FALSE)</f>
        <v>1.49</v>
      </c>
      <c r="K588" s="3">
        <f t="shared" si="728"/>
        <v>1.1457998054474674</v>
      </c>
      <c r="L588" s="3">
        <f t="shared" si="729"/>
        <v>1.3725392996108972</v>
      </c>
      <c r="M588" s="5">
        <f t="shared" si="730"/>
        <v>8.0593352741663946E-2</v>
      </c>
      <c r="N588" s="5">
        <f t="shared" si="731"/>
        <v>9.2343847891757661E-2</v>
      </c>
      <c r="O588" s="5">
        <f t="shared" si="732"/>
        <v>0.11061754392533739</v>
      </c>
      <c r="P588" s="5">
        <f t="shared" si="733"/>
        <v>0.12674556030872827</v>
      </c>
      <c r="Q588" s="5">
        <f t="shared" si="734"/>
        <v>5.2903781474323237E-2</v>
      </c>
      <c r="R588" s="5">
        <f t="shared" si="735"/>
        <v>7.5913463131980136E-2</v>
      </c>
      <c r="S588" s="5">
        <f t="shared" si="736"/>
        <v>4.9831768103341147E-2</v>
      </c>
      <c r="T588" s="5">
        <f t="shared" si="737"/>
        <v>7.2612519171535564E-2</v>
      </c>
      <c r="U588" s="5">
        <f t="shared" si="738"/>
        <v>8.6981631287466332E-2</v>
      </c>
      <c r="V588" s="5">
        <f t="shared" si="739"/>
        <v>8.7075769272848616E-3</v>
      </c>
      <c r="W588" s="5">
        <f t="shared" si="740"/>
        <v>2.0205714173571629E-2</v>
      </c>
      <c r="X588" s="5">
        <f t="shared" si="741"/>
        <v>2.7733136779931979E-2</v>
      </c>
      <c r="Y588" s="5">
        <f t="shared" si="742"/>
        <v>1.9032410065970527E-2</v>
      </c>
      <c r="Z588" s="5">
        <f t="shared" si="743"/>
        <v>3.4731403839401903E-2</v>
      </c>
      <c r="AA588" s="5">
        <f t="shared" si="744"/>
        <v>3.9795235762104121E-2</v>
      </c>
      <c r="AB588" s="5">
        <f t="shared" si="745"/>
        <v>2.2798686696977506E-2</v>
      </c>
      <c r="AC588" s="5">
        <f t="shared" si="746"/>
        <v>8.5587604237483833E-4</v>
      </c>
      <c r="AD588" s="5">
        <f t="shared" si="747"/>
        <v>5.7879258422513782E-3</v>
      </c>
      <c r="AE588" s="5">
        <f t="shared" si="748"/>
        <v>7.9441556817235175E-3</v>
      </c>
      <c r="AF588" s="5">
        <f t="shared" si="749"/>
        <v>5.4518329376963643E-3</v>
      </c>
      <c r="AG588" s="5">
        <f t="shared" si="750"/>
        <v>2.4942849873004634E-3</v>
      </c>
      <c r="AH588" s="5">
        <f t="shared" si="751"/>
        <v>1.1917554175058978E-2</v>
      </c>
      <c r="AI588" s="5">
        <f t="shared" si="752"/>
        <v>1.3655131255192229E-2</v>
      </c>
      <c r="AJ588" s="5">
        <f t="shared" si="753"/>
        <v>7.8230233677794459E-3</v>
      </c>
      <c r="AK588" s="5">
        <f t="shared" si="754"/>
        <v>2.987872884270893E-3</v>
      </c>
      <c r="AL588" s="5">
        <f t="shared" si="755"/>
        <v>5.3839918482277502E-5</v>
      </c>
      <c r="AM588" s="5">
        <f t="shared" si="756"/>
        <v>1.326360860799199E-3</v>
      </c>
      <c r="AN588" s="5">
        <f t="shared" si="757"/>
        <v>1.820482406912639E-3</v>
      </c>
      <c r="AO588" s="5">
        <f t="shared" si="758"/>
        <v>1.2493418238689173E-3</v>
      </c>
      <c r="AP588" s="5">
        <f t="shared" si="759"/>
        <v>5.7159025063588159E-4</v>
      </c>
      <c r="AQ588" s="5">
        <f t="shared" si="760"/>
        <v>1.9613252056804753E-4</v>
      </c>
      <c r="AR588" s="5">
        <f t="shared" si="761"/>
        <v>3.2714622921020701E-3</v>
      </c>
      <c r="AS588" s="5">
        <f t="shared" si="762"/>
        <v>3.7484408578192779E-3</v>
      </c>
      <c r="AT588" s="5">
        <f t="shared" si="763"/>
        <v>2.1474814028103338E-3</v>
      </c>
      <c r="AU588" s="5">
        <f t="shared" si="764"/>
        <v>8.2019459118071148E-4</v>
      </c>
      <c r="AV588" s="5">
        <f t="shared" si="765"/>
        <v>2.3494470075098112E-4</v>
      </c>
      <c r="AW588" s="5">
        <f t="shared" si="766"/>
        <v>2.3519897536594902E-6</v>
      </c>
      <c r="AX588" s="5">
        <f t="shared" si="767"/>
        <v>2.532906693761426E-4</v>
      </c>
      <c r="AY588" s="5">
        <f t="shared" si="768"/>
        <v>3.4765139794350604E-4</v>
      </c>
      <c r="AZ588" s="5">
        <f t="shared" si="769"/>
        <v>2.3858260312106461E-4</v>
      </c>
      <c r="BA588" s="5">
        <f t="shared" si="770"/>
        <v>1.0915466632904357E-4</v>
      </c>
      <c r="BB588" s="5">
        <f t="shared" si="771"/>
        <v>3.7454767318131659E-5</v>
      </c>
      <c r="BC588" s="5">
        <f t="shared" si="772"/>
        <v>1.0281628020383497E-5</v>
      </c>
      <c r="BD588" s="5">
        <f t="shared" si="773"/>
        <v>7.4836842718420599E-4</v>
      </c>
      <c r="BE588" s="5">
        <f t="shared" si="774"/>
        <v>8.5748039827069039E-4</v>
      </c>
      <c r="BF588" s="5">
        <f t="shared" si="775"/>
        <v>4.9125043675678703E-4</v>
      </c>
      <c r="BG588" s="5">
        <f t="shared" si="776"/>
        <v>1.8762488495396997E-4</v>
      </c>
      <c r="BH588" s="5">
        <f t="shared" si="777"/>
        <v>5.3745139169340577E-5</v>
      </c>
      <c r="BI588" s="5">
        <f t="shared" si="778"/>
        <v>1.2316234000795493E-5</v>
      </c>
      <c r="BJ588" s="8">
        <f t="shared" si="779"/>
        <v>0.31266993260095521</v>
      </c>
      <c r="BK588" s="8">
        <f t="shared" si="780"/>
        <v>0.26713562543981889</v>
      </c>
      <c r="BL588" s="8">
        <f t="shared" si="781"/>
        <v>0.38506345185116625</v>
      </c>
      <c r="BM588" s="8">
        <f t="shared" si="782"/>
        <v>0.46013756484936175</v>
      </c>
      <c r="BN588" s="8">
        <f t="shared" si="783"/>
        <v>0.53911754947379065</v>
      </c>
    </row>
    <row r="589" spans="1:66" x14ac:dyDescent="0.25">
      <c r="A589" t="s">
        <v>80</v>
      </c>
      <c r="B589" t="s">
        <v>84</v>
      </c>
      <c r="C589" t="s">
        <v>369</v>
      </c>
      <c r="D589" t="s">
        <v>501</v>
      </c>
      <c r="E589">
        <f>VLOOKUP(A589,home!$A$2:$E$405,3,FALSE)</f>
        <v>1.21984435797665</v>
      </c>
      <c r="F589">
        <f>VLOOKUP(B589,home!$B$2:$E$405,3,FALSE)</f>
        <v>1.08</v>
      </c>
      <c r="G589">
        <f>VLOOKUP(C589,away!$B$2:$E$405,4,FALSE)</f>
        <v>1.42</v>
      </c>
      <c r="H589">
        <f>VLOOKUP(A589,away!$A$2:$E$405,3,FALSE)</f>
        <v>1.0350194552529199</v>
      </c>
      <c r="I589">
        <f>VLOOKUP(C589,away!$B$2:$E$405,3,FALSE)</f>
        <v>0.67</v>
      </c>
      <c r="J589">
        <f>VLOOKUP(B589,home!$B$2:$E$405,4,FALSE)</f>
        <v>1.1399999999999999</v>
      </c>
      <c r="K589" s="3">
        <f t="shared" si="728"/>
        <v>1.8707533073929905</v>
      </c>
      <c r="L589" s="3">
        <f t="shared" si="729"/>
        <v>0.79054785992218024</v>
      </c>
      <c r="M589" s="5">
        <f t="shared" si="730"/>
        <v>6.9857266591535627E-2</v>
      </c>
      <c r="N589" s="5">
        <f t="shared" si="731"/>
        <v>0.13068571252154912</v>
      </c>
      <c r="O589" s="5">
        <f t="shared" si="732"/>
        <v>5.5225512603951719E-2</v>
      </c>
      <c r="P589" s="5">
        <f t="shared" si="733"/>
        <v>0.10331331035631594</v>
      </c>
      <c r="Q589" s="5">
        <f t="shared" si="734"/>
        <v>0.12224036446434881</v>
      </c>
      <c r="R589" s="5">
        <f t="shared" si="735"/>
        <v>2.1829205401079705E-2</v>
      </c>
      <c r="S589" s="5">
        <f t="shared" si="736"/>
        <v>3.8198030847637503E-2</v>
      </c>
      <c r="T589" s="5">
        <f t="shared" si="737"/>
        <v>9.6636858523398303E-2</v>
      </c>
      <c r="U589" s="5">
        <f t="shared" si="738"/>
        <v>4.0837058201830784E-2</v>
      </c>
      <c r="V589" s="5">
        <f t="shared" si="739"/>
        <v>6.2768702980814436E-3</v>
      </c>
      <c r="W589" s="5">
        <f t="shared" si="740"/>
        <v>7.622718870620171E-2</v>
      </c>
      <c r="X589" s="5">
        <f t="shared" si="741"/>
        <v>6.0261240899571959E-2</v>
      </c>
      <c r="Y589" s="5">
        <f t="shared" si="742"/>
        <v>2.3819697514705779E-2</v>
      </c>
      <c r="Z589" s="5">
        <f t="shared" si="743"/>
        <v>5.7523438712084197E-3</v>
      </c>
      <c r="AA589" s="5">
        <f t="shared" si="744"/>
        <v>1.0761216322324949E-2</v>
      </c>
      <c r="AB589" s="5">
        <f t="shared" si="745"/>
        <v>1.0065790513280418E-2</v>
      </c>
      <c r="AC589" s="5">
        <f t="shared" si="746"/>
        <v>5.8018682308652982E-4</v>
      </c>
      <c r="AD589" s="5">
        <f t="shared" si="747"/>
        <v>3.5650566346349104E-2</v>
      </c>
      <c r="AE589" s="5">
        <f t="shared" si="748"/>
        <v>2.8183478930119989E-2</v>
      </c>
      <c r="AF589" s="5">
        <f t="shared" si="749"/>
        <v>1.1140194476684104E-2</v>
      </c>
      <c r="AG589" s="5">
        <f t="shared" si="750"/>
        <v>2.9356189675531705E-3</v>
      </c>
      <c r="AH589" s="5">
        <f t="shared" si="751"/>
        <v>1.1368757842300716E-3</v>
      </c>
      <c r="AI589" s="5">
        <f t="shared" si="752"/>
        <v>2.1268141334434055E-3</v>
      </c>
      <c r="AJ589" s="5">
        <f t="shared" si="753"/>
        <v>1.9893722871747047E-3</v>
      </c>
      <c r="AK589" s="5">
        <f t="shared" si="754"/>
        <v>1.2405415952893455E-3</v>
      </c>
      <c r="AL589" s="5">
        <f t="shared" si="755"/>
        <v>3.4321996403705E-5</v>
      </c>
      <c r="AM589" s="5">
        <f t="shared" si="756"/>
        <v>1.3338682980573171E-2</v>
      </c>
      <c r="AN589" s="5">
        <f t="shared" si="757"/>
        <v>1.054486728447253E-2</v>
      </c>
      <c r="AO589" s="5">
        <f t="shared" si="758"/>
        <v>4.1681111324515839E-3</v>
      </c>
      <c r="AP589" s="5">
        <f t="shared" si="759"/>
        <v>1.0983637785591384E-3</v>
      </c>
      <c r="AQ589" s="5">
        <f t="shared" si="760"/>
        <v>2.1707728363899159E-4</v>
      </c>
      <c r="AR589" s="5">
        <f t="shared" si="761"/>
        <v>1.7975094364408676E-4</v>
      </c>
      <c r="AS589" s="5">
        <f t="shared" si="762"/>
        <v>3.3626967232918629E-4</v>
      </c>
      <c r="AT589" s="5">
        <f t="shared" si="763"/>
        <v>3.145388008428913E-4</v>
      </c>
      <c r="AU589" s="5">
        <f t="shared" si="764"/>
        <v>1.96141500660088E-4</v>
      </c>
      <c r="AV589" s="5">
        <f t="shared" si="765"/>
        <v>9.1733090269220996E-5</v>
      </c>
      <c r="AW589" s="5">
        <f t="shared" si="766"/>
        <v>1.4099857703175161E-6</v>
      </c>
      <c r="AX589" s="5">
        <f t="shared" si="767"/>
        <v>4.1588975503623034E-3</v>
      </c>
      <c r="AY589" s="5">
        <f t="shared" si="768"/>
        <v>3.2878075580745174E-3</v>
      </c>
      <c r="AZ589" s="5">
        <f t="shared" si="769"/>
        <v>1.2995846144358892E-3</v>
      </c>
      <c r="BA589" s="5">
        <f t="shared" si="770"/>
        <v>3.4246127857669466E-4</v>
      </c>
      <c r="BB589" s="5">
        <f t="shared" si="771"/>
        <v>6.7683007721254892E-5</v>
      </c>
      <c r="BC589" s="5">
        <f t="shared" si="772"/>
        <v>1.0701331381426897E-5</v>
      </c>
      <c r="BD589" s="5">
        <f t="shared" si="773"/>
        <v>2.3683620636137521E-5</v>
      </c>
      <c r="BE589" s="5">
        <f t="shared" si="774"/>
        <v>4.4306211636095143E-5</v>
      </c>
      <c r="BF589" s="5">
        <f t="shared" si="775"/>
        <v>4.1442995978139406E-5</v>
      </c>
      <c r="BG589" s="5">
        <f t="shared" si="776"/>
        <v>2.5843207264792897E-5</v>
      </c>
      <c r="BH589" s="5">
        <f t="shared" si="777"/>
        <v>1.2086566366063465E-5</v>
      </c>
      <c r="BI589" s="5">
        <f t="shared" si="778"/>
        <v>4.5221968008676225E-6</v>
      </c>
      <c r="BJ589" s="8">
        <f t="shared" si="779"/>
        <v>0.62631515915072966</v>
      </c>
      <c r="BK589" s="8">
        <f t="shared" si="780"/>
        <v>0.22154779447113526</v>
      </c>
      <c r="BL589" s="8">
        <f t="shared" si="781"/>
        <v>0.14648270564903268</v>
      </c>
      <c r="BM589" s="8">
        <f t="shared" si="782"/>
        <v>0.4936602336310208</v>
      </c>
      <c r="BN589" s="8">
        <f t="shared" si="783"/>
        <v>0.5031513719387809</v>
      </c>
    </row>
    <row r="590" spans="1:66" x14ac:dyDescent="0.25">
      <c r="A590" t="s">
        <v>80</v>
      </c>
      <c r="B590" t="s">
        <v>435</v>
      </c>
      <c r="C590" t="s">
        <v>87</v>
      </c>
      <c r="D590" t="s">
        <v>501</v>
      </c>
      <c r="E590">
        <f>VLOOKUP(A590,home!$A$2:$E$405,3,FALSE)</f>
        <v>1.21984435797665</v>
      </c>
      <c r="F590">
        <f>VLOOKUP(B590,home!$B$2:$E$405,3,FALSE)</f>
        <v>0.6</v>
      </c>
      <c r="G590">
        <f>VLOOKUP(C590,away!$B$2:$E$405,4,FALSE)</f>
        <v>1.27</v>
      </c>
      <c r="H590">
        <f>VLOOKUP(A590,away!$A$2:$E$405,3,FALSE)</f>
        <v>1.0350194552529199</v>
      </c>
      <c r="I590">
        <f>VLOOKUP(C590,away!$B$2:$E$405,3,FALSE)</f>
        <v>1.01</v>
      </c>
      <c r="J590">
        <f>VLOOKUP(B590,home!$B$2:$E$405,4,FALSE)</f>
        <v>1.23</v>
      </c>
      <c r="K590" s="3">
        <f t="shared" si="728"/>
        <v>0.92952140077820722</v>
      </c>
      <c r="L590" s="3">
        <f t="shared" si="729"/>
        <v>1.2858046692607026</v>
      </c>
      <c r="M590" s="5">
        <f t="shared" si="730"/>
        <v>0.10911792835988723</v>
      </c>
      <c r="N590" s="5">
        <f t="shared" si="731"/>
        <v>0.10142744961909844</v>
      </c>
      <c r="O590" s="5">
        <f t="shared" si="732"/>
        <v>0.14030434178519782</v>
      </c>
      <c r="P590" s="5">
        <f t="shared" si="733"/>
        <v>0.13041588831144144</v>
      </c>
      <c r="Q590" s="5">
        <f t="shared" si="734"/>
        <v>4.7139492523652703E-2</v>
      </c>
      <c r="R590" s="5">
        <f t="shared" si="735"/>
        <v>9.0201988892478463E-2</v>
      </c>
      <c r="S590" s="5">
        <f t="shared" si="736"/>
        <v>3.8967711767690559E-2</v>
      </c>
      <c r="T590" s="5">
        <f t="shared" si="737"/>
        <v>6.0612179593492625E-2</v>
      </c>
      <c r="U590" s="5">
        <f t="shared" si="738"/>
        <v>8.3844679068316871E-2</v>
      </c>
      <c r="V590" s="5">
        <f t="shared" si="739"/>
        <v>5.1748383321843115E-3</v>
      </c>
      <c r="W590" s="5">
        <f t="shared" si="740"/>
        <v>1.4605722374186499E-2</v>
      </c>
      <c r="X590" s="5">
        <f t="shared" si="741"/>
        <v>1.8780106026654517E-2</v>
      </c>
      <c r="Y590" s="5">
        <f t="shared" si="742"/>
        <v>1.2073774009141723E-2</v>
      </c>
      <c r="Z590" s="5">
        <f t="shared" si="743"/>
        <v>3.8660712831516938E-2</v>
      </c>
      <c r="AA590" s="5">
        <f t="shared" si="744"/>
        <v>3.5935959946235635E-2</v>
      </c>
      <c r="AB590" s="5">
        <f t="shared" si="745"/>
        <v>1.6701621913767246E-2</v>
      </c>
      <c r="AC590" s="5">
        <f t="shared" si="746"/>
        <v>3.865549113375626E-4</v>
      </c>
      <c r="AD590" s="5">
        <f t="shared" si="747"/>
        <v>3.394082880157859E-3</v>
      </c>
      <c r="AE590" s="5">
        <f t="shared" si="748"/>
        <v>4.3641276151647887E-3</v>
      </c>
      <c r="AF590" s="5">
        <f t="shared" si="749"/>
        <v>2.8057078324142306E-3</v>
      </c>
      <c r="AG590" s="5">
        <f t="shared" si="750"/>
        <v>1.2025307438331804E-3</v>
      </c>
      <c r="AH590" s="5">
        <f t="shared" si="751"/>
        <v>1.2427531268927917E-2</v>
      </c>
      <c r="AI590" s="5">
        <f t="shared" si="752"/>
        <v>1.1551656273308848E-2</v>
      </c>
      <c r="AJ590" s="5">
        <f t="shared" si="753"/>
        <v>5.368755860237202E-3</v>
      </c>
      <c r="AK590" s="5">
        <f t="shared" si="754"/>
        <v>1.6634578225479648E-3</v>
      </c>
      <c r="AL590" s="5">
        <f t="shared" si="755"/>
        <v>1.8480153683625453E-5</v>
      </c>
      <c r="AM590" s="5">
        <f t="shared" si="756"/>
        <v>6.3097453462433327E-4</v>
      </c>
      <c r="AN590" s="5">
        <f t="shared" si="757"/>
        <v>8.1131000280456646E-4</v>
      </c>
      <c r="AO590" s="5">
        <f t="shared" si="758"/>
        <v>5.2159309491201281E-4</v>
      </c>
      <c r="AP590" s="5">
        <f t="shared" si="759"/>
        <v>2.2355561229733557E-4</v>
      </c>
      <c r="AQ590" s="5">
        <f t="shared" si="760"/>
        <v>7.1862212532837409E-5</v>
      </c>
      <c r="AR590" s="5">
        <f t="shared" si="761"/>
        <v>3.1958755465941783E-3</v>
      </c>
      <c r="AS590" s="5">
        <f t="shared" si="762"/>
        <v>2.9706347147830394E-3</v>
      </c>
      <c r="AT590" s="5">
        <f t="shared" si="763"/>
        <v>1.3806342706427501E-3</v>
      </c>
      <c r="AU590" s="5">
        <f t="shared" si="764"/>
        <v>4.277763670700826E-4</v>
      </c>
      <c r="AV590" s="5">
        <f t="shared" si="765"/>
        <v>9.9406821984698924E-5</v>
      </c>
      <c r="AW590" s="5">
        <f t="shared" si="766"/>
        <v>6.1353235363677086E-7</v>
      </c>
      <c r="AX590" s="5">
        <f t="shared" si="767"/>
        <v>9.7750722213231226E-5</v>
      </c>
      <c r="AY590" s="5">
        <f t="shared" si="768"/>
        <v>1.2568833504537859E-4</v>
      </c>
      <c r="AZ590" s="5">
        <f t="shared" si="769"/>
        <v>8.0805324036475722E-5</v>
      </c>
      <c r="BA590" s="5">
        <f t="shared" si="770"/>
        <v>3.4633287649074846E-5</v>
      </c>
      <c r="BB590" s="5">
        <f t="shared" si="771"/>
        <v>1.1132910742757371E-5</v>
      </c>
      <c r="BC590" s="5">
        <f t="shared" si="772"/>
        <v>2.8629497231000111E-6</v>
      </c>
      <c r="BD590" s="5">
        <f t="shared" si="773"/>
        <v>6.8487861669781476E-4</v>
      </c>
      <c r="BE590" s="5">
        <f t="shared" si="774"/>
        <v>6.3660933115599369E-4</v>
      </c>
      <c r="BF590" s="5">
        <f t="shared" si="775"/>
        <v>2.9587099862229835E-4</v>
      </c>
      <c r="BG590" s="5">
        <f t="shared" si="776"/>
        <v>9.1672808363015291E-5</v>
      </c>
      <c r="BH590" s="5">
        <f t="shared" si="777"/>
        <v>2.1302959310715528E-5</v>
      </c>
      <c r="BI590" s="5">
        <f t="shared" si="778"/>
        <v>3.9603113158434912E-6</v>
      </c>
      <c r="BJ590" s="8">
        <f t="shared" si="779"/>
        <v>0.26901734220437779</v>
      </c>
      <c r="BK590" s="8">
        <f t="shared" si="780"/>
        <v>0.28420709017127005</v>
      </c>
      <c r="BL590" s="8">
        <f t="shared" si="781"/>
        <v>0.40780861557755849</v>
      </c>
      <c r="BM590" s="8">
        <f t="shared" si="782"/>
        <v>0.38096159649027539</v>
      </c>
      <c r="BN590" s="8">
        <f t="shared" si="783"/>
        <v>0.61860708949175602</v>
      </c>
    </row>
    <row r="591" spans="1:66" x14ac:dyDescent="0.25">
      <c r="A591" t="s">
        <v>80</v>
      </c>
      <c r="B591" t="s">
        <v>82</v>
      </c>
      <c r="C591" t="s">
        <v>93</v>
      </c>
      <c r="D591" t="s">
        <v>501</v>
      </c>
      <c r="E591">
        <f>VLOOKUP(A591,home!$A$2:$E$405,3,FALSE)</f>
        <v>1.21984435797665</v>
      </c>
      <c r="F591">
        <f>VLOOKUP(B591,home!$B$2:$E$405,3,FALSE)</f>
        <v>0.67</v>
      </c>
      <c r="G591">
        <f>VLOOKUP(C591,away!$B$2:$E$405,4,FALSE)</f>
        <v>0.78</v>
      </c>
      <c r="H591">
        <f>VLOOKUP(A591,away!$A$2:$E$405,3,FALSE)</f>
        <v>1.0350194552529199</v>
      </c>
      <c r="I591">
        <f>VLOOKUP(C591,away!$B$2:$E$405,3,FALSE)</f>
        <v>0.6</v>
      </c>
      <c r="J591">
        <f>VLOOKUP(B591,home!$B$2:$E$405,4,FALSE)</f>
        <v>1.45</v>
      </c>
      <c r="K591" s="3">
        <f t="shared" si="728"/>
        <v>0.63749066147859734</v>
      </c>
      <c r="L591" s="3">
        <f t="shared" si="729"/>
        <v>0.90046692607004031</v>
      </c>
      <c r="M591" s="5">
        <f t="shared" si="730"/>
        <v>0.21481940350231438</v>
      </c>
      <c r="N591" s="5">
        <f t="shared" si="731"/>
        <v>0.13694536363712809</v>
      </c>
      <c r="O591" s="5">
        <f t="shared" si="732"/>
        <v>0.19343776793192866</v>
      </c>
      <c r="P591" s="5">
        <f t="shared" si="733"/>
        <v>0.1233147706338686</v>
      </c>
      <c r="Q591" s="5">
        <f t="shared" si="734"/>
        <v>4.3650695225729917E-2</v>
      </c>
      <c r="R591" s="5">
        <f t="shared" si="735"/>
        <v>8.709215613775681E-2</v>
      </c>
      <c r="S591" s="5">
        <f t="shared" si="736"/>
        <v>1.7696879807600568E-2</v>
      </c>
      <c r="T591" s="5">
        <f t="shared" si="737"/>
        <v>3.9306007350733203E-2</v>
      </c>
      <c r="U591" s="5">
        <f t="shared" si="738"/>
        <v>5.5520436225855868E-2</v>
      </c>
      <c r="V591" s="5">
        <f t="shared" si="739"/>
        <v>1.1287448582548007E-3</v>
      </c>
      <c r="W591" s="5">
        <f t="shared" si="740"/>
        <v>9.2756368578170746E-3</v>
      </c>
      <c r="X591" s="5">
        <f t="shared" si="741"/>
        <v>8.352404208700509E-3</v>
      </c>
      <c r="Y591" s="5">
        <f t="shared" si="742"/>
        <v>3.7605318715515073E-3</v>
      </c>
      <c r="Z591" s="5">
        <f t="shared" si="743"/>
        <v>2.614120204072596E-2</v>
      </c>
      <c r="AA591" s="5">
        <f t="shared" si="744"/>
        <v>1.6664772180788049E-2</v>
      </c>
      <c r="AB591" s="5">
        <f t="shared" si="745"/>
        <v>5.3118183204603504E-3</v>
      </c>
      <c r="AC591" s="5">
        <f t="shared" si="746"/>
        <v>4.0496491189385748E-5</v>
      </c>
      <c r="AD591" s="5">
        <f t="shared" si="747"/>
        <v>1.4782829690312661E-3</v>
      </c>
      <c r="AE591" s="5">
        <f t="shared" si="748"/>
        <v>1.3311449209852766E-3</v>
      </c>
      <c r="AF591" s="5">
        <f t="shared" si="749"/>
        <v>5.9932598757667934E-4</v>
      </c>
      <c r="AG591" s="5">
        <f t="shared" si="750"/>
        <v>1.7989107658235456E-4</v>
      </c>
      <c r="AH591" s="5">
        <f t="shared" si="751"/>
        <v>5.8848219613470906E-3</v>
      </c>
      <c r="AI591" s="5">
        <f t="shared" si="752"/>
        <v>3.7515190448229332E-3</v>
      </c>
      <c r="AJ591" s="5">
        <f t="shared" si="753"/>
        <v>1.1957791787168637E-3</v>
      </c>
      <c r="AK591" s="5">
        <f t="shared" si="754"/>
        <v>2.5409935320751584E-4</v>
      </c>
      <c r="AL591" s="5">
        <f t="shared" si="755"/>
        <v>9.2986302746935706E-7</v>
      </c>
      <c r="AM591" s="5">
        <f t="shared" si="756"/>
        <v>1.8847831755605733E-4</v>
      </c>
      <c r="AN591" s="5">
        <f t="shared" si="757"/>
        <v>1.6971849124055585E-4</v>
      </c>
      <c r="AO591" s="5">
        <f t="shared" si="758"/>
        <v>7.64129440523142E-5</v>
      </c>
      <c r="AP591" s="5">
        <f t="shared" si="759"/>
        <v>2.2935776280916447E-5</v>
      </c>
      <c r="AQ591" s="5">
        <f t="shared" si="760"/>
        <v>5.163226991176742E-6</v>
      </c>
      <c r="AR591" s="5">
        <f t="shared" si="761"/>
        <v>1.0598175084007364E-3</v>
      </c>
      <c r="AS591" s="5">
        <f t="shared" si="762"/>
        <v>6.756237644769843E-4</v>
      </c>
      <c r="AT591" s="5">
        <f t="shared" si="763"/>
        <v>2.153519202635464E-4</v>
      </c>
      <c r="AU591" s="5">
        <f t="shared" si="764"/>
        <v>4.5761612699831461E-5</v>
      </c>
      <c r="AV591" s="5">
        <f t="shared" si="765"/>
        <v>7.2931501875857332E-6</v>
      </c>
      <c r="AW591" s="5">
        <f t="shared" si="766"/>
        <v>1.4827163355182235E-8</v>
      </c>
      <c r="AX591" s="5">
        <f t="shared" si="767"/>
        <v>2.0025527888864015E-5</v>
      </c>
      <c r="AY591" s="5">
        <f t="shared" si="768"/>
        <v>1.8032325541015243E-5</v>
      </c>
      <c r="AZ591" s="5">
        <f t="shared" si="769"/>
        <v>8.118756374906136E-6</v>
      </c>
      <c r="BA591" s="5">
        <f t="shared" si="770"/>
        <v>2.436890532141091E-6</v>
      </c>
      <c r="BB591" s="5">
        <f t="shared" si="771"/>
        <v>5.4858483166156805E-7</v>
      </c>
      <c r="BC591" s="5">
        <f t="shared" si="772"/>
        <v>9.8796499410988582E-8</v>
      </c>
      <c r="BD591" s="5">
        <f t="shared" si="773"/>
        <v>1.5905510233080332E-4</v>
      </c>
      <c r="BE591" s="5">
        <f t="shared" si="774"/>
        <v>1.013961423964098E-4</v>
      </c>
      <c r="BF591" s="5">
        <f t="shared" si="775"/>
        <v>3.2319546943832666E-5</v>
      </c>
      <c r="BG591" s="5">
        <f t="shared" si="776"/>
        <v>6.867803119970824E-6</v>
      </c>
      <c r="BH591" s="5">
        <f t="shared" si="777"/>
        <v>1.0945400884637436E-6</v>
      </c>
      <c r="BI591" s="5">
        <f t="shared" si="778"/>
        <v>1.3955181700191888E-7</v>
      </c>
      <c r="BJ591" s="8">
        <f t="shared" si="779"/>
        <v>0.24539125374362489</v>
      </c>
      <c r="BK591" s="8">
        <f t="shared" si="780"/>
        <v>0.35701925748179625</v>
      </c>
      <c r="BL591" s="8">
        <f t="shared" si="781"/>
        <v>0.37141789097760941</v>
      </c>
      <c r="BM591" s="8">
        <f t="shared" si="782"/>
        <v>0.20069142967665221</v>
      </c>
      <c r="BN591" s="8">
        <f t="shared" si="783"/>
        <v>0.79926015706872655</v>
      </c>
    </row>
    <row r="592" spans="1:66" x14ac:dyDescent="0.25">
      <c r="A592" t="s">
        <v>80</v>
      </c>
      <c r="B592" t="s">
        <v>96</v>
      </c>
      <c r="C592" t="s">
        <v>97</v>
      </c>
      <c r="D592" t="s">
        <v>501</v>
      </c>
      <c r="E592">
        <f>VLOOKUP(A592,home!$A$2:$E$405,3,FALSE)</f>
        <v>1.21984435797665</v>
      </c>
      <c r="F592">
        <f>VLOOKUP(B592,home!$B$2:$E$405,3,FALSE)</f>
        <v>1.01</v>
      </c>
      <c r="G592">
        <f>VLOOKUP(C592,away!$B$2:$E$405,4,FALSE)</f>
        <v>0.97</v>
      </c>
      <c r="H592">
        <f>VLOOKUP(A592,away!$A$2:$E$405,3,FALSE)</f>
        <v>1.0350194552529199</v>
      </c>
      <c r="I592">
        <f>VLOOKUP(C592,away!$B$2:$E$405,3,FALSE)</f>
        <v>1.04</v>
      </c>
      <c r="J592">
        <f>VLOOKUP(B592,home!$B$2:$E$405,4,FALSE)</f>
        <v>0.97</v>
      </c>
      <c r="K592" s="3">
        <f t="shared" si="728"/>
        <v>1.1950815175097238</v>
      </c>
      <c r="L592" s="3">
        <f t="shared" si="729"/>
        <v>1.0441276264591457</v>
      </c>
      <c r="M592" s="5">
        <f t="shared" si="730"/>
        <v>0.10654273103069394</v>
      </c>
      <c r="N592" s="5">
        <f t="shared" si="731"/>
        <v>0.12732724867979206</v>
      </c>
      <c r="O592" s="5">
        <f t="shared" si="732"/>
        <v>0.11124420886755362</v>
      </c>
      <c r="P592" s="5">
        <f t="shared" si="733"/>
        <v>0.13294589794760467</v>
      </c>
      <c r="Q592" s="5">
        <f t="shared" si="734"/>
        <v>7.6083220786291955E-2</v>
      </c>
      <c r="R592" s="5">
        <f t="shared" si="735"/>
        <v>5.8076575881102099E-2</v>
      </c>
      <c r="S592" s="5">
        <f t="shared" si="736"/>
        <v>4.147305876738562E-2</v>
      </c>
      <c r="T592" s="5">
        <f t="shared" si="737"/>
        <v>7.9440592732958143E-2</v>
      </c>
      <c r="U592" s="5">
        <f t="shared" si="738"/>
        <v>6.9406242435756119E-2</v>
      </c>
      <c r="V592" s="5">
        <f t="shared" si="739"/>
        <v>5.7500904255082643E-3</v>
      </c>
      <c r="W592" s="5">
        <f t="shared" si="740"/>
        <v>3.0308550318103037E-2</v>
      </c>
      <c r="X592" s="5">
        <f t="shared" si="741"/>
        <v>3.1645994705058508E-2</v>
      </c>
      <c r="Y592" s="5">
        <f t="shared" si="742"/>
        <v>1.6521228669165715E-2</v>
      </c>
      <c r="Z592" s="5">
        <f t="shared" si="743"/>
        <v>2.0213119109203207E-2</v>
      </c>
      <c r="AA592" s="5">
        <f t="shared" si="744"/>
        <v>2.4156325058631366E-2</v>
      </c>
      <c r="AB592" s="5">
        <f t="shared" si="745"/>
        <v>1.4434388804263674E-2</v>
      </c>
      <c r="AC592" s="5">
        <f t="shared" si="746"/>
        <v>4.4844151233020847E-4</v>
      </c>
      <c r="AD592" s="5">
        <f t="shared" si="747"/>
        <v>9.055297076919603E-3</v>
      </c>
      <c r="AE592" s="5">
        <f t="shared" si="748"/>
        <v>9.4548858438065035E-3</v>
      </c>
      <c r="AF592" s="5">
        <f t="shared" si="749"/>
        <v>4.9360537572679308E-3</v>
      </c>
      <c r="AG592" s="5">
        <f t="shared" si="750"/>
        <v>1.7179566978836379E-3</v>
      </c>
      <c r="AH592" s="5">
        <f t="shared" si="751"/>
        <v>5.276269019707085E-3</v>
      </c>
      <c r="AI592" s="5">
        <f t="shared" si="752"/>
        <v>6.305571586861086E-3</v>
      </c>
      <c r="AJ592" s="5">
        <f t="shared" si="753"/>
        <v>3.7678360303960729E-3</v>
      </c>
      <c r="AK592" s="5">
        <f t="shared" si="754"/>
        <v>1.5009570669778502E-3</v>
      </c>
      <c r="AL592" s="5">
        <f t="shared" si="755"/>
        <v>2.2382928973932847E-5</v>
      </c>
      <c r="AM592" s="5">
        <f t="shared" si="756"/>
        <v>2.1643636344372856E-3</v>
      </c>
      <c r="AN592" s="5">
        <f t="shared" si="757"/>
        <v>2.2598718644194931E-3</v>
      </c>
      <c r="AO592" s="5">
        <f t="shared" si="758"/>
        <v>1.1797973229490646E-3</v>
      </c>
      <c r="AP592" s="5">
        <f t="shared" si="759"/>
        <v>4.1061965950455381E-4</v>
      </c>
      <c r="AQ592" s="5">
        <f t="shared" si="760"/>
        <v>1.0718483261398805E-4</v>
      </c>
      <c r="AR592" s="5">
        <f t="shared" si="761"/>
        <v>1.101819649621337E-3</v>
      </c>
      <c r="AS592" s="5">
        <f t="shared" si="762"/>
        <v>1.3167642988914997E-3</v>
      </c>
      <c r="AT592" s="5">
        <f t="shared" si="763"/>
        <v>7.8682033826094056E-4</v>
      </c>
      <c r="AU592" s="5">
        <f t="shared" si="764"/>
        <v>3.1343814795213289E-4</v>
      </c>
      <c r="AV592" s="5">
        <f t="shared" si="765"/>
        <v>9.3646034375018109E-5</v>
      </c>
      <c r="AW592" s="5">
        <f t="shared" si="766"/>
        <v>7.7582814851996863E-7</v>
      </c>
      <c r="AX592" s="5">
        <f t="shared" si="767"/>
        <v>4.3109849611436155E-4</v>
      </c>
      <c r="AY592" s="5">
        <f t="shared" si="768"/>
        <v>4.501218495179955E-4</v>
      </c>
      <c r="AZ592" s="5">
        <f t="shared" si="769"/>
        <v>2.3499232917731266E-4</v>
      </c>
      <c r="BA592" s="5">
        <f t="shared" si="770"/>
        <v>8.1787327633337935E-5</v>
      </c>
      <c r="BB592" s="5">
        <f t="shared" si="771"/>
        <v>2.13491020690584E-5</v>
      </c>
      <c r="BC592" s="5">
        <f t="shared" si="772"/>
        <v>4.4582374540799994E-6</v>
      </c>
      <c r="BD592" s="5">
        <f t="shared" si="773"/>
        <v>1.9174005592419559E-4</v>
      </c>
      <c r="BE592" s="5">
        <f t="shared" si="774"/>
        <v>2.2914499700128698E-4</v>
      </c>
      <c r="BF592" s="5">
        <f t="shared" si="775"/>
        <v>1.369234753730296E-4</v>
      </c>
      <c r="BG592" s="5">
        <f t="shared" si="776"/>
        <v>5.4544904910501815E-5</v>
      </c>
      <c r="BH592" s="5">
        <f t="shared" si="777"/>
        <v>1.6296401933216528E-5</v>
      </c>
      <c r="BI592" s="5">
        <f t="shared" si="778"/>
        <v>3.8951057504593554E-6</v>
      </c>
      <c r="BJ592" s="8">
        <f t="shared" si="779"/>
        <v>0.39383667392313765</v>
      </c>
      <c r="BK592" s="8">
        <f t="shared" si="780"/>
        <v>0.2876327244620146</v>
      </c>
      <c r="BL592" s="8">
        <f t="shared" si="781"/>
        <v>0.29841340816124262</v>
      </c>
      <c r="BM592" s="8">
        <f t="shared" si="782"/>
        <v>0.38742669644119021</v>
      </c>
      <c r="BN592" s="8">
        <f t="shared" si="783"/>
        <v>0.61221988319303833</v>
      </c>
    </row>
    <row r="593" spans="1:66" x14ac:dyDescent="0.25">
      <c r="A593" t="s">
        <v>80</v>
      </c>
      <c r="B593" t="s">
        <v>86</v>
      </c>
      <c r="C593" t="s">
        <v>412</v>
      </c>
      <c r="D593" t="s">
        <v>501</v>
      </c>
      <c r="E593">
        <f>VLOOKUP(A593,home!$A$2:$E$405,3,FALSE)</f>
        <v>1.21984435797665</v>
      </c>
      <c r="F593">
        <f>VLOOKUP(B593,home!$B$2:$E$405,3,FALSE)</f>
        <v>0.94</v>
      </c>
      <c r="G593">
        <f>VLOOKUP(C593,away!$B$2:$E$405,4,FALSE)</f>
        <v>0.86</v>
      </c>
      <c r="H593">
        <f>VLOOKUP(A593,away!$A$2:$E$405,3,FALSE)</f>
        <v>1.0350194552529199</v>
      </c>
      <c r="I593">
        <f>VLOOKUP(C593,away!$B$2:$E$405,3,FALSE)</f>
        <v>0.89</v>
      </c>
      <c r="J593">
        <f>VLOOKUP(B593,home!$B$2:$E$405,4,FALSE)</f>
        <v>1.01</v>
      </c>
      <c r="K593" s="3">
        <f t="shared" si="728"/>
        <v>0.98612217898832377</v>
      </c>
      <c r="L593" s="3">
        <f t="shared" si="729"/>
        <v>0.93037898832684973</v>
      </c>
      <c r="M593" s="5">
        <f t="shared" si="730"/>
        <v>0.14712081377753713</v>
      </c>
      <c r="N593" s="5">
        <f t="shared" si="731"/>
        <v>0.14507909745684033</v>
      </c>
      <c r="O593" s="5">
        <f t="shared" si="732"/>
        <v>0.13687811388416785</v>
      </c>
      <c r="P593" s="5">
        <f t="shared" si="733"/>
        <v>0.13497854391926753</v>
      </c>
      <c r="Q593" s="5">
        <f t="shared" si="734"/>
        <v>7.1532857854899379E-2</v>
      </c>
      <c r="R593" s="5">
        <f t="shared" si="735"/>
        <v>6.3674260559819701E-2</v>
      </c>
      <c r="S593" s="5">
        <f t="shared" si="736"/>
        <v>3.0959601926405664E-2</v>
      </c>
      <c r="T593" s="5">
        <f t="shared" si="737"/>
        <v>6.655266792316962E-2</v>
      </c>
      <c r="U593" s="5">
        <f t="shared" si="738"/>
        <v>6.2790600568719684E-2</v>
      </c>
      <c r="V593" s="5">
        <f t="shared" si="739"/>
        <v>3.1560471221256277E-3</v>
      </c>
      <c r="W593" s="5">
        <f t="shared" si="740"/>
        <v>2.3513379219045141E-2</v>
      </c>
      <c r="X593" s="5">
        <f t="shared" si="741"/>
        <v>2.1876353969960783E-2</v>
      </c>
      <c r="Y593" s="5">
        <f t="shared" si="742"/>
        <v>1.0176650037426089E-2</v>
      </c>
      <c r="Z593" s="5">
        <f t="shared" si="743"/>
        <v>1.9747064707368429E-2</v>
      </c>
      <c r="AA593" s="5">
        <f t="shared" si="744"/>
        <v>1.9473018477853581E-2</v>
      </c>
      <c r="AB593" s="5">
        <f t="shared" si="745"/>
        <v>9.6013877064304327E-3</v>
      </c>
      <c r="AC593" s="5">
        <f t="shared" si="746"/>
        <v>1.8097313788706534E-4</v>
      </c>
      <c r="AD593" s="5">
        <f t="shared" si="747"/>
        <v>5.7967661877158898E-3</v>
      </c>
      <c r="AE593" s="5">
        <f t="shared" si="748"/>
        <v>5.3931894612943981E-3</v>
      </c>
      <c r="AF593" s="5">
        <f t="shared" si="749"/>
        <v>2.5088550774270547E-3</v>
      </c>
      <c r="AG593" s="5">
        <f t="shared" si="750"/>
        <v>7.7806201626508796E-4</v>
      </c>
      <c r="AH593" s="5">
        <f t="shared" si="751"/>
        <v>4.5930635212165687E-3</v>
      </c>
      <c r="AI593" s="5">
        <f t="shared" si="752"/>
        <v>4.5293218077738654E-3</v>
      </c>
      <c r="AJ593" s="5">
        <f t="shared" si="753"/>
        <v>2.2332323452106491E-3</v>
      </c>
      <c r="AK593" s="5">
        <f t="shared" si="754"/>
        <v>7.3407998214877659E-4</v>
      </c>
      <c r="AL593" s="5">
        <f t="shared" si="755"/>
        <v>6.6414778475692727E-6</v>
      </c>
      <c r="AM593" s="5">
        <f t="shared" si="756"/>
        <v>1.1432639408232468E-3</v>
      </c>
      <c r="AN593" s="5">
        <f t="shared" si="757"/>
        <v>1.0636687486536996E-3</v>
      </c>
      <c r="AO593" s="5">
        <f t="shared" si="758"/>
        <v>4.948075271436576E-4</v>
      </c>
      <c r="AP593" s="5">
        <f t="shared" si="759"/>
        <v>1.5345284217347548E-4</v>
      </c>
      <c r="AQ593" s="5">
        <f t="shared" si="760"/>
        <v>3.5692325014309462E-5</v>
      </c>
      <c r="AR593" s="5">
        <f t="shared" si="761"/>
        <v>8.5465795843808626E-4</v>
      </c>
      <c r="AS593" s="5">
        <f t="shared" si="762"/>
        <v>8.4279716826467785E-4</v>
      </c>
      <c r="AT593" s="5">
        <f t="shared" si="763"/>
        <v>4.1555049000717654E-4</v>
      </c>
      <c r="AU593" s="5">
        <f t="shared" si="764"/>
        <v>1.3659451822851422E-4</v>
      </c>
      <c r="AV593" s="5">
        <f t="shared" si="765"/>
        <v>3.3674720988340682E-5</v>
      </c>
      <c r="AW593" s="5">
        <f t="shared" si="766"/>
        <v>1.692594198829512E-7</v>
      </c>
      <c r="AX593" s="5">
        <f t="shared" si="767"/>
        <v>1.8789965474723296E-4</v>
      </c>
      <c r="AY593" s="5">
        <f t="shared" si="768"/>
        <v>1.7481789069069494E-4</v>
      </c>
      <c r="AZ593" s="5">
        <f t="shared" si="769"/>
        <v>8.1323446141121273E-5</v>
      </c>
      <c r="BA593" s="5">
        <f t="shared" si="770"/>
        <v>2.5220541849343157E-5</v>
      </c>
      <c r="BB593" s="5">
        <f t="shared" si="771"/>
        <v>5.8661655527117146E-6</v>
      </c>
      <c r="BC593" s="5">
        <f t="shared" si="772"/>
        <v>1.0915514344579486E-6</v>
      </c>
      <c r="BD593" s="5">
        <f t="shared" si="773"/>
        <v>1.3252596778951951E-4</v>
      </c>
      <c r="BE593" s="5">
        <f t="shared" si="774"/>
        <v>1.3068679612913739E-4</v>
      </c>
      <c r="BF593" s="5">
        <f t="shared" si="775"/>
        <v>6.4436574081933891E-5</v>
      </c>
      <c r="BG593" s="5">
        <f t="shared" si="776"/>
        <v>2.1180778280073069E-5</v>
      </c>
      <c r="BH593" s="5">
        <f t="shared" si="777"/>
        <v>5.2217088075535528E-6</v>
      </c>
      <c r="BI593" s="5">
        <f t="shared" si="778"/>
        <v>1.0298485734694466E-6</v>
      </c>
      <c r="BJ593" s="8">
        <f t="shared" si="779"/>
        <v>0.35657498383826775</v>
      </c>
      <c r="BK593" s="8">
        <f t="shared" si="780"/>
        <v>0.31657743925176129</v>
      </c>
      <c r="BL593" s="8">
        <f t="shared" si="781"/>
        <v>0.30714543538292965</v>
      </c>
      <c r="BM593" s="8">
        <f t="shared" si="782"/>
        <v>0.30060658709652444</v>
      </c>
      <c r="BN593" s="8">
        <f t="shared" si="783"/>
        <v>0.69926368745253198</v>
      </c>
    </row>
    <row r="594" spans="1:66" x14ac:dyDescent="0.25">
      <c r="A594" t="s">
        <v>175</v>
      </c>
      <c r="B594" t="s">
        <v>276</v>
      </c>
      <c r="C594" t="s">
        <v>176</v>
      </c>
      <c r="D594" t="s">
        <v>501</v>
      </c>
      <c r="E594">
        <f>VLOOKUP(A594,home!$A$2:$E$405,3,FALSE)</f>
        <v>1.20657276995305</v>
      </c>
      <c r="F594">
        <f>VLOOKUP(B594,home!$B$2:$E$405,3,FALSE)</f>
        <v>2.0699999999999998</v>
      </c>
      <c r="G594">
        <f>VLOOKUP(C594,away!$B$2:$E$405,4,FALSE)</f>
        <v>1.0900000000000001</v>
      </c>
      <c r="H594">
        <f>VLOOKUP(A594,away!$A$2:$E$405,3,FALSE)</f>
        <v>1.05633802816901</v>
      </c>
      <c r="I594">
        <f>VLOOKUP(C594,away!$B$2:$E$405,3,FALSE)</f>
        <v>0.78</v>
      </c>
      <c r="J594">
        <f>VLOOKUP(B594,home!$B$2:$E$405,4,FALSE)</f>
        <v>0.24</v>
      </c>
      <c r="K594" s="3">
        <f t="shared" si="728"/>
        <v>2.722390140845067</v>
      </c>
      <c r="L594" s="3">
        <f t="shared" si="729"/>
        <v>0.19774647887323868</v>
      </c>
      <c r="M594" s="5">
        <f t="shared" si="730"/>
        <v>5.3926319398501656E-2</v>
      </c>
      <c r="N594" s="5">
        <f t="shared" si="731"/>
        <v>0.14680848026254298</v>
      </c>
      <c r="O594" s="5">
        <f t="shared" si="732"/>
        <v>1.0663739779647328E-2</v>
      </c>
      <c r="P594" s="5">
        <f t="shared" si="733"/>
        <v>2.9030860040649233E-2</v>
      </c>
      <c r="Q594" s="5">
        <f t="shared" si="734"/>
        <v>0.19983497962959734</v>
      </c>
      <c r="R594" s="5">
        <f t="shared" si="735"/>
        <v>1.0543584965228728E-3</v>
      </c>
      <c r="S594" s="5">
        <f t="shared" si="736"/>
        <v>3.9071405396303646E-3</v>
      </c>
      <c r="T594" s="5">
        <f t="shared" si="737"/>
        <v>3.9516663577458255E-2</v>
      </c>
      <c r="U594" s="5">
        <f t="shared" si="738"/>
        <v>2.8703751758500963E-3</v>
      </c>
      <c r="V594" s="5">
        <f t="shared" si="739"/>
        <v>2.3370911238053161E-4</v>
      </c>
      <c r="W594" s="5">
        <f t="shared" si="740"/>
        <v>0.18134292611319686</v>
      </c>
      <c r="X594" s="5">
        <f t="shared" si="741"/>
        <v>3.5859925107454567E-2</v>
      </c>
      <c r="Y594" s="5">
        <f t="shared" si="742"/>
        <v>3.545586961328593E-3</v>
      </c>
      <c r="Z594" s="5">
        <f t="shared" si="743"/>
        <v>6.9498560052493291E-5</v>
      </c>
      <c r="AA594" s="5">
        <f t="shared" si="744"/>
        <v>1.8920219468983651E-4</v>
      </c>
      <c r="AB594" s="5">
        <f t="shared" si="745"/>
        <v>2.5754109472493001E-4</v>
      </c>
      <c r="AC594" s="5">
        <f t="shared" si="746"/>
        <v>7.8634799846131523E-6</v>
      </c>
      <c r="AD594" s="5">
        <f t="shared" si="747"/>
        <v>0.12342154854064065</v>
      </c>
      <c r="AE594" s="5">
        <f t="shared" si="748"/>
        <v>2.4406176640994197E-2</v>
      </c>
      <c r="AF594" s="5">
        <f t="shared" si="749"/>
        <v>2.4131177467574452E-3</v>
      </c>
      <c r="AG594" s="5">
        <f t="shared" si="750"/>
        <v>1.5906184584260277E-4</v>
      </c>
      <c r="AH594" s="5">
        <f t="shared" si="751"/>
        <v>3.4357738842852196E-6</v>
      </c>
      <c r="AI594" s="5">
        <f t="shared" si="752"/>
        <v>9.3535169487510416E-6</v>
      </c>
      <c r="AJ594" s="5">
        <f t="shared" si="753"/>
        <v>1.2731961161753538E-5</v>
      </c>
      <c r="AK594" s="5">
        <f t="shared" si="754"/>
        <v>1.1553788513460044E-5</v>
      </c>
      <c r="AL594" s="5">
        <f t="shared" si="755"/>
        <v>1.693299964930253E-7</v>
      </c>
      <c r="AM594" s="5">
        <f t="shared" si="756"/>
        <v>6.7200321382974201E-2</v>
      </c>
      <c r="AN594" s="5">
        <f t="shared" si="757"/>
        <v>1.3288626932633156E-2</v>
      </c>
      <c r="AO594" s="5">
        <f t="shared" si="758"/>
        <v>1.3138895924941466E-3</v>
      </c>
      <c r="AP594" s="5">
        <f t="shared" si="759"/>
        <v>8.6605680181303942E-5</v>
      </c>
      <c r="AQ594" s="5">
        <f t="shared" si="760"/>
        <v>4.2814920765686734E-6</v>
      </c>
      <c r="AR594" s="5">
        <f t="shared" si="761"/>
        <v>1.3588243756440658E-7</v>
      </c>
      <c r="AS594" s="5">
        <f t="shared" si="762"/>
        <v>3.6992500833933583E-7</v>
      </c>
      <c r="AT594" s="5">
        <f t="shared" si="763"/>
        <v>5.0354009777751865E-7</v>
      </c>
      <c r="AU594" s="5">
        <f t="shared" si="764"/>
        <v>4.569441992365592E-7</v>
      </c>
      <c r="AV594" s="5">
        <f t="shared" si="765"/>
        <v>3.1099509572948819E-7</v>
      </c>
      <c r="AW594" s="5">
        <f t="shared" si="766"/>
        <v>2.5321563671937511E-9</v>
      </c>
      <c r="AX594" s="5">
        <f t="shared" si="767"/>
        <v>3.0490915399104812E-2</v>
      </c>
      <c r="AY594" s="5">
        <f t="shared" si="768"/>
        <v>6.0294711577947874E-3</v>
      </c>
      <c r="AZ594" s="5">
        <f t="shared" si="769"/>
        <v>5.9615334546083451E-4</v>
      </c>
      <c r="BA594" s="5">
        <f t="shared" si="770"/>
        <v>3.9295741644460474E-5</v>
      </c>
      <c r="BB594" s="5">
        <f t="shared" si="771"/>
        <v>1.942648636226138E-6</v>
      </c>
      <c r="BC594" s="5">
        <f t="shared" si="772"/>
        <v>7.6830385500323635E-8</v>
      </c>
      <c r="BD594" s="5">
        <f t="shared" si="773"/>
        <v>4.478378928179009E-9</v>
      </c>
      <c r="BE594" s="5">
        <f t="shared" si="774"/>
        <v>1.2191894641042831E-8</v>
      </c>
      <c r="BF594" s="5">
        <f t="shared" si="775"/>
        <v>1.6595546884498412E-8</v>
      </c>
      <c r="BG594" s="5">
        <f t="shared" si="776"/>
        <v>1.5059851073430179E-8</v>
      </c>
      <c r="BH594" s="5">
        <f t="shared" si="777"/>
        <v>1.0249697521225329E-8</v>
      </c>
      <c r="BI594" s="5">
        <f t="shared" si="778"/>
        <v>5.5807350956855918E-9</v>
      </c>
      <c r="BJ594" s="8">
        <f t="shared" si="779"/>
        <v>0.87636004662919931</v>
      </c>
      <c r="BK594" s="8">
        <f t="shared" si="780"/>
        <v>9.3135533058937681E-2</v>
      </c>
      <c r="BL594" s="8">
        <f t="shared" si="781"/>
        <v>1.5074133224886106E-2</v>
      </c>
      <c r="BM594" s="8">
        <f t="shared" si="782"/>
        <v>0.53729100523997553</v>
      </c>
      <c r="BN594" s="8">
        <f t="shared" si="783"/>
        <v>0.44131873760746138</v>
      </c>
    </row>
    <row r="595" spans="1:66" x14ac:dyDescent="0.25">
      <c r="A595" t="s">
        <v>175</v>
      </c>
      <c r="B595" t="s">
        <v>282</v>
      </c>
      <c r="C595" t="s">
        <v>279</v>
      </c>
      <c r="D595" t="s">
        <v>501</v>
      </c>
      <c r="E595">
        <f>VLOOKUP(A595,home!$A$2:$E$405,3,FALSE)</f>
        <v>1.20657276995305</v>
      </c>
      <c r="F595">
        <f>VLOOKUP(B595,home!$B$2:$E$405,3,FALSE)</f>
        <v>0.98</v>
      </c>
      <c r="G595">
        <f>VLOOKUP(C595,away!$B$2:$E$405,4,FALSE)</f>
        <v>0.98</v>
      </c>
      <c r="H595">
        <f>VLOOKUP(A595,away!$A$2:$E$405,3,FALSE)</f>
        <v>1.05633802816901</v>
      </c>
      <c r="I595">
        <f>VLOOKUP(C595,away!$B$2:$E$405,3,FALSE)</f>
        <v>1.0900000000000001</v>
      </c>
      <c r="J595">
        <f>VLOOKUP(B595,home!$B$2:$E$405,4,FALSE)</f>
        <v>0.65</v>
      </c>
      <c r="K595" s="3">
        <f t="shared" si="728"/>
        <v>1.158792488262909</v>
      </c>
      <c r="L595" s="3">
        <f t="shared" si="729"/>
        <v>0.74841549295774368</v>
      </c>
      <c r="M595" s="5">
        <f t="shared" si="730"/>
        <v>0.14849440752383974</v>
      </c>
      <c r="N595" s="5">
        <f t="shared" si="731"/>
        <v>0.1720742039876767</v>
      </c>
      <c r="O595" s="5">
        <f t="shared" si="732"/>
        <v>0.11113551520842262</v>
      </c>
      <c r="P595" s="5">
        <f t="shared" si="733"/>
        <v>0.12878300020274841</v>
      </c>
      <c r="Q595" s="5">
        <f t="shared" si="734"/>
        <v>9.9699147502369648E-2</v>
      </c>
      <c r="R595" s="5">
        <f t="shared" si="735"/>
        <v>4.1587770699912215E-2</v>
      </c>
      <c r="S595" s="5">
        <f t="shared" si="736"/>
        <v>2.7922029889506917E-2</v>
      </c>
      <c r="T595" s="5">
        <f t="shared" si="737"/>
        <v>7.461638662545278E-2</v>
      </c>
      <c r="U595" s="5">
        <f t="shared" si="738"/>
        <v>4.819159629065857E-2</v>
      </c>
      <c r="V595" s="5">
        <f t="shared" si="739"/>
        <v>2.6906234239788326E-3</v>
      </c>
      <c r="W595" s="5">
        <f t="shared" si="740"/>
        <v>3.851020773732057E-2</v>
      </c>
      <c r="X595" s="5">
        <f t="shared" si="741"/>
        <v>2.8821636107631891E-2</v>
      </c>
      <c r="Y595" s="5">
        <f t="shared" si="742"/>
        <v>1.0785279497671012E-2</v>
      </c>
      <c r="Z595" s="5">
        <f t="shared" si="743"/>
        <v>1.037497730312947E-2</v>
      </c>
      <c r="AA595" s="5">
        <f t="shared" si="744"/>
        <v>1.2022445764764604E-2</v>
      </c>
      <c r="AB595" s="5">
        <f t="shared" si="745"/>
        <v>6.9657599213787252E-3</v>
      </c>
      <c r="AC595" s="5">
        <f t="shared" si="746"/>
        <v>1.458415853557298E-4</v>
      </c>
      <c r="AD595" s="5">
        <f t="shared" si="747"/>
        <v>1.1156334861862812E-2</v>
      </c>
      <c r="AE595" s="5">
        <f t="shared" si="748"/>
        <v>8.3495738552427177E-3</v>
      </c>
      <c r="AF595" s="5">
        <f t="shared" si="749"/>
        <v>3.1244752164292832E-3</v>
      </c>
      <c r="AG595" s="5">
        <f t="shared" si="750"/>
        <v>7.7946855311272507E-4</v>
      </c>
      <c r="AH595" s="5">
        <f t="shared" si="751"/>
        <v>1.9411984381867604E-3</v>
      </c>
      <c r="AI595" s="5">
        <f t="shared" si="752"/>
        <v>2.2494461683985091E-3</v>
      </c>
      <c r="AJ595" s="5">
        <f t="shared" si="753"/>
        <v>1.3033206613459877E-3</v>
      </c>
      <c r="AK595" s="5">
        <f t="shared" si="754"/>
        <v>5.0342606405519243E-4</v>
      </c>
      <c r="AL595" s="5">
        <f t="shared" si="755"/>
        <v>5.0592927315247928E-6</v>
      </c>
      <c r="AM595" s="5">
        <f t="shared" si="756"/>
        <v>2.5855754068944445E-3</v>
      </c>
      <c r="AN595" s="5">
        <f t="shared" si="757"/>
        <v>1.9350846927303246E-3</v>
      </c>
      <c r="AO595" s="5">
        <f t="shared" si="758"/>
        <v>7.2412368211237485E-4</v>
      </c>
      <c r="AP595" s="5">
        <f t="shared" si="759"/>
        <v>1.8064846083683651E-4</v>
      </c>
      <c r="AQ595" s="5">
        <f t="shared" si="760"/>
        <v>3.3800026717314655E-5</v>
      </c>
      <c r="AR595" s="5">
        <f t="shared" si="761"/>
        <v>2.9056459720886943E-4</v>
      </c>
      <c r="AS595" s="5">
        <f t="shared" si="762"/>
        <v>3.3670407260077571E-4</v>
      </c>
      <c r="AT595" s="5">
        <f t="shared" si="763"/>
        <v>1.9508507504865407E-4</v>
      </c>
      <c r="AU595" s="5">
        <f t="shared" si="764"/>
        <v>7.5354373179528726E-5</v>
      </c>
      <c r="AV595" s="5">
        <f t="shared" si="765"/>
        <v>2.1830020399549481E-5</v>
      </c>
      <c r="AW595" s="5">
        <f t="shared" si="766"/>
        <v>1.2188092687095522E-7</v>
      </c>
      <c r="AX595" s="5">
        <f t="shared" si="767"/>
        <v>4.9935755989110014E-4</v>
      </c>
      <c r="AY595" s="5">
        <f t="shared" si="768"/>
        <v>3.7372693434807374E-4</v>
      </c>
      <c r="AZ595" s="5">
        <f t="shared" si="769"/>
        <v>1.3985151390084996E-4</v>
      </c>
      <c r="BA595" s="5">
        <f t="shared" si="770"/>
        <v>3.4889013238997122E-5</v>
      </c>
      <c r="BB595" s="5">
        <f t="shared" si="771"/>
        <v>6.5278695105183176E-6</v>
      </c>
      <c r="BC595" s="5">
        <f t="shared" si="772"/>
        <v>9.7711173553567871E-7</v>
      </c>
      <c r="BD595" s="5">
        <f t="shared" si="773"/>
        <v>3.6243841042690697E-5</v>
      </c>
      <c r="BE595" s="5">
        <f t="shared" si="774"/>
        <v>4.1999090746064901E-5</v>
      </c>
      <c r="BF595" s="5">
        <f t="shared" si="775"/>
        <v>2.4334115435206137E-5</v>
      </c>
      <c r="BG595" s="5">
        <f t="shared" si="776"/>
        <v>9.3993967249464591E-6</v>
      </c>
      <c r="BH595" s="5">
        <f t="shared" si="777"/>
        <v>2.7229875797677371E-6</v>
      </c>
      <c r="BI595" s="5">
        <f t="shared" si="778"/>
        <v>6.3107551061360949E-7</v>
      </c>
      <c r="BJ595" s="8">
        <f t="shared" si="779"/>
        <v>0.45443127621668644</v>
      </c>
      <c r="BK595" s="8">
        <f t="shared" si="780"/>
        <v>0.30841468885250928</v>
      </c>
      <c r="BL595" s="8">
        <f t="shared" si="781"/>
        <v>0.22693534786259986</v>
      </c>
      <c r="BM595" s="8">
        <f t="shared" si="782"/>
        <v>0.29800864005653455</v>
      </c>
      <c r="BN595" s="8">
        <f t="shared" si="783"/>
        <v>0.70177404512496933</v>
      </c>
    </row>
    <row r="596" spans="1:66" x14ac:dyDescent="0.25">
      <c r="A596" t="s">
        <v>175</v>
      </c>
      <c r="B596" t="s">
        <v>284</v>
      </c>
      <c r="C596" t="s">
        <v>283</v>
      </c>
      <c r="D596" t="s">
        <v>501</v>
      </c>
      <c r="E596">
        <f>VLOOKUP(A596,home!$A$2:$E$405,3,FALSE)</f>
        <v>1.20657276995305</v>
      </c>
      <c r="F596">
        <f>VLOOKUP(B596,home!$B$2:$E$405,3,FALSE)</f>
        <v>1.35</v>
      </c>
      <c r="G596">
        <f>VLOOKUP(C596,away!$B$2:$E$405,4,FALSE)</f>
        <v>0.93</v>
      </c>
      <c r="H596">
        <f>VLOOKUP(A596,away!$A$2:$E$405,3,FALSE)</f>
        <v>1.05633802816901</v>
      </c>
      <c r="I596">
        <f>VLOOKUP(C596,away!$B$2:$E$405,3,FALSE)</f>
        <v>0.98</v>
      </c>
      <c r="J596">
        <f>VLOOKUP(B596,home!$B$2:$E$405,4,FALSE)</f>
        <v>1.3</v>
      </c>
      <c r="K596" s="3">
        <f t="shared" si="728"/>
        <v>1.5148521126760546</v>
      </c>
      <c r="L596" s="3">
        <f t="shared" si="729"/>
        <v>1.3457746478873187</v>
      </c>
      <c r="M596" s="5">
        <f t="shared" si="730"/>
        <v>5.7232877711079329E-2</v>
      </c>
      <c r="N596" s="5">
        <f t="shared" si="731"/>
        <v>8.669934571515879E-2</v>
      </c>
      <c r="O596" s="5">
        <f t="shared" si="732"/>
        <v>7.702255584920574E-2</v>
      </c>
      <c r="P596" s="5">
        <f t="shared" si="733"/>
        <v>0.11667778145187872</v>
      </c>
      <c r="Q596" s="5">
        <f t="shared" si="734"/>
        <v>6.5668343512119989E-2</v>
      </c>
      <c r="R596" s="5">
        <f t="shared" si="735"/>
        <v>5.1827501488673107E-2</v>
      </c>
      <c r="S596" s="5">
        <f t="shared" si="736"/>
        <v>5.9466277203710297E-2</v>
      </c>
      <c r="T596" s="5">
        <f t="shared" si="737"/>
        <v>8.8374791867366756E-2</v>
      </c>
      <c r="U596" s="5">
        <f t="shared" si="738"/>
        <v>7.8511000124837818E-2</v>
      </c>
      <c r="V596" s="5">
        <f t="shared" si="739"/>
        <v>1.3470100040433756E-2</v>
      </c>
      <c r="W596" s="5">
        <f t="shared" si="740"/>
        <v>3.315927630175728E-2</v>
      </c>
      <c r="X596" s="5">
        <f t="shared" si="741"/>
        <v>4.4624913389195706E-2</v>
      </c>
      <c r="Y596" s="5">
        <f t="shared" si="742"/>
        <v>3.0027538551673481E-2</v>
      </c>
      <c r="Z596" s="5">
        <f t="shared" si="743"/>
        <v>2.3249379188932849E-2</v>
      </c>
      <c r="AA596" s="5">
        <f t="shared" si="744"/>
        <v>3.5219371182761618E-2</v>
      </c>
      <c r="AB596" s="5">
        <f t="shared" si="745"/>
        <v>2.6676069421664304E-2</v>
      </c>
      <c r="AC596" s="5">
        <f t="shared" si="746"/>
        <v>1.7163008522246054E-3</v>
      </c>
      <c r="AD596" s="5">
        <f t="shared" si="747"/>
        <v>1.2557849940131514E-2</v>
      </c>
      <c r="AE596" s="5">
        <f t="shared" si="748"/>
        <v>1.6900036081402271E-2</v>
      </c>
      <c r="AF596" s="5">
        <f t="shared" si="749"/>
        <v>1.1371820053366063E-2</v>
      </c>
      <c r="AG596" s="5">
        <f t="shared" si="750"/>
        <v>5.1013023760522217E-3</v>
      </c>
      <c r="AH596" s="5">
        <f t="shared" si="751"/>
        <v>7.8221062728962149E-3</v>
      </c>
      <c r="AI596" s="5">
        <f t="shared" si="752"/>
        <v>1.1849334213073451E-2</v>
      </c>
      <c r="AJ596" s="5">
        <f t="shared" si="753"/>
        <v>8.9749944832394884E-3</v>
      </c>
      <c r="AK596" s="5">
        <f t="shared" si="754"/>
        <v>4.5319297847304244E-3</v>
      </c>
      <c r="AL596" s="5">
        <f t="shared" si="755"/>
        <v>1.3995743967476211E-4</v>
      </c>
      <c r="AM596" s="5">
        <f t="shared" si="756"/>
        <v>3.804657102495414E-3</v>
      </c>
      <c r="AN596" s="5">
        <f t="shared" si="757"/>
        <v>5.1202110724427518E-3</v>
      </c>
      <c r="AO596" s="5">
        <f t="shared" si="758"/>
        <v>3.4453251265626978E-3</v>
      </c>
      <c r="AP596" s="5">
        <f t="shared" si="759"/>
        <v>1.5455437363524156E-3</v>
      </c>
      <c r="AQ596" s="5">
        <f t="shared" si="760"/>
        <v>5.1998839439603079E-4</v>
      </c>
      <c r="AR596" s="5">
        <f t="shared" si="761"/>
        <v>2.1053584630288183E-3</v>
      </c>
      <c r="AS596" s="5">
        <f t="shared" si="762"/>
        <v>3.189306715659616E-3</v>
      </c>
      <c r="AT596" s="5">
        <f t="shared" si="763"/>
        <v>2.4156640080944501E-3</v>
      </c>
      <c r="AU596" s="5">
        <f t="shared" si="764"/>
        <v>1.2197912420591278E-3</v>
      </c>
      <c r="AV596" s="5">
        <f t="shared" si="765"/>
        <v>4.6195083501425466E-4</v>
      </c>
      <c r="AW596" s="5">
        <f t="shared" si="766"/>
        <v>7.9256715001842819E-6</v>
      </c>
      <c r="AX596" s="5">
        <f t="shared" si="767"/>
        <v>9.6058214162052333E-4</v>
      </c>
      <c r="AY596" s="5">
        <f t="shared" si="768"/>
        <v>1.2927270934062062E-3</v>
      </c>
      <c r="AZ596" s="5">
        <f t="shared" si="769"/>
        <v>8.698596744715672E-4</v>
      </c>
      <c r="BA596" s="5">
        <f t="shared" si="770"/>
        <v>3.9021169904111705E-4</v>
      </c>
      <c r="BB596" s="5">
        <f t="shared" si="771"/>
        <v>1.3128425296964291E-4</v>
      </c>
      <c r="BC596" s="5">
        <f t="shared" si="772"/>
        <v>3.5335803862674173E-5</v>
      </c>
      <c r="BD596" s="5">
        <f t="shared" si="773"/>
        <v>4.7222300737653235E-4</v>
      </c>
      <c r="BE596" s="5">
        <f t="shared" si="774"/>
        <v>7.153480203785801E-4</v>
      </c>
      <c r="BF596" s="5">
        <f t="shared" si="775"/>
        <v>5.4182322998456284E-4</v>
      </c>
      <c r="BG596" s="5">
        <f t="shared" si="776"/>
        <v>2.7359402154635958E-4</v>
      </c>
      <c r="BH596" s="5">
        <f t="shared" si="777"/>
        <v>1.0361362038876023E-4</v>
      </c>
      <c r="BI596" s="5">
        <f t="shared" si="778"/>
        <v>3.1391862349585604E-5</v>
      </c>
      <c r="BJ596" s="8">
        <f t="shared" si="779"/>
        <v>0.41260094388584523</v>
      </c>
      <c r="BK596" s="8">
        <f t="shared" si="780"/>
        <v>0.24999602179240765</v>
      </c>
      <c r="BL596" s="8">
        <f t="shared" si="781"/>
        <v>0.31396492784696278</v>
      </c>
      <c r="BM596" s="8">
        <f t="shared" si="782"/>
        <v>0.54339806556412684</v>
      </c>
      <c r="BN596" s="8">
        <f t="shared" si="783"/>
        <v>0.45512840572811569</v>
      </c>
    </row>
    <row r="597" spans="1:66" x14ac:dyDescent="0.25">
      <c r="A597" t="s">
        <v>24</v>
      </c>
      <c r="B597" t="s">
        <v>327</v>
      </c>
      <c r="C597" t="s">
        <v>290</v>
      </c>
      <c r="D597" t="s">
        <v>501</v>
      </c>
      <c r="E597">
        <f>VLOOKUP(A597,home!$A$2:$E$405,3,FALSE)</f>
        <v>1.61442006269593</v>
      </c>
      <c r="F597">
        <f>VLOOKUP(B597,home!$B$2:$E$405,3,FALSE)</f>
        <v>1.06</v>
      </c>
      <c r="G597">
        <f>VLOOKUP(C597,away!$B$2:$E$405,4,FALSE)</f>
        <v>0.98</v>
      </c>
      <c r="H597">
        <f>VLOOKUP(A597,away!$A$2:$E$405,3,FALSE)</f>
        <v>1.41379310344828</v>
      </c>
      <c r="I597">
        <f>VLOOKUP(C597,away!$B$2:$E$405,3,FALSE)</f>
        <v>1.02</v>
      </c>
      <c r="J597">
        <f>VLOOKUP(B597,home!$B$2:$E$405,4,FALSE)</f>
        <v>1</v>
      </c>
      <c r="K597" s="3">
        <f t="shared" si="728"/>
        <v>1.6770595611285322</v>
      </c>
      <c r="L597" s="3">
        <f t="shared" si="729"/>
        <v>1.4420689655172456</v>
      </c>
      <c r="M597" s="5">
        <f t="shared" si="730"/>
        <v>4.4195666988170304E-2</v>
      </c>
      <c r="N597" s="5">
        <f t="shared" si="731"/>
        <v>7.411876588296365E-2</v>
      </c>
      <c r="O597" s="5">
        <f t="shared" si="732"/>
        <v>6.373319977397543E-2</v>
      </c>
      <c r="P597" s="5">
        <f t="shared" si="733"/>
        <v>0.10688437204226031</v>
      </c>
      <c r="Q597" s="5">
        <f t="shared" si="734"/>
        <v>6.2150792491535732E-2</v>
      </c>
      <c r="R597" s="5">
        <f t="shared" si="735"/>
        <v>4.5953834733580355E-2</v>
      </c>
      <c r="S597" s="5">
        <f t="shared" si="736"/>
        <v>6.4623241176144111E-2</v>
      </c>
      <c r="T597" s="5">
        <f t="shared" si="737"/>
        <v>8.962572903434593E-2</v>
      </c>
      <c r="U597" s="5">
        <f t="shared" si="738"/>
        <v>7.7067317910471375E-2</v>
      </c>
      <c r="V597" s="5">
        <f t="shared" si="739"/>
        <v>1.736523817619328E-2</v>
      </c>
      <c r="W597" s="5">
        <f t="shared" si="740"/>
        <v>3.474352692654846E-2</v>
      </c>
      <c r="X597" s="5">
        <f t="shared" si="741"/>
        <v>5.0102561933388308E-2</v>
      </c>
      <c r="Y597" s="5">
        <f t="shared" si="742"/>
        <v>3.6125674828522504E-2</v>
      </c>
      <c r="Z597" s="5">
        <f t="shared" si="743"/>
        <v>2.2089532971934896E-2</v>
      </c>
      <c r="AA597" s="5">
        <f t="shared" si="744"/>
        <v>3.7045462471447382E-2</v>
      </c>
      <c r="AB597" s="5">
        <f t="shared" si="745"/>
        <v>3.1063723517084529E-2</v>
      </c>
      <c r="AC597" s="5">
        <f t="shared" si="746"/>
        <v>2.62479432984278E-3</v>
      </c>
      <c r="AD597" s="5">
        <f t="shared" si="747"/>
        <v>1.4566741004873682E-2</v>
      </c>
      <c r="AE597" s="5">
        <f t="shared" si="748"/>
        <v>2.1006245131855835E-2</v>
      </c>
      <c r="AF597" s="5">
        <f t="shared" si="749"/>
        <v>1.5146227093348511E-2</v>
      </c>
      <c r="AG597" s="5">
        <f t="shared" si="750"/>
        <v>7.2806346786647878E-3</v>
      </c>
      <c r="AH597" s="5">
        <f t="shared" si="751"/>
        <v>7.9636574903993156E-3</v>
      </c>
      <c r="AI597" s="5">
        <f t="shared" si="752"/>
        <v>1.3355527935827024E-2</v>
      </c>
      <c r="AJ597" s="5">
        <f t="shared" si="753"/>
        <v>1.1199007909348961E-2</v>
      </c>
      <c r="AK597" s="5">
        <f t="shared" si="754"/>
        <v>6.2604677631759101E-3</v>
      </c>
      <c r="AL597" s="5">
        <f t="shared" si="755"/>
        <v>2.5391583637411727E-4</v>
      </c>
      <c r="AM597" s="5">
        <f t="shared" si="756"/>
        <v>4.8858584553412888E-3</v>
      </c>
      <c r="AN597" s="5">
        <f t="shared" si="757"/>
        <v>7.0457448483576997E-3</v>
      </c>
      <c r="AO597" s="5">
        <f t="shared" si="758"/>
        <v>5.0802249923848257E-3</v>
      </c>
      <c r="AP597" s="5">
        <f t="shared" si="759"/>
        <v>2.4420115997877473E-3</v>
      </c>
      <c r="AQ597" s="5">
        <f t="shared" si="760"/>
        <v>8.8038728537175818E-4</v>
      </c>
      <c r="AR597" s="5">
        <f t="shared" si="761"/>
        <v>2.2968286637827587E-3</v>
      </c>
      <c r="AS597" s="5">
        <f t="shared" si="762"/>
        <v>3.851918470870947E-3</v>
      </c>
      <c r="AT597" s="5">
        <f t="shared" si="763"/>
        <v>3.229948350130859E-3</v>
      </c>
      <c r="AU597" s="5">
        <f t="shared" si="764"/>
        <v>1.8056052541794282E-3</v>
      </c>
      <c r="AV597" s="5">
        <f t="shared" si="765"/>
        <v>7.5702688878638135E-4</v>
      </c>
      <c r="AW597" s="5">
        <f t="shared" si="766"/>
        <v>1.7057752346889309E-5</v>
      </c>
      <c r="AX597" s="5">
        <f t="shared" si="767"/>
        <v>1.3656459394751316E-3</v>
      </c>
      <c r="AY597" s="5">
        <f t="shared" si="768"/>
        <v>1.9693556272017301E-3</v>
      </c>
      <c r="AZ597" s="5">
        <f t="shared" si="769"/>
        <v>1.4199733160271829E-3</v>
      </c>
      <c r="BA597" s="5">
        <f t="shared" si="770"/>
        <v>6.8256648363513737E-4</v>
      </c>
      <c r="BB597" s="5">
        <f t="shared" si="771"/>
        <v>2.4607698573811675E-4</v>
      </c>
      <c r="BC597" s="5">
        <f t="shared" si="772"/>
        <v>7.0971996852193546E-5</v>
      </c>
      <c r="BD597" s="5">
        <f t="shared" si="773"/>
        <v>5.5203088919192627E-4</v>
      </c>
      <c r="BE597" s="5">
        <f t="shared" si="774"/>
        <v>9.2578868075760532E-4</v>
      </c>
      <c r="BF597" s="5">
        <f t="shared" si="775"/>
        <v>7.7630137932455621E-4</v>
      </c>
      <c r="BG597" s="5">
        <f t="shared" si="776"/>
        <v>4.339678835045048E-4</v>
      </c>
      <c r="BH597" s="5">
        <f t="shared" si="777"/>
        <v>1.8194749706348579E-4</v>
      </c>
      <c r="BI597" s="5">
        <f t="shared" si="778"/>
        <v>6.1027357914744856E-5</v>
      </c>
      <c r="BJ597" s="8">
        <f t="shared" si="779"/>
        <v>0.43095571653622022</v>
      </c>
      <c r="BK597" s="8">
        <f t="shared" si="780"/>
        <v>0.23791658417618664</v>
      </c>
      <c r="BL597" s="8">
        <f t="shared" si="781"/>
        <v>0.30851459082081745</v>
      </c>
      <c r="BM597" s="8">
        <f t="shared" si="782"/>
        <v>0.60048749471781881</v>
      </c>
      <c r="BN597" s="8">
        <f t="shared" si="783"/>
        <v>0.39703663191248573</v>
      </c>
    </row>
    <row r="598" spans="1:66" x14ac:dyDescent="0.25">
      <c r="A598" t="s">
        <v>24</v>
      </c>
      <c r="B598" t="s">
        <v>180</v>
      </c>
      <c r="C598" t="s">
        <v>182</v>
      </c>
      <c r="D598" t="s">
        <v>501</v>
      </c>
      <c r="E598">
        <f>VLOOKUP(A598,home!$A$2:$E$405,3,FALSE)</f>
        <v>1.61442006269593</v>
      </c>
      <c r="F598">
        <f>VLOOKUP(B598,home!$B$2:$E$405,3,FALSE)</f>
        <v>1.1200000000000001</v>
      </c>
      <c r="G598">
        <f>VLOOKUP(C598,away!$B$2:$E$405,4,FALSE)</f>
        <v>1.08</v>
      </c>
      <c r="H598">
        <f>VLOOKUP(A598,away!$A$2:$E$405,3,FALSE)</f>
        <v>1.41379310344828</v>
      </c>
      <c r="I598">
        <f>VLOOKUP(C598,away!$B$2:$E$405,3,FALSE)</f>
        <v>0.89</v>
      </c>
      <c r="J598">
        <f>VLOOKUP(B598,home!$B$2:$E$405,4,FALSE)</f>
        <v>1.06</v>
      </c>
      <c r="K598" s="3">
        <f t="shared" si="728"/>
        <v>1.9528025078369973</v>
      </c>
      <c r="L598" s="3">
        <f t="shared" si="729"/>
        <v>1.3337724137931073</v>
      </c>
      <c r="M598" s="5">
        <f t="shared" si="730"/>
        <v>3.7381665515137635E-2</v>
      </c>
      <c r="N598" s="5">
        <f t="shared" si="731"/>
        <v>7.2999010165084588E-2</v>
      </c>
      <c r="O598" s="5">
        <f t="shared" si="732"/>
        <v>4.9858634245731698E-2</v>
      </c>
      <c r="P598" s="5">
        <f t="shared" si="733"/>
        <v>9.736406599239246E-2</v>
      </c>
      <c r="Q598" s="5">
        <f t="shared" si="734"/>
        <v>7.1276325059997828E-2</v>
      </c>
      <c r="R598" s="5">
        <f t="shared" si="735"/>
        <v>3.3250035473178625E-2</v>
      </c>
      <c r="S598" s="5">
        <f t="shared" si="736"/>
        <v>6.339846831284271E-2</v>
      </c>
      <c r="T598" s="5">
        <f t="shared" si="737"/>
        <v>9.5066396121575469E-2</v>
      </c>
      <c r="U598" s="5">
        <f t="shared" si="738"/>
        <v>6.4930752657692353E-2</v>
      </c>
      <c r="V598" s="5">
        <f t="shared" si="739"/>
        <v>1.8347475270935169E-2</v>
      </c>
      <c r="W598" s="5">
        <f t="shared" si="740"/>
        <v>4.6396195442189592E-2</v>
      </c>
      <c r="X598" s="5">
        <f t="shared" si="741"/>
        <v>6.188196558574599E-2</v>
      </c>
      <c r="Y598" s="5">
        <f t="shared" si="742"/>
        <v>4.1268229304781218E-2</v>
      </c>
      <c r="Z598" s="5">
        <f t="shared" si="743"/>
        <v>1.4782660023922638E-2</v>
      </c>
      <c r="AA598" s="5">
        <f t="shared" si="744"/>
        <v>2.8867615567217855E-2</v>
      </c>
      <c r="AB598" s="5">
        <f t="shared" si="745"/>
        <v>2.818637603746869E-2</v>
      </c>
      <c r="AC598" s="5">
        <f t="shared" si="746"/>
        <v>2.9867328817079538E-3</v>
      </c>
      <c r="AD598" s="5">
        <f t="shared" si="747"/>
        <v>2.2650651703400811E-2</v>
      </c>
      <c r="AE598" s="5">
        <f t="shared" si="748"/>
        <v>3.0210814396431862E-2</v>
      </c>
      <c r="AF598" s="5">
        <f t="shared" si="749"/>
        <v>2.0147175420092242E-2</v>
      </c>
      <c r="AG598" s="5">
        <f t="shared" si="750"/>
        <v>8.9572489303898668E-3</v>
      </c>
      <c r="AH598" s="5">
        <f t="shared" si="751"/>
        <v>4.9291760355975401E-3</v>
      </c>
      <c r="AI598" s="5">
        <f t="shared" si="752"/>
        <v>9.6257073238849057E-3</v>
      </c>
      <c r="AJ598" s="5">
        <f t="shared" si="753"/>
        <v>9.3985527008936982E-3</v>
      </c>
      <c r="AK598" s="5">
        <f t="shared" si="754"/>
        <v>6.1178390947811334E-3</v>
      </c>
      <c r="AL598" s="5">
        <f t="shared" si="755"/>
        <v>3.111690754158638E-4</v>
      </c>
      <c r="AM598" s="5">
        <f t="shared" si="756"/>
        <v>8.8464498901086909E-3</v>
      </c>
      <c r="AN598" s="5">
        <f t="shared" si="757"/>
        <v>1.1799150823430039E-2</v>
      </c>
      <c r="AO598" s="5">
        <f t="shared" si="758"/>
        <v>7.8686909372376081E-3</v>
      </c>
      <c r="AP598" s="5">
        <f t="shared" si="759"/>
        <v>3.4983476349171182E-3</v>
      </c>
      <c r="AQ598" s="5">
        <f t="shared" si="760"/>
        <v>1.1664998923277027E-3</v>
      </c>
      <c r="AR598" s="5">
        <f t="shared" si="761"/>
        <v>1.3148798038020136E-3</v>
      </c>
      <c r="AS598" s="5">
        <f t="shared" si="762"/>
        <v>2.5677005783687912E-3</v>
      </c>
      <c r="AT598" s="5">
        <f t="shared" si="763"/>
        <v>2.5071060644065424E-3</v>
      </c>
      <c r="AU598" s="5">
        <f t="shared" si="764"/>
        <v>1.6319610033288135E-3</v>
      </c>
      <c r="AV598" s="5">
        <f t="shared" si="765"/>
        <v>7.9672438499817175E-4</v>
      </c>
      <c r="AW598" s="5">
        <f t="shared" si="766"/>
        <v>2.2513031734852701E-5</v>
      </c>
      <c r="AX598" s="5">
        <f t="shared" si="767"/>
        <v>2.8792282551430982E-3</v>
      </c>
      <c r="AY598" s="5">
        <f t="shared" si="768"/>
        <v>3.8402352197235271E-3</v>
      </c>
      <c r="AZ598" s="5">
        <f t="shared" si="769"/>
        <v>2.5609998992719768E-3</v>
      </c>
      <c r="BA598" s="5">
        <f t="shared" si="770"/>
        <v>1.1385970057919634E-3</v>
      </c>
      <c r="BB598" s="5">
        <f t="shared" si="771"/>
        <v>3.796573191881877E-4</v>
      </c>
      <c r="BC598" s="5">
        <f t="shared" si="772"/>
        <v>1.0127529180556981E-4</v>
      </c>
      <c r="BD598" s="5">
        <f t="shared" si="773"/>
        <v>2.9229173496080329E-4</v>
      </c>
      <c r="BE598" s="5">
        <f t="shared" si="774"/>
        <v>5.7078803305148367E-4</v>
      </c>
      <c r="BF598" s="5">
        <f t="shared" si="775"/>
        <v>5.5731815119314221E-4</v>
      </c>
      <c r="BG598" s="5">
        <f t="shared" si="776"/>
        <v>3.627774277710156E-4</v>
      </c>
      <c r="BH598" s="5">
        <f t="shared" si="777"/>
        <v>1.771081676844735E-4</v>
      </c>
      <c r="BI598" s="5">
        <f t="shared" si="778"/>
        <v>6.917145480253105E-5</v>
      </c>
      <c r="BJ598" s="8">
        <f t="shared" si="779"/>
        <v>0.51493314429863501</v>
      </c>
      <c r="BK598" s="8">
        <f t="shared" si="780"/>
        <v>0.22362981226815531</v>
      </c>
      <c r="BL598" s="8">
        <f t="shared" si="781"/>
        <v>0.24601251594081433</v>
      </c>
      <c r="BM598" s="8">
        <f t="shared" si="782"/>
        <v>0.63341067389201566</v>
      </c>
      <c r="BN598" s="8">
        <f t="shared" si="783"/>
        <v>0.3621297364515228</v>
      </c>
    </row>
    <row r="599" spans="1:66" x14ac:dyDescent="0.25">
      <c r="A599" t="s">
        <v>24</v>
      </c>
      <c r="B599" t="s">
        <v>288</v>
      </c>
      <c r="C599" t="s">
        <v>184</v>
      </c>
      <c r="D599" t="s">
        <v>501</v>
      </c>
      <c r="E599">
        <f>VLOOKUP(A599,home!$A$2:$E$405,3,FALSE)</f>
        <v>1.61442006269593</v>
      </c>
      <c r="F599">
        <f>VLOOKUP(B599,home!$B$2:$E$405,3,FALSE)</f>
        <v>0.81</v>
      </c>
      <c r="G599">
        <f>VLOOKUP(C599,away!$B$2:$E$405,4,FALSE)</f>
        <v>0.85</v>
      </c>
      <c r="H599">
        <f>VLOOKUP(A599,away!$A$2:$E$405,3,FALSE)</f>
        <v>1.41379310344828</v>
      </c>
      <c r="I599">
        <f>VLOOKUP(C599,away!$B$2:$E$405,3,FALSE)</f>
        <v>0.7</v>
      </c>
      <c r="J599">
        <f>VLOOKUP(B599,home!$B$2:$E$405,4,FALSE)</f>
        <v>1.41</v>
      </c>
      <c r="K599" s="3">
        <f t="shared" si="728"/>
        <v>1.1115282131661477</v>
      </c>
      <c r="L599" s="3">
        <f t="shared" si="729"/>
        <v>1.3954137931034523</v>
      </c>
      <c r="M599" s="5">
        <f t="shared" si="730"/>
        <v>8.151713737748098E-2</v>
      </c>
      <c r="N599" s="5">
        <f t="shared" si="731"/>
        <v>9.0608598051610825E-2</v>
      </c>
      <c r="O599" s="5">
        <f t="shared" si="732"/>
        <v>0.11375013787084594</v>
      </c>
      <c r="P599" s="5">
        <f t="shared" si="733"/>
        <v>0.12643648749498432</v>
      </c>
      <c r="Q599" s="5">
        <f t="shared" si="734"/>
        <v>5.0357006544898351E-2</v>
      </c>
      <c r="R599" s="5">
        <f t="shared" si="735"/>
        <v>7.9364255676198911E-2</v>
      </c>
      <c r="S599" s="5">
        <f t="shared" si="736"/>
        <v>4.9027069289866596E-2</v>
      </c>
      <c r="T599" s="5">
        <f t="shared" si="737"/>
        <v>7.0268861512151976E-2</v>
      </c>
      <c r="U599" s="5">
        <f t="shared" si="738"/>
        <v>8.8215609301026676E-2</v>
      </c>
      <c r="V599" s="5">
        <f t="shared" si="739"/>
        <v>8.4492259781988408E-3</v>
      </c>
      <c r="W599" s="5">
        <f t="shared" si="740"/>
        <v>1.8657744501748948E-2</v>
      </c>
      <c r="X599" s="5">
        <f t="shared" si="741"/>
        <v>2.6035274025940577E-2</v>
      </c>
      <c r="Y599" s="5">
        <f t="shared" si="742"/>
        <v>1.8164990241512771E-2</v>
      </c>
      <c r="Z599" s="5">
        <f t="shared" si="743"/>
        <v>3.6915325683318963E-2</v>
      </c>
      <c r="AA599" s="5">
        <f t="shared" si="744"/>
        <v>4.1032425995225927E-2</v>
      </c>
      <c r="AB599" s="5">
        <f t="shared" si="745"/>
        <v>2.2804349574172839E-2</v>
      </c>
      <c r="AC599" s="5">
        <f t="shared" si="746"/>
        <v>8.1906891690448186E-4</v>
      </c>
      <c r="AD599" s="5">
        <f t="shared" si="747"/>
        <v>5.1846523519348819E-3</v>
      </c>
      <c r="AE599" s="5">
        <f t="shared" si="748"/>
        <v>7.2347354043361877E-3</v>
      </c>
      <c r="AF599" s="5">
        <f t="shared" si="749"/>
        <v>5.0477247863323004E-3</v>
      </c>
      <c r="AG599" s="5">
        <f t="shared" si="750"/>
        <v>2.3478882635460888E-3</v>
      </c>
      <c r="AH599" s="5">
        <f t="shared" si="751"/>
        <v>1.2878038658852356E-2</v>
      </c>
      <c r="AI599" s="5">
        <f t="shared" si="752"/>
        <v>1.4314303299558732E-2</v>
      </c>
      <c r="AJ599" s="5">
        <f t="shared" si="753"/>
        <v>7.9553759846384062E-3</v>
      </c>
      <c r="AK599" s="5">
        <f t="shared" si="754"/>
        <v>2.9475416177566693E-3</v>
      </c>
      <c r="AL599" s="5">
        <f t="shared" si="755"/>
        <v>5.0816405090462486E-5</v>
      </c>
      <c r="AM599" s="5">
        <f t="shared" si="756"/>
        <v>1.152577472926769E-3</v>
      </c>
      <c r="AN599" s="5">
        <f t="shared" si="757"/>
        <v>1.6083225033423343E-3</v>
      </c>
      <c r="AO599" s="5">
        <f t="shared" si="758"/>
        <v>1.1221377024612836E-3</v>
      </c>
      <c r="AP599" s="5">
        <f t="shared" si="759"/>
        <v>5.2194880925863086E-4</v>
      </c>
      <c r="AQ599" s="5">
        <f t="shared" si="760"/>
        <v>1.8208364193335414E-4</v>
      </c>
      <c r="AR599" s="5">
        <f t="shared" si="761"/>
        <v>3.5940385545364111E-3</v>
      </c>
      <c r="AS599" s="5">
        <f t="shared" si="762"/>
        <v>3.9948752525741007E-3</v>
      </c>
      <c r="AT599" s="5">
        <f t="shared" si="763"/>
        <v>2.2202082756576772E-3</v>
      </c>
      <c r="AU599" s="5">
        <f t="shared" si="764"/>
        <v>8.226080458328236E-4</v>
      </c>
      <c r="AV599" s="5">
        <f t="shared" si="765"/>
        <v>2.2858801283016377E-4</v>
      </c>
      <c r="AW599" s="5">
        <f t="shared" si="766"/>
        <v>2.189399122913485E-6</v>
      </c>
      <c r="AX599" s="5">
        <f t="shared" si="767"/>
        <v>2.1352039650297396E-4</v>
      </c>
      <c r="AY599" s="5">
        <f t="shared" si="768"/>
        <v>2.9794930638916793E-4</v>
      </c>
      <c r="AZ599" s="5">
        <f t="shared" si="769"/>
        <v>2.0788128589052581E-4</v>
      </c>
      <c r="BA599" s="5">
        <f t="shared" si="770"/>
        <v>9.6693471219907255E-5</v>
      </c>
      <c r="BB599" s="5">
        <f t="shared" si="771"/>
        <v>3.3731850860827581E-5</v>
      </c>
      <c r="BC599" s="5">
        <f t="shared" si="772"/>
        <v>9.4139779916214684E-6</v>
      </c>
      <c r="BD599" s="5">
        <f t="shared" si="773"/>
        <v>8.3586182865761553E-4</v>
      </c>
      <c r="BE599" s="5">
        <f t="shared" si="774"/>
        <v>9.2908400486158807E-4</v>
      </c>
      <c r="BF599" s="5">
        <f t="shared" si="775"/>
        <v>5.1635154190252488E-4</v>
      </c>
      <c r="BG599" s="5">
        <f t="shared" si="776"/>
        <v>1.9131310224549948E-4</v>
      </c>
      <c r="BH599" s="5">
        <f t="shared" si="777"/>
        <v>5.3162477673553148E-5</v>
      </c>
      <c r="BI599" s="5">
        <f t="shared" si="778"/>
        <v>1.1818318763193952E-5</v>
      </c>
      <c r="BJ599" s="8">
        <f t="shared" si="779"/>
        <v>0.2993537361027902</v>
      </c>
      <c r="BK599" s="8">
        <f t="shared" si="780"/>
        <v>0.26659775476891484</v>
      </c>
      <c r="BL599" s="8">
        <f t="shared" si="781"/>
        <v>0.39665994739381166</v>
      </c>
      <c r="BM599" s="8">
        <f t="shared" si="782"/>
        <v>0.45719738102555002</v>
      </c>
      <c r="BN599" s="8">
        <f t="shared" si="783"/>
        <v>0.54203362301601932</v>
      </c>
    </row>
    <row r="600" spans="1:66" x14ac:dyDescent="0.25">
      <c r="A600" t="s">
        <v>24</v>
      </c>
      <c r="B600" t="s">
        <v>293</v>
      </c>
      <c r="C600" t="s">
        <v>289</v>
      </c>
      <c r="D600" t="s">
        <v>501</v>
      </c>
      <c r="E600">
        <f>VLOOKUP(A600,home!$A$2:$E$405,3,FALSE)</f>
        <v>1.61442006269593</v>
      </c>
      <c r="F600">
        <f>VLOOKUP(B600,home!$B$2:$E$405,3,FALSE)</f>
        <v>0.89</v>
      </c>
      <c r="G600">
        <f>VLOOKUP(C600,away!$B$2:$E$405,4,FALSE)</f>
        <v>1.2</v>
      </c>
      <c r="H600">
        <f>VLOOKUP(A600,away!$A$2:$E$405,3,FALSE)</f>
        <v>1.41379310344828</v>
      </c>
      <c r="I600">
        <f>VLOOKUP(C600,away!$B$2:$E$405,3,FALSE)</f>
        <v>0.77</v>
      </c>
      <c r="J600">
        <f>VLOOKUP(B600,home!$B$2:$E$405,4,FALSE)</f>
        <v>1.06</v>
      </c>
      <c r="K600" s="3">
        <f t="shared" si="728"/>
        <v>1.7242006269592531</v>
      </c>
      <c r="L600" s="3">
        <f t="shared" si="729"/>
        <v>1.1539379310344862</v>
      </c>
      <c r="M600" s="5">
        <f t="shared" si="730"/>
        <v>5.6239351752588006E-2</v>
      </c>
      <c r="N600" s="5">
        <f t="shared" si="731"/>
        <v>9.6967925551594211E-2</v>
      </c>
      <c r="O600" s="5">
        <f t="shared" si="732"/>
        <v>6.4896721204102101E-2</v>
      </c>
      <c r="P600" s="5">
        <f t="shared" si="733"/>
        <v>0.11189496738771271</v>
      </c>
      <c r="Q600" s="5">
        <f t="shared" si="734"/>
        <v>8.3596079015498467E-2</v>
      </c>
      <c r="R600" s="5">
        <f t="shared" si="735"/>
        <v>3.7443394098591737E-2</v>
      </c>
      <c r="S600" s="5">
        <f t="shared" si="736"/>
        <v>5.5657130356775192E-2</v>
      </c>
      <c r="T600" s="5">
        <f t="shared" si="737"/>
        <v>9.6464686461739724E-2</v>
      </c>
      <c r="U600" s="5">
        <f t="shared" si="738"/>
        <v>6.4559923580274264E-2</v>
      </c>
      <c r="V600" s="5">
        <f t="shared" si="739"/>
        <v>1.2304063084515766E-2</v>
      </c>
      <c r="W600" s="5">
        <f t="shared" si="740"/>
        <v>4.8045470616619242E-2</v>
      </c>
      <c r="X600" s="5">
        <f t="shared" si="741"/>
        <v>5.5441490958919801E-2</v>
      </c>
      <c r="Y600" s="5">
        <f t="shared" si="742"/>
        <v>3.1988019685301551E-2</v>
      </c>
      <c r="Z600" s="5">
        <f t="shared" si="743"/>
        <v>1.4402450905679282E-2</v>
      </c>
      <c r="AA600" s="5">
        <f t="shared" si="744"/>
        <v>2.483271488132208E-2</v>
      </c>
      <c r="AB600" s="5">
        <f t="shared" si="745"/>
        <v>2.1408291283737956E-2</v>
      </c>
      <c r="AC600" s="5">
        <f t="shared" si="746"/>
        <v>1.5300260123407453E-3</v>
      </c>
      <c r="AD600" s="5">
        <f t="shared" si="747"/>
        <v>2.0710007639931815E-2</v>
      </c>
      <c r="AE600" s="5">
        <f t="shared" si="748"/>
        <v>2.3898063367731318E-2</v>
      </c>
      <c r="AF600" s="5">
        <f t="shared" si="749"/>
        <v>1.3788440899145465E-2</v>
      </c>
      <c r="AG600" s="5">
        <f t="shared" si="750"/>
        <v>5.3036683211170705E-3</v>
      </c>
      <c r="AH600" s="5">
        <f t="shared" si="751"/>
        <v>4.1548835999813292E-3</v>
      </c>
      <c r="AI600" s="5">
        <f t="shared" si="752"/>
        <v>7.1638529080305267E-3</v>
      </c>
      <c r="AJ600" s="5">
        <f t="shared" si="753"/>
        <v>6.1759598377350523E-3</v>
      </c>
      <c r="AK600" s="5">
        <f t="shared" si="754"/>
        <v>3.5495312747659815E-3</v>
      </c>
      <c r="AL600" s="5">
        <f t="shared" si="755"/>
        <v>1.217668450421576E-4</v>
      </c>
      <c r="AM600" s="5">
        <f t="shared" si="756"/>
        <v>7.1416416314202631E-3</v>
      </c>
      <c r="AN600" s="5">
        <f t="shared" si="757"/>
        <v>8.2410111683508501E-3</v>
      </c>
      <c r="AO600" s="5">
        <f t="shared" si="758"/>
        <v>4.7548076886194382E-3</v>
      </c>
      <c r="AP600" s="5">
        <f t="shared" si="759"/>
        <v>1.8289176488907942E-3</v>
      </c>
      <c r="AQ600" s="5">
        <f t="shared" si="760"/>
        <v>5.2761436194837517E-4</v>
      </c>
      <c r="AR600" s="5">
        <f t="shared" si="761"/>
        <v>9.5889555701031361E-4</v>
      </c>
      <c r="AS600" s="5">
        <f t="shared" si="762"/>
        <v>1.653328320585625E-3</v>
      </c>
      <c r="AT600" s="5">
        <f t="shared" si="763"/>
        <v>1.425334863461612E-3</v>
      </c>
      <c r="AU600" s="5">
        <f t="shared" si="764"/>
        <v>8.1918775506913089E-4</v>
      </c>
      <c r="AV600" s="5">
        <f t="shared" si="765"/>
        <v>3.5311101022188462E-4</v>
      </c>
      <c r="AW600" s="5">
        <f t="shared" si="766"/>
        <v>6.7297169895266883E-6</v>
      </c>
      <c r="AX600" s="5">
        <f t="shared" si="767"/>
        <v>2.0522704964021899E-3</v>
      </c>
      <c r="AY600" s="5">
        <f t="shared" si="768"/>
        <v>2.3681927705414608E-3</v>
      </c>
      <c r="AZ600" s="5">
        <f t="shared" si="769"/>
        <v>1.366373732964721E-3</v>
      </c>
      <c r="BA600" s="5">
        <f t="shared" si="770"/>
        <v>5.2557015947905924E-4</v>
      </c>
      <c r="BB600" s="5">
        <f t="shared" si="771"/>
        <v>1.5161883561068271E-4</v>
      </c>
      <c r="BC600" s="5">
        <f t="shared" si="772"/>
        <v>3.4991745094089777E-5</v>
      </c>
      <c r="BD600" s="5">
        <f t="shared" si="773"/>
        <v>1.8441765918910728E-4</v>
      </c>
      <c r="BE600" s="5">
        <f t="shared" si="774"/>
        <v>3.1797304359621658E-4</v>
      </c>
      <c r="BF600" s="5">
        <f t="shared" si="775"/>
        <v>2.7412466056236934E-4</v>
      </c>
      <c r="BG600" s="5">
        <f t="shared" si="776"/>
        <v>1.5754863720220989E-4</v>
      </c>
      <c r="BH600" s="5">
        <f t="shared" si="777"/>
        <v>6.7911364760156535E-5</v>
      </c>
      <c r="BI600" s="5">
        <f t="shared" si="778"/>
        <v>2.3418563539424057E-5</v>
      </c>
      <c r="BJ600" s="8">
        <f t="shared" si="779"/>
        <v>0.50519686275692066</v>
      </c>
      <c r="BK600" s="8">
        <f t="shared" si="780"/>
        <v>0.24011549820951605</v>
      </c>
      <c r="BL600" s="8">
        <f t="shared" si="781"/>
        <v>0.24042052410373912</v>
      </c>
      <c r="BM600" s="8">
        <f t="shared" si="782"/>
        <v>0.54673543391221602</v>
      </c>
      <c r="BN600" s="8">
        <f t="shared" si="783"/>
        <v>0.45103843901008722</v>
      </c>
    </row>
    <row r="601" spans="1:66" x14ac:dyDescent="0.25">
      <c r="A601" t="s">
        <v>24</v>
      </c>
      <c r="B601" t="s">
        <v>295</v>
      </c>
      <c r="C601" t="s">
        <v>291</v>
      </c>
      <c r="D601" t="s">
        <v>501</v>
      </c>
      <c r="E601">
        <f>VLOOKUP(A601,home!$A$2:$E$405,3,FALSE)</f>
        <v>1.61442006269593</v>
      </c>
      <c r="F601">
        <f>VLOOKUP(B601,home!$B$2:$E$405,3,FALSE)</f>
        <v>1.35</v>
      </c>
      <c r="G601">
        <f>VLOOKUP(C601,away!$B$2:$E$405,4,FALSE)</f>
        <v>1.51</v>
      </c>
      <c r="H601">
        <f>VLOOKUP(A601,away!$A$2:$E$405,3,FALSE)</f>
        <v>1.41379310344828</v>
      </c>
      <c r="I601">
        <f>VLOOKUP(C601,away!$B$2:$E$405,3,FALSE)</f>
        <v>0.89</v>
      </c>
      <c r="J601">
        <f>VLOOKUP(B601,home!$B$2:$E$405,4,FALSE)</f>
        <v>0.54</v>
      </c>
      <c r="K601" s="3">
        <f t="shared" si="728"/>
        <v>3.2909952978056531</v>
      </c>
      <c r="L601" s="3">
        <f t="shared" si="729"/>
        <v>0.67946896551724334</v>
      </c>
      <c r="M601" s="5">
        <f t="shared" si="730"/>
        <v>1.8864672926048938E-2</v>
      </c>
      <c r="N601" s="5">
        <f t="shared" si="731"/>
        <v>6.2083549894268675E-2</v>
      </c>
      <c r="O601" s="5">
        <f t="shared" si="732"/>
        <v>1.2817959797883621E-2</v>
      </c>
      <c r="P601" s="5">
        <f t="shared" si="733"/>
        <v>4.2183845422296903E-2</v>
      </c>
      <c r="Q601" s="5">
        <f t="shared" si="734"/>
        <v>0.10215833538656044</v>
      </c>
      <c r="R601" s="5">
        <f t="shared" si="735"/>
        <v>4.3547029419547974E-3</v>
      </c>
      <c r="S601" s="5">
        <f t="shared" si="736"/>
        <v>2.3582131818398515E-2</v>
      </c>
      <c r="T601" s="5">
        <f t="shared" si="737"/>
        <v>6.9413418464069815E-2</v>
      </c>
      <c r="U601" s="5">
        <f t="shared" si="738"/>
        <v>1.4331306905313685E-2</v>
      </c>
      <c r="V601" s="5">
        <f t="shared" si="739"/>
        <v>5.8591880958020837E-3</v>
      </c>
      <c r="W601" s="5">
        <f t="shared" si="740"/>
        <v>0.11206753379627443</v>
      </c>
      <c r="X601" s="5">
        <f t="shared" si="741"/>
        <v>7.6146411256623289E-2</v>
      </c>
      <c r="Y601" s="5">
        <f t="shared" si="742"/>
        <v>2.5869561642194196E-2</v>
      </c>
      <c r="Z601" s="5">
        <f t="shared" si="743"/>
        <v>9.8629516770164108E-4</v>
      </c>
      <c r="AA601" s="5">
        <f t="shared" si="744"/>
        <v>3.2458927591545394E-3</v>
      </c>
      <c r="AB601" s="5">
        <f t="shared" si="745"/>
        <v>5.3411089037795033E-3</v>
      </c>
      <c r="AC601" s="5">
        <f t="shared" si="746"/>
        <v>8.1886883853743669E-4</v>
      </c>
      <c r="AD601" s="5">
        <f t="shared" si="747"/>
        <v>9.2203431690053822E-2</v>
      </c>
      <c r="AE601" s="5">
        <f t="shared" si="748"/>
        <v>6.2649370347580682E-2</v>
      </c>
      <c r="AF601" s="5">
        <f t="shared" si="749"/>
        <v>2.1284151430188646E-2</v>
      </c>
      <c r="AG601" s="5">
        <f t="shared" si="750"/>
        <v>4.8206401180608798E-3</v>
      </c>
      <c r="AH601" s="5">
        <f t="shared" si="751"/>
        <v>1.6753923932322248E-4</v>
      </c>
      <c r="AI601" s="5">
        <f t="shared" si="752"/>
        <v>5.5137084881066122E-4</v>
      </c>
      <c r="AJ601" s="5">
        <f t="shared" si="753"/>
        <v>9.0727943539149888E-4</v>
      </c>
      <c r="AK601" s="5">
        <f t="shared" si="754"/>
        <v>9.9528411855639683E-4</v>
      </c>
      <c r="AL601" s="5">
        <f t="shared" si="755"/>
        <v>7.3243859867405201E-5</v>
      </c>
      <c r="AM601" s="5">
        <f t="shared" si="756"/>
        <v>6.0688212026702368E-2</v>
      </c>
      <c r="AN601" s="5">
        <f t="shared" si="757"/>
        <v>4.1235756644874583E-2</v>
      </c>
      <c r="AO601" s="5">
        <f t="shared" si="758"/>
        <v>1.4009208454906861E-2</v>
      </c>
      <c r="AP601" s="5">
        <f t="shared" si="759"/>
        <v>3.1729407921903285E-3</v>
      </c>
      <c r="AQ601" s="5">
        <f t="shared" si="760"/>
        <v>5.3897869942925612E-4</v>
      </c>
      <c r="AR601" s="5">
        <f t="shared" si="761"/>
        <v>2.2767542725299175E-5</v>
      </c>
      <c r="AS601" s="5">
        <f t="shared" si="762"/>
        <v>7.49278760515489E-5</v>
      </c>
      <c r="AT601" s="5">
        <f t="shared" si="763"/>
        <v>1.2329364388010612E-4</v>
      </c>
      <c r="AU601" s="5">
        <f t="shared" si="764"/>
        <v>1.3525293408625134E-4</v>
      </c>
      <c r="AV601" s="5">
        <f t="shared" si="765"/>
        <v>1.1127919252306778E-4</v>
      </c>
      <c r="AW601" s="5">
        <f t="shared" si="766"/>
        <v>4.5495203225316386E-6</v>
      </c>
      <c r="AX601" s="5">
        <f t="shared" si="767"/>
        <v>3.3287436735351644E-2</v>
      </c>
      <c r="AY601" s="5">
        <f t="shared" si="768"/>
        <v>2.2617780203290069E-2</v>
      </c>
      <c r="AZ601" s="5">
        <f t="shared" si="769"/>
        <v>7.6840398585129423E-3</v>
      </c>
      <c r="BA601" s="5">
        <f t="shared" si="770"/>
        <v>1.7403555378856848E-3</v>
      </c>
      <c r="BB601" s="5">
        <f t="shared" si="771"/>
        <v>2.9562939423984791E-4</v>
      </c>
      <c r="BC601" s="5">
        <f t="shared" si="772"/>
        <v>4.0174199736127762E-5</v>
      </c>
      <c r="BD601" s="5">
        <f t="shared" si="773"/>
        <v>2.5783064504881102E-6</v>
      </c>
      <c r="BE601" s="5">
        <f t="shared" si="774"/>
        <v>8.4851944048583554E-6</v>
      </c>
      <c r="BF601" s="5">
        <f t="shared" si="775"/>
        <v>1.3962367443677845E-5</v>
      </c>
      <c r="BG601" s="5">
        <f t="shared" si="776"/>
        <v>1.5316695201126176E-5</v>
      </c>
      <c r="BH601" s="5">
        <f t="shared" si="777"/>
        <v>1.2601792971207164E-5</v>
      </c>
      <c r="BI601" s="5">
        <f t="shared" si="778"/>
        <v>8.2944882824326217E-6</v>
      </c>
      <c r="BJ601" s="8">
        <f t="shared" si="779"/>
        <v>0.81400691657299451</v>
      </c>
      <c r="BK601" s="8">
        <f t="shared" si="780"/>
        <v>0.11399973116424135</v>
      </c>
      <c r="BL601" s="8">
        <f t="shared" si="781"/>
        <v>4.3241204984187986E-2</v>
      </c>
      <c r="BM601" s="8">
        <f t="shared" si="782"/>
        <v>0.70715785083714466</v>
      </c>
      <c r="BN601" s="8">
        <f t="shared" si="783"/>
        <v>0.24246306636901338</v>
      </c>
    </row>
    <row r="602" spans="1:66" x14ac:dyDescent="0.25">
      <c r="A602" t="s">
        <v>24</v>
      </c>
      <c r="B602" t="s">
        <v>183</v>
      </c>
      <c r="C602" t="s">
        <v>294</v>
      </c>
      <c r="D602" t="s">
        <v>501</v>
      </c>
      <c r="E602">
        <f>VLOOKUP(A602,home!$A$2:$E$405,3,FALSE)</f>
        <v>1.61442006269593</v>
      </c>
      <c r="F602">
        <f>VLOOKUP(B602,home!$B$2:$E$405,3,FALSE)</f>
        <v>0.81</v>
      </c>
      <c r="G602">
        <f>VLOOKUP(C602,away!$B$2:$E$405,4,FALSE)</f>
        <v>0.51</v>
      </c>
      <c r="H602">
        <f>VLOOKUP(A602,away!$A$2:$E$405,3,FALSE)</f>
        <v>1.41379310344828</v>
      </c>
      <c r="I602">
        <f>VLOOKUP(C602,away!$B$2:$E$405,3,FALSE)</f>
        <v>1.17</v>
      </c>
      <c r="J602">
        <f>VLOOKUP(B602,home!$B$2:$E$405,4,FALSE)</f>
        <v>1.1499999999999999</v>
      </c>
      <c r="K602" s="3">
        <f t="shared" si="728"/>
        <v>0.66691692789968871</v>
      </c>
      <c r="L602" s="3">
        <f t="shared" si="729"/>
        <v>1.9022586206896603</v>
      </c>
      <c r="M602" s="5">
        <f t="shared" si="730"/>
        <v>7.6598671280826411E-2</v>
      </c>
      <c r="N602" s="5">
        <f t="shared" si="731"/>
        <v>5.1084950531806859E-2</v>
      </c>
      <c r="O602" s="5">
        <f t="shared" si="732"/>
        <v>0.14571048277732554</v>
      </c>
      <c r="P602" s="5">
        <f t="shared" si="733"/>
        <v>9.7176787536634432E-2</v>
      </c>
      <c r="Q602" s="5">
        <f t="shared" si="734"/>
        <v>1.7034709135290097E-2</v>
      </c>
      <c r="R602" s="5">
        <f t="shared" si="735"/>
        <v>0.13858951099400993</v>
      </c>
      <c r="S602" s="5">
        <f t="shared" si="736"/>
        <v>3.0820795837694821E-2</v>
      </c>
      <c r="T602" s="5">
        <f t="shared" si="737"/>
        <v>3.2404422303546489E-2</v>
      </c>
      <c r="U602" s="5">
        <f t="shared" si="738"/>
        <v>9.2427690911245225E-2</v>
      </c>
      <c r="V602" s="5">
        <f t="shared" si="739"/>
        <v>4.3445284055024539E-3</v>
      </c>
      <c r="W602" s="5">
        <f t="shared" si="740"/>
        <v>3.7869119613908125E-3</v>
      </c>
      <c r="X602" s="5">
        <f t="shared" si="741"/>
        <v>7.203685924348462E-3</v>
      </c>
      <c r="Y602" s="5">
        <f t="shared" si="742"/>
        <v>6.8516368251663158E-3</v>
      </c>
      <c r="Z602" s="5">
        <f t="shared" si="743"/>
        <v>8.7877697341839964E-2</v>
      </c>
      <c r="AA602" s="5">
        <f t="shared" si="744"/>
        <v>5.860712394211854E-2</v>
      </c>
      <c r="AB602" s="5">
        <f t="shared" si="745"/>
        <v>1.9543041526256993E-2</v>
      </c>
      <c r="AC602" s="5">
        <f t="shared" si="746"/>
        <v>3.4447995861814609E-4</v>
      </c>
      <c r="AD602" s="5">
        <f t="shared" si="747"/>
        <v>6.3138892287933619E-4</v>
      </c>
      <c r="AE602" s="5">
        <f t="shared" si="748"/>
        <v>1.2010650215551761E-3</v>
      </c>
      <c r="AF602" s="5">
        <f t="shared" si="749"/>
        <v>1.1423681456310738E-3</v>
      </c>
      <c r="AG602" s="5">
        <f t="shared" si="750"/>
        <v>7.243598843426572E-4</v>
      </c>
      <c r="AH602" s="5">
        <f t="shared" si="751"/>
        <v>4.1791526833717965E-2</v>
      </c>
      <c r="AI602" s="5">
        <f t="shared" si="752"/>
        <v>2.7871476688180585E-2</v>
      </c>
      <c r="AJ602" s="5">
        <f t="shared" si="753"/>
        <v>9.2939798044545906E-3</v>
      </c>
      <c r="AK602" s="5">
        <f t="shared" si="754"/>
        <v>2.0661041530495357E-3</v>
      </c>
      <c r="AL602" s="5">
        <f t="shared" si="755"/>
        <v>1.7480958972009507E-5</v>
      </c>
      <c r="AM602" s="5">
        <f t="shared" si="756"/>
        <v>8.4216792151316081E-5</v>
      </c>
      <c r="AN602" s="5">
        <f t="shared" si="757"/>
        <v>1.6020211887667033E-4</v>
      </c>
      <c r="AO602" s="5">
        <f t="shared" si="758"/>
        <v>1.5237293084294801E-4</v>
      </c>
      <c r="AP602" s="5">
        <f t="shared" si="759"/>
        <v>9.661757375191577E-5</v>
      </c>
      <c r="AQ602" s="5">
        <f t="shared" si="760"/>
        <v>4.5947903144925185E-5</v>
      </c>
      <c r="AR602" s="5">
        <f t="shared" si="761"/>
        <v>1.589965843824466E-2</v>
      </c>
      <c r="AS602" s="5">
        <f t="shared" si="762"/>
        <v>1.060375136028849E-2</v>
      </c>
      <c r="AT602" s="5">
        <f t="shared" si="763"/>
        <v>3.5359106407078719E-3</v>
      </c>
      <c r="AU602" s="5">
        <f t="shared" si="764"/>
        <v>7.8605288727623824E-4</v>
      </c>
      <c r="AV602" s="5">
        <f t="shared" si="765"/>
        <v>1.3105799418723724E-4</v>
      </c>
      <c r="AW602" s="5">
        <f t="shared" si="766"/>
        <v>6.1603310966773613E-7</v>
      </c>
      <c r="AX602" s="5">
        <f t="shared" si="767"/>
        <v>9.3609340498537217E-6</v>
      </c>
      <c r="AY602" s="5">
        <f t="shared" si="768"/>
        <v>1.7806917494041613E-5</v>
      </c>
      <c r="AZ602" s="5">
        <f t="shared" si="769"/>
        <v>1.6936681155475098E-5</v>
      </c>
      <c r="BA602" s="5">
        <f t="shared" si="770"/>
        <v>1.0739315911291543E-5</v>
      </c>
      <c r="BB602" s="5">
        <f t="shared" si="771"/>
        <v>5.107239068140991E-6</v>
      </c>
      <c r="BC602" s="5">
        <f t="shared" si="772"/>
        <v>1.9430579090588465E-6</v>
      </c>
      <c r="BD602" s="5">
        <f t="shared" si="773"/>
        <v>5.0408770550286674E-3</v>
      </c>
      <c r="BE602" s="5">
        <f t="shared" si="774"/>
        <v>3.3618462394597488E-3</v>
      </c>
      <c r="BF602" s="5">
        <f t="shared" si="775"/>
        <v>1.1210360830458082E-3</v>
      </c>
      <c r="BG602" s="5">
        <f t="shared" si="776"/>
        <v>2.4921264685653699E-4</v>
      </c>
      <c r="BH602" s="5">
        <f t="shared" si="777"/>
        <v>4.1551033208827909E-5</v>
      </c>
      <c r="BI602" s="5">
        <f t="shared" si="778"/>
        <v>5.5422174837378911E-6</v>
      </c>
      <c r="BJ602" s="8">
        <f t="shared" si="779"/>
        <v>0.12266675012031292</v>
      </c>
      <c r="BK602" s="8">
        <f t="shared" si="780"/>
        <v>0.20932055089574228</v>
      </c>
      <c r="BL602" s="8">
        <f t="shared" si="781"/>
        <v>0.5766774342261467</v>
      </c>
      <c r="BM602" s="8">
        <f t="shared" si="782"/>
        <v>0.47033012944376423</v>
      </c>
      <c r="BN602" s="8">
        <f t="shared" si="783"/>
        <v>0.52619511225589333</v>
      </c>
    </row>
    <row r="603" spans="1:66" x14ac:dyDescent="0.25">
      <c r="A603" t="s">
        <v>24</v>
      </c>
      <c r="B603" t="s">
        <v>185</v>
      </c>
      <c r="C603" t="s">
        <v>326</v>
      </c>
      <c r="D603" t="s">
        <v>501</v>
      </c>
      <c r="E603">
        <f>VLOOKUP(A603,home!$A$2:$E$405,3,FALSE)</f>
        <v>1.61442006269593</v>
      </c>
      <c r="F603">
        <f>VLOOKUP(B603,home!$B$2:$E$405,3,FALSE)</f>
        <v>0.46</v>
      </c>
      <c r="G603">
        <f>VLOOKUP(C603,away!$B$2:$E$405,4,FALSE)</f>
        <v>0.97</v>
      </c>
      <c r="H603">
        <f>VLOOKUP(A603,away!$A$2:$E$405,3,FALSE)</f>
        <v>1.41379310344828</v>
      </c>
      <c r="I603">
        <f>VLOOKUP(C603,away!$B$2:$E$405,3,FALSE)</f>
        <v>0.66</v>
      </c>
      <c r="J603">
        <f>VLOOKUP(B603,home!$B$2:$E$405,4,FALSE)</f>
        <v>0.66</v>
      </c>
      <c r="K603" s="3">
        <f t="shared" si="728"/>
        <v>0.72035423197492399</v>
      </c>
      <c r="L603" s="3">
        <f t="shared" si="729"/>
        <v>0.6158482758620708</v>
      </c>
      <c r="M603" s="5">
        <f t="shared" si="730"/>
        <v>0.26284191587809402</v>
      </c>
      <c r="N603" s="5">
        <f t="shared" si="731"/>
        <v>0.18933928644318201</v>
      </c>
      <c r="O603" s="5">
        <f t="shared" si="732"/>
        <v>0.16187074071780766</v>
      </c>
      <c r="P603" s="5">
        <f t="shared" si="733"/>
        <v>0.1166042731089884</v>
      </c>
      <c r="Q603" s="5">
        <f t="shared" si="734"/>
        <v>6.8195678134229248E-2</v>
      </c>
      <c r="R603" s="5">
        <f t="shared" si="735"/>
        <v>4.9843908291789057E-2</v>
      </c>
      <c r="S603" s="5">
        <f t="shared" si="736"/>
        <v>1.2932256696817742E-2</v>
      </c>
      <c r="T603" s="5">
        <f t="shared" si="737"/>
        <v>4.1998190800209799E-2</v>
      </c>
      <c r="U603" s="5">
        <f t="shared" si="738"/>
        <v>3.5905270276160257E-2</v>
      </c>
      <c r="V603" s="5">
        <f t="shared" si="739"/>
        <v>6.3745810724017533E-4</v>
      </c>
      <c r="W603" s="5">
        <f t="shared" si="740"/>
        <v>1.6375015115463944E-2</v>
      </c>
      <c r="X603" s="5">
        <f t="shared" si="741"/>
        <v>1.0084524826073818E-2</v>
      </c>
      <c r="Y603" s="5">
        <f t="shared" si="742"/>
        <v>3.1052686135129041E-3</v>
      </c>
      <c r="Z603" s="5">
        <f t="shared" si="743"/>
        <v>1.0232094994575159E-2</v>
      </c>
      <c r="AA603" s="5">
        <f t="shared" si="744"/>
        <v>7.3707329313116533E-3</v>
      </c>
      <c r="AB603" s="5">
        <f t="shared" si="745"/>
        <v>2.6547693299136428E-3</v>
      </c>
      <c r="AC603" s="5">
        <f t="shared" si="746"/>
        <v>1.7674677900938028E-5</v>
      </c>
      <c r="AD603" s="5">
        <f t="shared" si="747"/>
        <v>2.9489528592694493E-3</v>
      </c>
      <c r="AE603" s="5">
        <f t="shared" si="748"/>
        <v>1.8161075339796144E-3</v>
      </c>
      <c r="AF603" s="5">
        <f t="shared" si="749"/>
        <v>5.5922334679073119E-4</v>
      </c>
      <c r="AG603" s="5">
        <f t="shared" si="750"/>
        <v>1.1479891131429628E-4</v>
      </c>
      <c r="AH603" s="5">
        <f t="shared" si="751"/>
        <v>1.5753545152165087E-3</v>
      </c>
      <c r="AI603" s="5">
        <f t="shared" si="752"/>
        <v>1.1348132918970169E-3</v>
      </c>
      <c r="AJ603" s="5">
        <f t="shared" si="753"/>
        <v>4.0873377865970534E-4</v>
      </c>
      <c r="AK603" s="5">
        <f t="shared" si="754"/>
        <v>9.814436906954023E-5</v>
      </c>
      <c r="AL603" s="5">
        <f t="shared" si="755"/>
        <v>3.1363992492434046E-7</v>
      </c>
      <c r="AM603" s="5">
        <f t="shared" si="756"/>
        <v>4.2485813441386016E-4</v>
      </c>
      <c r="AN603" s="5">
        <f t="shared" si="757"/>
        <v>2.6164814956475171E-4</v>
      </c>
      <c r="AO603" s="5">
        <f t="shared" si="758"/>
        <v>8.0567780895976764E-5</v>
      </c>
      <c r="AP603" s="5">
        <f t="shared" si="759"/>
        <v>1.6539176318273464E-5</v>
      </c>
      <c r="AQ603" s="5">
        <f t="shared" si="760"/>
        <v>2.5464058049468759E-6</v>
      </c>
      <c r="AR603" s="5">
        <f t="shared" si="761"/>
        <v>1.9403587241352308E-4</v>
      </c>
      <c r="AS603" s="5">
        <f t="shared" si="762"/>
        <v>1.3977456184802777E-4</v>
      </c>
      <c r="AT603" s="5">
        <f t="shared" si="763"/>
        <v>5.0343598574833771E-5</v>
      </c>
      <c r="AU603" s="5">
        <f t="shared" si="764"/>
        <v>1.2088408095409421E-5</v>
      </c>
      <c r="AV603" s="5">
        <f t="shared" si="765"/>
        <v>2.1769839823420266E-6</v>
      </c>
      <c r="AW603" s="5">
        <f t="shared" si="766"/>
        <v>3.8649927383984382E-9</v>
      </c>
      <c r="AX603" s="5">
        <f t="shared" si="767"/>
        <v>5.1008059185665866E-5</v>
      </c>
      <c r="AY603" s="5">
        <f t="shared" si="768"/>
        <v>3.1413225304562786E-5</v>
      </c>
      <c r="AZ603" s="5">
        <f t="shared" si="769"/>
        <v>9.6728903215408806E-6</v>
      </c>
      <c r="BA603" s="5">
        <f t="shared" si="770"/>
        <v>1.9856776090412885E-6</v>
      </c>
      <c r="BB603" s="5">
        <f t="shared" si="771"/>
        <v>3.0571903298649909E-7</v>
      </c>
      <c r="BC603" s="5">
        <f t="shared" si="772"/>
        <v>3.7655307872591006E-8</v>
      </c>
      <c r="BD603" s="5">
        <f t="shared" si="773"/>
        <v>1.9916109580210154E-5</v>
      </c>
      <c r="BE603" s="5">
        <f t="shared" si="774"/>
        <v>1.4346653820580714E-5</v>
      </c>
      <c r="BF603" s="5">
        <f t="shared" si="775"/>
        <v>5.1673363971672639E-6</v>
      </c>
      <c r="BG603" s="5">
        <f t="shared" si="776"/>
        <v>1.2407708805791652E-6</v>
      </c>
      <c r="BH603" s="5">
        <f t="shared" si="777"/>
        <v>2.2344863868411361E-7</v>
      </c>
      <c r="BI603" s="5">
        <f t="shared" si="778"/>
        <v>3.2192434501027394E-8</v>
      </c>
      <c r="BJ603" s="8">
        <f t="shared" si="779"/>
        <v>0.33541762945778525</v>
      </c>
      <c r="BK603" s="8">
        <f t="shared" si="780"/>
        <v>0.39306530533427081</v>
      </c>
      <c r="BL603" s="8">
        <f t="shared" si="781"/>
        <v>0.2613018134384909</v>
      </c>
      <c r="BM603" s="8">
        <f t="shared" si="782"/>
        <v>0.15128963129071984</v>
      </c>
      <c r="BN603" s="8">
        <f t="shared" si="783"/>
        <v>0.84869580257409027</v>
      </c>
    </row>
    <row r="604" spans="1:66" x14ac:dyDescent="0.25">
      <c r="A604" t="s">
        <v>32</v>
      </c>
      <c r="B604" t="s">
        <v>310</v>
      </c>
      <c r="C604" t="s">
        <v>309</v>
      </c>
      <c r="D604" t="s">
        <v>501</v>
      </c>
      <c r="E604">
        <f>VLOOKUP(A604,home!$A$2:$E$405,3,FALSE)</f>
        <v>1.2380952380952399</v>
      </c>
      <c r="F604">
        <f>VLOOKUP(B604,home!$B$2:$E$405,3,FALSE)</f>
        <v>1.04</v>
      </c>
      <c r="G604">
        <f>VLOOKUP(C604,away!$B$2:$E$405,4,FALSE)</f>
        <v>0.87</v>
      </c>
      <c r="H604">
        <f>VLOOKUP(A604,away!$A$2:$E$405,3,FALSE)</f>
        <v>1.15079365079365</v>
      </c>
      <c r="I604">
        <f>VLOOKUP(C604,away!$B$2:$E$405,3,FALSE)</f>
        <v>0.57999999999999996</v>
      </c>
      <c r="J604">
        <f>VLOOKUP(B604,home!$B$2:$E$405,4,FALSE)</f>
        <v>0.81</v>
      </c>
      <c r="K604" s="3">
        <f t="shared" si="728"/>
        <v>1.1202285714285731</v>
      </c>
      <c r="L604" s="3">
        <f t="shared" si="729"/>
        <v>0.54064285714285676</v>
      </c>
      <c r="M604" s="5">
        <f t="shared" si="730"/>
        <v>0.18997335973535792</v>
      </c>
      <c r="N604" s="5">
        <f t="shared" si="731"/>
        <v>0.2128135853858264</v>
      </c>
      <c r="O604" s="5">
        <f t="shared" si="732"/>
        <v>0.10270773998835164</v>
      </c>
      <c r="P604" s="5">
        <f t="shared" si="733"/>
        <v>0.11505614484180848</v>
      </c>
      <c r="Q604" s="5">
        <f t="shared" si="734"/>
        <v>0.11919992936867849</v>
      </c>
      <c r="R604" s="5">
        <f t="shared" si="735"/>
        <v>2.7764102998994036E-2</v>
      </c>
      <c r="S604" s="5">
        <f t="shared" si="736"/>
        <v>1.7420753736603217E-2</v>
      </c>
      <c r="T604" s="5">
        <f t="shared" si="737"/>
        <v>6.4444590385109066E-2</v>
      </c>
      <c r="U604" s="5">
        <f t="shared" si="738"/>
        <v>3.1102141439558847E-2</v>
      </c>
      <c r="V604" s="5">
        <f t="shared" si="739"/>
        <v>1.1723075090132368E-3</v>
      </c>
      <c r="W604" s="5">
        <f t="shared" si="740"/>
        <v>4.4510388863687175E-2</v>
      </c>
      <c r="X604" s="5">
        <f t="shared" si="741"/>
        <v>2.4064223807803427E-2</v>
      </c>
      <c r="Y604" s="5">
        <f t="shared" si="742"/>
        <v>6.5050753571879996E-3</v>
      </c>
      <c r="Z604" s="5">
        <f t="shared" si="743"/>
        <v>5.0034879904615652E-3</v>
      </c>
      <c r="AA604" s="5">
        <f t="shared" si="744"/>
        <v>5.6050502037147806E-3</v>
      </c>
      <c r="AB604" s="5">
        <f t="shared" si="745"/>
        <v>3.1394686912464206E-3</v>
      </c>
      <c r="AC604" s="5">
        <f t="shared" si="746"/>
        <v>4.4375031959764894E-5</v>
      </c>
      <c r="AD604" s="5">
        <f t="shared" si="747"/>
        <v>1.2465452332624645E-2</v>
      </c>
      <c r="AE604" s="5">
        <f t="shared" si="748"/>
        <v>6.7393577646882767E-3</v>
      </c>
      <c r="AF604" s="5">
        <f t="shared" si="749"/>
        <v>1.8217928186044831E-3</v>
      </c>
      <c r="AG604" s="5">
        <f t="shared" si="750"/>
        <v>3.2831309152422201E-4</v>
      </c>
      <c r="AH604" s="5">
        <f t="shared" si="751"/>
        <v>6.762750107107777E-4</v>
      </c>
      <c r="AI604" s="5">
        <f t="shared" si="752"/>
        <v>7.5758258914137742E-4</v>
      </c>
      <c r="AJ604" s="5">
        <f t="shared" si="753"/>
        <v>4.2433283078650245E-4</v>
      </c>
      <c r="AK604" s="5">
        <f t="shared" si="754"/>
        <v>1.5844992028073537E-4</v>
      </c>
      <c r="AL604" s="5">
        <f t="shared" si="755"/>
        <v>1.0750181207796644E-6</v>
      </c>
      <c r="AM604" s="5">
        <f t="shared" si="756"/>
        <v>2.7928311717574155E-3</v>
      </c>
      <c r="AN604" s="5">
        <f t="shared" si="757"/>
        <v>1.5099242242165615E-3</v>
      </c>
      <c r="AO604" s="5">
        <f t="shared" si="758"/>
        <v>4.081648733248266E-4</v>
      </c>
      <c r="AP604" s="5">
        <f t="shared" si="759"/>
        <v>7.3557141099895494E-5</v>
      </c>
      <c r="AQ604" s="5">
        <f t="shared" si="760"/>
        <v>9.9420357318769374E-6</v>
      </c>
      <c r="AR604" s="5">
        <f t="shared" si="761"/>
        <v>7.3124650800998202E-5</v>
      </c>
      <c r="AS604" s="5">
        <f t="shared" si="762"/>
        <v>8.1916323103015473E-5</v>
      </c>
      <c r="AT604" s="5">
        <f t="shared" si="763"/>
        <v>4.5882502803186224E-5</v>
      </c>
      <c r="AU604" s="5">
        <f t="shared" si="764"/>
        <v>1.7132963522926936E-5</v>
      </c>
      <c r="AV604" s="5">
        <f t="shared" si="765"/>
        <v>4.7982088129065762E-6</v>
      </c>
      <c r="AW604" s="5">
        <f t="shared" si="766"/>
        <v>1.8085494955757128E-8</v>
      </c>
      <c r="AX604" s="5">
        <f t="shared" si="767"/>
        <v>5.2143487896316623E-4</v>
      </c>
      <c r="AY604" s="5">
        <f t="shared" si="768"/>
        <v>2.8191004277658584E-4</v>
      </c>
      <c r="AZ604" s="5">
        <f t="shared" si="769"/>
        <v>7.6206325491999166E-5</v>
      </c>
      <c r="BA604" s="5">
        <f t="shared" si="770"/>
        <v>1.3733468515450984E-5</v>
      </c>
      <c r="BB604" s="5">
        <f t="shared" si="771"/>
        <v>1.8562254141687215E-6</v>
      </c>
      <c r="BC604" s="5">
        <f t="shared" si="772"/>
        <v>2.0071100228347211E-7</v>
      </c>
      <c r="BD604" s="5">
        <f t="shared" si="773"/>
        <v>6.589053356104224E-6</v>
      </c>
      <c r="BE604" s="5">
        <f t="shared" si="774"/>
        <v>7.3812458281752794E-6</v>
      </c>
      <c r="BF604" s="5">
        <f t="shared" si="775"/>
        <v>4.1343412347299542E-6</v>
      </c>
      <c r="BG604" s="5">
        <f t="shared" si="776"/>
        <v>1.5438023917265934E-6</v>
      </c>
      <c r="BH604" s="5">
        <f t="shared" si="777"/>
        <v>4.3235288696297425E-7</v>
      </c>
      <c r="BI604" s="5">
        <f t="shared" si="778"/>
        <v>9.6866811383110374E-8</v>
      </c>
      <c r="BJ604" s="8">
        <f t="shared" si="779"/>
        <v>0.49858247027402852</v>
      </c>
      <c r="BK604" s="8">
        <f t="shared" si="780"/>
        <v>0.32394992591564004</v>
      </c>
      <c r="BL604" s="8">
        <f t="shared" si="781"/>
        <v>0.1725781759843372</v>
      </c>
      <c r="BM604" s="8">
        <f t="shared" si="782"/>
        <v>0.23231730588816857</v>
      </c>
      <c r="BN604" s="8">
        <f t="shared" si="783"/>
        <v>0.76751486231901689</v>
      </c>
    </row>
    <row r="605" spans="1:66" x14ac:dyDescent="0.25">
      <c r="A605" t="s">
        <v>32</v>
      </c>
      <c r="B605" t="s">
        <v>313</v>
      </c>
      <c r="C605" t="s">
        <v>34</v>
      </c>
      <c r="D605" t="s">
        <v>501</v>
      </c>
      <c r="E605">
        <f>VLOOKUP(A605,home!$A$2:$E$405,3,FALSE)</f>
        <v>1.2380952380952399</v>
      </c>
      <c r="F605">
        <f>VLOOKUP(B605,home!$B$2:$E$405,3,FALSE)</f>
        <v>0.52</v>
      </c>
      <c r="G605">
        <f>VLOOKUP(C605,away!$B$2:$E$405,4,FALSE)</f>
        <v>1.1499999999999999</v>
      </c>
      <c r="H605">
        <f>VLOOKUP(A605,away!$A$2:$E$405,3,FALSE)</f>
        <v>1.15079365079365</v>
      </c>
      <c r="I605">
        <f>VLOOKUP(C605,away!$B$2:$E$405,3,FALSE)</f>
        <v>0.63</v>
      </c>
      <c r="J605">
        <f>VLOOKUP(B605,home!$B$2:$E$405,4,FALSE)</f>
        <v>1.24</v>
      </c>
      <c r="K605" s="3">
        <f t="shared" si="728"/>
        <v>0.74038095238095347</v>
      </c>
      <c r="L605" s="3">
        <f t="shared" si="729"/>
        <v>0.89899999999999947</v>
      </c>
      <c r="M605" s="5">
        <f t="shared" si="730"/>
        <v>0.19410016235039712</v>
      </c>
      <c r="N605" s="5">
        <f t="shared" si="731"/>
        <v>0.14370806305828471</v>
      </c>
      <c r="O605" s="5">
        <f t="shared" si="732"/>
        <v>0.17449604595300688</v>
      </c>
      <c r="P605" s="5">
        <f t="shared" si="733"/>
        <v>0.12919354868939786</v>
      </c>
      <c r="Q605" s="5">
        <f t="shared" si="734"/>
        <v>5.319935629595747E-2</v>
      </c>
      <c r="R605" s="5">
        <f t="shared" si="735"/>
        <v>7.843597265587654E-2</v>
      </c>
      <c r="S605" s="5">
        <f t="shared" si="736"/>
        <v>2.1497886478874535E-2</v>
      </c>
      <c r="T605" s="5">
        <f t="shared" si="737"/>
        <v>4.7826221310065739E-2</v>
      </c>
      <c r="U605" s="5">
        <f t="shared" si="738"/>
        <v>5.8072500135884303E-2</v>
      </c>
      <c r="V605" s="5">
        <f t="shared" si="739"/>
        <v>1.5898940525778517E-3</v>
      </c>
      <c r="W605" s="5">
        <f t="shared" si="740"/>
        <v>1.3129263360151558E-2</v>
      </c>
      <c r="X605" s="5">
        <f t="shared" si="741"/>
        <v>1.1803207760776244E-2</v>
      </c>
      <c r="Y605" s="5">
        <f t="shared" si="742"/>
        <v>5.3055418884689178E-3</v>
      </c>
      <c r="Z605" s="5">
        <f t="shared" si="743"/>
        <v>2.3504646472544327E-2</v>
      </c>
      <c r="AA605" s="5">
        <f t="shared" si="744"/>
        <v>1.7402392540719989E-2</v>
      </c>
      <c r="AB605" s="5">
        <f t="shared" si="745"/>
        <v>6.4421999815027324E-3</v>
      </c>
      <c r="AC605" s="5">
        <f t="shared" si="746"/>
        <v>6.6139838642270617E-5</v>
      </c>
      <c r="AD605" s="5">
        <f t="shared" si="747"/>
        <v>2.4301641276623415E-3</v>
      </c>
      <c r="AE605" s="5">
        <f t="shared" si="748"/>
        <v>2.1847175507684435E-3</v>
      </c>
      <c r="AF605" s="5">
        <f t="shared" si="749"/>
        <v>9.8203053907041466E-4</v>
      </c>
      <c r="AG605" s="5">
        <f t="shared" si="750"/>
        <v>2.942818182081008E-4</v>
      </c>
      <c r="AH605" s="5">
        <f t="shared" si="751"/>
        <v>5.2826692947043341E-3</v>
      </c>
      <c r="AI605" s="5">
        <f t="shared" si="752"/>
        <v>3.9111877235268148E-3</v>
      </c>
      <c r="AJ605" s="5">
        <f t="shared" si="753"/>
        <v>1.4478844458427381E-3</v>
      </c>
      <c r="AK605" s="5">
        <f t="shared" si="754"/>
        <v>3.5732868831687194E-4</v>
      </c>
      <c r="AL605" s="5">
        <f t="shared" si="755"/>
        <v>1.7609136150053567E-6</v>
      </c>
      <c r="AM605" s="5">
        <f t="shared" si="756"/>
        <v>3.5984944625613478E-4</v>
      </c>
      <c r="AN605" s="5">
        <f t="shared" si="757"/>
        <v>3.2350465218426499E-4</v>
      </c>
      <c r="AO605" s="5">
        <f t="shared" si="758"/>
        <v>1.4541534115682702E-4</v>
      </c>
      <c r="AP605" s="5">
        <f t="shared" si="759"/>
        <v>4.3576130566662473E-5</v>
      </c>
      <c r="AQ605" s="5">
        <f t="shared" si="760"/>
        <v>9.7937353448573839E-6</v>
      </c>
      <c r="AR605" s="5">
        <f t="shared" si="761"/>
        <v>9.4982393918783875E-4</v>
      </c>
      <c r="AS605" s="5">
        <f t="shared" si="762"/>
        <v>7.032315526901209E-4</v>
      </c>
      <c r="AT605" s="5">
        <f t="shared" si="763"/>
        <v>2.603296233625242E-4</v>
      </c>
      <c r="AU605" s="5">
        <f t="shared" si="764"/>
        <v>6.4247698159373545E-5</v>
      </c>
      <c r="AV605" s="5">
        <f t="shared" si="765"/>
        <v>1.1891942987880249E-5</v>
      </c>
      <c r="AW605" s="5">
        <f t="shared" si="766"/>
        <v>3.2557457291808014E-8</v>
      </c>
      <c r="AX605" s="5">
        <f t="shared" si="767"/>
        <v>4.4404279288812621E-5</v>
      </c>
      <c r="AY605" s="5">
        <f t="shared" si="768"/>
        <v>3.9919447080642522E-5</v>
      </c>
      <c r="AZ605" s="5">
        <f t="shared" si="769"/>
        <v>1.7943791462748798E-5</v>
      </c>
      <c r="BA605" s="5">
        <f t="shared" si="770"/>
        <v>5.3771561750037218E-6</v>
      </c>
      <c r="BB605" s="5">
        <f t="shared" si="771"/>
        <v>1.2085158503320855E-6</v>
      </c>
      <c r="BC605" s="5">
        <f t="shared" si="772"/>
        <v>2.1729114988970887E-7</v>
      </c>
      <c r="BD605" s="5">
        <f t="shared" si="773"/>
        <v>1.4231528688831105E-4</v>
      </c>
      <c r="BE605" s="5">
        <f t="shared" si="774"/>
        <v>1.0536752764473636E-4</v>
      </c>
      <c r="BF605" s="5">
        <f t="shared" si="775"/>
        <v>3.9006055233818169E-5</v>
      </c>
      <c r="BG605" s="5">
        <f t="shared" si="776"/>
        <v>9.6264467742127936E-6</v>
      </c>
      <c r="BH605" s="5">
        <f t="shared" si="777"/>
        <v>1.7818094576840557E-6</v>
      </c>
      <c r="BI605" s="5">
        <f t="shared" si="778"/>
        <v>2.6384355664830239E-7</v>
      </c>
      <c r="BJ605" s="8">
        <f t="shared" si="779"/>
        <v>0.28185405749593018</v>
      </c>
      <c r="BK605" s="8">
        <f t="shared" si="780"/>
        <v>0.34648931177058528</v>
      </c>
      <c r="BL605" s="8">
        <f t="shared" si="781"/>
        <v>0.34813606714532458</v>
      </c>
      <c r="BM605" s="8">
        <f t="shared" si="782"/>
        <v>0.22681104699183999</v>
      </c>
      <c r="BN605" s="8">
        <f t="shared" si="783"/>
        <v>0.77313314900292063</v>
      </c>
    </row>
    <row r="606" spans="1:66" x14ac:dyDescent="0.25">
      <c r="A606" t="s">
        <v>32</v>
      </c>
      <c r="B606" t="s">
        <v>208</v>
      </c>
      <c r="C606" t="s">
        <v>212</v>
      </c>
      <c r="D606" t="s">
        <v>501</v>
      </c>
      <c r="E606">
        <f>VLOOKUP(A606,home!$A$2:$E$405,3,FALSE)</f>
        <v>1.2380952380952399</v>
      </c>
      <c r="F606">
        <f>VLOOKUP(B606,home!$B$2:$E$405,3,FALSE)</f>
        <v>1.38</v>
      </c>
      <c r="G606">
        <f>VLOOKUP(C606,away!$B$2:$E$405,4,FALSE)</f>
        <v>1.27</v>
      </c>
      <c r="H606">
        <f>VLOOKUP(A606,away!$A$2:$E$405,3,FALSE)</f>
        <v>1.15079365079365</v>
      </c>
      <c r="I606">
        <f>VLOOKUP(C606,away!$B$2:$E$405,3,FALSE)</f>
        <v>0.98</v>
      </c>
      <c r="J606">
        <f>VLOOKUP(B606,home!$B$2:$E$405,4,FALSE)</f>
        <v>0.74</v>
      </c>
      <c r="K606" s="3">
        <f t="shared" si="728"/>
        <v>2.1698857142857171</v>
      </c>
      <c r="L606" s="3">
        <f t="shared" si="729"/>
        <v>0.83455555555555505</v>
      </c>
      <c r="M606" s="5">
        <f t="shared" si="730"/>
        <v>4.9566440858442369E-2</v>
      </c>
      <c r="N606" s="5">
        <f t="shared" si="731"/>
        <v>0.10755351192672198</v>
      </c>
      <c r="O606" s="5">
        <f t="shared" si="732"/>
        <v>4.1365948587528935E-2</v>
      </c>
      <c r="P606" s="5">
        <f t="shared" si="733"/>
        <v>8.9759380897956473E-2</v>
      </c>
      <c r="Q606" s="5">
        <f t="shared" si="734"/>
        <v>0.11668941452552627</v>
      </c>
      <c r="R606" s="5">
        <f t="shared" si="735"/>
        <v>1.7261091102273869E-2</v>
      </c>
      <c r="S606" s="5">
        <f t="shared" si="736"/>
        <v>4.0636095307880947E-2</v>
      </c>
      <c r="T606" s="5">
        <f t="shared" si="737"/>
        <v>9.7383799166803023E-2</v>
      </c>
      <c r="U606" s="5">
        <f t="shared" si="738"/>
        <v>3.7454594995808367E-2</v>
      </c>
      <c r="V606" s="5">
        <f t="shared" si="739"/>
        <v>8.1763895395870374E-3</v>
      </c>
      <c r="W606" s="5">
        <f t="shared" si="740"/>
        <v>8.4400897862434585E-2</v>
      </c>
      <c r="X606" s="5">
        <f t="shared" si="741"/>
        <v>7.0437238204971747E-2</v>
      </c>
      <c r="Y606" s="5">
        <f t="shared" si="742"/>
        <v>2.9391894230974581E-2</v>
      </c>
      <c r="Z606" s="5">
        <f t="shared" si="743"/>
        <v>4.8017798247844065E-3</v>
      </c>
      <c r="AA606" s="5">
        <f t="shared" si="744"/>
        <v>1.0419313444945058E-2</v>
      </c>
      <c r="AB606" s="5">
        <f t="shared" si="745"/>
        <v>1.1304359698425692E-2</v>
      </c>
      <c r="AC606" s="5">
        <f t="shared" si="746"/>
        <v>9.254089691826963E-4</v>
      </c>
      <c r="AD606" s="5">
        <f t="shared" si="747"/>
        <v>4.5785075636146186E-2</v>
      </c>
      <c r="AE606" s="5">
        <f t="shared" si="748"/>
        <v>3.8210189233677083E-2</v>
      </c>
      <c r="AF606" s="5">
        <f t="shared" si="749"/>
        <v>1.5944262851897133E-2</v>
      </c>
      <c r="AG606" s="5">
        <f t="shared" si="750"/>
        <v>4.4354577140962711E-3</v>
      </c>
      <c r="AH606" s="5">
        <f t="shared" si="751"/>
        <v>1.0018380073321012E-3</v>
      </c>
      <c r="AI606" s="5">
        <f t="shared" si="752"/>
        <v>2.173873980138396E-3</v>
      </c>
      <c r="AJ606" s="5">
        <f t="shared" si="753"/>
        <v>2.3585290470798694E-3</v>
      </c>
      <c r="AK606" s="5">
        <f t="shared" si="754"/>
        <v>1.7059128286621716E-3</v>
      </c>
      <c r="AL606" s="5">
        <f t="shared" si="755"/>
        <v>6.7032560508816178E-5</v>
      </c>
      <c r="AM606" s="5">
        <f t="shared" si="756"/>
        <v>1.9869676310072928E-2</v>
      </c>
      <c r="AN606" s="5">
        <f t="shared" si="757"/>
        <v>1.6582348751661966E-2</v>
      </c>
      <c r="AO606" s="5">
        <f t="shared" si="758"/>
        <v>6.9194456374296071E-3</v>
      </c>
      <c r="AP606" s="5">
        <f t="shared" si="759"/>
        <v>1.9248872660271763E-3</v>
      </c>
      <c r="AQ606" s="5">
        <f t="shared" si="760"/>
        <v>4.0160634042028082E-4</v>
      </c>
      <c r="AR606" s="5">
        <f t="shared" si="761"/>
        <v>1.6721789495714243E-4</v>
      </c>
      <c r="AS606" s="5">
        <f t="shared" si="762"/>
        <v>3.6284372144043301E-4</v>
      </c>
      <c r="AT606" s="5">
        <f t="shared" si="763"/>
        <v>3.9366470383593095E-4</v>
      </c>
      <c r="AU606" s="5">
        <f t="shared" si="764"/>
        <v>2.8473580569070148E-4</v>
      </c>
      <c r="AV606" s="5">
        <f t="shared" si="765"/>
        <v>1.5446103927847175E-4</v>
      </c>
      <c r="AW606" s="5">
        <f t="shared" si="766"/>
        <v>3.3719057060197168E-6</v>
      </c>
      <c r="AX606" s="5">
        <f t="shared" si="767"/>
        <v>7.1858211287847643E-3</v>
      </c>
      <c r="AY606" s="5">
        <f t="shared" si="768"/>
        <v>5.9969669442558144E-3</v>
      </c>
      <c r="AZ606" s="5">
        <f t="shared" si="769"/>
        <v>2.5024010399058551E-3</v>
      </c>
      <c r="BA606" s="5">
        <f t="shared" si="770"/>
        <v>6.9613089669381012E-4</v>
      </c>
      <c r="BB606" s="5">
        <f t="shared" si="771"/>
        <v>1.452399768074223E-4</v>
      </c>
      <c r="BC606" s="5">
        <f t="shared" si="772"/>
        <v>2.4242165906678857E-5</v>
      </c>
      <c r="BD606" s="5">
        <f t="shared" si="773"/>
        <v>2.3258770537464736E-5</v>
      </c>
      <c r="BE606" s="5">
        <f t="shared" si="774"/>
        <v>5.0468873921094256E-5</v>
      </c>
      <c r="BF606" s="5">
        <f t="shared" si="775"/>
        <v>5.4755844268734717E-5</v>
      </c>
      <c r="BG606" s="5">
        <f t="shared" si="776"/>
        <v>3.9604641417460312E-5</v>
      </c>
      <c r="BH606" s="5">
        <f t="shared" si="777"/>
        <v>2.1484386407788893E-5</v>
      </c>
      <c r="BI606" s="5">
        <f t="shared" si="778"/>
        <v>9.3237326292910709E-6</v>
      </c>
      <c r="BJ606" s="8">
        <f t="shared" si="779"/>
        <v>0.67248050781121516</v>
      </c>
      <c r="BK606" s="8">
        <f t="shared" si="780"/>
        <v>0.19512771507781418</v>
      </c>
      <c r="BL606" s="8">
        <f t="shared" si="781"/>
        <v>0.12660728110657896</v>
      </c>
      <c r="BM606" s="8">
        <f t="shared" si="782"/>
        <v>0.57082790088339308</v>
      </c>
      <c r="BN606" s="8">
        <f t="shared" si="783"/>
        <v>0.42219578789844991</v>
      </c>
    </row>
    <row r="607" spans="1:66" x14ac:dyDescent="0.25">
      <c r="A607" t="s">
        <v>32</v>
      </c>
      <c r="B607" t="s">
        <v>33</v>
      </c>
      <c r="C607" t="s">
        <v>331</v>
      </c>
      <c r="D607" t="s">
        <v>501</v>
      </c>
      <c r="E607">
        <f>VLOOKUP(A607,home!$A$2:$E$405,3,FALSE)</f>
        <v>1.2380952380952399</v>
      </c>
      <c r="F607">
        <f>VLOOKUP(B607,home!$B$2:$E$405,3,FALSE)</f>
        <v>1.5</v>
      </c>
      <c r="G607">
        <f>VLOOKUP(C607,away!$B$2:$E$405,4,FALSE)</f>
        <v>0.63</v>
      </c>
      <c r="H607">
        <f>VLOOKUP(A607,away!$A$2:$E$405,3,FALSE)</f>
        <v>1.15079365079365</v>
      </c>
      <c r="I607">
        <f>VLOOKUP(C607,away!$B$2:$E$405,3,FALSE)</f>
        <v>0.4</v>
      </c>
      <c r="J607">
        <f>VLOOKUP(B607,home!$B$2:$E$405,4,FALSE)</f>
        <v>0.56000000000000005</v>
      </c>
      <c r="K607" s="3">
        <f t="shared" si="728"/>
        <v>1.1700000000000017</v>
      </c>
      <c r="L607" s="3">
        <f t="shared" si="729"/>
        <v>0.25777777777777761</v>
      </c>
      <c r="M607" s="5">
        <f t="shared" si="730"/>
        <v>0.2398413111729048</v>
      </c>
      <c r="N607" s="5">
        <f t="shared" si="731"/>
        <v>0.28061433407229902</v>
      </c>
      <c r="O607" s="5">
        <f t="shared" si="732"/>
        <v>6.1825760213459868E-2</v>
      </c>
      <c r="P607" s="5">
        <f t="shared" si="733"/>
        <v>7.2336139449748149E-2</v>
      </c>
      <c r="Q607" s="5">
        <f t="shared" si="734"/>
        <v>0.16415938543229519</v>
      </c>
      <c r="R607" s="5">
        <f t="shared" si="735"/>
        <v>7.968653538623709E-3</v>
      </c>
      <c r="S607" s="5">
        <f t="shared" si="736"/>
        <v>5.4541449145110148E-3</v>
      </c>
      <c r="T607" s="5">
        <f t="shared" si="737"/>
        <v>4.2316641578102734E-2</v>
      </c>
      <c r="U607" s="5">
        <f t="shared" si="738"/>
        <v>9.3233246401897545E-3</v>
      </c>
      <c r="V607" s="5">
        <f t="shared" si="739"/>
        <v>1.8277445624628036E-4</v>
      </c>
      <c r="W607" s="5">
        <f t="shared" si="740"/>
        <v>6.4022160318595228E-2</v>
      </c>
      <c r="X607" s="5">
        <f t="shared" si="741"/>
        <v>1.6503490215460093E-2</v>
      </c>
      <c r="Y607" s="5">
        <f t="shared" si="742"/>
        <v>2.1271165166592988E-3</v>
      </c>
      <c r="Z607" s="5">
        <f t="shared" si="743"/>
        <v>6.847139336891478E-4</v>
      </c>
      <c r="AA607" s="5">
        <f t="shared" si="744"/>
        <v>8.0111530241630416E-4</v>
      </c>
      <c r="AB607" s="5">
        <f t="shared" si="745"/>
        <v>4.6865245191353867E-4</v>
      </c>
      <c r="AC607" s="5">
        <f t="shared" si="746"/>
        <v>3.4452985002423898E-6</v>
      </c>
      <c r="AD607" s="5">
        <f t="shared" si="747"/>
        <v>1.872648189318914E-2</v>
      </c>
      <c r="AE607" s="5">
        <f t="shared" si="748"/>
        <v>4.8272708880220862E-3</v>
      </c>
      <c r="AF607" s="5">
        <f t="shared" si="749"/>
        <v>6.221815811228461E-4</v>
      </c>
      <c r="AG607" s="5">
        <f t="shared" si="750"/>
        <v>5.3461528452037109E-5</v>
      </c>
      <c r="AH607" s="5">
        <f t="shared" si="751"/>
        <v>4.4126009059967285E-5</v>
      </c>
      <c r="AI607" s="5">
        <f t="shared" si="752"/>
        <v>5.1627430600161795E-5</v>
      </c>
      <c r="AJ607" s="5">
        <f t="shared" si="753"/>
        <v>3.0202046901094699E-5</v>
      </c>
      <c r="AK607" s="5">
        <f t="shared" si="754"/>
        <v>1.177879829142695E-5</v>
      </c>
      <c r="AL607" s="5">
        <f t="shared" si="755"/>
        <v>4.1564081106924208E-8</v>
      </c>
      <c r="AM607" s="5">
        <f t="shared" si="756"/>
        <v>4.3819967630062606E-3</v>
      </c>
      <c r="AN607" s="5">
        <f t="shared" si="757"/>
        <v>1.1295813877971687E-3</v>
      </c>
      <c r="AO607" s="5">
        <f t="shared" si="758"/>
        <v>1.4559048998274608E-4</v>
      </c>
      <c r="AP607" s="5">
        <f t="shared" si="759"/>
        <v>1.2509997657776689E-5</v>
      </c>
      <c r="AQ607" s="5">
        <f t="shared" si="760"/>
        <v>8.0619984905671954E-7</v>
      </c>
      <c r="AR607" s="5">
        <f t="shared" si="761"/>
        <v>2.2749409115360908E-6</v>
      </c>
      <c r="AS607" s="5">
        <f t="shared" si="762"/>
        <v>2.6616808664972301E-6</v>
      </c>
      <c r="AT607" s="5">
        <f t="shared" si="763"/>
        <v>1.5570833069008821E-6</v>
      </c>
      <c r="AU607" s="5">
        <f t="shared" si="764"/>
        <v>6.0726248969134498E-7</v>
      </c>
      <c r="AV607" s="5">
        <f t="shared" si="765"/>
        <v>1.7762427823471874E-7</v>
      </c>
      <c r="AW607" s="5">
        <f t="shared" si="766"/>
        <v>3.4821463505134232E-10</v>
      </c>
      <c r="AX607" s="5">
        <f t="shared" si="767"/>
        <v>8.5448936878622177E-4</v>
      </c>
      <c r="AY607" s="5">
        <f t="shared" si="768"/>
        <v>2.2026837062044815E-4</v>
      </c>
      <c r="AZ607" s="5">
        <f t="shared" si="769"/>
        <v>2.8390145546635515E-5</v>
      </c>
      <c r="BA607" s="5">
        <f t="shared" si="770"/>
        <v>2.4394495432664572E-6</v>
      </c>
      <c r="BB607" s="5">
        <f t="shared" si="771"/>
        <v>1.5720897056606048E-7</v>
      </c>
      <c r="BC607" s="5">
        <f t="shared" si="772"/>
        <v>8.1049958158502289E-9</v>
      </c>
      <c r="BD607" s="5">
        <f t="shared" si="773"/>
        <v>9.7738202125254034E-8</v>
      </c>
      <c r="BE607" s="5">
        <f t="shared" si="774"/>
        <v>1.1435369648654739E-7</v>
      </c>
      <c r="BF607" s="5">
        <f t="shared" si="775"/>
        <v>6.6896912444630323E-8</v>
      </c>
      <c r="BG607" s="5">
        <f t="shared" si="776"/>
        <v>2.6089795853405869E-8</v>
      </c>
      <c r="BH607" s="5">
        <f t="shared" si="777"/>
        <v>7.6312652871212305E-9</v>
      </c>
      <c r="BI607" s="5">
        <f t="shared" si="778"/>
        <v>1.785716077186369E-9</v>
      </c>
      <c r="BJ607" s="8">
        <f t="shared" si="779"/>
        <v>0.60074876151095369</v>
      </c>
      <c r="BK607" s="8">
        <f t="shared" si="780"/>
        <v>0.31803812522661201</v>
      </c>
      <c r="BL607" s="8">
        <f t="shared" si="781"/>
        <v>8.0532833518896965E-2</v>
      </c>
      <c r="BM607" s="8">
        <f t="shared" si="782"/>
        <v>0.17303858228841526</v>
      </c>
      <c r="BN607" s="8">
        <f t="shared" si="783"/>
        <v>0.82674558387933084</v>
      </c>
    </row>
    <row r="608" spans="1:66" x14ac:dyDescent="0.25">
      <c r="A608" t="s">
        <v>213</v>
      </c>
      <c r="B608" t="s">
        <v>216</v>
      </c>
      <c r="C608" t="s">
        <v>314</v>
      </c>
      <c r="D608" t="s">
        <v>501</v>
      </c>
      <c r="E608">
        <f>VLOOKUP(A608,home!$A$2:$E$405,3,FALSE)</f>
        <v>1.2619047619047601</v>
      </c>
      <c r="F608">
        <f>VLOOKUP(B608,home!$B$2:$E$405,3,FALSE)</f>
        <v>0.56999999999999995</v>
      </c>
      <c r="G608">
        <f>VLOOKUP(C608,away!$B$2:$E$405,4,FALSE)</f>
        <v>0.97</v>
      </c>
      <c r="H608">
        <f>VLOOKUP(A608,away!$A$2:$E$405,3,FALSE)</f>
        <v>1.14761904761905</v>
      </c>
      <c r="I608">
        <f>VLOOKUP(C608,away!$B$2:$E$405,3,FALSE)</f>
        <v>0.75</v>
      </c>
      <c r="J608">
        <f>VLOOKUP(B608,home!$B$2:$E$405,4,FALSE)</f>
        <v>1.31</v>
      </c>
      <c r="K608" s="3">
        <f t="shared" si="728"/>
        <v>0.69770714285714175</v>
      </c>
      <c r="L608" s="3">
        <f t="shared" si="729"/>
        <v>1.1275357142857168</v>
      </c>
      <c r="M608" s="5">
        <f t="shared" si="730"/>
        <v>0.16117849602723561</v>
      </c>
      <c r="N608" s="5">
        <f t="shared" si="731"/>
        <v>0.11245538795317372</v>
      </c>
      <c r="O608" s="5">
        <f t="shared" si="732"/>
        <v>0.18173451064556667</v>
      </c>
      <c r="P608" s="5">
        <f t="shared" si="733"/>
        <v>0.12679746618105911</v>
      </c>
      <c r="Q608" s="5">
        <f t="shared" si="734"/>
        <v>3.9230463713850139E-2</v>
      </c>
      <c r="R608" s="5">
        <f t="shared" si="735"/>
        <v>0.10245607563555711</v>
      </c>
      <c r="S608" s="5">
        <f t="shared" si="736"/>
        <v>2.4937565845043117E-2</v>
      </c>
      <c r="T608" s="5">
        <f t="shared" si="737"/>
        <v>4.4233748925355913E-2</v>
      </c>
      <c r="U608" s="5">
        <f t="shared" si="738"/>
        <v>7.1484335800039767E-2</v>
      </c>
      <c r="V608" s="5">
        <f t="shared" si="739"/>
        <v>2.1797918593450295E-3</v>
      </c>
      <c r="W608" s="5">
        <f t="shared" si="740"/>
        <v>9.1237915835837204E-3</v>
      </c>
      <c r="X608" s="5">
        <f t="shared" si="741"/>
        <v>1.0287400860190081E-2</v>
      </c>
      <c r="Y608" s="5">
        <f t="shared" si="742"/>
        <v>5.7997059385189601E-3</v>
      </c>
      <c r="Z608" s="5">
        <f t="shared" si="743"/>
        <v>3.8507628141549767E-2</v>
      </c>
      <c r="AA608" s="5">
        <f t="shared" si="744"/>
        <v>2.6867047208845952E-2</v>
      </c>
      <c r="AB608" s="5">
        <f t="shared" si="745"/>
        <v>9.3726653725459269E-3</v>
      </c>
      <c r="AC608" s="5">
        <f t="shared" si="746"/>
        <v>1.0717624069728E-4</v>
      </c>
      <c r="AD608" s="5">
        <f t="shared" si="747"/>
        <v>1.5914336394515583E-3</v>
      </c>
      <c r="AE608" s="5">
        <f t="shared" si="748"/>
        <v>1.7943982653973304E-3</v>
      </c>
      <c r="AF608" s="5">
        <f t="shared" si="749"/>
        <v>1.0116240649439153E-3</v>
      </c>
      <c r="AG608" s="5">
        <f t="shared" si="750"/>
        <v>3.8021408755171921E-4</v>
      </c>
      <c r="AH608" s="5">
        <f t="shared" si="751"/>
        <v>1.0854681500507776E-2</v>
      </c>
      <c r="AI608" s="5">
        <f t="shared" si="752"/>
        <v>7.5733888163435521E-3</v>
      </c>
      <c r="AJ608" s="5">
        <f t="shared" si="753"/>
        <v>2.6420037363986456E-3</v>
      </c>
      <c r="AK608" s="5">
        <f t="shared" si="754"/>
        <v>6.1444829278019741E-4</v>
      </c>
      <c r="AL608" s="5">
        <f t="shared" si="755"/>
        <v>3.3725778786098249E-6</v>
      </c>
      <c r="AM608" s="5">
        <f t="shared" si="756"/>
        <v>2.2207092352569791E-4</v>
      </c>
      <c r="AN608" s="5">
        <f t="shared" si="757"/>
        <v>2.5039289737963658E-4</v>
      </c>
      <c r="AO608" s="5">
        <f t="shared" si="758"/>
        <v>1.4116346719950936E-4</v>
      </c>
      <c r="AP608" s="5">
        <f t="shared" si="759"/>
        <v>5.3055616939949037E-5</v>
      </c>
      <c r="AQ608" s="5">
        <f t="shared" si="760"/>
        <v>1.4955525735813712E-5</v>
      </c>
      <c r="AR608" s="5">
        <f t="shared" si="761"/>
        <v>2.4478082118037968E-3</v>
      </c>
      <c r="AS608" s="5">
        <f t="shared" si="762"/>
        <v>1.7078532737198765E-3</v>
      </c>
      <c r="AT608" s="5">
        <f t="shared" si="763"/>
        <v>5.9579071401315558E-4</v>
      </c>
      <c r="AU608" s="5">
        <f t="shared" si="764"/>
        <v>1.3856247893831176E-4</v>
      </c>
      <c r="AV608" s="5">
        <f t="shared" si="765"/>
        <v>2.4169007821813088E-5</v>
      </c>
      <c r="AW608" s="5">
        <f t="shared" si="766"/>
        <v>7.369923201889103E-8</v>
      </c>
      <c r="AX608" s="5">
        <f t="shared" si="767"/>
        <v>2.5823411594126918E-5</v>
      </c>
      <c r="AY608" s="5">
        <f t="shared" si="768"/>
        <v>2.9116818837077953E-5</v>
      </c>
      <c r="AZ608" s="5">
        <f t="shared" si="769"/>
        <v>1.6415126562596254E-5</v>
      </c>
      <c r="BA608" s="5">
        <f t="shared" si="770"/>
        <v>6.1695471512824681E-6</v>
      </c>
      <c r="BB608" s="5">
        <f t="shared" si="771"/>
        <v>1.7390961885101728E-6</v>
      </c>
      <c r="BC608" s="5">
        <f t="shared" si="772"/>
        <v>3.921786126246768E-7</v>
      </c>
      <c r="BD608" s="5">
        <f t="shared" si="773"/>
        <v>4.5999853008843933E-4</v>
      </c>
      <c r="BE608" s="5">
        <f t="shared" si="774"/>
        <v>3.2094426014648994E-4</v>
      </c>
      <c r="BF608" s="5">
        <f t="shared" si="775"/>
        <v>1.1196255138160336E-4</v>
      </c>
      <c r="BG608" s="5">
        <f t="shared" si="776"/>
        <v>2.6039023943818143E-5</v>
      </c>
      <c r="BH608" s="5">
        <f t="shared" si="777"/>
        <v>4.5419032496575135E-6</v>
      </c>
      <c r="BI608" s="5">
        <f t="shared" si="778"/>
        <v>6.3378366789042244E-7</v>
      </c>
      <c r="BJ608" s="8">
        <f t="shared" si="779"/>
        <v>0.22666946364174384</v>
      </c>
      <c r="BK608" s="8">
        <f t="shared" si="780"/>
        <v>0.31523298555009588</v>
      </c>
      <c r="BL608" s="8">
        <f t="shared" si="781"/>
        <v>0.41943746074736055</v>
      </c>
      <c r="BM608" s="8">
        <f t="shared" si="782"/>
        <v>0.27596609480470258</v>
      </c>
      <c r="BN608" s="8">
        <f t="shared" si="783"/>
        <v>0.72385240015644248</v>
      </c>
    </row>
    <row r="609" spans="1:66" x14ac:dyDescent="0.25">
      <c r="A609" t="s">
        <v>213</v>
      </c>
      <c r="B609" t="s">
        <v>218</v>
      </c>
      <c r="C609" t="s">
        <v>215</v>
      </c>
      <c r="D609" t="s">
        <v>501</v>
      </c>
      <c r="E609">
        <f>VLOOKUP(A609,home!$A$2:$E$405,3,FALSE)</f>
        <v>1.2619047619047601</v>
      </c>
      <c r="F609">
        <f>VLOOKUP(B609,home!$B$2:$E$405,3,FALSE)</f>
        <v>0.98</v>
      </c>
      <c r="G609">
        <f>VLOOKUP(C609,away!$B$2:$E$405,4,FALSE)</f>
        <v>1.28</v>
      </c>
      <c r="H609">
        <f>VLOOKUP(A609,away!$A$2:$E$405,3,FALSE)</f>
        <v>1.14761904761905</v>
      </c>
      <c r="I609">
        <f>VLOOKUP(C609,away!$B$2:$E$405,3,FALSE)</f>
        <v>0.97</v>
      </c>
      <c r="J609">
        <f>VLOOKUP(B609,home!$B$2:$E$405,4,FALSE)</f>
        <v>1.03</v>
      </c>
      <c r="K609" s="3">
        <f t="shared" si="728"/>
        <v>1.5829333333333311</v>
      </c>
      <c r="L609" s="3">
        <f t="shared" si="729"/>
        <v>1.1465861904761929</v>
      </c>
      <c r="M609" s="5">
        <f t="shared" si="730"/>
        <v>6.5250633513355499E-2</v>
      </c>
      <c r="N609" s="5">
        <f t="shared" si="731"/>
        <v>0.10328740280940739</v>
      </c>
      <c r="O609" s="5">
        <f t="shared" si="732"/>
        <v>7.4815475306236487E-2</v>
      </c>
      <c r="P609" s="5">
        <f t="shared" si="733"/>
        <v>0.11842790971141845</v>
      </c>
      <c r="Q609" s="5">
        <f t="shared" si="734"/>
        <v>8.1748536410218869E-2</v>
      </c>
      <c r="R609" s="5">
        <f t="shared" si="735"/>
        <v>4.2891195410021697E-2</v>
      </c>
      <c r="S609" s="5">
        <f t="shared" si="736"/>
        <v>5.3735761031903286E-2</v>
      </c>
      <c r="T609" s="5">
        <f t="shared" si="737"/>
        <v>9.3731742939597198E-2</v>
      </c>
      <c r="U609" s="5">
        <f t="shared" si="738"/>
        <v>6.7893902921036919E-2</v>
      </c>
      <c r="V609" s="5">
        <f t="shared" si="739"/>
        <v>1.083652970623062E-2</v>
      </c>
      <c r="W609" s="5">
        <f t="shared" si="740"/>
        <v>4.3134161078316295E-2</v>
      </c>
      <c r="X609" s="5">
        <f t="shared" si="741"/>
        <v>4.9457033430173158E-2</v>
      </c>
      <c r="Y609" s="5">
        <f t="shared" si="742"/>
        <v>2.8353375776477986E-2</v>
      </c>
      <c r="Z609" s="5">
        <f t="shared" si="743"/>
        <v>1.6392817450048915E-2</v>
      </c>
      <c r="AA609" s="5">
        <f t="shared" si="744"/>
        <v>2.5948737168930727E-2</v>
      </c>
      <c r="AB609" s="5">
        <f t="shared" si="745"/>
        <v>2.0537560511303014E-2</v>
      </c>
      <c r="AC609" s="5">
        <f t="shared" si="746"/>
        <v>1.229248181716799E-3</v>
      </c>
      <c r="AD609" s="5">
        <f t="shared" si="747"/>
        <v>1.7069625344059012E-2</v>
      </c>
      <c r="AE609" s="5">
        <f t="shared" si="748"/>
        <v>1.9571796696100496E-2</v>
      </c>
      <c r="AF609" s="5">
        <f t="shared" si="749"/>
        <v>1.1220375907278205E-2</v>
      </c>
      <c r="AG609" s="5">
        <f t="shared" si="750"/>
        <v>4.2883760224123246E-3</v>
      </c>
      <c r="AH609" s="5">
        <f t="shared" si="751"/>
        <v>4.6989445278058112E-3</v>
      </c>
      <c r="AI609" s="5">
        <f t="shared" si="752"/>
        <v>7.4381159245480687E-3</v>
      </c>
      <c r="AJ609" s="5">
        <f t="shared" si="753"/>
        <v>5.8870208170823043E-3</v>
      </c>
      <c r="AK609" s="5">
        <f t="shared" si="754"/>
        <v>3.106253828462266E-3</v>
      </c>
      <c r="AL609" s="5">
        <f t="shared" si="755"/>
        <v>8.9241918331711207E-5</v>
      </c>
      <c r="AM609" s="5">
        <f t="shared" si="756"/>
        <v>5.4040157889244829E-3</v>
      </c>
      <c r="AN609" s="5">
        <f t="shared" si="757"/>
        <v>6.1961698766961207E-3</v>
      </c>
      <c r="AO609" s="5">
        <f t="shared" si="758"/>
        <v>3.5522214072321741E-3</v>
      </c>
      <c r="AP609" s="5">
        <f t="shared" si="759"/>
        <v>1.3576426703487731E-3</v>
      </c>
      <c r="AQ609" s="5">
        <f t="shared" si="760"/>
        <v>3.8916358435578142E-4</v>
      </c>
      <c r="AR609" s="5">
        <f t="shared" si="761"/>
        <v>1.0775489810791639E-3</v>
      </c>
      <c r="AS609" s="5">
        <f t="shared" si="762"/>
        <v>1.7056882004495755E-3</v>
      </c>
      <c r="AT609" s="5">
        <f t="shared" si="763"/>
        <v>1.349995354382489E-3</v>
      </c>
      <c r="AU609" s="5">
        <f t="shared" si="764"/>
        <v>7.1231754876572803E-4</v>
      </c>
      <c r="AV609" s="5">
        <f t="shared" si="765"/>
        <v>2.8188779796489032E-4</v>
      </c>
      <c r="AW609" s="5">
        <f t="shared" si="766"/>
        <v>4.4992044425891621E-6</v>
      </c>
      <c r="AX609" s="5">
        <f t="shared" si="767"/>
        <v>1.4256994543580316E-3</v>
      </c>
      <c r="AY609" s="5">
        <f t="shared" si="768"/>
        <v>1.6346873061363623E-3</v>
      </c>
      <c r="AZ609" s="5">
        <f t="shared" si="769"/>
        <v>9.3715494548134116E-4</v>
      </c>
      <c r="BA609" s="5">
        <f t="shared" si="770"/>
        <v>3.5817630627512503E-4</v>
      </c>
      <c r="BB609" s="5">
        <f t="shared" si="771"/>
        <v>1.0267000163270743E-4</v>
      </c>
      <c r="BC609" s="5">
        <f t="shared" si="772"/>
        <v>2.3544001209646109E-5</v>
      </c>
      <c r="BD609" s="5">
        <f t="shared" si="773"/>
        <v>2.0591713021117668E-4</v>
      </c>
      <c r="BE609" s="5">
        <f t="shared" si="774"/>
        <v>3.2595308931561152E-4</v>
      </c>
      <c r="BF609" s="5">
        <f t="shared" si="775"/>
        <v>2.5798100509032899E-4</v>
      </c>
      <c r="BG609" s="5">
        <f t="shared" si="776"/>
        <v>1.3612224410810579E-4</v>
      </c>
      <c r="BH609" s="5">
        <f t="shared" si="777"/>
        <v>5.3868109401714318E-5</v>
      </c>
      <c r="BI609" s="5">
        <f t="shared" si="778"/>
        <v>1.7053925195124025E-5</v>
      </c>
      <c r="BJ609" s="8">
        <f t="shared" si="779"/>
        <v>0.47324357175669146</v>
      </c>
      <c r="BK609" s="8">
        <f t="shared" si="780"/>
        <v>0.25120401136909271</v>
      </c>
      <c r="BL609" s="8">
        <f t="shared" si="781"/>
        <v>0.25934153980139119</v>
      </c>
      <c r="BM609" s="8">
        <f t="shared" si="782"/>
        <v>0.51213059911487213</v>
      </c>
      <c r="BN609" s="8">
        <f t="shared" si="783"/>
        <v>0.48642115316065831</v>
      </c>
    </row>
    <row r="610" spans="1:66" x14ac:dyDescent="0.25">
      <c r="A610" t="s">
        <v>213</v>
      </c>
      <c r="B610" t="s">
        <v>222</v>
      </c>
      <c r="C610" t="s">
        <v>315</v>
      </c>
      <c r="D610" t="s">
        <v>501</v>
      </c>
      <c r="E610">
        <f>VLOOKUP(A610,home!$A$2:$E$405,3,FALSE)</f>
        <v>1.2619047619047601</v>
      </c>
      <c r="F610">
        <f>VLOOKUP(B610,home!$B$2:$E$405,3,FALSE)</f>
        <v>0.4</v>
      </c>
      <c r="G610">
        <f>VLOOKUP(C610,away!$B$2:$E$405,4,FALSE)</f>
        <v>0.4</v>
      </c>
      <c r="H610">
        <f>VLOOKUP(A610,away!$A$2:$E$405,3,FALSE)</f>
        <v>1.14761904761905</v>
      </c>
      <c r="I610">
        <f>VLOOKUP(C610,away!$B$2:$E$405,3,FALSE)</f>
        <v>1.41</v>
      </c>
      <c r="J610">
        <f>VLOOKUP(B610,home!$B$2:$E$405,4,FALSE)</f>
        <v>0.73</v>
      </c>
      <c r="K610" s="3">
        <f t="shared" si="728"/>
        <v>0.20190476190476164</v>
      </c>
      <c r="L610" s="3">
        <f t="shared" si="729"/>
        <v>1.1812442857142882</v>
      </c>
      <c r="M610" s="5">
        <f t="shared" si="730"/>
        <v>0.25078756629738169</v>
      </c>
      <c r="N610" s="5">
        <f t="shared" si="731"/>
        <v>5.0635203861947468E-2</v>
      </c>
      <c r="O610" s="5">
        <f t="shared" si="732"/>
        <v>0.29624137961697533</v>
      </c>
      <c r="P610" s="5">
        <f t="shared" si="733"/>
        <v>5.9812545217903509E-2</v>
      </c>
      <c r="Q610" s="5">
        <f t="shared" si="734"/>
        <v>5.1117443898727856E-3</v>
      </c>
      <c r="R610" s="5">
        <f t="shared" si="735"/>
        <v>0.17496671843233472</v>
      </c>
      <c r="S610" s="5">
        <f t="shared" si="736"/>
        <v>3.5663057565636417E-3</v>
      </c>
      <c r="T610" s="5">
        <f t="shared" si="737"/>
        <v>6.0382188505692987E-3</v>
      </c>
      <c r="U610" s="5">
        <f t="shared" si="738"/>
        <v>3.5326613626338009E-2</v>
      </c>
      <c r="V610" s="5">
        <f t="shared" si="739"/>
        <v>9.450664537172086E-5</v>
      </c>
      <c r="W610" s="5">
        <f t="shared" si="740"/>
        <v>3.4402851131842176E-4</v>
      </c>
      <c r="X610" s="5">
        <f t="shared" si="741"/>
        <v>4.0638171311767904E-4</v>
      </c>
      <c r="Y610" s="5">
        <f t="shared" si="742"/>
        <v>2.4001803821952086E-4</v>
      </c>
      <c r="Z610" s="5">
        <f t="shared" si="743"/>
        <v>6.8892812112792051E-2</v>
      </c>
      <c r="AA610" s="5">
        <f t="shared" si="744"/>
        <v>1.3909786826582756E-2</v>
      </c>
      <c r="AB610" s="5">
        <f t="shared" si="745"/>
        <v>1.4042260986835906E-3</v>
      </c>
      <c r="AC610" s="5">
        <f t="shared" si="746"/>
        <v>1.408732867807311E-6</v>
      </c>
      <c r="AD610" s="5">
        <f t="shared" si="747"/>
        <v>1.7365248666548887E-5</v>
      </c>
      <c r="AE610" s="5">
        <f t="shared" si="748"/>
        <v>2.0512600757368537E-5</v>
      </c>
      <c r="AF610" s="5">
        <f t="shared" si="749"/>
        <v>1.2115196214890086E-5</v>
      </c>
      <c r="AG610" s="5">
        <f t="shared" si="750"/>
        <v>4.7703354330487611E-6</v>
      </c>
      <c r="AH610" s="5">
        <f t="shared" si="751"/>
        <v>2.0344810158755926E-2</v>
      </c>
      <c r="AI610" s="5">
        <f t="shared" si="752"/>
        <v>4.1077140511011911E-3</v>
      </c>
      <c r="AJ610" s="5">
        <f t="shared" si="753"/>
        <v>4.1468351373021489E-4</v>
      </c>
      <c r="AK610" s="5">
        <f t="shared" si="754"/>
        <v>2.7908858701842987E-5</v>
      </c>
      <c r="AL610" s="5">
        <f t="shared" si="755"/>
        <v>1.3439246546339081E-8</v>
      </c>
      <c r="AM610" s="5">
        <f t="shared" si="756"/>
        <v>7.0122527948730712E-7</v>
      </c>
      <c r="AN610" s="5">
        <f t="shared" si="757"/>
        <v>8.2831835439278618E-7</v>
      </c>
      <c r="AO610" s="5">
        <f t="shared" si="758"/>
        <v>4.8922316143937088E-7</v>
      </c>
      <c r="AP610" s="5">
        <f t="shared" si="759"/>
        <v>1.9263068796311177E-7</v>
      </c>
      <c r="AQ610" s="5">
        <f t="shared" si="760"/>
        <v>5.6885974852409478E-8</v>
      </c>
      <c r="AR610" s="5">
        <f t="shared" si="761"/>
        <v>4.8064381487944886E-3</v>
      </c>
      <c r="AS610" s="5">
        <f t="shared" si="762"/>
        <v>9.7044275004231446E-4</v>
      </c>
      <c r="AT610" s="5">
        <f t="shared" si="763"/>
        <v>9.7968506194747801E-5</v>
      </c>
      <c r="AU610" s="5">
        <f t="shared" si="764"/>
        <v>6.593435972471904E-6</v>
      </c>
      <c r="AV610" s="5">
        <f t="shared" si="765"/>
        <v>3.3281153003905761E-7</v>
      </c>
      <c r="AW610" s="5">
        <f t="shared" si="766"/>
        <v>8.9034577663484426E-11</v>
      </c>
      <c r="AX610" s="5">
        <f t="shared" si="767"/>
        <v>2.3596787182747402E-8</v>
      </c>
      <c r="AY610" s="5">
        <f t="shared" si="768"/>
        <v>2.7873570020836525E-8</v>
      </c>
      <c r="AZ610" s="5">
        <f t="shared" si="769"/>
        <v>1.6462747654785124E-8</v>
      </c>
      <c r="BA610" s="5">
        <f t="shared" si="770"/>
        <v>6.4821755314570743E-9</v>
      </c>
      <c r="BB610" s="5">
        <f t="shared" si="771"/>
        <v>1.914258201382662E-9</v>
      </c>
      <c r="BC610" s="5">
        <f t="shared" si="772"/>
        <v>4.5224131235299619E-10</v>
      </c>
      <c r="BD610" s="5">
        <f t="shared" si="773"/>
        <v>9.4626293298377391E-4</v>
      </c>
      <c r="BE610" s="5">
        <f t="shared" si="774"/>
        <v>1.9105499218339026E-4</v>
      </c>
      <c r="BF610" s="5">
        <f t="shared" si="775"/>
        <v>1.9287456353751754E-5</v>
      </c>
      <c r="BG610" s="5">
        <f t="shared" si="776"/>
        <v>1.298076427617576E-6</v>
      </c>
      <c r="BH610" s="5">
        <f t="shared" si="777"/>
        <v>6.5521953013077578E-8</v>
      </c>
      <c r="BI610" s="5">
        <f t="shared" si="778"/>
        <v>2.6458388645280834E-9</v>
      </c>
      <c r="BJ610" s="8">
        <f t="shared" si="779"/>
        <v>6.2832703811355042E-2</v>
      </c>
      <c r="BK610" s="8">
        <f t="shared" si="780"/>
        <v>0.31426237396290491</v>
      </c>
      <c r="BL610" s="8">
        <f t="shared" si="781"/>
        <v>0.55378358846147779</v>
      </c>
      <c r="BM610" s="8">
        <f t="shared" si="782"/>
        <v>0.16221629274757912</v>
      </c>
      <c r="BN610" s="8">
        <f t="shared" si="783"/>
        <v>0.83755515781641543</v>
      </c>
    </row>
    <row r="611" spans="1:66" x14ac:dyDescent="0.25">
      <c r="A611" t="s">
        <v>213</v>
      </c>
      <c r="B611" t="s">
        <v>221</v>
      </c>
      <c r="C611" t="s">
        <v>214</v>
      </c>
      <c r="D611" t="s">
        <v>501</v>
      </c>
      <c r="E611">
        <f>VLOOKUP(A611,home!$A$2:$E$405,3,FALSE)</f>
        <v>1.2619047619047601</v>
      </c>
      <c r="F611">
        <f>VLOOKUP(B611,home!$B$2:$E$405,3,FALSE)</f>
        <v>1.01</v>
      </c>
      <c r="G611">
        <f>VLOOKUP(C611,away!$B$2:$E$405,4,FALSE)</f>
        <v>0.65</v>
      </c>
      <c r="H611">
        <f>VLOOKUP(A611,away!$A$2:$E$405,3,FALSE)</f>
        <v>1.14761904761905</v>
      </c>
      <c r="I611">
        <f>VLOOKUP(C611,away!$B$2:$E$405,3,FALSE)</f>
        <v>1.68</v>
      </c>
      <c r="J611">
        <f>VLOOKUP(B611,home!$B$2:$E$405,4,FALSE)</f>
        <v>0.82</v>
      </c>
      <c r="K611" s="3">
        <f t="shared" si="728"/>
        <v>0.82844047619047501</v>
      </c>
      <c r="L611" s="3">
        <f t="shared" si="729"/>
        <v>1.580960000000003</v>
      </c>
      <c r="M611" s="5">
        <f t="shared" si="730"/>
        <v>8.9869157124130766E-2</v>
      </c>
      <c r="N611" s="5">
        <f t="shared" si="731"/>
        <v>7.4451247322751504E-2</v>
      </c>
      <c r="O611" s="5">
        <f t="shared" si="732"/>
        <v>0.14207954264696604</v>
      </c>
      <c r="P611" s="5">
        <f t="shared" si="733"/>
        <v>0.11770444396737745</v>
      </c>
      <c r="Q611" s="5">
        <f t="shared" si="734"/>
        <v>3.0839213392517544E-2</v>
      </c>
      <c r="R611" s="5">
        <f t="shared" si="735"/>
        <v>0.11231103687157394</v>
      </c>
      <c r="S611" s="5">
        <f t="shared" si="736"/>
        <v>3.8540297286123848E-2</v>
      </c>
      <c r="T611" s="5">
        <f t="shared" si="737"/>
        <v>4.8755562805034632E-2</v>
      </c>
      <c r="U611" s="5">
        <f t="shared" si="738"/>
        <v>9.3043008867332716E-2</v>
      </c>
      <c r="V611" s="5">
        <f t="shared" si="739"/>
        <v>5.6086035490893775E-3</v>
      </c>
      <c r="W611" s="5">
        <f t="shared" si="740"/>
        <v>8.5161508760789699E-3</v>
      </c>
      <c r="X611" s="5">
        <f t="shared" si="741"/>
        <v>1.3463693889045834E-2</v>
      </c>
      <c r="Y611" s="5">
        <f t="shared" si="742"/>
        <v>1.0642780745412972E-2</v>
      </c>
      <c r="Z611" s="5">
        <f t="shared" si="743"/>
        <v>5.918641895082799E-2</v>
      </c>
      <c r="AA611" s="5">
        <f t="shared" si="744"/>
        <v>4.903242509963289E-2</v>
      </c>
      <c r="AB611" s="5">
        <f t="shared" si="745"/>
        <v>2.0310222799156837E-2</v>
      </c>
      <c r="AC611" s="5">
        <f t="shared" si="746"/>
        <v>4.5911021040510419E-4</v>
      </c>
      <c r="AD611" s="5">
        <f t="shared" si="747"/>
        <v>1.7637810217721974E-3</v>
      </c>
      <c r="AE611" s="5">
        <f t="shared" si="748"/>
        <v>2.7884672441809786E-3</v>
      </c>
      <c r="AF611" s="5">
        <f t="shared" si="749"/>
        <v>2.2042275871801843E-3</v>
      </c>
      <c r="AG611" s="5">
        <f t="shared" si="750"/>
        <v>1.1615985487427975E-3</v>
      </c>
      <c r="AH611" s="5">
        <f t="shared" si="751"/>
        <v>2.3392840226125297E-2</v>
      </c>
      <c r="AI611" s="5">
        <f t="shared" si="752"/>
        <v>1.937957569637894E-2</v>
      </c>
      <c r="AJ611" s="5">
        <f t="shared" si="753"/>
        <v>8.0274124591387629E-3</v>
      </c>
      <c r="AK611" s="5">
        <f t="shared" si="754"/>
        <v>2.2167444667420895E-3</v>
      </c>
      <c r="AL611" s="5">
        <f t="shared" si="755"/>
        <v>2.4052439686660141E-5</v>
      </c>
      <c r="AM611" s="5">
        <f t="shared" si="756"/>
        <v>2.9223751791453655E-4</v>
      </c>
      <c r="AN611" s="5">
        <f t="shared" si="757"/>
        <v>4.6201582632216659E-4</v>
      </c>
      <c r="AO611" s="5">
        <f t="shared" si="758"/>
        <v>3.6521427039114696E-4</v>
      </c>
      <c r="AP611" s="5">
        <f t="shared" si="759"/>
        <v>1.9246305097252969E-4</v>
      </c>
      <c r="AQ611" s="5">
        <f t="shared" si="760"/>
        <v>7.606909626638277E-5</v>
      </c>
      <c r="AR611" s="5">
        <f t="shared" si="761"/>
        <v>7.3966289367790221E-3</v>
      </c>
      <c r="AS611" s="5">
        <f t="shared" si="762"/>
        <v>6.1276667985894597E-3</v>
      </c>
      <c r="AT611" s="5">
        <f t="shared" si="763"/>
        <v>2.5382036002800077E-3</v>
      </c>
      <c r="AU611" s="5">
        <f t="shared" si="764"/>
        <v>7.0091686642811588E-4</v>
      </c>
      <c r="AV611" s="5">
        <f t="shared" si="765"/>
        <v>1.4516697564841092E-4</v>
      </c>
      <c r="AW611" s="5">
        <f t="shared" si="766"/>
        <v>8.7506200062077743E-7</v>
      </c>
      <c r="AX611" s="5">
        <f t="shared" si="767"/>
        <v>4.0350231416973493E-5</v>
      </c>
      <c r="AY611" s="5">
        <f t="shared" si="768"/>
        <v>6.3792101860978543E-5</v>
      </c>
      <c r="AZ611" s="5">
        <f t="shared" si="769"/>
        <v>5.0426380679066416E-5</v>
      </c>
      <c r="BA611" s="5">
        <f t="shared" si="770"/>
        <v>2.6574030266125675E-5</v>
      </c>
      <c r="BB611" s="5">
        <f t="shared" si="771"/>
        <v>1.0503119722383533E-5</v>
      </c>
      <c r="BC611" s="5">
        <f t="shared" si="772"/>
        <v>3.321002431259899E-6</v>
      </c>
      <c r="BD611" s="5">
        <f t="shared" si="773"/>
        <v>1.9489624139816992E-3</v>
      </c>
      <c r="BE611" s="5">
        <f t="shared" si="774"/>
        <v>1.6145993503163365E-3</v>
      </c>
      <c r="BF611" s="5">
        <f t="shared" si="775"/>
        <v>6.6879972731644869E-4</v>
      </c>
      <c r="BG611" s="5">
        <f t="shared" si="776"/>
        <v>1.8468692152469953E-4</v>
      </c>
      <c r="BH611" s="5">
        <f t="shared" si="777"/>
        <v>3.825053030351873E-5</v>
      </c>
      <c r="BI611" s="5">
        <f t="shared" si="778"/>
        <v>6.3376575078370537E-6</v>
      </c>
      <c r="BJ611" s="8">
        <f t="shared" si="779"/>
        <v>0.19616969006096113</v>
      </c>
      <c r="BK611" s="8">
        <f t="shared" si="780"/>
        <v>0.25226945667867423</v>
      </c>
      <c r="BL611" s="8">
        <f t="shared" si="781"/>
        <v>0.49116302891172298</v>
      </c>
      <c r="BM611" s="8">
        <f t="shared" si="782"/>
        <v>0.43147103623700883</v>
      </c>
      <c r="BN611" s="8">
        <f t="shared" si="783"/>
        <v>0.56725464132531722</v>
      </c>
    </row>
    <row r="612" spans="1:66" x14ac:dyDescent="0.25">
      <c r="A612" t="s">
        <v>213</v>
      </c>
      <c r="B612" t="s">
        <v>219</v>
      </c>
      <c r="C612" t="s">
        <v>217</v>
      </c>
      <c r="D612" t="s">
        <v>501</v>
      </c>
      <c r="E612">
        <f>VLOOKUP(A612,home!$A$2:$E$405,3,FALSE)</f>
        <v>1.2619047619047601</v>
      </c>
      <c r="F612">
        <f>VLOOKUP(B612,home!$B$2:$E$405,3,FALSE)</f>
        <v>1.19</v>
      </c>
      <c r="G612">
        <f>VLOOKUP(C612,away!$B$2:$E$405,4,FALSE)</f>
        <v>1.1399999999999999</v>
      </c>
      <c r="H612">
        <f>VLOOKUP(A612,away!$A$2:$E$405,3,FALSE)</f>
        <v>1.14761904761905</v>
      </c>
      <c r="I612">
        <f>VLOOKUP(C612,away!$B$2:$E$405,3,FALSE)</f>
        <v>0.48</v>
      </c>
      <c r="J612">
        <f>VLOOKUP(B612,home!$B$2:$E$405,4,FALSE)</f>
        <v>1.1599999999999999</v>
      </c>
      <c r="K612" s="3">
        <f t="shared" si="728"/>
        <v>1.7118999999999973</v>
      </c>
      <c r="L612" s="3">
        <f t="shared" si="729"/>
        <v>0.63899428571428696</v>
      </c>
      <c r="M612" s="5">
        <f t="shared" si="730"/>
        <v>9.5283913060429257E-2</v>
      </c>
      <c r="N612" s="5">
        <f t="shared" si="731"/>
        <v>0.16311653076814861</v>
      </c>
      <c r="O612" s="5">
        <f t="shared" si="732"/>
        <v>6.0885875966111204E-2</v>
      </c>
      <c r="P612" s="5">
        <f t="shared" si="733"/>
        <v>0.10423053106638562</v>
      </c>
      <c r="Q612" s="5">
        <f t="shared" si="734"/>
        <v>0.13961959451099662</v>
      </c>
      <c r="R612" s="5">
        <f t="shared" si="735"/>
        <v>1.9452863411526949E-2</v>
      </c>
      <c r="S612" s="5">
        <f t="shared" si="736"/>
        <v>2.8504296416465406E-2</v>
      </c>
      <c r="T612" s="5">
        <f t="shared" si="737"/>
        <v>8.9216123066272648E-2</v>
      </c>
      <c r="U612" s="5">
        <f t="shared" si="738"/>
        <v>3.3301356874192937E-2</v>
      </c>
      <c r="V612" s="5">
        <f t="shared" si="739"/>
        <v>3.4645208756016901E-3</v>
      </c>
      <c r="W612" s="5">
        <f t="shared" si="740"/>
        <v>7.9671594614458247E-2</v>
      </c>
      <c r="X612" s="5">
        <f t="shared" si="741"/>
        <v>5.0909693692383975E-2</v>
      </c>
      <c r="Y612" s="5">
        <f t="shared" si="742"/>
        <v>1.6265501678449021E-2</v>
      </c>
      <c r="Z612" s="5">
        <f t="shared" si="743"/>
        <v>4.1434228535820851E-3</v>
      </c>
      <c r="AA612" s="5">
        <f t="shared" si="744"/>
        <v>7.0931255830471614E-3</v>
      </c>
      <c r="AB612" s="5">
        <f t="shared" si="745"/>
        <v>6.0713608428092092E-3</v>
      </c>
      <c r="AC612" s="5">
        <f t="shared" si="746"/>
        <v>2.3686373121395053E-4</v>
      </c>
      <c r="AD612" s="5">
        <f t="shared" si="747"/>
        <v>3.4097450705122691E-2</v>
      </c>
      <c r="AE612" s="5">
        <f t="shared" si="748"/>
        <v>2.1788076157997983E-2</v>
      </c>
      <c r="AF612" s="5">
        <f t="shared" si="749"/>
        <v>6.9612280808342038E-3</v>
      </c>
      <c r="AG612" s="5">
        <f t="shared" si="750"/>
        <v>1.4827283217356301E-3</v>
      </c>
      <c r="AH612" s="5">
        <f t="shared" si="751"/>
        <v>6.6190588168423404E-4</v>
      </c>
      <c r="AI612" s="5">
        <f t="shared" si="752"/>
        <v>1.1331166788552387E-3</v>
      </c>
      <c r="AJ612" s="5">
        <f t="shared" si="753"/>
        <v>9.6989122126614024E-4</v>
      </c>
      <c r="AK612" s="5">
        <f t="shared" si="754"/>
        <v>5.5345226056183433E-4</v>
      </c>
      <c r="AL612" s="5">
        <f t="shared" si="755"/>
        <v>1.0364155585901792E-5</v>
      </c>
      <c r="AM612" s="5">
        <f t="shared" si="756"/>
        <v>1.1674285172419901E-2</v>
      </c>
      <c r="AN612" s="5">
        <f t="shared" si="757"/>
        <v>7.4598015149753456E-3</v>
      </c>
      <c r="AO612" s="5">
        <f t="shared" si="758"/>
        <v>2.3833852703160131E-3</v>
      </c>
      <c r="AP612" s="5">
        <f t="shared" si="759"/>
        <v>5.0765652279584469E-4</v>
      </c>
      <c r="AQ612" s="5">
        <f t="shared" si="760"/>
        <v>8.1097404293032334E-5</v>
      </c>
      <c r="AR612" s="5">
        <f t="shared" si="761"/>
        <v>8.4590815215380527E-5</v>
      </c>
      <c r="AS612" s="5">
        <f t="shared" si="762"/>
        <v>1.4481101656720971E-4</v>
      </c>
      <c r="AT612" s="5">
        <f t="shared" si="763"/>
        <v>1.2395098963070296E-4</v>
      </c>
      <c r="AU612" s="5">
        <f t="shared" si="764"/>
        <v>7.0730566382933374E-5</v>
      </c>
      <c r="AV612" s="5">
        <f t="shared" si="765"/>
        <v>3.0270914147735841E-5</v>
      </c>
      <c r="AW612" s="5">
        <f t="shared" si="766"/>
        <v>3.1492474731457642E-7</v>
      </c>
      <c r="AX612" s="5">
        <f t="shared" si="767"/>
        <v>3.3308681311109345E-3</v>
      </c>
      <c r="AY612" s="5">
        <f t="shared" si="768"/>
        <v>2.128405702247713E-3</v>
      </c>
      <c r="AZ612" s="5">
        <f t="shared" si="769"/>
        <v>6.8001954070899637E-4</v>
      </c>
      <c r="BA612" s="5">
        <f t="shared" si="770"/>
        <v>1.4484286689570093E-4</v>
      </c>
      <c r="BB612" s="5">
        <f t="shared" si="771"/>
        <v>2.3138441068206983E-5</v>
      </c>
      <c r="BC612" s="5">
        <f t="shared" si="772"/>
        <v>2.9570663245842095E-6</v>
      </c>
      <c r="BD612" s="5">
        <f t="shared" si="773"/>
        <v>9.0088412577568842E-6</v>
      </c>
      <c r="BE612" s="5">
        <f t="shared" si="774"/>
        <v>1.5422235349153989E-5</v>
      </c>
      <c r="BF612" s="5">
        <f t="shared" si="775"/>
        <v>1.3200662347108338E-5</v>
      </c>
      <c r="BG612" s="5">
        <f t="shared" si="776"/>
        <v>7.5327379573382434E-6</v>
      </c>
      <c r="BH612" s="5">
        <f t="shared" si="777"/>
        <v>3.2238235272918277E-6</v>
      </c>
      <c r="BI612" s="5">
        <f t="shared" si="778"/>
        <v>1.1037726992741753E-6</v>
      </c>
      <c r="BJ612" s="8">
        <f t="shared" si="779"/>
        <v>0.63154497922955588</v>
      </c>
      <c r="BK612" s="8">
        <f t="shared" si="780"/>
        <v>0.23385889500792953</v>
      </c>
      <c r="BL612" s="8">
        <f t="shared" si="781"/>
        <v>0.13062679509513681</v>
      </c>
      <c r="BM612" s="8">
        <f t="shared" si="782"/>
        <v>0.41545669262510587</v>
      </c>
      <c r="BN612" s="8">
        <f t="shared" si="783"/>
        <v>0.58258930878359827</v>
      </c>
    </row>
    <row r="613" spans="1:66" x14ac:dyDescent="0.25">
      <c r="A613" t="s">
        <v>213</v>
      </c>
      <c r="B613" t="s">
        <v>220</v>
      </c>
      <c r="C613" t="s">
        <v>223</v>
      </c>
      <c r="D613" t="s">
        <v>501</v>
      </c>
      <c r="E613">
        <f>VLOOKUP(A613,home!$A$2:$E$405,3,FALSE)</f>
        <v>1.2619047619047601</v>
      </c>
      <c r="F613">
        <f>VLOOKUP(B613,home!$B$2:$E$405,3,FALSE)</f>
        <v>0.75</v>
      </c>
      <c r="G613">
        <f>VLOOKUP(C613,away!$B$2:$E$405,4,FALSE)</f>
        <v>0.84</v>
      </c>
      <c r="H613">
        <f>VLOOKUP(A613,away!$A$2:$E$405,3,FALSE)</f>
        <v>1.14761904761905</v>
      </c>
      <c r="I613">
        <f>VLOOKUP(C613,away!$B$2:$E$405,3,FALSE)</f>
        <v>0.84</v>
      </c>
      <c r="J613">
        <f>VLOOKUP(B613,home!$B$2:$E$405,4,FALSE)</f>
        <v>1.65</v>
      </c>
      <c r="K613" s="3">
        <f t="shared" si="728"/>
        <v>0.79499999999999882</v>
      </c>
      <c r="L613" s="3">
        <f t="shared" si="729"/>
        <v>1.5906000000000031</v>
      </c>
      <c r="M613" s="5">
        <f t="shared" si="730"/>
        <v>9.2033742764235038E-2</v>
      </c>
      <c r="N613" s="5">
        <f t="shared" si="731"/>
        <v>7.3166825497566743E-2</v>
      </c>
      <c r="O613" s="5">
        <f t="shared" si="732"/>
        <v>0.14638887124079253</v>
      </c>
      <c r="P613" s="5">
        <f t="shared" si="733"/>
        <v>0.11637915263642988</v>
      </c>
      <c r="Q613" s="5">
        <f t="shared" si="734"/>
        <v>2.9083813135282736E-2</v>
      </c>
      <c r="R613" s="5">
        <f t="shared" si="735"/>
        <v>0.11642306929780258</v>
      </c>
      <c r="S613" s="5">
        <f t="shared" si="736"/>
        <v>3.6791145186471724E-2</v>
      </c>
      <c r="T613" s="5">
        <f t="shared" si="737"/>
        <v>4.6260713172980812E-2</v>
      </c>
      <c r="U613" s="5">
        <f t="shared" si="738"/>
        <v>9.2556340091752898E-2</v>
      </c>
      <c r="V613" s="5">
        <f t="shared" si="739"/>
        <v>5.1692662721348395E-3</v>
      </c>
      <c r="W613" s="5">
        <f t="shared" si="740"/>
        <v>7.7072104808499145E-3</v>
      </c>
      <c r="X613" s="5">
        <f t="shared" si="741"/>
        <v>1.2259088990839898E-2</v>
      </c>
      <c r="Y613" s="5">
        <f t="shared" si="742"/>
        <v>9.7496534744149939E-3</v>
      </c>
      <c r="Z613" s="5">
        <f t="shared" si="743"/>
        <v>6.1727511341695046E-2</v>
      </c>
      <c r="AA613" s="5">
        <f t="shared" si="744"/>
        <v>4.9073371516647486E-2</v>
      </c>
      <c r="AB613" s="5">
        <f t="shared" si="745"/>
        <v>1.9506665177867345E-2</v>
      </c>
      <c r="AC613" s="5">
        <f t="shared" si="746"/>
        <v>4.0854229820649115E-4</v>
      </c>
      <c r="AD613" s="5">
        <f t="shared" si="747"/>
        <v>1.531808083068918E-3</v>
      </c>
      <c r="AE613" s="5">
        <f t="shared" si="748"/>
        <v>2.4364939369294256E-3</v>
      </c>
      <c r="AF613" s="5">
        <f t="shared" si="749"/>
        <v>1.9377436280399768E-3</v>
      </c>
      <c r="AG613" s="5">
        <f t="shared" si="750"/>
        <v>1.0273916715867978E-3</v>
      </c>
      <c r="AH613" s="5">
        <f t="shared" si="751"/>
        <v>2.4545944885025095E-2</v>
      </c>
      <c r="AI613" s="5">
        <f t="shared" si="752"/>
        <v>1.9514026183594921E-2</v>
      </c>
      <c r="AJ613" s="5">
        <f t="shared" si="753"/>
        <v>7.7568254079789694E-3</v>
      </c>
      <c r="AK613" s="5">
        <f t="shared" si="754"/>
        <v>2.0555587331144241E-3</v>
      </c>
      <c r="AL613" s="5">
        <f t="shared" si="755"/>
        <v>2.0664510668966387E-5</v>
      </c>
      <c r="AM613" s="5">
        <f t="shared" si="756"/>
        <v>2.4355748520795767E-4</v>
      </c>
      <c r="AN613" s="5">
        <f t="shared" si="757"/>
        <v>3.8740253597177826E-4</v>
      </c>
      <c r="AO613" s="5">
        <f t="shared" si="758"/>
        <v>3.0810123685835592E-4</v>
      </c>
      <c r="AP613" s="5">
        <f t="shared" si="759"/>
        <v>1.6335527578230065E-4</v>
      </c>
      <c r="AQ613" s="5">
        <f t="shared" si="760"/>
        <v>6.4958225414832007E-5</v>
      </c>
      <c r="AR613" s="5">
        <f t="shared" si="761"/>
        <v>7.8085559868241944E-3</v>
      </c>
      <c r="AS613" s="5">
        <f t="shared" si="762"/>
        <v>6.2078020095252245E-3</v>
      </c>
      <c r="AT613" s="5">
        <f t="shared" si="763"/>
        <v>2.4676012987862733E-3</v>
      </c>
      <c r="AU613" s="5">
        <f t="shared" si="764"/>
        <v>6.539143441783615E-4</v>
      </c>
      <c r="AV613" s="5">
        <f t="shared" si="765"/>
        <v>1.2996547590544914E-4</v>
      </c>
      <c r="AW613" s="5">
        <f t="shared" si="766"/>
        <v>7.2585643563044636E-7</v>
      </c>
      <c r="AX613" s="5">
        <f t="shared" si="767"/>
        <v>3.2271366790054333E-5</v>
      </c>
      <c r="AY613" s="5">
        <f t="shared" si="768"/>
        <v>5.1330836016260517E-5</v>
      </c>
      <c r="AZ613" s="5">
        <f t="shared" si="769"/>
        <v>4.0823413883732088E-5</v>
      </c>
      <c r="BA613" s="5">
        <f t="shared" si="770"/>
        <v>2.1644574041154795E-5</v>
      </c>
      <c r="BB613" s="5">
        <f t="shared" si="771"/>
        <v>8.6069648674652257E-6</v>
      </c>
      <c r="BC613" s="5">
        <f t="shared" si="772"/>
        <v>2.7380476636380412E-6</v>
      </c>
      <c r="BD613" s="5">
        <f t="shared" si="773"/>
        <v>2.0700481921070986E-3</v>
      </c>
      <c r="BE613" s="5">
        <f t="shared" si="774"/>
        <v>1.6456883127251407E-3</v>
      </c>
      <c r="BF613" s="5">
        <f t="shared" si="775"/>
        <v>6.5416110430824249E-4</v>
      </c>
      <c r="BG613" s="5">
        <f t="shared" si="776"/>
        <v>1.7335269264168402E-4</v>
      </c>
      <c r="BH613" s="5">
        <f t="shared" si="777"/>
        <v>3.4453847662534644E-5</v>
      </c>
      <c r="BI613" s="5">
        <f t="shared" si="778"/>
        <v>5.4781617783430013E-6</v>
      </c>
      <c r="BJ613" s="8">
        <f t="shared" si="779"/>
        <v>0.18648553203405768</v>
      </c>
      <c r="BK613" s="8">
        <f t="shared" si="780"/>
        <v>0.2508538445041632</v>
      </c>
      <c r="BL613" s="8">
        <f t="shared" si="781"/>
        <v>0.49967169396101874</v>
      </c>
      <c r="BM613" s="8">
        <f t="shared" si="782"/>
        <v>0.42521250228924462</v>
      </c>
      <c r="BN613" s="8">
        <f t="shared" si="783"/>
        <v>0.57347547457210957</v>
      </c>
    </row>
    <row r="614" spans="1:66" x14ac:dyDescent="0.25">
      <c r="A614" t="s">
        <v>340</v>
      </c>
      <c r="B614" t="s">
        <v>394</v>
      </c>
      <c r="C614" t="s">
        <v>415</v>
      </c>
      <c r="D614" t="s">
        <v>501</v>
      </c>
      <c r="E614">
        <f>VLOOKUP(A614,home!$A$2:$E$405,3,FALSE)</f>
        <v>1.35849056603774</v>
      </c>
      <c r="F614">
        <f>VLOOKUP(B614,home!$B$2:$E$405,3,FALSE)</f>
        <v>0.95</v>
      </c>
      <c r="G614">
        <f>VLOOKUP(C614,away!$B$2:$E$405,4,FALSE)</f>
        <v>0.69</v>
      </c>
      <c r="H614">
        <f>VLOOKUP(A614,away!$A$2:$E$405,3,FALSE)</f>
        <v>1.13836477987421</v>
      </c>
      <c r="I614">
        <f>VLOOKUP(C614,away!$B$2:$E$405,3,FALSE)</f>
        <v>1.04</v>
      </c>
      <c r="J614">
        <f>VLOOKUP(B614,home!$B$2:$E$405,4,FALSE)</f>
        <v>1.29</v>
      </c>
      <c r="K614" s="3">
        <f t="shared" si="728"/>
        <v>0.89049056603773846</v>
      </c>
      <c r="L614" s="3">
        <f t="shared" si="729"/>
        <v>1.5272301886792403</v>
      </c>
      <c r="M614" s="5">
        <f t="shared" si="730"/>
        <v>8.9124522784201105E-2</v>
      </c>
      <c r="N614" s="5">
        <f t="shared" si="731"/>
        <v>7.9364546741946554E-2</v>
      </c>
      <c r="O614" s="5">
        <f t="shared" si="732"/>
        <v>0.13611366174766271</v>
      </c>
      <c r="P614" s="5">
        <f t="shared" si="733"/>
        <v>0.12120793169514542</v>
      </c>
      <c r="Q614" s="5">
        <f t="shared" si="734"/>
        <v>3.5336690075782266E-2</v>
      </c>
      <c r="R614" s="5">
        <f t="shared" si="735"/>
        <v>0.10393844665635263</v>
      </c>
      <c r="S614" s="5">
        <f t="shared" si="736"/>
        <v>4.1210214222934791E-2</v>
      </c>
      <c r="T614" s="5">
        <f t="shared" si="737"/>
        <v>5.3967259851736789E-2</v>
      </c>
      <c r="U614" s="5">
        <f t="shared" si="738"/>
        <v>9.2556206196098723E-2</v>
      </c>
      <c r="V614" s="5">
        <f t="shared" si="739"/>
        <v>6.2272483420257744E-3</v>
      </c>
      <c r="W614" s="5">
        <f t="shared" si="740"/>
        <v>1.0488996382494498E-2</v>
      </c>
      <c r="X614" s="5">
        <f t="shared" si="741"/>
        <v>1.601911192429294E-2</v>
      </c>
      <c r="Y614" s="5">
        <f t="shared" si="742"/>
        <v>1.2232435663305889E-2</v>
      </c>
      <c r="Z614" s="5">
        <f t="shared" si="743"/>
        <v>5.2912644499336192E-2</v>
      </c>
      <c r="AA614" s="5">
        <f t="shared" si="744"/>
        <v>4.7118210750767511E-2</v>
      </c>
      <c r="AB614" s="5">
        <f t="shared" si="745"/>
        <v>2.0979161081068204E-2</v>
      </c>
      <c r="AC614" s="5">
        <f t="shared" si="746"/>
        <v>5.2930991108681694E-4</v>
      </c>
      <c r="AD614" s="5">
        <f t="shared" si="747"/>
        <v>2.3350880814538288E-3</v>
      </c>
      <c r="AE614" s="5">
        <f t="shared" si="748"/>
        <v>3.5662170112213758E-3</v>
      </c>
      <c r="AF614" s="5">
        <f t="shared" si="749"/>
        <v>2.7232171394593698E-3</v>
      </c>
      <c r="AG614" s="5">
        <f t="shared" si="750"/>
        <v>1.3863264752370249E-3</v>
      </c>
      <c r="AH614" s="5">
        <f t="shared" si="751"/>
        <v>2.0202447010559697E-2</v>
      </c>
      <c r="AI614" s="5">
        <f t="shared" si="752"/>
        <v>1.7990088473780721E-2</v>
      </c>
      <c r="AJ614" s="5">
        <f t="shared" si="753"/>
        <v>8.0100020340429928E-3</v>
      </c>
      <c r="AK614" s="5">
        <f t="shared" si="754"/>
        <v>2.3776104150861274E-3</v>
      </c>
      <c r="AL614" s="5">
        <f t="shared" si="755"/>
        <v>2.8794121996666552E-5</v>
      </c>
      <c r="AM614" s="5">
        <f t="shared" si="756"/>
        <v>4.1587478148035942E-4</v>
      </c>
      <c r="AN614" s="5">
        <f t="shared" si="757"/>
        <v>6.3513652098718711E-4</v>
      </c>
      <c r="AO614" s="5">
        <f t="shared" si="758"/>
        <v>4.8499983439216914E-4</v>
      </c>
      <c r="AP614" s="5">
        <f t="shared" si="759"/>
        <v>2.4690212952938425E-4</v>
      </c>
      <c r="AQ614" s="5">
        <f t="shared" si="760"/>
        <v>9.426909646661695E-5</v>
      </c>
      <c r="AR614" s="5">
        <f t="shared" si="761"/>
        <v>6.1707573919438817E-3</v>
      </c>
      <c r="AS614" s="5">
        <f t="shared" si="762"/>
        <v>5.4950012428336657E-3</v>
      </c>
      <c r="AT614" s="5">
        <f t="shared" si="763"/>
        <v>2.4466233835545134E-3</v>
      </c>
      <c r="AU614" s="5">
        <f t="shared" si="764"/>
        <v>7.2623168056754192E-4</v>
      </c>
      <c r="AV614" s="5">
        <f t="shared" si="765"/>
        <v>1.6167561507578209E-4</v>
      </c>
      <c r="AW614" s="5">
        <f t="shared" si="766"/>
        <v>1.0877652048459798E-6</v>
      </c>
      <c r="AX614" s="5">
        <f t="shared" si="767"/>
        <v>6.1722094926877654E-5</v>
      </c>
      <c r="AY614" s="5">
        <f t="shared" si="768"/>
        <v>9.4263846680853333E-5</v>
      </c>
      <c r="AZ614" s="5">
        <f t="shared" si="769"/>
        <v>7.1981296176015314E-5</v>
      </c>
      <c r="BA614" s="5">
        <f t="shared" si="770"/>
        <v>3.6644002846757386E-5</v>
      </c>
      <c r="BB614" s="5">
        <f t="shared" si="771"/>
        <v>1.3990956845403976E-5</v>
      </c>
      <c r="BC614" s="5">
        <f t="shared" si="772"/>
        <v>4.2734823325618807E-6</v>
      </c>
      <c r="BD614" s="5">
        <f t="shared" si="773"/>
        <v>1.5706944959987116E-3</v>
      </c>
      <c r="BE614" s="5">
        <f t="shared" si="774"/>
        <v>1.3986886308142528E-3</v>
      </c>
      <c r="BF614" s="5">
        <f t="shared" si="775"/>
        <v>6.2275951528216673E-4</v>
      </c>
      <c r="BG614" s="5">
        <f t="shared" si="776"/>
        <v>1.8485382442300145E-4</v>
      </c>
      <c r="BH614" s="5">
        <f t="shared" si="777"/>
        <v>4.1152646686169812E-5</v>
      </c>
      <c r="BI614" s="5">
        <f t="shared" si="778"/>
        <v>7.3292087283036854E-6</v>
      </c>
      <c r="BJ614" s="8">
        <f t="shared" si="779"/>
        <v>0.21957994738959474</v>
      </c>
      <c r="BK614" s="8">
        <f t="shared" si="780"/>
        <v>0.25842228492407143</v>
      </c>
      <c r="BL614" s="8">
        <f t="shared" si="781"/>
        <v>0.4681116020013274</v>
      </c>
      <c r="BM614" s="8">
        <f t="shared" si="782"/>
        <v>0.43384750303176306</v>
      </c>
      <c r="BN614" s="8">
        <f t="shared" si="783"/>
        <v>0.56508579970109074</v>
      </c>
    </row>
    <row r="615" spans="1:66" x14ac:dyDescent="0.25">
      <c r="A615" t="s">
        <v>340</v>
      </c>
      <c r="B615" t="s">
        <v>405</v>
      </c>
      <c r="C615" t="s">
        <v>428</v>
      </c>
      <c r="D615" t="s">
        <v>501</v>
      </c>
      <c r="E615">
        <f>VLOOKUP(A615,home!$A$2:$E$405,3,FALSE)</f>
        <v>1.35849056603774</v>
      </c>
      <c r="F615">
        <f>VLOOKUP(B615,home!$B$2:$E$405,3,FALSE)</f>
        <v>0.78</v>
      </c>
      <c r="G615">
        <f>VLOOKUP(C615,away!$B$2:$E$405,4,FALSE)</f>
        <v>1.26</v>
      </c>
      <c r="H615">
        <f>VLOOKUP(A615,away!$A$2:$E$405,3,FALSE)</f>
        <v>1.13836477987421</v>
      </c>
      <c r="I615">
        <f>VLOOKUP(C615,away!$B$2:$E$405,3,FALSE)</f>
        <v>0.69</v>
      </c>
      <c r="J615">
        <f>VLOOKUP(B615,home!$B$2:$E$405,4,FALSE)</f>
        <v>1.03</v>
      </c>
      <c r="K615" s="3">
        <f t="shared" si="728"/>
        <v>1.3351245283018909</v>
      </c>
      <c r="L615" s="3">
        <f t="shared" si="729"/>
        <v>0.80903584905660098</v>
      </c>
      <c r="M615" s="5">
        <f t="shared" si="730"/>
        <v>0.11716637129468027</v>
      </c>
      <c r="N615" s="5">
        <f t="shared" si="731"/>
        <v>0.15643169620765421</v>
      </c>
      <c r="O615" s="5">
        <f t="shared" si="732"/>
        <v>9.479179468127262E-2</v>
      </c>
      <c r="P615" s="5">
        <f t="shared" si="733"/>
        <v>0.1265588501607238</v>
      </c>
      <c r="Q615" s="5">
        <f t="shared" si="734"/>
        <v>0.10442789730535453</v>
      </c>
      <c r="R615" s="5">
        <f t="shared" si="735"/>
        <v>3.8344980046781191E-2</v>
      </c>
      <c r="S615" s="5">
        <f t="shared" si="736"/>
        <v>3.4176066001311262E-2</v>
      </c>
      <c r="T615" s="5">
        <f t="shared" si="737"/>
        <v>8.4485912561633028E-2</v>
      </c>
      <c r="U615" s="5">
        <f t="shared" si="738"/>
        <v>5.1195323397704148E-2</v>
      </c>
      <c r="V615" s="5">
        <f t="shared" si="739"/>
        <v>4.1017491892074067E-3</v>
      </c>
      <c r="W615" s="5">
        <f t="shared" si="740"/>
        <v>4.6474749043789919E-2</v>
      </c>
      <c r="X615" s="5">
        <f t="shared" si="741"/>
        <v>3.7599738052335033E-2</v>
      </c>
      <c r="Y615" s="5">
        <f t="shared" si="742"/>
        <v>1.5209767999738329E-2</v>
      </c>
      <c r="Z615" s="5">
        <f t="shared" si="743"/>
        <v>1.0340821163068682E-2</v>
      </c>
      <c r="AA615" s="5">
        <f t="shared" si="744"/>
        <v>1.3806283977596284E-2</v>
      </c>
      <c r="AB615" s="5">
        <f t="shared" si="745"/>
        <v>9.2165541915950975E-3</v>
      </c>
      <c r="AC615" s="5">
        <f t="shared" si="746"/>
        <v>2.7691001228510116E-4</v>
      </c>
      <c r="AD615" s="5">
        <f t="shared" si="747"/>
        <v>1.5512394348759692E-2</v>
      </c>
      <c r="AE615" s="5">
        <f t="shared" si="748"/>
        <v>1.2550083132849617E-2</v>
      </c>
      <c r="AF615" s="5">
        <f t="shared" si="749"/>
        <v>5.0767335815579571E-3</v>
      </c>
      <c r="AG615" s="5">
        <f t="shared" si="750"/>
        <v>1.3690864878633004E-3</v>
      </c>
      <c r="AH615" s="5">
        <f t="shared" si="751"/>
        <v>2.0915237574014342E-3</v>
      </c>
      <c r="AI615" s="5">
        <f t="shared" si="752"/>
        <v>2.7924446700327882E-3</v>
      </c>
      <c r="AJ615" s="5">
        <f t="shared" si="753"/>
        <v>1.864130686443328E-3</v>
      </c>
      <c r="AK615" s="5">
        <f t="shared" si="754"/>
        <v>8.2961553447690947E-4</v>
      </c>
      <c r="AL615" s="5">
        <f t="shared" si="755"/>
        <v>1.1964324700183146E-5</v>
      </c>
      <c r="AM615" s="5">
        <f t="shared" si="756"/>
        <v>4.1421956375441386E-3</v>
      </c>
      <c r="AN615" s="5">
        <f t="shared" si="757"/>
        <v>3.3511847645790712E-3</v>
      </c>
      <c r="AO615" s="5">
        <f t="shared" si="758"/>
        <v>1.3556143056783869E-3</v>
      </c>
      <c r="AP615" s="5">
        <f t="shared" si="759"/>
        <v>3.6558019026259616E-4</v>
      </c>
      <c r="AQ615" s="5">
        <f t="shared" si="760"/>
        <v>7.3941869906843285E-5</v>
      </c>
      <c r="AR615" s="5">
        <f t="shared" si="761"/>
        <v>3.3842353977826453E-4</v>
      </c>
      <c r="AS615" s="5">
        <f t="shared" si="762"/>
        <v>4.5183756891271161E-4</v>
      </c>
      <c r="AT615" s="5">
        <f t="shared" si="763"/>
        <v>3.0162971053182861E-4</v>
      </c>
      <c r="AU615" s="5">
        <f t="shared" si="764"/>
        <v>1.3423774166521454E-4</v>
      </c>
      <c r="AV615" s="5">
        <f t="shared" si="765"/>
        <v>4.4806025380270156E-5</v>
      </c>
      <c r="AW615" s="5">
        <f t="shared" si="766"/>
        <v>3.5898411432511999E-7</v>
      </c>
      <c r="AX615" s="5">
        <f t="shared" si="767"/>
        <v>9.217244994517102E-4</v>
      </c>
      <c r="AY615" s="5">
        <f t="shared" si="768"/>
        <v>7.4570816301018498E-4</v>
      </c>
      <c r="AZ615" s="5">
        <f t="shared" si="769"/>
        <v>3.0165231840469152E-4</v>
      </c>
      <c r="BA615" s="5">
        <f t="shared" si="770"/>
        <v>8.1349179846810604E-5</v>
      </c>
      <c r="BB615" s="5">
        <f t="shared" si="771"/>
        <v>1.6453600696855633E-5</v>
      </c>
      <c r="BC615" s="5">
        <f t="shared" si="772"/>
        <v>2.6623105619637769E-6</v>
      </c>
      <c r="BD615" s="5">
        <f t="shared" si="773"/>
        <v>4.5632795974208081E-5</v>
      </c>
      <c r="BE615" s="5">
        <f t="shared" si="774"/>
        <v>6.0925465200160983E-5</v>
      </c>
      <c r="BF615" s="5">
        <f t="shared" si="775"/>
        <v>4.0671541493469107E-5</v>
      </c>
      <c r="BG615" s="5">
        <f t="shared" si="776"/>
        <v>1.8100524217259576E-5</v>
      </c>
      <c r="BH615" s="5">
        <f t="shared" si="777"/>
        <v>6.0416134643964102E-6</v>
      </c>
      <c r="BI615" s="5">
        <f t="shared" si="778"/>
        <v>1.6132612653669216E-6</v>
      </c>
      <c r="BJ615" s="8">
        <f t="shared" si="779"/>
        <v>0.49049612556147881</v>
      </c>
      <c r="BK615" s="8">
        <f t="shared" si="780"/>
        <v>0.28303761914591818</v>
      </c>
      <c r="BL615" s="8">
        <f t="shared" si="781"/>
        <v>0.21637657073118693</v>
      </c>
      <c r="BM615" s="8">
        <f t="shared" si="782"/>
        <v>0.36178419772629017</v>
      </c>
      <c r="BN615" s="8">
        <f t="shared" si="783"/>
        <v>0.63772158969646664</v>
      </c>
    </row>
    <row r="616" spans="1:66" x14ac:dyDescent="0.25">
      <c r="A616" t="s">
        <v>340</v>
      </c>
      <c r="B616" t="s">
        <v>356</v>
      </c>
      <c r="C616" t="s">
        <v>352</v>
      </c>
      <c r="D616" t="s">
        <v>501</v>
      </c>
      <c r="E616">
        <f>VLOOKUP(A616,home!$A$2:$E$405,3,FALSE)</f>
        <v>1.35849056603774</v>
      </c>
      <c r="F616">
        <f>VLOOKUP(B616,home!$B$2:$E$405,3,FALSE)</f>
        <v>1.04</v>
      </c>
      <c r="G616">
        <f>VLOOKUP(C616,away!$B$2:$E$405,4,FALSE)</f>
        <v>0.92</v>
      </c>
      <c r="H616">
        <f>VLOOKUP(A616,away!$A$2:$E$405,3,FALSE)</f>
        <v>1.13836477987421</v>
      </c>
      <c r="I616">
        <f>VLOOKUP(C616,away!$B$2:$E$405,3,FALSE)</f>
        <v>0.74</v>
      </c>
      <c r="J616">
        <f>VLOOKUP(B616,home!$B$2:$E$405,4,FALSE)</f>
        <v>1.03</v>
      </c>
      <c r="K616" s="3">
        <f t="shared" si="728"/>
        <v>1.2998037735849097</v>
      </c>
      <c r="L616" s="3">
        <f t="shared" si="729"/>
        <v>0.86766163522012296</v>
      </c>
      <c r="M616" s="5">
        <f t="shared" si="730"/>
        <v>0.11446737755058191</v>
      </c>
      <c r="N616" s="5">
        <f t="shared" si="731"/>
        <v>0.14878512929261498</v>
      </c>
      <c r="O616" s="5">
        <f t="shared" si="732"/>
        <v>9.9318951984897097E-2</v>
      </c>
      <c r="P616" s="5">
        <f t="shared" si="733"/>
        <v>0.12909514857846771</v>
      </c>
      <c r="Q616" s="5">
        <f t="shared" si="734"/>
        <v>9.6695736253929826E-2</v>
      </c>
      <c r="R616" s="5">
        <f t="shared" si="735"/>
        <v>4.3087622143782346E-2</v>
      </c>
      <c r="S616" s="5">
        <f t="shared" si="736"/>
        <v>3.6398050132519906E-2</v>
      </c>
      <c r="T616" s="5">
        <f t="shared" si="737"/>
        <v>8.3899180636898482E-2</v>
      </c>
      <c r="U616" s="5">
        <f t="shared" si="738"/>
        <v>5.6005453857289014E-2</v>
      </c>
      <c r="V616" s="5">
        <f t="shared" si="739"/>
        <v>4.5610391268685749E-3</v>
      </c>
      <c r="W616" s="5">
        <f t="shared" si="740"/>
        <v>4.1895160957476398E-2</v>
      </c>
      <c r="X616" s="5">
        <f t="shared" si="741"/>
        <v>3.6350823864174223E-2</v>
      </c>
      <c r="Y616" s="5">
        <f t="shared" si="742"/>
        <v>1.5770107637794035E-2</v>
      </c>
      <c r="Z616" s="5">
        <f t="shared" si="743"/>
        <v>1.2461825562340323E-2</v>
      </c>
      <c r="AA616" s="5">
        <f t="shared" si="744"/>
        <v>1.6197927891686843E-2</v>
      </c>
      <c r="AB616" s="5">
        <f t="shared" si="745"/>
        <v>1.0527063898935412E-2</v>
      </c>
      <c r="AC616" s="5">
        <f t="shared" si="746"/>
        <v>3.2149335707848029E-4</v>
      </c>
      <c r="AD616" s="5">
        <f t="shared" si="747"/>
        <v>1.3613872076868754E-2</v>
      </c>
      <c r="AE616" s="5">
        <f t="shared" si="748"/>
        <v>1.1812234507893513E-2</v>
      </c>
      <c r="AF616" s="5">
        <f t="shared" si="749"/>
        <v>5.1245113543612253E-3</v>
      </c>
      <c r="AG616" s="5">
        <f t="shared" si="750"/>
        <v>1.4821139671430492E-3</v>
      </c>
      <c r="AH616" s="5">
        <f t="shared" si="751"/>
        <v>2.703161986312032E-3</v>
      </c>
      <c r="AI616" s="5">
        <f t="shared" si="752"/>
        <v>3.5135801504196599E-3</v>
      </c>
      <c r="AJ616" s="5">
        <f t="shared" si="753"/>
        <v>2.2834823691542548E-3</v>
      </c>
      <c r="AK616" s="5">
        <f t="shared" si="754"/>
        <v>9.8935966678043706E-4</v>
      </c>
      <c r="AL616" s="5">
        <f t="shared" si="755"/>
        <v>1.4503078025246771E-5</v>
      </c>
      <c r="AM616" s="5">
        <f t="shared" si="756"/>
        <v>3.5390724597232424E-3</v>
      </c>
      <c r="AN616" s="5">
        <f t="shared" si="757"/>
        <v>3.0707173975659712E-3</v>
      </c>
      <c r="AO616" s="5">
        <f t="shared" si="758"/>
        <v>1.3321718392354856E-3</v>
      </c>
      <c r="AP616" s="5">
        <f t="shared" si="759"/>
        <v>3.8529146547508671E-4</v>
      </c>
      <c r="AQ616" s="5">
        <f t="shared" si="760"/>
        <v>8.3575655742617783E-5</v>
      </c>
      <c r="AR616" s="5">
        <f t="shared" si="761"/>
        <v>4.6908598986167499E-4</v>
      </c>
      <c r="AS616" s="5">
        <f t="shared" si="762"/>
        <v>6.0971973975801797E-4</v>
      </c>
      <c r="AT616" s="5">
        <f t="shared" si="763"/>
        <v>3.9625800928334051E-4</v>
      </c>
      <c r="AU616" s="5">
        <f t="shared" si="764"/>
        <v>1.7168588525991009E-4</v>
      </c>
      <c r="AV616" s="5">
        <f t="shared" si="765"/>
        <v>5.5789490383024258E-5</v>
      </c>
      <c r="AW616" s="5">
        <f t="shared" si="766"/>
        <v>4.5434512351856239E-7</v>
      </c>
      <c r="AX616" s="5">
        <f t="shared" si="767"/>
        <v>7.6668328968978355E-4</v>
      </c>
      <c r="AY616" s="5">
        <f t="shared" si="768"/>
        <v>6.6522167682818087E-4</v>
      </c>
      <c r="AZ616" s="5">
        <f t="shared" si="769"/>
        <v>2.8859366395030578E-4</v>
      </c>
      <c r="BA616" s="5">
        <f t="shared" si="770"/>
        <v>8.3467216792429649E-5</v>
      </c>
      <c r="BB616" s="5">
        <f t="shared" si="771"/>
        <v>1.8105325452347997E-5</v>
      </c>
      <c r="BC616" s="5">
        <f t="shared" si="772"/>
        <v>3.1418592576353571E-6</v>
      </c>
      <c r="BD616" s="5">
        <f t="shared" si="773"/>
        <v>6.7834652837038458E-5</v>
      </c>
      <c r="BE616" s="5">
        <f t="shared" si="774"/>
        <v>8.8171737737404891E-5</v>
      </c>
      <c r="BF616" s="5">
        <f t="shared" si="775"/>
        <v>5.7302978717308947E-5</v>
      </c>
      <c r="BG616" s="5">
        <f t="shared" si="776"/>
        <v>2.4827542658137987E-5</v>
      </c>
      <c r="BH616" s="5">
        <f t="shared" si="777"/>
        <v>8.067733408972021E-6</v>
      </c>
      <c r="BI616" s="5">
        <f t="shared" si="778"/>
        <v>2.0972940658517731E-6</v>
      </c>
      <c r="BJ616" s="8">
        <f t="shared" si="779"/>
        <v>0.46566491239886759</v>
      </c>
      <c r="BK616" s="8">
        <f t="shared" si="780"/>
        <v>0.28552283350037</v>
      </c>
      <c r="BL616" s="8">
        <f t="shared" si="781"/>
        <v>0.23657744500322778</v>
      </c>
      <c r="BM616" s="8">
        <f t="shared" si="782"/>
        <v>0.36811228332882717</v>
      </c>
      <c r="BN616" s="8">
        <f t="shared" si="783"/>
        <v>0.63144996580427393</v>
      </c>
    </row>
    <row r="617" spans="1:66" x14ac:dyDescent="0.25">
      <c r="A617" t="s">
        <v>340</v>
      </c>
      <c r="B617" t="s">
        <v>341</v>
      </c>
      <c r="C617" t="s">
        <v>431</v>
      </c>
      <c r="D617" t="s">
        <v>501</v>
      </c>
      <c r="E617">
        <f>VLOOKUP(A617,home!$A$2:$E$405,3,FALSE)</f>
        <v>1.35849056603774</v>
      </c>
      <c r="F617">
        <f>VLOOKUP(B617,home!$B$2:$E$405,3,FALSE)</f>
        <v>0.65</v>
      </c>
      <c r="G617">
        <f>VLOOKUP(C617,away!$B$2:$E$405,4,FALSE)</f>
        <v>0.82</v>
      </c>
      <c r="H617">
        <f>VLOOKUP(A617,away!$A$2:$E$405,3,FALSE)</f>
        <v>1.13836477987421</v>
      </c>
      <c r="I617">
        <f>VLOOKUP(C617,away!$B$2:$E$405,3,FALSE)</f>
        <v>1.21</v>
      </c>
      <c r="J617">
        <f>VLOOKUP(B617,home!$B$2:$E$405,4,FALSE)</f>
        <v>1.0900000000000001</v>
      </c>
      <c r="K617" s="3">
        <f t="shared" si="728"/>
        <v>0.72407547169811537</v>
      </c>
      <c r="L617" s="3">
        <f t="shared" si="729"/>
        <v>1.5013893081760958</v>
      </c>
      <c r="M617" s="5">
        <f t="shared" si="730"/>
        <v>0.10801720274416149</v>
      </c>
      <c r="N617" s="5">
        <f t="shared" si="731"/>
        <v>7.8212607028489686E-2</v>
      </c>
      <c r="O617" s="5">
        <f t="shared" si="732"/>
        <v>0.16217587329917371</v>
      </c>
      <c r="P617" s="5">
        <f t="shared" si="733"/>
        <v>0.11742757195715299</v>
      </c>
      <c r="Q617" s="5">
        <f t="shared" si="734"/>
        <v>2.83159151634465E-2</v>
      </c>
      <c r="R617" s="5">
        <f t="shared" si="735"/>
        <v>0.12174456110775034</v>
      </c>
      <c r="S617" s="5">
        <f t="shared" si="736"/>
        <v>3.1914441184919679E-2</v>
      </c>
      <c r="T617" s="5">
        <f t="shared" si="737"/>
        <v>4.2513212277619963E-2</v>
      </c>
      <c r="U617" s="5">
        <f t="shared" si="738"/>
        <v>8.8152250510774341E-2</v>
      </c>
      <c r="V617" s="5">
        <f t="shared" si="739"/>
        <v>3.854977873386364E-3</v>
      </c>
      <c r="W617" s="5">
        <f t="shared" si="740"/>
        <v>6.8342865428454485E-3</v>
      </c>
      <c r="X617" s="5">
        <f t="shared" si="741"/>
        <v>1.0260924744439929E-2</v>
      </c>
      <c r="Y617" s="5">
        <f t="shared" si="742"/>
        <v>7.7028213516508268E-3</v>
      </c>
      <c r="Z617" s="5">
        <f t="shared" si="743"/>
        <v>6.0928660791922551E-2</v>
      </c>
      <c r="AA617" s="5">
        <f t="shared" si="744"/>
        <v>4.4116948802845786E-2</v>
      </c>
      <c r="AB617" s="5">
        <f t="shared" si="745"/>
        <v>1.5972000257151082E-2</v>
      </c>
      <c r="AC617" s="5">
        <f t="shared" si="746"/>
        <v>2.6192627199650952E-4</v>
      </c>
      <c r="AD617" s="5">
        <f t="shared" si="747"/>
        <v>1.2371348130577246E-3</v>
      </c>
      <c r="AE617" s="5">
        <f t="shared" si="748"/>
        <v>1.8574209810973009E-3</v>
      </c>
      <c r="AF617" s="5">
        <f t="shared" si="749"/>
        <v>1.3943560009007214E-3</v>
      </c>
      <c r="AG617" s="5">
        <f t="shared" si="750"/>
        <v>6.9782373051450704E-4</v>
      </c>
      <c r="AH617" s="5">
        <f t="shared" si="751"/>
        <v>2.2869409968620153E-2</v>
      </c>
      <c r="AI617" s="5">
        <f t="shared" si="752"/>
        <v>1.6559178810486217E-2</v>
      </c>
      <c r="AJ617" s="5">
        <f t="shared" si="753"/>
        <v>5.9950476040681218E-3</v>
      </c>
      <c r="AK617" s="5">
        <f t="shared" si="754"/>
        <v>1.4469556405894274E-3</v>
      </c>
      <c r="AL617" s="5">
        <f t="shared" si="755"/>
        <v>1.1389802872487898E-5</v>
      </c>
      <c r="AM617" s="5">
        <f t="shared" si="756"/>
        <v>1.791557946637864E-4</v>
      </c>
      <c r="AN617" s="5">
        <f t="shared" si="757"/>
        <v>2.6898259460600096E-4</v>
      </c>
      <c r="AO617" s="5">
        <f t="shared" si="758"/>
        <v>2.0192379581345757E-4</v>
      </c>
      <c r="AP617" s="5">
        <f t="shared" si="759"/>
        <v>1.0105540936688608E-4</v>
      </c>
      <c r="AQ617" s="5">
        <f t="shared" si="760"/>
        <v>3.7930877789200306E-5</v>
      </c>
      <c r="AR617" s="5">
        <f t="shared" si="761"/>
        <v>6.8671775222364237E-3</v>
      </c>
      <c r="AS617" s="5">
        <f t="shared" si="762"/>
        <v>4.9723548036480335E-3</v>
      </c>
      <c r="AT617" s="5">
        <f t="shared" si="763"/>
        <v>1.8001800749509198E-3</v>
      </c>
      <c r="AU617" s="5">
        <f t="shared" si="764"/>
        <v>4.3448874563721199E-4</v>
      </c>
      <c r="AV617" s="5">
        <f t="shared" si="765"/>
        <v>7.8650660861196659E-5</v>
      </c>
      <c r="AW617" s="5">
        <f t="shared" si="766"/>
        <v>3.4394647395879018E-7</v>
      </c>
      <c r="AX617" s="5">
        <f t="shared" si="767"/>
        <v>2.1620386088105303E-5</v>
      </c>
      <c r="AY617" s="5">
        <f t="shared" si="768"/>
        <v>3.2460616511320508E-5</v>
      </c>
      <c r="AZ617" s="5">
        <f t="shared" si="769"/>
        <v>2.4368011283450534E-5</v>
      </c>
      <c r="BA617" s="5">
        <f t="shared" si="770"/>
        <v>1.2195290534162362E-5</v>
      </c>
      <c r="BB617" s="5">
        <f t="shared" si="771"/>
        <v>4.5774697045231301E-6</v>
      </c>
      <c r="BC617" s="5">
        <f t="shared" si="772"/>
        <v>1.3745128145742039E-6</v>
      </c>
      <c r="BD617" s="5">
        <f t="shared" si="773"/>
        <v>1.7183844848721625E-3</v>
      </c>
      <c r="BE617" s="5">
        <f t="shared" si="774"/>
        <v>1.244240056442534E-3</v>
      </c>
      <c r="BF617" s="5">
        <f t="shared" si="775"/>
        <v>4.5046185288715867E-4</v>
      </c>
      <c r="BG617" s="5">
        <f t="shared" si="776"/>
        <v>1.087227928704255E-4</v>
      </c>
      <c r="BH617" s="5">
        <f t="shared" si="777"/>
        <v>1.9680876882997456E-5</v>
      </c>
      <c r="BI617" s="5">
        <f t="shared" si="778"/>
        <v>2.850088042497784E-6</v>
      </c>
      <c r="BJ617" s="8">
        <f t="shared" si="779"/>
        <v>0.1799121473932381</v>
      </c>
      <c r="BK617" s="8">
        <f t="shared" si="780"/>
        <v>0.26151997045100073</v>
      </c>
      <c r="BL617" s="8">
        <f t="shared" si="781"/>
        <v>0.49672941796079079</v>
      </c>
      <c r="BM617" s="8">
        <f t="shared" si="782"/>
        <v>0.38316434862674009</v>
      </c>
      <c r="BN617" s="8">
        <f t="shared" si="783"/>
        <v>0.61589373130017466</v>
      </c>
    </row>
    <row r="618" spans="1:66" x14ac:dyDescent="0.25">
      <c r="A618" t="s">
        <v>340</v>
      </c>
      <c r="B618" t="s">
        <v>378</v>
      </c>
      <c r="C618" t="s">
        <v>429</v>
      </c>
      <c r="D618" t="s">
        <v>501</v>
      </c>
      <c r="E618">
        <f>VLOOKUP(A618,home!$A$2:$E$405,3,FALSE)</f>
        <v>1.35849056603774</v>
      </c>
      <c r="F618">
        <f>VLOOKUP(B618,home!$B$2:$E$405,3,FALSE)</f>
        <v>0.74</v>
      </c>
      <c r="G618">
        <f>VLOOKUP(C618,away!$B$2:$E$405,4,FALSE)</f>
        <v>0.83</v>
      </c>
      <c r="H618">
        <f>VLOOKUP(A618,away!$A$2:$E$405,3,FALSE)</f>
        <v>1.13836477987421</v>
      </c>
      <c r="I618">
        <f>VLOOKUP(C618,away!$B$2:$E$405,3,FALSE)</f>
        <v>0.55000000000000004</v>
      </c>
      <c r="J618">
        <f>VLOOKUP(B618,home!$B$2:$E$405,4,FALSE)</f>
        <v>1.17</v>
      </c>
      <c r="K618" s="3">
        <f t="shared" si="728"/>
        <v>0.83438490566037982</v>
      </c>
      <c r="L618" s="3">
        <f t="shared" si="729"/>
        <v>0.73253773584905413</v>
      </c>
      <c r="M618" s="5">
        <f t="shared" si="730"/>
        <v>0.20868639808466688</v>
      </c>
      <c r="N618" s="5">
        <f t="shared" si="731"/>
        <v>0.17412478057847922</v>
      </c>
      <c r="O618" s="5">
        <f t="shared" si="732"/>
        <v>0.15287066155543624</v>
      </c>
      <c r="P618" s="5">
        <f t="shared" si="733"/>
        <v>0.1275529725201725</v>
      </c>
      <c r="Q618" s="5">
        <f t="shared" si="734"/>
        <v>7.264354430805435E-2</v>
      </c>
      <c r="R618" s="5">
        <f t="shared" si="735"/>
        <v>5.5991764146783148E-2</v>
      </c>
      <c r="S618" s="5">
        <f t="shared" si="736"/>
        <v>1.9490681889256411E-2</v>
      </c>
      <c r="T618" s="5">
        <f t="shared" si="737"/>
        <v>5.3214137471472571E-2</v>
      </c>
      <c r="U618" s="5">
        <f t="shared" si="738"/>
        <v>4.6718682845371888E-2</v>
      </c>
      <c r="V618" s="5">
        <f t="shared" si="739"/>
        <v>1.3236737751729309E-3</v>
      </c>
      <c r="W618" s="5">
        <f t="shared" si="740"/>
        <v>2.0204225621437189E-2</v>
      </c>
      <c r="X618" s="5">
        <f t="shared" si="741"/>
        <v>1.4800357691311045E-2</v>
      </c>
      <c r="Y618" s="5">
        <f t="shared" si="742"/>
        <v>5.4209102564745622E-3</v>
      </c>
      <c r="Z618" s="5">
        <f t="shared" si="743"/>
        <v>1.367202671142626E-2</v>
      </c>
      <c r="AA618" s="5">
        <f t="shared" si="744"/>
        <v>1.1407732717799593E-2</v>
      </c>
      <c r="AB618" s="5">
        <f t="shared" si="745"/>
        <v>4.7592199937700197E-3</v>
      </c>
      <c r="AC618" s="5">
        <f t="shared" si="746"/>
        <v>5.0565862886822455E-5</v>
      </c>
      <c r="AD618" s="5">
        <f t="shared" si="747"/>
        <v>4.2145252222709735E-3</v>
      </c>
      <c r="AE618" s="5">
        <f t="shared" si="748"/>
        <v>3.0872987640011102E-3</v>
      </c>
      <c r="AF618" s="5">
        <f t="shared" si="749"/>
        <v>1.1307814232354781E-3</v>
      </c>
      <c r="AG618" s="5">
        <f t="shared" si="750"/>
        <v>2.761133545056961E-4</v>
      </c>
      <c r="AH618" s="5">
        <f t="shared" si="751"/>
        <v>2.5038188729139951E-3</v>
      </c>
      <c r="AI618" s="5">
        <f t="shared" si="752"/>
        <v>2.0891486740670221E-3</v>
      </c>
      <c r="AJ618" s="5">
        <f t="shared" si="753"/>
        <v>8.7157705966095977E-4</v>
      </c>
      <c r="AK618" s="5">
        <f t="shared" si="754"/>
        <v>2.4241024756698712E-4</v>
      </c>
      <c r="AL618" s="5">
        <f t="shared" si="755"/>
        <v>1.2362714922406968E-6</v>
      </c>
      <c r="AM618" s="5">
        <f t="shared" si="756"/>
        <v>7.0330724599757173E-4</v>
      </c>
      <c r="AN618" s="5">
        <f t="shared" si="757"/>
        <v>5.1519909758929487E-4</v>
      </c>
      <c r="AO618" s="5">
        <f t="shared" si="758"/>
        <v>1.8870139022976893E-4</v>
      </c>
      <c r="AP618" s="5">
        <f t="shared" si="759"/>
        <v>4.6076963050161269E-5</v>
      </c>
      <c r="AQ618" s="5">
        <f t="shared" si="760"/>
        <v>8.4382785468914133E-6</v>
      </c>
      <c r="AR618" s="5">
        <f t="shared" si="761"/>
        <v>3.6682836162810981E-4</v>
      </c>
      <c r="AS618" s="5">
        <f t="shared" si="762"/>
        <v>3.0607604791062205E-4</v>
      </c>
      <c r="AT618" s="5">
        <f t="shared" si="763"/>
        <v>1.2769261718040311E-4</v>
      </c>
      <c r="AU618" s="5">
        <f t="shared" si="764"/>
        <v>3.5514930779865894E-5</v>
      </c>
      <c r="AV618" s="5">
        <f t="shared" si="765"/>
        <v>7.4082805420733291E-6</v>
      </c>
      <c r="AW618" s="5">
        <f t="shared" si="766"/>
        <v>2.0989775557505458E-8</v>
      </c>
      <c r="AX618" s="5">
        <f t="shared" si="767"/>
        <v>9.7804825016990869E-5</v>
      </c>
      <c r="AY618" s="5">
        <f t="shared" si="768"/>
        <v>7.164572507305941E-5</v>
      </c>
      <c r="AZ618" s="5">
        <f t="shared" si="769"/>
        <v>2.6241598614141371E-5</v>
      </c>
      <c r="BA618" s="5">
        <f t="shared" si="770"/>
        <v>6.407653744620934E-6</v>
      </c>
      <c r="BB618" s="5">
        <f t="shared" si="771"/>
        <v>1.1734620415473329E-6</v>
      </c>
      <c r="BC618" s="5">
        <f t="shared" si="772"/>
        <v>1.7192104540397841E-7</v>
      </c>
      <c r="BD618" s="5">
        <f t="shared" si="773"/>
        <v>4.4785936245378925E-5</v>
      </c>
      <c r="BE618" s="5">
        <f t="shared" si="774"/>
        <v>3.7368709189012276E-5</v>
      </c>
      <c r="BF618" s="5">
        <f t="shared" si="775"/>
        <v>1.5589943445662085E-5</v>
      </c>
      <c r="BG618" s="5">
        <f t="shared" si="776"/>
        <v>4.3360044970531396E-6</v>
      </c>
      <c r="BH618" s="5">
        <f t="shared" si="777"/>
        <v>9.0447417580416652E-7</v>
      </c>
      <c r="BI618" s="5">
        <f t="shared" si="778"/>
        <v>1.5093591997012189E-7</v>
      </c>
      <c r="BJ618" s="8">
        <f t="shared" si="779"/>
        <v>0.35078184285219155</v>
      </c>
      <c r="BK618" s="8">
        <f t="shared" si="780"/>
        <v>0.35717717412872085</v>
      </c>
      <c r="BL618" s="8">
        <f t="shared" si="781"/>
        <v>0.27840167235488378</v>
      </c>
      <c r="BM618" s="8">
        <f t="shared" si="782"/>
        <v>0.20809097011833266</v>
      </c>
      <c r="BN618" s="8">
        <f t="shared" si="783"/>
        <v>0.79187012119359235</v>
      </c>
    </row>
    <row r="619" spans="1:66" x14ac:dyDescent="0.25">
      <c r="A619" t="s">
        <v>340</v>
      </c>
      <c r="B619" t="s">
        <v>361</v>
      </c>
      <c r="C619" t="s">
        <v>413</v>
      </c>
      <c r="D619" t="s">
        <v>501</v>
      </c>
      <c r="E619">
        <f>VLOOKUP(A619,home!$A$2:$E$405,3,FALSE)</f>
        <v>1.35849056603774</v>
      </c>
      <c r="F619">
        <f>VLOOKUP(B619,home!$B$2:$E$405,3,FALSE)</f>
        <v>0.61</v>
      </c>
      <c r="G619">
        <f>VLOOKUP(C619,away!$B$2:$E$405,4,FALSE)</f>
        <v>0.61</v>
      </c>
      <c r="H619">
        <f>VLOOKUP(A619,away!$A$2:$E$405,3,FALSE)</f>
        <v>1.13836477987421</v>
      </c>
      <c r="I619">
        <f>VLOOKUP(C619,away!$B$2:$E$405,3,FALSE)</f>
        <v>1.26</v>
      </c>
      <c r="J619">
        <f>VLOOKUP(B619,home!$B$2:$E$405,4,FALSE)</f>
        <v>1.34</v>
      </c>
      <c r="K619" s="3">
        <f t="shared" si="728"/>
        <v>0.50549433962264301</v>
      </c>
      <c r="L619" s="3">
        <f t="shared" si="729"/>
        <v>1.9220150943396164</v>
      </c>
      <c r="M619" s="5">
        <f t="shared" si="730"/>
        <v>8.8256367397169688E-2</v>
      </c>
      <c r="N619" s="5">
        <f t="shared" si="731"/>
        <v>4.4613094154925648E-2</v>
      </c>
      <c r="O619" s="5">
        <f t="shared" si="732"/>
        <v>0.16963007030894292</v>
      </c>
      <c r="P619" s="5">
        <f t="shared" si="733"/>
        <v>8.5747040370961605E-2</v>
      </c>
      <c r="Q619" s="5">
        <f t="shared" si="734"/>
        <v>1.1275833284183466E-2</v>
      </c>
      <c r="R619" s="5">
        <f t="shared" si="735"/>
        <v>0.16301577779383941</v>
      </c>
      <c r="S619" s="5">
        <f t="shared" si="736"/>
        <v>2.0827264788985389E-2</v>
      </c>
      <c r="T619" s="5">
        <f t="shared" si="737"/>
        <v>2.1672321773457671E-2</v>
      </c>
      <c r="U619" s="5">
        <f t="shared" si="738"/>
        <v>8.2403552943968367E-2</v>
      </c>
      <c r="V619" s="5">
        <f t="shared" si="739"/>
        <v>2.248344311950849E-3</v>
      </c>
      <c r="W619" s="5">
        <f t="shared" si="740"/>
        <v>1.8999566332277796E-3</v>
      </c>
      <c r="X619" s="5">
        <f t="shared" si="741"/>
        <v>3.6517453276544705E-3</v>
      </c>
      <c r="Y619" s="5">
        <f t="shared" si="742"/>
        <v>3.5093548202180316E-3</v>
      </c>
      <c r="Z619" s="5">
        <f t="shared" si="743"/>
        <v>0.10443959517842406</v>
      </c>
      <c r="AA619" s="5">
        <f t="shared" si="744"/>
        <v>5.2793624195173645E-2</v>
      </c>
      <c r="AB619" s="5">
        <f t="shared" si="745"/>
        <v>1.3343439099412642E-2</v>
      </c>
      <c r="AC619" s="5">
        <f t="shared" si="746"/>
        <v>1.3652617664477291E-4</v>
      </c>
      <c r="AD619" s="5">
        <f t="shared" si="747"/>
        <v>2.4010433090628416E-4</v>
      </c>
      <c r="AE619" s="5">
        <f t="shared" si="748"/>
        <v>4.6148414821819224E-4</v>
      </c>
      <c r="AF619" s="5">
        <f t="shared" si="749"/>
        <v>4.4348974933691325E-4</v>
      </c>
      <c r="AG619" s="5">
        <f t="shared" si="750"/>
        <v>2.8413133080348006E-4</v>
      </c>
      <c r="AH619" s="5">
        <f t="shared" si="751"/>
        <v>5.0183619594912535E-2</v>
      </c>
      <c r="AI619" s="5">
        <f t="shared" si="752"/>
        <v>2.5367535647004238E-2</v>
      </c>
      <c r="AJ619" s="5">
        <f t="shared" si="753"/>
        <v>6.4115728398681307E-3</v>
      </c>
      <c r="AK619" s="5">
        <f t="shared" si="754"/>
        <v>1.0803379262105382E-3</v>
      </c>
      <c r="AL619" s="5">
        <f t="shared" si="755"/>
        <v>5.3057772150399242E-6</v>
      </c>
      <c r="AM619" s="5">
        <f t="shared" si="756"/>
        <v>2.4274276038401746E-5</v>
      </c>
      <c r="AN619" s="5">
        <f t="shared" si="757"/>
        <v>4.6655524949974623E-5</v>
      </c>
      <c r="AO619" s="5">
        <f t="shared" si="758"/>
        <v>4.4836311594094916E-5</v>
      </c>
      <c r="AP619" s="5">
        <f t="shared" si="759"/>
        <v>2.8725355886121591E-5</v>
      </c>
      <c r="AQ619" s="5">
        <f t="shared" si="760"/>
        <v>1.3802641900850766E-5</v>
      </c>
      <c r="AR619" s="5">
        <f t="shared" si="761"/>
        <v>1.9290734870003844E-2</v>
      </c>
      <c r="AS619" s="5">
        <f t="shared" si="762"/>
        <v>9.7513572839480842E-3</v>
      </c>
      <c r="AT619" s="5">
        <f t="shared" si="763"/>
        <v>2.464627955336893E-3</v>
      </c>
      <c r="AU619" s="5">
        <f t="shared" si="764"/>
        <v>4.152851602328425E-4</v>
      </c>
      <c r="AV619" s="5">
        <f t="shared" si="765"/>
        <v>5.2481074456746061E-5</v>
      </c>
      <c r="AW619" s="5">
        <f t="shared" si="766"/>
        <v>1.4319227876027012E-7</v>
      </c>
      <c r="AX619" s="5">
        <f t="shared" si="767"/>
        <v>2.0450848559749378E-6</v>
      </c>
      <c r="AY619" s="5">
        <f t="shared" si="768"/>
        <v>3.9306839623891908E-6</v>
      </c>
      <c r="AZ619" s="5">
        <f t="shared" si="769"/>
        <v>3.7774169533953395E-6</v>
      </c>
      <c r="BA619" s="5">
        <f t="shared" si="770"/>
        <v>2.4200841340134036E-6</v>
      </c>
      <c r="BB619" s="5">
        <f t="shared" si="771"/>
        <v>1.1628595587863955E-6</v>
      </c>
      <c r="BC619" s="5">
        <f t="shared" si="772"/>
        <v>4.4700672491691164E-7</v>
      </c>
      <c r="BD619" s="5">
        <f t="shared" si="773"/>
        <v>6.1795139335084929E-3</v>
      </c>
      <c r="BE619" s="5">
        <f t="shared" si="774"/>
        <v>3.1237093150077969E-3</v>
      </c>
      <c r="BF619" s="5">
        <f t="shared" si="775"/>
        <v>7.8950868868148225E-4</v>
      </c>
      <c r="BG619" s="5">
        <f t="shared" si="776"/>
        <v>1.3303072440379489E-4</v>
      </c>
      <c r="BH619" s="5">
        <f t="shared" si="777"/>
        <v>1.6811569545504531E-5</v>
      </c>
      <c r="BI619" s="5">
        <f t="shared" si="778"/>
        <v>1.699630649084991E-6</v>
      </c>
      <c r="BJ619" s="8">
        <f t="shared" si="779"/>
        <v>8.8223592799490838E-2</v>
      </c>
      <c r="BK619" s="8">
        <f t="shared" si="780"/>
        <v>0.19722477950688974</v>
      </c>
      <c r="BL619" s="8">
        <f t="shared" si="781"/>
        <v>0.60644829055510696</v>
      </c>
      <c r="BM619" s="8">
        <f t="shared" si="782"/>
        <v>0.43379428723820534</v>
      </c>
      <c r="BN619" s="8">
        <f t="shared" si="783"/>
        <v>0.5625381833100227</v>
      </c>
    </row>
    <row r="620" spans="1:66" x14ac:dyDescent="0.25">
      <c r="A620" t="s">
        <v>342</v>
      </c>
      <c r="B620" t="s">
        <v>402</v>
      </c>
      <c r="C620" t="s">
        <v>426</v>
      </c>
      <c r="D620" t="s">
        <v>501</v>
      </c>
      <c r="E620">
        <f>VLOOKUP(A620,home!$A$2:$E$405,3,FALSE)</f>
        <v>1.17402597402597</v>
      </c>
      <c r="F620">
        <f>VLOOKUP(B620,home!$B$2:$E$405,3,FALSE)</f>
        <v>0.8</v>
      </c>
      <c r="G620">
        <f>VLOOKUP(C620,away!$B$2:$E$405,4,FALSE)</f>
        <v>0.95</v>
      </c>
      <c r="H620">
        <f>VLOOKUP(A620,away!$A$2:$E$405,3,FALSE)</f>
        <v>0.85714285714285698</v>
      </c>
      <c r="I620">
        <f>VLOOKUP(C620,away!$B$2:$E$405,3,FALSE)</f>
        <v>0.43</v>
      </c>
      <c r="J620">
        <f>VLOOKUP(B620,home!$B$2:$E$405,4,FALSE)</f>
        <v>0.96</v>
      </c>
      <c r="K620" s="3">
        <f t="shared" si="728"/>
        <v>0.8922597402597372</v>
      </c>
      <c r="L620" s="3">
        <f t="shared" si="729"/>
        <v>0.35382857142857133</v>
      </c>
      <c r="M620" s="5">
        <f t="shared" si="730"/>
        <v>0.28762770913488667</v>
      </c>
      <c r="N620" s="5">
        <f t="shared" si="731"/>
        <v>0.25663862504419721</v>
      </c>
      <c r="O620" s="5">
        <f t="shared" si="732"/>
        <v>0.10177090142646958</v>
      </c>
      <c r="P620" s="5">
        <f t="shared" si="733"/>
        <v>9.0806078072781057E-2</v>
      </c>
      <c r="Q620" s="5">
        <f t="shared" si="734"/>
        <v>0.11449415646127574</v>
      </c>
      <c r="R620" s="5">
        <f t="shared" si="735"/>
        <v>1.8004726332362841E-2</v>
      </c>
      <c r="S620" s="5">
        <f t="shared" si="736"/>
        <v>7.1670283782473325E-3</v>
      </c>
      <c r="T620" s="5">
        <f t="shared" si="737"/>
        <v>4.0511303817612518E-2</v>
      </c>
      <c r="U620" s="5">
        <f t="shared" si="738"/>
        <v>1.6064892440761716E-2</v>
      </c>
      <c r="V620" s="5">
        <f t="shared" si="739"/>
        <v>2.5140899456547897E-4</v>
      </c>
      <c r="W620" s="5">
        <f t="shared" si="740"/>
        <v>3.4052842101798542E-2</v>
      </c>
      <c r="X620" s="5">
        <f t="shared" si="741"/>
        <v>1.2048868473962084E-2</v>
      </c>
      <c r="Y620" s="5">
        <f t="shared" si="742"/>
        <v>2.1316169597363774E-3</v>
      </c>
      <c r="Z620" s="5">
        <f t="shared" si="743"/>
        <v>2.1235288657141084E-3</v>
      </c>
      <c r="AA620" s="5">
        <f t="shared" si="744"/>
        <v>1.8947393141561244E-3</v>
      </c>
      <c r="AB620" s="5">
        <f t="shared" si="745"/>
        <v>8.4529980415442804E-4</v>
      </c>
      <c r="AC620" s="5">
        <f t="shared" si="746"/>
        <v>4.9607235463721645E-6</v>
      </c>
      <c r="AD620" s="5">
        <f t="shared" si="747"/>
        <v>7.595995012214151E-3</v>
      </c>
      <c r="AE620" s="5">
        <f t="shared" si="748"/>
        <v>2.6876800637502859E-3</v>
      </c>
      <c r="AF620" s="5">
        <f t="shared" si="749"/>
        <v>4.7548899870690758E-4</v>
      </c>
      <c r="AG620" s="5">
        <f t="shared" si="750"/>
        <v>5.6080531047488974E-5</v>
      </c>
      <c r="AH620" s="5">
        <f t="shared" si="751"/>
        <v>1.8784129623573929E-4</v>
      </c>
      <c r="AI620" s="5">
        <f t="shared" si="752"/>
        <v>1.6760322618935308E-4</v>
      </c>
      <c r="AJ620" s="5">
        <f t="shared" si="753"/>
        <v>7.477280553320307E-5</v>
      </c>
      <c r="AK620" s="5">
        <f t="shared" si="754"/>
        <v>2.223892134784921E-5</v>
      </c>
      <c r="AL620" s="5">
        <f t="shared" si="755"/>
        <v>6.2645403810952529E-8</v>
      </c>
      <c r="AM620" s="5">
        <f t="shared" si="756"/>
        <v>1.3555201073224919E-3</v>
      </c>
      <c r="AN620" s="5">
        <f t="shared" si="757"/>
        <v>4.7962174311662087E-4</v>
      </c>
      <c r="AO620" s="5">
        <f t="shared" si="758"/>
        <v>8.4851938096517585E-5</v>
      </c>
      <c r="AP620" s="5">
        <f t="shared" si="759"/>
        <v>1.0007680013212129E-5</v>
      </c>
      <c r="AQ620" s="5">
        <f t="shared" si="760"/>
        <v>8.8525078059727807E-7</v>
      </c>
      <c r="AR620" s="5">
        <f t="shared" si="761"/>
        <v>1.3292723500476546E-5</v>
      </c>
      <c r="AS620" s="5">
        <f t="shared" si="762"/>
        <v>1.1860562017879706E-5</v>
      </c>
      <c r="AT620" s="5">
        <f t="shared" si="763"/>
        <v>5.291350992703925E-6</v>
      </c>
      <c r="AU620" s="5">
        <f t="shared" si="764"/>
        <v>1.5737531541243694E-6</v>
      </c>
      <c r="AV620" s="5">
        <f t="shared" si="765"/>
        <v>3.5104914513298796E-7</v>
      </c>
      <c r="AW620" s="5">
        <f t="shared" si="766"/>
        <v>5.4937755074549763E-10</v>
      </c>
      <c r="AX620" s="5">
        <f t="shared" si="767"/>
        <v>2.015793364794029E-4</v>
      </c>
      <c r="AY620" s="5">
        <f t="shared" si="768"/>
        <v>7.1324528656026409E-5</v>
      </c>
      <c r="AZ620" s="5">
        <f t="shared" si="769"/>
        <v>1.2618328041089012E-5</v>
      </c>
      <c r="BA620" s="5">
        <f t="shared" si="770"/>
        <v>1.4882416615318694E-6</v>
      </c>
      <c r="BB620" s="5">
        <f t="shared" si="771"/>
        <v>1.3164560526007613E-7</v>
      </c>
      <c r="BC620" s="5">
        <f t="shared" si="772"/>
        <v>9.3159952888044734E-9</v>
      </c>
      <c r="BD620" s="5">
        <f t="shared" si="773"/>
        <v>7.8389089442810191E-7</v>
      </c>
      <c r="BE620" s="5">
        <f t="shared" si="774"/>
        <v>6.9943428585439122E-7</v>
      </c>
      <c r="BF620" s="5">
        <f t="shared" si="775"/>
        <v>3.1203852711259692E-7</v>
      </c>
      <c r="BG620" s="5">
        <f t="shared" si="776"/>
        <v>9.2806471717505587E-8</v>
      </c>
      <c r="BH620" s="5">
        <f t="shared" si="777"/>
        <v>2.0701869587271041E-8</v>
      </c>
      <c r="BI620" s="5">
        <f t="shared" si="778"/>
        <v>3.694288956165883E-9</v>
      </c>
      <c r="BJ620" s="8">
        <f t="shared" si="779"/>
        <v>0.47291069558006948</v>
      </c>
      <c r="BK620" s="8">
        <f t="shared" si="780"/>
        <v>0.38592857247808682</v>
      </c>
      <c r="BL620" s="8">
        <f t="shared" si="781"/>
        <v>0.13906729757235881</v>
      </c>
      <c r="BM620" s="8">
        <f t="shared" si="782"/>
        <v>0.1306165740449774</v>
      </c>
      <c r="BN620" s="8">
        <f t="shared" si="783"/>
        <v>0.86934219647197308</v>
      </c>
    </row>
    <row r="621" spans="1:66" x14ac:dyDescent="0.25">
      <c r="A621" t="s">
        <v>40</v>
      </c>
      <c r="B621" t="s">
        <v>333</v>
      </c>
      <c r="C621" t="s">
        <v>316</v>
      </c>
      <c r="D621" t="s">
        <v>501</v>
      </c>
      <c r="E621">
        <f>VLOOKUP(A621,home!$A$2:$E$405,3,FALSE)</f>
        <v>1.4777777777777801</v>
      </c>
      <c r="F621">
        <f>VLOOKUP(B621,home!$B$2:$E$405,3,FALSE)</f>
        <v>1</v>
      </c>
      <c r="G621">
        <f>VLOOKUP(C621,away!$B$2:$E$405,4,FALSE)</f>
        <v>1.51</v>
      </c>
      <c r="H621">
        <f>VLOOKUP(A621,away!$A$2:$E$405,3,FALSE)</f>
        <v>1.18055555555556</v>
      </c>
      <c r="I621">
        <f>VLOOKUP(C621,away!$B$2:$E$405,3,FALSE)</f>
        <v>0.68</v>
      </c>
      <c r="J621">
        <f>VLOOKUP(B621,home!$B$2:$E$405,4,FALSE)</f>
        <v>1.05</v>
      </c>
      <c r="K621" s="3">
        <f t="shared" si="728"/>
        <v>2.2314444444444481</v>
      </c>
      <c r="L621" s="3">
        <f t="shared" si="729"/>
        <v>0.84291666666666998</v>
      </c>
      <c r="M621" s="5">
        <f t="shared" si="730"/>
        <v>4.6219147850861085E-2</v>
      </c>
      <c r="N621" s="5">
        <f t="shared" si="731"/>
        <v>0.10313546069876052</v>
      </c>
      <c r="O621" s="5">
        <f t="shared" si="732"/>
        <v>3.8958890042621805E-2</v>
      </c>
      <c r="P621" s="5">
        <f t="shared" si="733"/>
        <v>8.6934598747330546E-2</v>
      </c>
      <c r="Q621" s="5">
        <f t="shared" si="734"/>
        <v>0.11507052540073397</v>
      </c>
      <c r="R621" s="5">
        <f t="shared" si="735"/>
        <v>1.6419548865880044E-2</v>
      </c>
      <c r="S621" s="5">
        <f t="shared" si="736"/>
        <v>4.0879293597894446E-2</v>
      </c>
      <c r="T621" s="5">
        <f t="shared" si="737"/>
        <v>9.6994863702369039E-2</v>
      </c>
      <c r="U621" s="5">
        <f t="shared" si="738"/>
        <v>3.6639311097052166E-2</v>
      </c>
      <c r="V621" s="5">
        <f t="shared" si="739"/>
        <v>8.5434167709853241E-3</v>
      </c>
      <c r="W621" s="5">
        <f t="shared" si="740"/>
        <v>8.5591161541590521E-2</v>
      </c>
      <c r="X621" s="5">
        <f t="shared" si="741"/>
        <v>7.2146216582765946E-2</v>
      </c>
      <c r="Y621" s="5">
        <f t="shared" si="742"/>
        <v>3.0406624197278354E-2</v>
      </c>
      <c r="Z621" s="5">
        <f t="shared" si="743"/>
        <v>4.6134371327327022E-3</v>
      </c>
      <c r="AA621" s="5">
        <f t="shared" si="744"/>
        <v>1.0294628659630113E-2</v>
      </c>
      <c r="AB621" s="5">
        <f t="shared" si="745"/>
        <v>1.1485945965075108E-2</v>
      </c>
      <c r="AC621" s="5">
        <f t="shared" si="746"/>
        <v>1.0043436317148946E-3</v>
      </c>
      <c r="AD621" s="5">
        <f t="shared" si="747"/>
        <v>4.7747980478882367E-2</v>
      </c>
      <c r="AE621" s="5">
        <f t="shared" si="748"/>
        <v>4.0247568545324748E-2</v>
      </c>
      <c r="AF621" s="5">
        <f t="shared" si="749"/>
        <v>1.6962673159831729E-2</v>
      </c>
      <c r="AG621" s="5">
        <f t="shared" si="750"/>
        <v>4.7660399725471822E-3</v>
      </c>
      <c r="AH621" s="5">
        <f t="shared" si="751"/>
        <v>9.7218576244982233E-4</v>
      </c>
      <c r="AI621" s="5">
        <f t="shared" si="752"/>
        <v>2.1693785185866459E-3</v>
      </c>
      <c r="AJ621" s="5">
        <f t="shared" si="753"/>
        <v>2.4204238215986495E-3</v>
      </c>
      <c r="AK621" s="5">
        <f t="shared" si="754"/>
        <v>1.8003470966357687E-3</v>
      </c>
      <c r="AL621" s="5">
        <f t="shared" si="755"/>
        <v>7.5563669766745301E-5</v>
      </c>
      <c r="AM621" s="5">
        <f t="shared" si="756"/>
        <v>2.1309393154608787E-2</v>
      </c>
      <c r="AN621" s="5">
        <f t="shared" si="757"/>
        <v>1.7962042646572394E-2</v>
      </c>
      <c r="AO621" s="5">
        <f t="shared" si="758"/>
        <v>7.5702525570866862E-3</v>
      </c>
      <c r="AP621" s="5">
        <f t="shared" si="759"/>
        <v>2.1270306837481144E-3</v>
      </c>
      <c r="AQ621" s="5">
        <f t="shared" si="760"/>
        <v>4.4822740346067214E-4</v>
      </c>
      <c r="AR621" s="5">
        <f t="shared" si="761"/>
        <v>1.6389431645299989E-4</v>
      </c>
      <c r="AS621" s="5">
        <f t="shared" si="762"/>
        <v>3.6572106192506691E-4</v>
      </c>
      <c r="AT621" s="5">
        <f t="shared" si="763"/>
        <v>4.0804311592450738E-4</v>
      </c>
      <c r="AU621" s="5">
        <f t="shared" si="764"/>
        <v>3.0350851470784798E-4</v>
      </c>
      <c r="AV621" s="5">
        <f t="shared" si="765"/>
        <v>1.6931559724660337E-4</v>
      </c>
      <c r="AW621" s="5">
        <f t="shared" si="766"/>
        <v>3.9480374215398618E-6</v>
      </c>
      <c r="AX621" s="5">
        <f t="shared" si="767"/>
        <v>7.9251211615557274E-3</v>
      </c>
      <c r="AY621" s="5">
        <f t="shared" si="768"/>
        <v>6.6802167124280403E-3</v>
      </c>
      <c r="AZ621" s="5">
        <f t="shared" si="769"/>
        <v>2.8154330019254121E-3</v>
      </c>
      <c r="BA621" s="5">
        <f t="shared" si="770"/>
        <v>7.9105846706876808E-4</v>
      </c>
      <c r="BB621" s="5">
        <f t="shared" si="771"/>
        <v>1.6669909155001293E-4</v>
      </c>
      <c r="BC621" s="5">
        <f t="shared" si="772"/>
        <v>2.8102688517139799E-5</v>
      </c>
      <c r="BD621" s="5">
        <f t="shared" si="773"/>
        <v>2.3024875151695827E-5</v>
      </c>
      <c r="BE621" s="5">
        <f t="shared" si="774"/>
        <v>5.1378729741278671E-5</v>
      </c>
      <c r="BF621" s="5">
        <f t="shared" si="775"/>
        <v>5.7324390521894528E-5</v>
      </c>
      <c r="BG621" s="5">
        <f t="shared" si="776"/>
        <v>4.2638730920415177E-5</v>
      </c>
      <c r="BH621" s="5">
        <f t="shared" si="777"/>
        <v>2.378648980763054E-5</v>
      </c>
      <c r="BI621" s="5">
        <f t="shared" si="778"/>
        <v>1.0615646106814322E-5</v>
      </c>
      <c r="BJ621" s="8">
        <f t="shared" si="779"/>
        <v>0.68089269184860601</v>
      </c>
      <c r="BK621" s="8">
        <f t="shared" si="780"/>
        <v>0.19033658098098108</v>
      </c>
      <c r="BL621" s="8">
        <f t="shared" si="781"/>
        <v>0.12277991129803688</v>
      </c>
      <c r="BM621" s="8">
        <f t="shared" si="782"/>
        <v>0.58520818097916238</v>
      </c>
      <c r="BN621" s="8">
        <f t="shared" si="783"/>
        <v>0.40673817160618797</v>
      </c>
    </row>
    <row r="622" spans="1:66" x14ac:dyDescent="0.25">
      <c r="A622" t="s">
        <v>40</v>
      </c>
      <c r="B622" t="s">
        <v>335</v>
      </c>
      <c r="C622" t="s">
        <v>318</v>
      </c>
      <c r="D622" t="s">
        <v>501</v>
      </c>
      <c r="E622">
        <f>VLOOKUP(A622,home!$A$2:$E$405,3,FALSE)</f>
        <v>1.4777777777777801</v>
      </c>
      <c r="F622">
        <f>VLOOKUP(B622,home!$B$2:$E$405,3,FALSE)</f>
        <v>0.64</v>
      </c>
      <c r="G622">
        <f>VLOOKUP(C622,away!$B$2:$E$405,4,FALSE)</f>
        <v>1.07</v>
      </c>
      <c r="H622">
        <f>VLOOKUP(A622,away!$A$2:$E$405,3,FALSE)</f>
        <v>1.18055555555556</v>
      </c>
      <c r="I622">
        <f>VLOOKUP(C622,away!$B$2:$E$405,3,FALSE)</f>
        <v>0.72</v>
      </c>
      <c r="J622">
        <f>VLOOKUP(B622,home!$B$2:$E$405,4,FALSE)</f>
        <v>1.27</v>
      </c>
      <c r="K622" s="3">
        <f t="shared" si="728"/>
        <v>1.0119822222222239</v>
      </c>
      <c r="L622" s="3">
        <f t="shared" si="729"/>
        <v>1.0795000000000041</v>
      </c>
      <c r="M622" s="5">
        <f t="shared" si="730"/>
        <v>0.12350393979828762</v>
      </c>
      <c r="N622" s="5">
        <f t="shared" si="731"/>
        <v>0.12498379145027087</v>
      </c>
      <c r="O622" s="5">
        <f t="shared" si="732"/>
        <v>0.13332250301225201</v>
      </c>
      <c r="P622" s="5">
        <f t="shared" si="733"/>
        <v>0.13492000287056793</v>
      </c>
      <c r="Q622" s="5">
        <f t="shared" si="734"/>
        <v>6.3240687506802049E-2</v>
      </c>
      <c r="R622" s="5">
        <f t="shared" si="735"/>
        <v>7.196082100086329E-2</v>
      </c>
      <c r="S622" s="5">
        <f t="shared" si="736"/>
        <v>3.6847826887799501E-2</v>
      </c>
      <c r="T622" s="5">
        <f t="shared" si="737"/>
        <v>6.8268322163593076E-2</v>
      </c>
      <c r="U622" s="5">
        <f t="shared" si="738"/>
        <v>7.2823071549389315E-2</v>
      </c>
      <c r="V622" s="5">
        <f t="shared" si="739"/>
        <v>4.4726498582382587E-3</v>
      </c>
      <c r="W622" s="5">
        <f t="shared" si="740"/>
        <v>2.133281715933159E-2</v>
      </c>
      <c r="X622" s="5">
        <f t="shared" si="741"/>
        <v>2.3028776123498539E-2</v>
      </c>
      <c r="Y622" s="5">
        <f t="shared" si="742"/>
        <v>1.2429781912658384E-2</v>
      </c>
      <c r="Z622" s="5">
        <f t="shared" si="743"/>
        <v>2.5893902090144073E-2</v>
      </c>
      <c r="AA622" s="5">
        <f t="shared" si="744"/>
        <v>2.620416857918869E-2</v>
      </c>
      <c r="AB622" s="5">
        <f t="shared" si="745"/>
        <v>1.3259076375126572E-2</v>
      </c>
      <c r="AC622" s="5">
        <f t="shared" si="746"/>
        <v>3.0537989956946589E-4</v>
      </c>
      <c r="AD622" s="5">
        <f t="shared" si="747"/>
        <v>5.3971079287901923E-3</v>
      </c>
      <c r="AE622" s="5">
        <f t="shared" si="748"/>
        <v>5.8261780091290348E-3</v>
      </c>
      <c r="AF622" s="5">
        <f t="shared" si="749"/>
        <v>3.1446795804274089E-3</v>
      </c>
      <c r="AG622" s="5">
        <f t="shared" si="750"/>
        <v>1.1315605356904668E-3</v>
      </c>
      <c r="AH622" s="5">
        <f t="shared" si="751"/>
        <v>6.9881168265776587E-3</v>
      </c>
      <c r="AI622" s="5">
        <f t="shared" si="752"/>
        <v>7.0718499953085741E-3</v>
      </c>
      <c r="AJ622" s="5">
        <f t="shared" si="753"/>
        <v>3.5782932367372971E-3</v>
      </c>
      <c r="AK622" s="5">
        <f t="shared" si="754"/>
        <v>1.2070563804920547E-3</v>
      </c>
      <c r="AL622" s="5">
        <f t="shared" si="755"/>
        <v>1.3344305288987185E-5</v>
      </c>
      <c r="AM622" s="5">
        <f t="shared" si="756"/>
        <v>1.0923554550700571E-3</v>
      </c>
      <c r="AN622" s="5">
        <f t="shared" si="757"/>
        <v>1.179197713748131E-3</v>
      </c>
      <c r="AO622" s="5">
        <f t="shared" si="758"/>
        <v>6.3647196599555622E-4</v>
      </c>
      <c r="AP622" s="5">
        <f t="shared" si="759"/>
        <v>2.2902382909740184E-4</v>
      </c>
      <c r="AQ622" s="5">
        <f t="shared" si="760"/>
        <v>6.1807805877661559E-5</v>
      </c>
      <c r="AR622" s="5">
        <f t="shared" si="761"/>
        <v>1.5087344228581227E-3</v>
      </c>
      <c r="AS622" s="5">
        <f t="shared" si="762"/>
        <v>1.5268124139871276E-3</v>
      </c>
      <c r="AT622" s="5">
        <f t="shared" si="763"/>
        <v>7.7255350981158568E-4</v>
      </c>
      <c r="AU622" s="5">
        <f t="shared" si="764"/>
        <v>2.6060347254823566E-4</v>
      </c>
      <c r="AV622" s="5">
        <f t="shared" si="765"/>
        <v>6.5931520317047968E-5</v>
      </c>
      <c r="AW622" s="5">
        <f t="shared" si="766"/>
        <v>4.0493843328138255E-7</v>
      </c>
      <c r="AX622" s="5">
        <f t="shared" si="767"/>
        <v>1.8424071681306074E-4</v>
      </c>
      <c r="AY622" s="5">
        <f t="shared" si="768"/>
        <v>1.9888785379969983E-4</v>
      </c>
      <c r="AZ622" s="5">
        <f t="shared" si="769"/>
        <v>1.0734971908838839E-4</v>
      </c>
      <c r="BA622" s="5">
        <f t="shared" si="770"/>
        <v>3.8628007251971901E-5</v>
      </c>
      <c r="BB622" s="5">
        <f t="shared" si="771"/>
        <v>1.0424733457125957E-5</v>
      </c>
      <c r="BC622" s="5">
        <f t="shared" si="772"/>
        <v>2.2506999533935036E-6</v>
      </c>
      <c r="BD622" s="5">
        <f t="shared" si="773"/>
        <v>2.714464682458915E-4</v>
      </c>
      <c r="BE622" s="5">
        <f t="shared" si="774"/>
        <v>2.7469900014985159E-4</v>
      </c>
      <c r="BF622" s="5">
        <f t="shared" si="775"/>
        <v>1.3899525230693491E-4</v>
      </c>
      <c r="BG622" s="5">
        <f t="shared" si="776"/>
        <v>4.6886908102636895E-5</v>
      </c>
      <c r="BH622" s="5">
        <f t="shared" si="777"/>
        <v>1.1862179363708919E-5</v>
      </c>
      <c r="BI622" s="5">
        <f t="shared" si="778"/>
        <v>2.4008629265769524E-6</v>
      </c>
      <c r="BJ622" s="8">
        <f t="shared" si="779"/>
        <v>0.33252434087034399</v>
      </c>
      <c r="BK622" s="8">
        <f t="shared" si="780"/>
        <v>0.30026203147355141</v>
      </c>
      <c r="BL622" s="8">
        <f t="shared" si="781"/>
        <v>0.34129588296655322</v>
      </c>
      <c r="BM622" s="8">
        <f t="shared" si="782"/>
        <v>0.34784592884618259</v>
      </c>
      <c r="BN622" s="8">
        <f t="shared" si="783"/>
        <v>0.65193174563904377</v>
      </c>
    </row>
    <row r="623" spans="1:66" x14ac:dyDescent="0.25">
      <c r="A623" t="s">
        <v>40</v>
      </c>
      <c r="B623" t="s">
        <v>321</v>
      </c>
      <c r="C623" t="s">
        <v>239</v>
      </c>
      <c r="D623" t="s">
        <v>501</v>
      </c>
      <c r="E623">
        <f>VLOOKUP(A623,home!$A$2:$E$405,3,FALSE)</f>
        <v>1.4777777777777801</v>
      </c>
      <c r="F623">
        <f>VLOOKUP(B623,home!$B$2:$E$405,3,FALSE)</f>
        <v>1.51</v>
      </c>
      <c r="G623">
        <f>VLOOKUP(C623,away!$B$2:$E$405,4,FALSE)</f>
        <v>0.41</v>
      </c>
      <c r="H623">
        <f>VLOOKUP(A623,away!$A$2:$E$405,3,FALSE)</f>
        <v>1.18055555555556</v>
      </c>
      <c r="I623">
        <f>VLOOKUP(C623,away!$B$2:$E$405,3,FALSE)</f>
        <v>0.68</v>
      </c>
      <c r="J623">
        <f>VLOOKUP(B623,home!$B$2:$E$405,4,FALSE)</f>
        <v>0.75</v>
      </c>
      <c r="K623" s="3">
        <f t="shared" si="728"/>
        <v>0.91489222222222366</v>
      </c>
      <c r="L623" s="3">
        <f t="shared" si="729"/>
        <v>0.60208333333333575</v>
      </c>
      <c r="M623" s="5">
        <f t="shared" si="730"/>
        <v>0.21937437022056838</v>
      </c>
      <c r="N623" s="5">
        <f t="shared" si="731"/>
        <v>0.2007039050696966</v>
      </c>
      <c r="O623" s="5">
        <f t="shared" si="732"/>
        <v>0.13208165207030106</v>
      </c>
      <c r="P623" s="5">
        <f t="shared" si="733"/>
        <v>0.12084047617738029</v>
      </c>
      <c r="Q623" s="5">
        <f t="shared" si="734"/>
        <v>9.1811220858946455E-2</v>
      </c>
      <c r="R623" s="5">
        <f t="shared" si="735"/>
        <v>3.976208067533038E-2</v>
      </c>
      <c r="S623" s="5">
        <f t="shared" si="736"/>
        <v>1.6640983023785E-2</v>
      </c>
      <c r="T623" s="5">
        <f t="shared" si="737"/>
        <v>5.5278005892157561E-2</v>
      </c>
      <c r="U623" s="5">
        <f t="shared" si="738"/>
        <v>3.6378018349232343E-2</v>
      </c>
      <c r="V623" s="5">
        <f t="shared" si="739"/>
        <v>1.0185046333919872E-3</v>
      </c>
      <c r="W623" s="5">
        <f t="shared" si="740"/>
        <v>2.7999123958858972E-2</v>
      </c>
      <c r="X623" s="5">
        <f t="shared" si="741"/>
        <v>1.6857805883563073E-2</v>
      </c>
      <c r="Y623" s="5">
        <f t="shared" si="742"/>
        <v>5.0749019795309873E-3</v>
      </c>
      <c r="Z623" s="5">
        <f t="shared" si="743"/>
        <v>7.9800286910906449E-3</v>
      </c>
      <c r="AA623" s="5">
        <f t="shared" si="744"/>
        <v>7.3008661825890216E-3</v>
      </c>
      <c r="AB623" s="5">
        <f t="shared" si="745"/>
        <v>3.3397528429679759E-3</v>
      </c>
      <c r="AC623" s="5">
        <f t="shared" si="746"/>
        <v>3.5064654762373052E-5</v>
      </c>
      <c r="AD623" s="5">
        <f t="shared" si="747"/>
        <v>6.4040451847489962E-3</v>
      </c>
      <c r="AE623" s="5">
        <f t="shared" si="748"/>
        <v>3.8557688716509731E-3</v>
      </c>
      <c r="AF623" s="5">
        <f t="shared" si="749"/>
        <v>1.1607470874032664E-3</v>
      </c>
      <c r="AG623" s="5">
        <f t="shared" si="750"/>
        <v>2.3295549184690654E-4</v>
      </c>
      <c r="AH623" s="5">
        <f t="shared" si="751"/>
        <v>1.2011605686068779E-3</v>
      </c>
      <c r="AI623" s="5">
        <f t="shared" si="752"/>
        <v>1.0989324618584559E-3</v>
      </c>
      <c r="AJ623" s="5">
        <f t="shared" si="753"/>
        <v>5.0270238105091082E-4</v>
      </c>
      <c r="AK623" s="5">
        <f t="shared" si="754"/>
        <v>1.5330616617202368E-4</v>
      </c>
      <c r="AL623" s="5">
        <f t="shared" si="755"/>
        <v>7.7260248300114871E-7</v>
      </c>
      <c r="AM623" s="5">
        <f t="shared" si="756"/>
        <v>1.1718022260573083E-3</v>
      </c>
      <c r="AN623" s="5">
        <f t="shared" si="757"/>
        <v>7.0552259027200715E-4</v>
      </c>
      <c r="AO623" s="5">
        <f t="shared" si="758"/>
        <v>2.1239169644646967E-4</v>
      </c>
      <c r="AP623" s="5">
        <f t="shared" si="759"/>
        <v>4.2625833522937499E-5</v>
      </c>
      <c r="AQ623" s="5">
        <f t="shared" si="760"/>
        <v>6.4160759834005137E-6</v>
      </c>
      <c r="AR623" s="5">
        <f t="shared" si="761"/>
        <v>1.4463975180307887E-4</v>
      </c>
      <c r="AS623" s="5">
        <f t="shared" si="762"/>
        <v>1.3232978394878969E-4</v>
      </c>
      <c r="AT623" s="5">
        <f t="shared" si="763"/>
        <v>6.053374505154746E-5</v>
      </c>
      <c r="AU623" s="5">
        <f t="shared" si="764"/>
        <v>1.8460617509881268E-5</v>
      </c>
      <c r="AV623" s="5">
        <f t="shared" si="765"/>
        <v>4.2223688443024412E-6</v>
      </c>
      <c r="AW623" s="5">
        <f t="shared" si="766"/>
        <v>1.1821705598492975E-8</v>
      </c>
      <c r="AX623" s="5">
        <f t="shared" si="767"/>
        <v>1.7867879043375319E-4</v>
      </c>
      <c r="AY623" s="5">
        <f t="shared" si="768"/>
        <v>1.0757952174032265E-4</v>
      </c>
      <c r="AZ623" s="5">
        <f t="shared" si="769"/>
        <v>3.238591852390976E-5</v>
      </c>
      <c r="BA623" s="5">
        <f t="shared" si="770"/>
        <v>6.4996739259791396E-6</v>
      </c>
      <c r="BB623" s="5">
        <f t="shared" si="771"/>
        <v>9.7833633573332238E-7</v>
      </c>
      <c r="BC623" s="5">
        <f t="shared" si="772"/>
        <v>1.178080004278881E-7</v>
      </c>
      <c r="BD623" s="5">
        <f t="shared" si="773"/>
        <v>1.4514197316350667E-5</v>
      </c>
      <c r="BE623" s="5">
        <f t="shared" si="774"/>
        <v>1.3278926236527896E-5</v>
      </c>
      <c r="BF623" s="5">
        <f t="shared" si="775"/>
        <v>6.074393166630997E-6</v>
      </c>
      <c r="BG623" s="5">
        <f t="shared" si="776"/>
        <v>1.8524716876235081E-6</v>
      </c>
      <c r="BH623" s="5">
        <f t="shared" si="777"/>
        <v>4.2370298472340599E-7</v>
      </c>
      <c r="BI623" s="5">
        <f t="shared" si="778"/>
        <v>7.7528513051157176E-8</v>
      </c>
      <c r="BJ623" s="8">
        <f t="shared" si="779"/>
        <v>0.411843478749646</v>
      </c>
      <c r="BK623" s="8">
        <f t="shared" si="780"/>
        <v>0.35801775083411136</v>
      </c>
      <c r="BL623" s="8">
        <f t="shared" si="781"/>
        <v>0.22221487918517158</v>
      </c>
      <c r="BM623" s="8">
        <f t="shared" si="782"/>
        <v>0.19537486468776172</v>
      </c>
      <c r="BN623" s="8">
        <f t="shared" si="783"/>
        <v>0.80457370507222314</v>
      </c>
    </row>
    <row r="624" spans="1:66" x14ac:dyDescent="0.25">
      <c r="A624" t="s">
        <v>16</v>
      </c>
      <c r="B624" t="s">
        <v>257</v>
      </c>
      <c r="C624" t="s">
        <v>322</v>
      </c>
      <c r="D624" t="s">
        <v>502</v>
      </c>
      <c r="E624">
        <f>VLOOKUP(A624,home!$A$2:$E$405,3,FALSE)</f>
        <v>1.5381679389313001</v>
      </c>
      <c r="F624">
        <f>VLOOKUP(B624,home!$B$2:$E$405,3,FALSE)</f>
        <v>1</v>
      </c>
      <c r="G624">
        <f>VLOOKUP(C624,away!$B$2:$E$405,4,FALSE)</f>
        <v>1.04</v>
      </c>
      <c r="H624">
        <f>VLOOKUP(A624,away!$A$2:$E$405,3,FALSE)</f>
        <v>1.29007633587786</v>
      </c>
      <c r="I624">
        <f>VLOOKUP(C624,away!$B$2:$E$405,3,FALSE)</f>
        <v>1.21</v>
      </c>
      <c r="J624">
        <f>VLOOKUP(B624,home!$B$2:$E$405,4,FALSE)</f>
        <v>0.98</v>
      </c>
      <c r="K624" s="3">
        <f t="shared" si="728"/>
        <v>1.5996946564885521</v>
      </c>
      <c r="L624" s="3">
        <f t="shared" si="729"/>
        <v>1.5297725190839662</v>
      </c>
      <c r="M624" s="5">
        <f t="shared" si="730"/>
        <v>4.3741097369927442E-2</v>
      </c>
      <c r="N624" s="5">
        <f t="shared" si="731"/>
        <v>6.9972399731618382E-2</v>
      </c>
      <c r="O624" s="5">
        <f t="shared" si="732"/>
        <v>6.6913928711090961E-2</v>
      </c>
      <c r="P624" s="5">
        <f t="shared" si="733"/>
        <v>0.10704185420378812</v>
      </c>
      <c r="Q624" s="5">
        <f t="shared" si="734"/>
        <v>5.5967236976175477E-2</v>
      </c>
      <c r="R624" s="5">
        <f t="shared" si="735"/>
        <v>5.1181544643085282E-2</v>
      </c>
      <c r="S624" s="5">
        <f t="shared" si="736"/>
        <v>6.548737480499589E-2</v>
      </c>
      <c r="T624" s="5">
        <f t="shared" si="737"/>
        <v>8.5617141095213276E-2</v>
      </c>
      <c r="U624" s="5">
        <f t="shared" si="738"/>
        <v>8.187484347637379E-2</v>
      </c>
      <c r="V624" s="5">
        <f t="shared" si="739"/>
        <v>1.7806518729415483E-2</v>
      </c>
      <c r="W624" s="5">
        <f t="shared" si="740"/>
        <v>2.9843496643072134E-2</v>
      </c>
      <c r="X624" s="5">
        <f t="shared" si="741"/>
        <v>4.5653761037946355E-2</v>
      </c>
      <c r="Y624" s="5">
        <f t="shared" si="742"/>
        <v>3.4919934514338315E-2</v>
      </c>
      <c r="Z624" s="5">
        <f t="shared" si="743"/>
        <v>2.6098706826420341E-2</v>
      </c>
      <c r="AA624" s="5">
        <f t="shared" si="744"/>
        <v>4.1749961851485919E-2</v>
      </c>
      <c r="AB624" s="5">
        <f t="shared" si="745"/>
        <v>3.3393595441211468E-2</v>
      </c>
      <c r="AC624" s="5">
        <f t="shared" si="746"/>
        <v>2.7234724554223567E-3</v>
      </c>
      <c r="AD624" s="5">
        <f t="shared" si="747"/>
        <v>1.1935120527714144E-2</v>
      </c>
      <c r="AE624" s="5">
        <f t="shared" si="748"/>
        <v>1.8258019395252022E-2</v>
      </c>
      <c r="AF624" s="5">
        <f t="shared" si="749"/>
        <v>1.3965308161879303E-2</v>
      </c>
      <c r="AG624" s="5">
        <f t="shared" si="750"/>
        <v>7.1212482155273227E-3</v>
      </c>
      <c r="AH624" s="5">
        <f t="shared" si="751"/>
        <v>9.9812711216717333E-3</v>
      </c>
      <c r="AI624" s="5">
        <f t="shared" si="752"/>
        <v>1.596698607830177E-2</v>
      </c>
      <c r="AJ624" s="5">
        <f t="shared" si="753"/>
        <v>1.2771151154843223E-2</v>
      </c>
      <c r="AK624" s="5">
        <f t="shared" si="754"/>
        <v>6.8099807532034339E-3</v>
      </c>
      <c r="AL624" s="5">
        <f t="shared" si="755"/>
        <v>2.6659188637711699E-4</v>
      </c>
      <c r="AM624" s="5">
        <f t="shared" si="756"/>
        <v>3.8185097065462277E-3</v>
      </c>
      <c r="AN624" s="5">
        <f t="shared" si="757"/>
        <v>5.8414512129297998E-3</v>
      </c>
      <c r="AO624" s="5">
        <f t="shared" si="758"/>
        <v>4.4680457685548555E-3</v>
      </c>
      <c r="AP624" s="5">
        <f t="shared" si="759"/>
        <v>2.2783645435815385E-3</v>
      </c>
      <c r="AQ624" s="5">
        <f t="shared" si="760"/>
        <v>8.7134486680657988E-4</v>
      </c>
      <c r="AR624" s="5">
        <f t="shared" si="761"/>
        <v>3.053814853491963E-3</v>
      </c>
      <c r="AS624" s="5">
        <f t="shared" si="762"/>
        <v>4.8851713030364638E-3</v>
      </c>
      <c r="AT624" s="5">
        <f t="shared" si="763"/>
        <v>3.9073912147493256E-3</v>
      </c>
      <c r="AU624" s="5">
        <f t="shared" si="764"/>
        <v>2.083544282348269E-3</v>
      </c>
      <c r="AV624" s="5">
        <f t="shared" si="765"/>
        <v>8.3325866375745094E-4</v>
      </c>
      <c r="AW624" s="5">
        <f t="shared" si="766"/>
        <v>1.8122093884584105E-5</v>
      </c>
      <c r="AX624" s="5">
        <f t="shared" si="767"/>
        <v>1.018074928885278E-3</v>
      </c>
      <c r="AY624" s="5">
        <f t="shared" si="768"/>
        <v>1.5574230485770615E-3</v>
      </c>
      <c r="AZ624" s="5">
        <f t="shared" si="769"/>
        <v>1.1912514901505809E-3</v>
      </c>
      <c r="BA624" s="5">
        <f t="shared" si="770"/>
        <v>6.0744793098339411E-4</v>
      </c>
      <c r="BB624" s="5">
        <f t="shared" si="771"/>
        <v>2.3231428789820241E-4</v>
      </c>
      <c r="BC624" s="5">
        <f t="shared" si="772"/>
        <v>7.1077602683446197E-5</v>
      </c>
      <c r="BD624" s="5">
        <f t="shared" si="773"/>
        <v>7.7860700687373808E-4</v>
      </c>
      <c r="BE624" s="5">
        <f t="shared" si="774"/>
        <v>1.2455334684004641E-3</v>
      </c>
      <c r="BF624" s="5">
        <f t="shared" si="775"/>
        <v>9.9623661693893782E-4</v>
      </c>
      <c r="BG624" s="5">
        <f t="shared" si="776"/>
        <v>5.3122479757181703E-4</v>
      </c>
      <c r="BH624" s="5">
        <f t="shared" si="777"/>
        <v>2.1244936751746229E-4</v>
      </c>
      <c r="BI624" s="5">
        <f t="shared" si="778"/>
        <v>6.7970823598411382E-5</v>
      </c>
      <c r="BJ624" s="8">
        <f t="shared" si="779"/>
        <v>0.39520897168633373</v>
      </c>
      <c r="BK624" s="8">
        <f t="shared" si="780"/>
        <v>0.23862433249850348</v>
      </c>
      <c r="BL624" s="8">
        <f t="shared" si="781"/>
        <v>0.33923846562955184</v>
      </c>
      <c r="BM624" s="8">
        <f t="shared" si="782"/>
        <v>0.60281311405043125</v>
      </c>
      <c r="BN624" s="8">
        <f t="shared" si="783"/>
        <v>0.39481806163568561</v>
      </c>
    </row>
    <row r="625" spans="1:66" x14ac:dyDescent="0.25">
      <c r="A625" t="s">
        <v>69</v>
      </c>
      <c r="B625" t="s">
        <v>78</v>
      </c>
      <c r="C625" t="s">
        <v>71</v>
      </c>
      <c r="D625" t="s">
        <v>502</v>
      </c>
      <c r="E625">
        <f>VLOOKUP(A625,home!$A$2:$E$405,3,FALSE)</f>
        <v>1.346875</v>
      </c>
      <c r="F625">
        <f>VLOOKUP(B625,home!$B$2:$E$405,3,FALSE)</f>
        <v>1.3</v>
      </c>
      <c r="G625">
        <f>VLOOKUP(C625,away!$B$2:$E$405,4,FALSE)</f>
        <v>1.35</v>
      </c>
      <c r="H625">
        <f>VLOOKUP(A625,away!$A$2:$E$405,3,FALSE)</f>
        <v>1.3218749999999999</v>
      </c>
      <c r="I625">
        <f>VLOOKUP(C625,away!$B$2:$E$405,3,FALSE)</f>
        <v>0.74</v>
      </c>
      <c r="J625">
        <f>VLOOKUP(B625,home!$B$2:$E$405,4,FALSE)</f>
        <v>0.99</v>
      </c>
      <c r="K625" s="3">
        <f t="shared" si="728"/>
        <v>2.3637656250000001</v>
      </c>
      <c r="L625" s="3">
        <f t="shared" si="729"/>
        <v>0.96840562499999983</v>
      </c>
      <c r="M625" s="5">
        <f t="shared" si="730"/>
        <v>3.5715473597440345E-2</v>
      </c>
      <c r="N625" s="5">
        <f t="shared" si="731"/>
        <v>8.4423008770224586E-2</v>
      </c>
      <c r="O625" s="5">
        <f t="shared" si="732"/>
        <v>3.4587065531300212E-2</v>
      </c>
      <c r="P625" s="5">
        <f t="shared" si="733"/>
        <v>8.1755716572509796E-2</v>
      </c>
      <c r="Q625" s="5">
        <f t="shared" si="734"/>
        <v>9.9778103045065208E-2</v>
      </c>
      <c r="R625" s="5">
        <f t="shared" si="735"/>
        <v>1.6747154406377363E-2</v>
      </c>
      <c r="S625" s="5">
        <f t="shared" si="736"/>
        <v>4.6786424195447193E-2</v>
      </c>
      <c r="T625" s="5">
        <f t="shared" si="737"/>
        <v>9.6625676240670755E-2</v>
      </c>
      <c r="U625" s="5">
        <f t="shared" si="738"/>
        <v>3.9586347902362096E-2</v>
      </c>
      <c r="V625" s="5">
        <f t="shared" si="739"/>
        <v>1.1899783516421888E-2</v>
      </c>
      <c r="W625" s="5">
        <f t="shared" si="740"/>
        <v>7.8617350035211003E-2</v>
      </c>
      <c r="X625" s="5">
        <f t="shared" si="741"/>
        <v>7.6133483996692258E-2</v>
      </c>
      <c r="Y625" s="5">
        <f t="shared" si="742"/>
        <v>3.6864047076622122E-2</v>
      </c>
      <c r="Z625" s="5">
        <f t="shared" si="743"/>
        <v>5.4060128432931245E-3</v>
      </c>
      <c r="AA625" s="5">
        <f t="shared" si="744"/>
        <v>1.2778547327284801E-2</v>
      </c>
      <c r="AB625" s="5">
        <f t="shared" si="745"/>
        <v>1.510274545483572E-2</v>
      </c>
      <c r="AC625" s="5">
        <f t="shared" si="746"/>
        <v>1.7024751992098317E-3</v>
      </c>
      <c r="AD625" s="5">
        <f t="shared" si="747"/>
        <v>4.6458247385456064E-2</v>
      </c>
      <c r="AE625" s="5">
        <f t="shared" si="748"/>
        <v>4.499042809571719E-2</v>
      </c>
      <c r="AF625" s="5">
        <f t="shared" si="749"/>
        <v>2.1784491819525274E-2</v>
      </c>
      <c r="AG625" s="5">
        <f t="shared" si="750"/>
        <v>7.03207480526492E-3</v>
      </c>
      <c r="AH625" s="5">
        <f t="shared" si="751"/>
        <v>1.308803311566826E-3</v>
      </c>
      <c r="AI625" s="5">
        <f t="shared" si="752"/>
        <v>3.0937042777678288E-3</v>
      </c>
      <c r="AJ625" s="5">
        <f t="shared" si="753"/>
        <v>3.6563959128515229E-3</v>
      </c>
      <c r="AK625" s="5">
        <f t="shared" si="754"/>
        <v>2.8809543233963087E-3</v>
      </c>
      <c r="AL625" s="5">
        <f t="shared" si="755"/>
        <v>1.5588434461448838E-4</v>
      </c>
      <c r="AM625" s="5">
        <f t="shared" si="756"/>
        <v>2.1963281633497454E-2</v>
      </c>
      <c r="AN625" s="5">
        <f t="shared" si="757"/>
        <v>2.1269365477338115E-2</v>
      </c>
      <c r="AO625" s="5">
        <f t="shared" si="758"/>
        <v>1.0298686584217518E-2</v>
      </c>
      <c r="AP625" s="5">
        <f t="shared" si="759"/>
        <v>3.32443533942276E-3</v>
      </c>
      <c r="AQ625" s="5">
        <f t="shared" si="760"/>
        <v>8.048504706614462E-4</v>
      </c>
      <c r="AR625" s="5">
        <f t="shared" si="761"/>
        <v>2.5349049778798839E-4</v>
      </c>
      <c r="AS625" s="5">
        <f t="shared" si="762"/>
        <v>5.9919212493538552E-4</v>
      </c>
      <c r="AT625" s="5">
        <f t="shared" si="763"/>
        <v>7.0817487384648497E-4</v>
      </c>
      <c r="AU625" s="5">
        <f t="shared" si="764"/>
        <v>5.5798647442901095E-4</v>
      </c>
      <c r="AV625" s="5">
        <f t="shared" si="765"/>
        <v>3.2973731186755932E-4</v>
      </c>
      <c r="AW625" s="5">
        <f t="shared" si="766"/>
        <v>9.9120096609788847E-6</v>
      </c>
      <c r="AX625" s="5">
        <f t="shared" si="767"/>
        <v>8.6526750229091801E-3</v>
      </c>
      <c r="AY625" s="5">
        <f t="shared" si="768"/>
        <v>8.3792991634822518E-3</v>
      </c>
      <c r="AZ625" s="5">
        <f t="shared" si="769"/>
        <v>4.0572802217370028E-3</v>
      </c>
      <c r="BA625" s="5">
        <f t="shared" si="770"/>
        <v>1.3096976629771201E-3</v>
      </c>
      <c r="BB625" s="5">
        <f t="shared" si="771"/>
        <v>3.1707964596909929E-4</v>
      </c>
      <c r="BC625" s="5">
        <f t="shared" si="772"/>
        <v>6.1412342545896868E-5</v>
      </c>
      <c r="BD625" s="5">
        <f t="shared" si="773"/>
        <v>4.0913603990322979E-5</v>
      </c>
      <c r="BE625" s="5">
        <f t="shared" si="774"/>
        <v>9.6710170707188295E-5</v>
      </c>
      <c r="BF625" s="5">
        <f t="shared" si="775"/>
        <v>1.1430008855276683E-4</v>
      </c>
      <c r="BG625" s="5">
        <f t="shared" si="776"/>
        <v>9.0059540085162085E-5</v>
      </c>
      <c r="BH625" s="5">
        <f t="shared" si="777"/>
        <v>5.3219911264153918E-5</v>
      </c>
      <c r="BI625" s="5">
        <f t="shared" si="778"/>
        <v>2.5159879362351485E-5</v>
      </c>
      <c r="BJ625" s="8">
        <f t="shared" si="779"/>
        <v>0.6731449748352073</v>
      </c>
      <c r="BK625" s="8">
        <f t="shared" si="780"/>
        <v>0.18639505658912581</v>
      </c>
      <c r="BL625" s="8">
        <f t="shared" si="781"/>
        <v>0.13261066292457105</v>
      </c>
      <c r="BM625" s="8">
        <f t="shared" si="782"/>
        <v>0.63618079811545825</v>
      </c>
      <c r="BN625" s="8">
        <f t="shared" si="783"/>
        <v>0.35300652192291754</v>
      </c>
    </row>
    <row r="626" spans="1:66" x14ac:dyDescent="0.25">
      <c r="A626" t="s">
        <v>24</v>
      </c>
      <c r="B626" t="s">
        <v>26</v>
      </c>
      <c r="C626" t="s">
        <v>292</v>
      </c>
      <c r="D626" t="s">
        <v>502</v>
      </c>
      <c r="E626">
        <f>VLOOKUP(A626,home!$A$2:$E$405,3,FALSE)</f>
        <v>1.61442006269593</v>
      </c>
      <c r="F626">
        <f>VLOOKUP(B626,home!$B$2:$E$405,3,FALSE)</f>
        <v>1.28</v>
      </c>
      <c r="G626">
        <f>VLOOKUP(C626,away!$B$2:$E$405,4,FALSE)</f>
        <v>0.66</v>
      </c>
      <c r="H626">
        <f>VLOOKUP(A626,away!$A$2:$E$405,3,FALSE)</f>
        <v>1.41379310344828</v>
      </c>
      <c r="I626">
        <f>VLOOKUP(C626,away!$B$2:$E$405,3,FALSE)</f>
        <v>1.2</v>
      </c>
      <c r="J626">
        <f>VLOOKUP(B626,home!$B$2:$E$405,4,FALSE)</f>
        <v>0.75</v>
      </c>
      <c r="K626" s="3">
        <f t="shared" si="728"/>
        <v>1.3638620689655219</v>
      </c>
      <c r="L626" s="3">
        <f t="shared" si="729"/>
        <v>1.272413793103452</v>
      </c>
      <c r="M626" s="5">
        <f t="shared" si="730"/>
        <v>7.1627524244009616E-2</v>
      </c>
      <c r="N626" s="5">
        <f t="shared" si="731"/>
        <v>9.7690063410313041E-2</v>
      </c>
      <c r="O626" s="5">
        <f t="shared" si="732"/>
        <v>9.1139849813929738E-2</v>
      </c>
      <c r="P626" s="5">
        <f t="shared" si="733"/>
        <v>0.12430218413243316</v>
      </c>
      <c r="Q626" s="5">
        <f t="shared" si="734"/>
        <v>6.6617886000081297E-2</v>
      </c>
      <c r="R626" s="5">
        <f t="shared" si="735"/>
        <v>5.798380100231066E-2</v>
      </c>
      <c r="S626" s="5">
        <f t="shared" si="736"/>
        <v>5.3928406514013823E-2</v>
      </c>
      <c r="T626" s="5">
        <f t="shared" si="737"/>
        <v>8.4765517013896785E-2</v>
      </c>
      <c r="U626" s="5">
        <f t="shared" si="738"/>
        <v>7.9081906801496515E-2</v>
      </c>
      <c r="V626" s="5">
        <f t="shared" si="739"/>
        <v>1.0398576660182382E-2</v>
      </c>
      <c r="W626" s="5">
        <f t="shared" si="740"/>
        <v>3.0285869276726728E-2</v>
      </c>
      <c r="X626" s="5">
        <f t="shared" si="741"/>
        <v>3.8536157803835153E-2</v>
      </c>
      <c r="Y626" s="5">
        <f t="shared" si="742"/>
        <v>2.4516969361405547E-2</v>
      </c>
      <c r="Z626" s="5">
        <f t="shared" si="743"/>
        <v>2.4593129390635283E-2</v>
      </c>
      <c r="AA626" s="5">
        <f t="shared" si="744"/>
        <v>3.3541636333048623E-2</v>
      </c>
      <c r="AB626" s="5">
        <f t="shared" si="745"/>
        <v>2.2873082762840412E-2</v>
      </c>
      <c r="AC626" s="5">
        <f t="shared" si="746"/>
        <v>1.1278536117675748E-3</v>
      </c>
      <c r="AD626" s="5">
        <f t="shared" si="747"/>
        <v>1.0326437083043961E-2</v>
      </c>
      <c r="AE626" s="5">
        <f t="shared" si="748"/>
        <v>1.3139500978080112E-2</v>
      </c>
      <c r="AF626" s="5">
        <f t="shared" si="749"/>
        <v>8.3594411395027188E-3</v>
      </c>
      <c r="AG626" s="5">
        <f t="shared" si="750"/>
        <v>3.545556069513232E-3</v>
      </c>
      <c r="AH626" s="5">
        <f t="shared" si="751"/>
        <v>7.8231592630555579E-3</v>
      </c>
      <c r="AI626" s="5">
        <f t="shared" si="752"/>
        <v>1.0669710178357741E-2</v>
      </c>
      <c r="AJ626" s="5">
        <f t="shared" si="753"/>
        <v>7.2760064995587388E-3</v>
      </c>
      <c r="AK626" s="5">
        <f t="shared" si="754"/>
        <v>3.307823092764923E-3</v>
      </c>
      <c r="AL626" s="5">
        <f t="shared" si="755"/>
        <v>7.8290946841479039E-5</v>
      </c>
      <c r="AM626" s="5">
        <f t="shared" si="756"/>
        <v>2.8167671690245235E-3</v>
      </c>
      <c r="AN626" s="5">
        <f t="shared" si="757"/>
        <v>3.5840933978277664E-3</v>
      </c>
      <c r="AO626" s="5">
        <f t="shared" si="758"/>
        <v>2.2802249375835342E-3</v>
      </c>
      <c r="AP626" s="5">
        <f t="shared" si="759"/>
        <v>9.6712988731991563E-4</v>
      </c>
      <c r="AQ626" s="5">
        <f t="shared" si="760"/>
        <v>3.0764735208711205E-4</v>
      </c>
      <c r="AR626" s="5">
        <f t="shared" si="761"/>
        <v>1.9908591503913844E-3</v>
      </c>
      <c r="AS626" s="5">
        <f t="shared" si="762"/>
        <v>2.7152572798717347E-3</v>
      </c>
      <c r="AT626" s="5">
        <f t="shared" si="763"/>
        <v>1.85161820574978E-3</v>
      </c>
      <c r="AU626" s="5">
        <f t="shared" si="764"/>
        <v>8.4178394567604098E-4</v>
      </c>
      <c r="AV626" s="5">
        <f t="shared" si="765"/>
        <v>2.8701929844292143E-4</v>
      </c>
      <c r="AW626" s="5">
        <f t="shared" si="766"/>
        <v>3.774051864103506E-6</v>
      </c>
      <c r="AX626" s="5">
        <f t="shared" si="767"/>
        <v>6.4028031648998951E-4</v>
      </c>
      <c r="AY626" s="5">
        <f t="shared" si="768"/>
        <v>8.1470150615450614E-4</v>
      </c>
      <c r="AZ626" s="5">
        <f t="shared" si="769"/>
        <v>5.1831871684657541E-4</v>
      </c>
      <c r="BA626" s="5">
        <f t="shared" si="770"/>
        <v>2.1983862817975504E-4</v>
      </c>
      <c r="BB626" s="5">
        <f t="shared" si="771"/>
        <v>6.9931425688215396E-5</v>
      </c>
      <c r="BC626" s="5">
        <f t="shared" si="772"/>
        <v>1.7796342123414854E-5</v>
      </c>
      <c r="BD626" s="5">
        <f t="shared" si="773"/>
        <v>4.2219944051403622E-4</v>
      </c>
      <c r="BE626" s="5">
        <f t="shared" si="774"/>
        <v>5.7582180245555926E-4</v>
      </c>
      <c r="BF626" s="5">
        <f t="shared" si="775"/>
        <v>3.9267075742624761E-4</v>
      </c>
      <c r="BG626" s="5">
        <f t="shared" si="776"/>
        <v>1.7851625054854026E-4</v>
      </c>
      <c r="BH626" s="5">
        <f t="shared" si="777"/>
        <v>6.0867885704274888E-5</v>
      </c>
      <c r="BI626" s="5">
        <f t="shared" si="778"/>
        <v>1.6603080106037845E-5</v>
      </c>
      <c r="BJ626" s="8">
        <f t="shared" si="779"/>
        <v>0.39002012781572387</v>
      </c>
      <c r="BK626" s="8">
        <f t="shared" si="780"/>
        <v>0.26227753761540251</v>
      </c>
      <c r="BL626" s="8">
        <f t="shared" si="781"/>
        <v>0.32303019284424944</v>
      </c>
      <c r="BM626" s="8">
        <f t="shared" si="782"/>
        <v>0.48974875160864323</v>
      </c>
      <c r="BN626" s="8">
        <f t="shared" si="783"/>
        <v>0.50936130860307749</v>
      </c>
    </row>
    <row r="627" spans="1:66" x14ac:dyDescent="0.25">
      <c r="A627" t="s">
        <v>24</v>
      </c>
      <c r="B627" t="s">
        <v>286</v>
      </c>
      <c r="C627" t="s">
        <v>25</v>
      </c>
      <c r="D627" t="s">
        <v>502</v>
      </c>
      <c r="E627">
        <f>VLOOKUP(A627,home!$A$2:$E$405,3,FALSE)</f>
        <v>1.61442006269593</v>
      </c>
      <c r="F627">
        <f>VLOOKUP(B627,home!$B$2:$E$405,3,FALSE)</f>
        <v>1.66</v>
      </c>
      <c r="G627">
        <f>VLOOKUP(C627,away!$B$2:$E$405,4,FALSE)</f>
        <v>1.01</v>
      </c>
      <c r="H627">
        <f>VLOOKUP(A627,away!$A$2:$E$405,3,FALSE)</f>
        <v>1.41379310344828</v>
      </c>
      <c r="I627">
        <f>VLOOKUP(C627,away!$B$2:$E$405,3,FALSE)</f>
        <v>0.97</v>
      </c>
      <c r="J627">
        <f>VLOOKUP(B627,home!$B$2:$E$405,4,FALSE)</f>
        <v>0.75</v>
      </c>
      <c r="K627" s="3">
        <f t="shared" si="728"/>
        <v>2.706736677115996</v>
      </c>
      <c r="L627" s="3">
        <f t="shared" si="729"/>
        <v>1.0285344827586236</v>
      </c>
      <c r="M627" s="5">
        <f t="shared" si="730"/>
        <v>2.3866698500263343E-2</v>
      </c>
      <c r="N627" s="5">
        <f t="shared" si="731"/>
        <v>6.4600868192332128E-2</v>
      </c>
      <c r="O627" s="5">
        <f t="shared" si="732"/>
        <v>2.454772239712438E-2</v>
      </c>
      <c r="P627" s="5">
        <f t="shared" si="733"/>
        <v>6.6444220551958352E-2</v>
      </c>
      <c r="Q627" s="5">
        <f t="shared" si="734"/>
        <v>8.742876965486078E-2</v>
      </c>
      <c r="R627" s="5">
        <f t="shared" si="735"/>
        <v>1.2624089479314302E-2</v>
      </c>
      <c r="S627" s="5">
        <f t="shared" si="736"/>
        <v>4.6244712530186909E-2</v>
      </c>
      <c r="T627" s="5">
        <f t="shared" si="737"/>
        <v>8.9923504375185079E-2</v>
      </c>
      <c r="U627" s="5">
        <f t="shared" si="738"/>
        <v>3.4170086008854197E-2</v>
      </c>
      <c r="V627" s="5">
        <f t="shared" si="739"/>
        <v>1.4304887245500697E-2</v>
      </c>
      <c r="W627" s="5">
        <f t="shared" si="740"/>
        <v>7.8882219153312547E-2</v>
      </c>
      <c r="X627" s="5">
        <f t="shared" si="741"/>
        <v>8.1133082475704721E-2</v>
      </c>
      <c r="Y627" s="5">
        <f t="shared" si="742"/>
        <v>4.1724086509380851E-2</v>
      </c>
      <c r="Z627" s="5">
        <f t="shared" si="743"/>
        <v>4.3281037809683714E-3</v>
      </c>
      <c r="AA627" s="5">
        <f t="shared" si="744"/>
        <v>1.1715037246311509E-2</v>
      </c>
      <c r="AB627" s="5">
        <f t="shared" si="745"/>
        <v>1.5854760494185674E-2</v>
      </c>
      <c r="AC627" s="5">
        <f t="shared" si="746"/>
        <v>2.4890253544610939E-3</v>
      </c>
      <c r="AD627" s="5">
        <f t="shared" si="747"/>
        <v>5.3378348938643259E-2</v>
      </c>
      <c r="AE627" s="5">
        <f t="shared" si="748"/>
        <v>5.4901472516116774E-2</v>
      </c>
      <c r="AF627" s="5">
        <f t="shared" si="749"/>
        <v>2.8234028818525478E-2</v>
      </c>
      <c r="AG627" s="5">
        <f t="shared" si="750"/>
        <v>9.6798907423513887E-3</v>
      </c>
      <c r="AH627" s="5">
        <f t="shared" si="751"/>
        <v>1.1129009959209867E-3</v>
      </c>
      <c r="AI627" s="5">
        <f t="shared" si="752"/>
        <v>3.0123299436582542E-3</v>
      </c>
      <c r="AJ627" s="5">
        <f t="shared" si="753"/>
        <v>4.0767919710372798E-3</v>
      </c>
      <c r="AK627" s="5">
        <f t="shared" si="754"/>
        <v>3.6782674509928726E-3</v>
      </c>
      <c r="AL627" s="5">
        <f t="shared" si="755"/>
        <v>2.7717507657693745E-4</v>
      </c>
      <c r="AM627" s="5">
        <f t="shared" si="756"/>
        <v>2.889622696722428E-2</v>
      </c>
      <c r="AN627" s="5">
        <f t="shared" si="757"/>
        <v>2.9720765857409816E-2</v>
      </c>
      <c r="AO627" s="5">
        <f t="shared" si="758"/>
        <v>1.5284416269170582E-2</v>
      </c>
      <c r="AP627" s="5">
        <f t="shared" si="759"/>
        <v>5.2401830605596179E-3</v>
      </c>
      <c r="AQ627" s="5">
        <f t="shared" si="760"/>
        <v>1.3474272434382969E-3</v>
      </c>
      <c r="AR627" s="5">
        <f t="shared" si="761"/>
        <v>2.2893141004022989E-4</v>
      </c>
      <c r="AS627" s="5">
        <f t="shared" si="762"/>
        <v>6.1965704409977138E-4</v>
      </c>
      <c r="AT627" s="5">
        <f t="shared" si="763"/>
        <v>8.3862422424906794E-4</v>
      </c>
      <c r="AU627" s="5">
        <f t="shared" si="764"/>
        <v>7.5664498203096729E-4</v>
      </c>
      <c r="AV627" s="5">
        <f t="shared" si="765"/>
        <v>5.1200968110474835E-4</v>
      </c>
      <c r="AW627" s="5">
        <f t="shared" si="766"/>
        <v>2.1434657070837686E-5</v>
      </c>
      <c r="AX627" s="5">
        <f t="shared" si="767"/>
        <v>1.3035746227075705E-2</v>
      </c>
      <c r="AY627" s="5">
        <f t="shared" si="768"/>
        <v>1.3407714503037989E-2</v>
      </c>
      <c r="AZ627" s="5">
        <f t="shared" si="769"/>
        <v>6.8951483506787372E-3</v>
      </c>
      <c r="BA627" s="5">
        <f t="shared" si="770"/>
        <v>2.3639659474697767E-3</v>
      </c>
      <c r="BB627" s="5">
        <f t="shared" si="771"/>
        <v>6.0785512325995663E-4</v>
      </c>
      <c r="BC627" s="5">
        <f t="shared" si="772"/>
        <v>1.2503999095887181E-4</v>
      </c>
      <c r="BD627" s="5">
        <f t="shared" si="773"/>
        <v>3.924397490215502E-5</v>
      </c>
      <c r="BE627" s="5">
        <f t="shared" si="774"/>
        <v>1.0622310622348262E-4</v>
      </c>
      <c r="BF627" s="5">
        <f t="shared" si="775"/>
        <v>1.4375898878614445E-4</v>
      </c>
      <c r="BG627" s="5">
        <f t="shared" si="776"/>
        <v>1.297059092041881E-4</v>
      </c>
      <c r="BH627" s="5">
        <f t="shared" si="777"/>
        <v>8.7769935420413308E-5</v>
      </c>
      <c r="BI627" s="5">
        <f t="shared" si="778"/>
        <v>4.751402067010701E-5</v>
      </c>
      <c r="BJ627" s="8">
        <f t="shared" si="779"/>
        <v>0.7068107609166967</v>
      </c>
      <c r="BK627" s="8">
        <f t="shared" si="780"/>
        <v>0.16703443376198532</v>
      </c>
      <c r="BL627" s="8">
        <f t="shared" si="781"/>
        <v>0.11430206926413072</v>
      </c>
      <c r="BM627" s="8">
        <f t="shared" si="782"/>
        <v>0.69957671910196062</v>
      </c>
      <c r="BN627" s="8">
        <f t="shared" si="783"/>
        <v>0.27951236877585334</v>
      </c>
    </row>
    <row r="628" spans="1:66" x14ac:dyDescent="0.25">
      <c r="A628" t="s">
        <v>196</v>
      </c>
      <c r="B628" t="s">
        <v>306</v>
      </c>
      <c r="C628" t="s">
        <v>201</v>
      </c>
      <c r="D628" t="s">
        <v>502</v>
      </c>
      <c r="E628">
        <f>VLOOKUP(A628,home!$A$2:$E$405,3,FALSE)</f>
        <v>1.59770114942529</v>
      </c>
      <c r="F628">
        <f>VLOOKUP(B628,home!$B$2:$E$405,3,FALSE)</f>
        <v>1.97</v>
      </c>
      <c r="G628">
        <f>VLOOKUP(C628,away!$B$2:$E$405,4,FALSE)</f>
        <v>0.67</v>
      </c>
      <c r="H628">
        <f>VLOOKUP(A628,away!$A$2:$E$405,3,FALSE)</f>
        <v>1.40996168582375</v>
      </c>
      <c r="I628">
        <f>VLOOKUP(C628,away!$B$2:$E$405,3,FALSE)</f>
        <v>1.03</v>
      </c>
      <c r="J628">
        <f>VLOOKUP(B628,home!$B$2:$E$405,4,FALSE)</f>
        <v>0.66</v>
      </c>
      <c r="K628" s="3">
        <f t="shared" si="728"/>
        <v>2.1088057471264405</v>
      </c>
      <c r="L628" s="3">
        <f t="shared" si="729"/>
        <v>0.95849195402298537</v>
      </c>
      <c r="M628" s="5">
        <f t="shared" si="730"/>
        <v>4.6546768336985352E-2</v>
      </c>
      <c r="N628" s="5">
        <f t="shared" si="731"/>
        <v>9.815809257919772E-2</v>
      </c>
      <c r="O628" s="5">
        <f t="shared" si="732"/>
        <v>4.4614702936772319E-2</v>
      </c>
      <c r="P628" s="5">
        <f t="shared" si="733"/>
        <v>9.4083741959404318E-2</v>
      </c>
      <c r="Q628" s="5">
        <f t="shared" si="734"/>
        <v>0.10349817487899071</v>
      </c>
      <c r="R628" s="5">
        <f t="shared" si="735"/>
        <v>2.1381416898010958E-2</v>
      </c>
      <c r="S628" s="5">
        <f t="shared" si="736"/>
        <v>4.7542239866147251E-2</v>
      </c>
      <c r="T628" s="5">
        <f t="shared" si="737"/>
        <v>9.9202167877576464E-2</v>
      </c>
      <c r="U628" s="5">
        <f t="shared" si="738"/>
        <v>4.5089254836231892E-2</v>
      </c>
      <c r="V628" s="5">
        <f t="shared" si="739"/>
        <v>1.0677318002582328E-2</v>
      </c>
      <c r="W628" s="5">
        <f t="shared" si="740"/>
        <v>7.2752515333971021E-2</v>
      </c>
      <c r="X628" s="5">
        <f t="shared" si="741"/>
        <v>6.9732700582545104E-2</v>
      </c>
      <c r="Y628" s="5">
        <f t="shared" si="742"/>
        <v>3.341911622033171E-2</v>
      </c>
      <c r="Z628" s="5">
        <f t="shared" si="743"/>
        <v>6.8313053541182011E-3</v>
      </c>
      <c r="AA628" s="5">
        <f t="shared" si="744"/>
        <v>1.4405895991140085E-2</v>
      </c>
      <c r="AB628" s="5">
        <f t="shared" si="745"/>
        <v>1.5189618129310984E-2</v>
      </c>
      <c r="AC628" s="5">
        <f t="shared" si="746"/>
        <v>1.3488611396455001E-3</v>
      </c>
      <c r="AD628" s="5">
        <f t="shared" si="747"/>
        <v>3.8355230613545649E-2</v>
      </c>
      <c r="AE628" s="5">
        <f t="shared" si="748"/>
        <v>3.6763179937779597E-2</v>
      </c>
      <c r="AF628" s="5">
        <f t="shared" si="749"/>
        <v>1.7618606087330489E-2</v>
      </c>
      <c r="AG628" s="5">
        <f t="shared" si="750"/>
        <v>5.6290973919355548E-3</v>
      </c>
      <c r="AH628" s="5">
        <f t="shared" si="751"/>
        <v>1.636937804349109E-3</v>
      </c>
      <c r="AI628" s="5">
        <f t="shared" si="752"/>
        <v>3.4519838494999375E-3</v>
      </c>
      <c r="AJ628" s="5">
        <f t="shared" si="753"/>
        <v>3.6397816904065617E-3</v>
      </c>
      <c r="AK628" s="5">
        <f t="shared" si="754"/>
        <v>2.5585308490049838E-3</v>
      </c>
      <c r="AL628" s="5">
        <f t="shared" si="755"/>
        <v>1.0905668250282184E-4</v>
      </c>
      <c r="AM628" s="5">
        <f t="shared" si="756"/>
        <v>1.6176746150041006E-2</v>
      </c>
      <c r="AN628" s="5">
        <f t="shared" si="757"/>
        <v>1.550528102708661E-2</v>
      </c>
      <c r="AO628" s="5">
        <f t="shared" si="758"/>
        <v>7.430843554663882E-3</v>
      </c>
      <c r="AP628" s="5">
        <f t="shared" si="759"/>
        <v>2.3741345862496304E-3</v>
      </c>
      <c r="AQ628" s="5">
        <f t="shared" si="760"/>
        <v>5.6889722467198995E-4</v>
      </c>
      <c r="AR628" s="5">
        <f t="shared" si="761"/>
        <v>3.1379834294093466E-4</v>
      </c>
      <c r="AS628" s="5">
        <f t="shared" si="762"/>
        <v>6.6173974903259664E-4</v>
      </c>
      <c r="AT628" s="5">
        <f t="shared" si="763"/>
        <v>6.9774029293097426E-4</v>
      </c>
      <c r="AU628" s="5">
        <f t="shared" si="764"/>
        <v>4.9046624657817504E-4</v>
      </c>
      <c r="AV628" s="5">
        <f t="shared" si="765"/>
        <v>2.5857450988889735E-4</v>
      </c>
      <c r="AW628" s="5">
        <f t="shared" si="766"/>
        <v>6.1231490284623049E-6</v>
      </c>
      <c r="AX628" s="5">
        <f t="shared" si="767"/>
        <v>5.6856025418353393E-3</v>
      </c>
      <c r="AY628" s="5">
        <f t="shared" si="768"/>
        <v>5.449604290121807E-3</v>
      </c>
      <c r="AZ628" s="5">
        <f t="shared" si="769"/>
        <v>2.6117009323454472E-3</v>
      </c>
      <c r="BA628" s="5">
        <f t="shared" si="770"/>
        <v>8.3443144332248024E-4</v>
      </c>
      <c r="BB628" s="5">
        <f t="shared" si="771"/>
        <v>1.9994895615209598E-4</v>
      </c>
      <c r="BC628" s="5">
        <f t="shared" si="772"/>
        <v>3.8329893137415749E-5</v>
      </c>
      <c r="BD628" s="5">
        <f t="shared" si="773"/>
        <v>5.012886448243854E-5</v>
      </c>
      <c r="BE628" s="5">
        <f t="shared" si="774"/>
        <v>1.0571203751748886E-4</v>
      </c>
      <c r="BF628" s="5">
        <f t="shared" si="775"/>
        <v>1.1146307612866324E-4</v>
      </c>
      <c r="BG628" s="5">
        <f t="shared" si="776"/>
        <v>7.83513251775057E-5</v>
      </c>
      <c r="BH628" s="5">
        <f t="shared" si="777"/>
        <v>4.1306931207324149E-5</v>
      </c>
      <c r="BI628" s="5">
        <f t="shared" si="778"/>
        <v>1.742165878523233E-5</v>
      </c>
      <c r="BJ628" s="8">
        <f t="shared" si="779"/>
        <v>0.6320044021028316</v>
      </c>
      <c r="BK628" s="8">
        <f t="shared" si="780"/>
        <v>0.20575759027738938</v>
      </c>
      <c r="BL628" s="8">
        <f t="shared" si="781"/>
        <v>0.15479482601939712</v>
      </c>
      <c r="BM628" s="8">
        <f t="shared" si="782"/>
        <v>0.58566174502328183</v>
      </c>
      <c r="BN628" s="8">
        <f t="shared" si="783"/>
        <v>0.40828289758936143</v>
      </c>
    </row>
    <row r="629" spans="1:66" x14ac:dyDescent="0.25">
      <c r="A629" t="s">
        <v>32</v>
      </c>
      <c r="B629" t="s">
        <v>211</v>
      </c>
      <c r="C629" t="s">
        <v>308</v>
      </c>
      <c r="D629" t="s">
        <v>502</v>
      </c>
      <c r="E629">
        <f>VLOOKUP(A629,home!$A$2:$E$405,3,FALSE)</f>
        <v>1.2380952380952399</v>
      </c>
      <c r="F629">
        <f>VLOOKUP(B629,home!$B$2:$E$405,3,FALSE)</f>
        <v>0.87</v>
      </c>
      <c r="G629">
        <f>VLOOKUP(C629,away!$B$2:$E$405,4,FALSE)</f>
        <v>1.27</v>
      </c>
      <c r="H629">
        <f>VLOOKUP(A629,away!$A$2:$E$405,3,FALSE)</f>
        <v>1.15079365079365</v>
      </c>
      <c r="I629">
        <f>VLOOKUP(C629,away!$B$2:$E$405,3,FALSE)</f>
        <v>0.52</v>
      </c>
      <c r="J629">
        <f>VLOOKUP(B629,home!$B$2:$E$405,4,FALSE)</f>
        <v>0.81</v>
      </c>
      <c r="K629" s="3">
        <f t="shared" si="728"/>
        <v>1.3679714285714306</v>
      </c>
      <c r="L629" s="3">
        <f t="shared" si="729"/>
        <v>0.48471428571428549</v>
      </c>
      <c r="M629" s="5">
        <f t="shared" si="730"/>
        <v>0.15681543878313575</v>
      </c>
      <c r="N629" s="5">
        <f t="shared" si="731"/>
        <v>0.21451903981422196</v>
      </c>
      <c r="O629" s="5">
        <f t="shared" si="732"/>
        <v>7.6010683398739912E-2</v>
      </c>
      <c r="P629" s="5">
        <f t="shared" si="733"/>
        <v>0.10398044315566497</v>
      </c>
      <c r="Q629" s="5">
        <f t="shared" si="734"/>
        <v>0.14672795867521643</v>
      </c>
      <c r="R629" s="5">
        <f t="shared" si="735"/>
        <v>1.8421732055137453E-2</v>
      </c>
      <c r="S629" s="5">
        <f t="shared" si="736"/>
        <v>1.7236715725740152E-2</v>
      </c>
      <c r="T629" s="5">
        <f t="shared" si="737"/>
        <v>7.1121137683572727E-2</v>
      </c>
      <c r="U629" s="5">
        <f t="shared" si="738"/>
        <v>2.52004031162265E-2</v>
      </c>
      <c r="V629" s="5">
        <f t="shared" si="739"/>
        <v>1.2699155939254415E-3</v>
      </c>
      <c r="W629" s="5">
        <f t="shared" si="740"/>
        <v>6.6906551746768572E-2</v>
      </c>
      <c r="X629" s="5">
        <f t="shared" si="741"/>
        <v>3.243056143954081E-2</v>
      </c>
      <c r="Y629" s="5">
        <f t="shared" si="742"/>
        <v>7.8597782117401354E-3</v>
      </c>
      <c r="Z629" s="5">
        <f t="shared" si="743"/>
        <v>2.9764255649086364E-3</v>
      </c>
      <c r="AA629" s="5">
        <f t="shared" si="744"/>
        <v>4.0716651320645949E-3</v>
      </c>
      <c r="AB629" s="5">
        <f t="shared" si="745"/>
        <v>2.7849607836874435E-3</v>
      </c>
      <c r="AC629" s="5">
        <f t="shared" si="746"/>
        <v>5.2628103477612362E-5</v>
      </c>
      <c r="AD629" s="5">
        <f t="shared" si="747"/>
        <v>2.2881562793453845E-2</v>
      </c>
      <c r="AE629" s="5">
        <f t="shared" si="748"/>
        <v>1.1091020365455551E-2</v>
      </c>
      <c r="AF629" s="5">
        <f t="shared" si="749"/>
        <v>2.6879880071421901E-3</v>
      </c>
      <c r="AG629" s="5">
        <f t="shared" si="750"/>
        <v>4.3430206229683085E-4</v>
      </c>
      <c r="AH629" s="5">
        <f t="shared" si="751"/>
        <v>3.6067899791910701E-4</v>
      </c>
      <c r="AI629" s="5">
        <f t="shared" si="752"/>
        <v>4.9339856403911287E-4</v>
      </c>
      <c r="AJ629" s="5">
        <f t="shared" si="753"/>
        <v>3.374775692518389E-4</v>
      </c>
      <c r="AK629" s="5">
        <f t="shared" si="754"/>
        <v>1.5388655750675072E-4</v>
      </c>
      <c r="AL629" s="5">
        <f t="shared" si="755"/>
        <v>1.3958558071854409E-6</v>
      </c>
      <c r="AM629" s="5">
        <f t="shared" si="756"/>
        <v>6.2602648285015891E-3</v>
      </c>
      <c r="AN629" s="5">
        <f t="shared" si="757"/>
        <v>3.0344397947294119E-3</v>
      </c>
      <c r="AO629" s="5">
        <f t="shared" si="758"/>
        <v>7.3541815882263489E-4</v>
      </c>
      <c r="AP629" s="5">
        <f t="shared" si="759"/>
        <v>1.1882256251834281E-4</v>
      </c>
      <c r="AQ629" s="5">
        <f t="shared" si="760"/>
        <v>1.439874837945489E-5</v>
      </c>
      <c r="AR629" s="5">
        <f t="shared" si="761"/>
        <v>3.4965252569700853E-5</v>
      </c>
      <c r="AS629" s="5">
        <f t="shared" si="762"/>
        <v>4.7831466508134562E-5</v>
      </c>
      <c r="AT629" s="5">
        <f t="shared" si="763"/>
        <v>3.2716039784899696E-5</v>
      </c>
      <c r="AU629" s="5">
        <f t="shared" si="764"/>
        <v>1.4918202560583002E-5</v>
      </c>
      <c r="AV629" s="5">
        <f t="shared" si="765"/>
        <v>5.1019187171296776E-6</v>
      </c>
      <c r="AW629" s="5">
        <f t="shared" si="766"/>
        <v>2.5709930543338136E-8</v>
      </c>
      <c r="AX629" s="5">
        <f t="shared" si="767"/>
        <v>1.4273105701134668E-3</v>
      </c>
      <c r="AY629" s="5">
        <f t="shared" si="768"/>
        <v>6.9183782348499867E-4</v>
      </c>
      <c r="AZ629" s="5">
        <f t="shared" si="769"/>
        <v>1.676718382203285E-4</v>
      </c>
      <c r="BA629" s="5">
        <f t="shared" si="770"/>
        <v>2.7090978432455926E-5</v>
      </c>
      <c r="BB629" s="5">
        <f t="shared" si="771"/>
        <v>3.2828460650472461E-6</v>
      </c>
      <c r="BC629" s="5">
        <f t="shared" si="772"/>
        <v>3.1824847710586585E-7</v>
      </c>
      <c r="BD629" s="5">
        <f t="shared" si="773"/>
        <v>2.8246929040236876E-6</v>
      </c>
      <c r="BE629" s="5">
        <f t="shared" si="774"/>
        <v>3.8640991871928674E-6</v>
      </c>
      <c r="BF629" s="5">
        <f t="shared" si="775"/>
        <v>2.6429886426229652E-6</v>
      </c>
      <c r="BG629" s="5">
        <f t="shared" si="776"/>
        <v>1.2051776497156686E-6</v>
      </c>
      <c r="BH629" s="5">
        <f t="shared" si="777"/>
        <v>4.1216214779097568E-7</v>
      </c>
      <c r="BI629" s="5">
        <f t="shared" si="778"/>
        <v>1.1276520842333801E-7</v>
      </c>
      <c r="BJ629" s="8">
        <f t="shared" si="779"/>
        <v>0.58914075719715397</v>
      </c>
      <c r="BK629" s="8">
        <f t="shared" si="780"/>
        <v>0.28004837504123603</v>
      </c>
      <c r="BL629" s="8">
        <f t="shared" si="781"/>
        <v>0.12798148094045297</v>
      </c>
      <c r="BM629" s="8">
        <f t="shared" si="782"/>
        <v>0.28297993074808053</v>
      </c>
      <c r="BN629" s="8">
        <f t="shared" si="783"/>
        <v>0.71647529588211634</v>
      </c>
    </row>
    <row r="630" spans="1:66" x14ac:dyDescent="0.25">
      <c r="A630" t="s">
        <v>32</v>
      </c>
      <c r="B630" t="s">
        <v>312</v>
      </c>
      <c r="C630" t="s">
        <v>311</v>
      </c>
      <c r="D630" t="s">
        <v>502</v>
      </c>
      <c r="E630">
        <f>VLOOKUP(A630,home!$A$2:$E$405,3,FALSE)</f>
        <v>1.2380952380952399</v>
      </c>
      <c r="F630">
        <f>VLOOKUP(B630,home!$B$2:$E$405,3,FALSE)</f>
        <v>0.63</v>
      </c>
      <c r="G630">
        <f>VLOOKUP(C630,away!$B$2:$E$405,4,FALSE)</f>
        <v>0.98</v>
      </c>
      <c r="H630">
        <f>VLOOKUP(A630,away!$A$2:$E$405,3,FALSE)</f>
        <v>1.15079365079365</v>
      </c>
      <c r="I630">
        <f>VLOOKUP(C630,away!$B$2:$E$405,3,FALSE)</f>
        <v>0.98</v>
      </c>
      <c r="J630">
        <f>VLOOKUP(B630,home!$B$2:$E$405,4,FALSE)</f>
        <v>1.06</v>
      </c>
      <c r="K630" s="3">
        <f t="shared" si="728"/>
        <v>0.76440000000000108</v>
      </c>
      <c r="L630" s="3">
        <f t="shared" si="729"/>
        <v>1.1954444444444439</v>
      </c>
      <c r="M630" s="5">
        <f t="shared" si="730"/>
        <v>0.14088033393526736</v>
      </c>
      <c r="N630" s="5">
        <f t="shared" si="731"/>
        <v>0.10768892726011853</v>
      </c>
      <c r="O630" s="5">
        <f t="shared" si="732"/>
        <v>0.16841461253439341</v>
      </c>
      <c r="P630" s="5">
        <f t="shared" si="733"/>
        <v>0.12873612982129051</v>
      </c>
      <c r="Q630" s="5">
        <f t="shared" si="734"/>
        <v>4.1158707998817344E-2</v>
      </c>
      <c r="R630" s="5">
        <f t="shared" si="735"/>
        <v>0.10066515645875213</v>
      </c>
      <c r="S630" s="5">
        <f t="shared" si="736"/>
        <v>2.9409695907200276E-2</v>
      </c>
      <c r="T630" s="5">
        <f t="shared" si="737"/>
        <v>4.9202948817697288E-2</v>
      </c>
      <c r="U630" s="5">
        <f t="shared" si="738"/>
        <v>7.6948445597070231E-2</v>
      </c>
      <c r="V630" s="5">
        <f t="shared" si="739"/>
        <v>2.98605705089136E-3</v>
      </c>
      <c r="W630" s="5">
        <f t="shared" si="740"/>
        <v>1.0487238798098677E-2</v>
      </c>
      <c r="X630" s="5">
        <f t="shared" si="741"/>
        <v>1.2536911358749288E-2</v>
      </c>
      <c r="Y630" s="5">
        <f t="shared" si="742"/>
        <v>7.4935905171546425E-3</v>
      </c>
      <c r="Z630" s="5">
        <f t="shared" si="743"/>
        <v>4.0113200679248631E-2</v>
      </c>
      <c r="AA630" s="5">
        <f t="shared" si="744"/>
        <v>3.06625305992177E-2</v>
      </c>
      <c r="AB630" s="5">
        <f t="shared" si="745"/>
        <v>1.1719219195021018E-2</v>
      </c>
      <c r="AC630" s="5">
        <f t="shared" si="746"/>
        <v>1.7054076029428402E-4</v>
      </c>
      <c r="AD630" s="5">
        <f t="shared" si="747"/>
        <v>2.0041113343166597E-3</v>
      </c>
      <c r="AE630" s="5">
        <f t="shared" si="748"/>
        <v>2.3958037606569924E-3</v>
      </c>
      <c r="AF630" s="5">
        <f t="shared" si="749"/>
        <v>1.4320251478282542E-3</v>
      </c>
      <c r="AG630" s="5">
        <f t="shared" si="750"/>
        <v>5.7063550242533972E-4</v>
      </c>
      <c r="AH630" s="5">
        <f t="shared" si="751"/>
        <v>1.1988275725223214E-2</v>
      </c>
      <c r="AI630" s="5">
        <f t="shared" si="752"/>
        <v>9.1638379643606393E-3</v>
      </c>
      <c r="AJ630" s="5">
        <f t="shared" si="753"/>
        <v>3.5024188699786401E-3</v>
      </c>
      <c r="AK630" s="5">
        <f t="shared" si="754"/>
        <v>8.9241632807055883E-4</v>
      </c>
      <c r="AL630" s="5">
        <f t="shared" si="755"/>
        <v>6.2335904079144182E-6</v>
      </c>
      <c r="AM630" s="5">
        <f t="shared" si="756"/>
        <v>3.0638854079033146E-4</v>
      </c>
      <c r="AN630" s="5">
        <f t="shared" si="757"/>
        <v>3.6627047892924162E-4</v>
      </c>
      <c r="AO630" s="5">
        <f t="shared" si="758"/>
        <v>2.1892800459998387E-4</v>
      </c>
      <c r="AP630" s="5">
        <f t="shared" si="759"/>
        <v>8.7238755610786079E-5</v>
      </c>
      <c r="AQ630" s="5">
        <f t="shared" si="760"/>
        <v>2.6072271433790189E-5</v>
      </c>
      <c r="AR630" s="5">
        <f t="shared" si="761"/>
        <v>2.8662635228372587E-3</v>
      </c>
      <c r="AS630" s="5">
        <f t="shared" si="762"/>
        <v>2.1909718368568038E-3</v>
      </c>
      <c r="AT630" s="5">
        <f t="shared" si="763"/>
        <v>8.3738943604667144E-4</v>
      </c>
      <c r="AU630" s="5">
        <f t="shared" si="764"/>
        <v>2.1336682830469221E-4</v>
      </c>
      <c r="AV630" s="5">
        <f t="shared" si="765"/>
        <v>4.0774400889026734E-5</v>
      </c>
      <c r="AW630" s="5">
        <f t="shared" si="766"/>
        <v>1.5822891070223894E-7</v>
      </c>
      <c r="AX630" s="5">
        <f t="shared" si="767"/>
        <v>3.9033900096688261E-5</v>
      </c>
      <c r="AY630" s="5">
        <f t="shared" si="768"/>
        <v>4.6662859015585424E-5</v>
      </c>
      <c r="AZ630" s="5">
        <f t="shared" si="769"/>
        <v>2.7891427786037968E-5</v>
      </c>
      <c r="BA630" s="5">
        <f t="shared" si="770"/>
        <v>1.1114217464814157E-5</v>
      </c>
      <c r="BB630" s="5">
        <f t="shared" si="771"/>
        <v>3.3216073806648728E-6</v>
      </c>
      <c r="BC630" s="5">
        <f t="shared" si="772"/>
        <v>7.9415941796829759E-7</v>
      </c>
      <c r="BD630" s="5">
        <f t="shared" si="773"/>
        <v>5.7107646744825979E-4</v>
      </c>
      <c r="BE630" s="5">
        <f t="shared" si="774"/>
        <v>4.3653085171745044E-4</v>
      </c>
      <c r="BF630" s="5">
        <f t="shared" si="775"/>
        <v>1.6684209152640974E-4</v>
      </c>
      <c r="BG630" s="5">
        <f t="shared" si="776"/>
        <v>4.251136492092927E-5</v>
      </c>
      <c r="BH630" s="5">
        <f t="shared" si="777"/>
        <v>8.1239218363895948E-6</v>
      </c>
      <c r="BI630" s="5">
        <f t="shared" si="778"/>
        <v>1.2419851703472434E-6</v>
      </c>
      <c r="BJ630" s="8">
        <f t="shared" si="779"/>
        <v>0.23610461671838889</v>
      </c>
      <c r="BK630" s="8">
        <f t="shared" si="780"/>
        <v>0.3022356539243673</v>
      </c>
      <c r="BL630" s="8">
        <f t="shared" si="781"/>
        <v>0.42133200597964188</v>
      </c>
      <c r="BM630" s="8">
        <f t="shared" si="782"/>
        <v>0.31219510466290251</v>
      </c>
      <c r="BN630" s="8">
        <f t="shared" si="783"/>
        <v>0.68754386800863942</v>
      </c>
    </row>
    <row r="631" spans="1:66" x14ac:dyDescent="0.25">
      <c r="A631" t="s">
        <v>32</v>
      </c>
      <c r="B631" t="s">
        <v>330</v>
      </c>
      <c r="C631" t="s">
        <v>36</v>
      </c>
      <c r="D631" t="s">
        <v>502</v>
      </c>
      <c r="E631">
        <f>VLOOKUP(A631,home!$A$2:$E$405,3,FALSE)</f>
        <v>1.2380952380952399</v>
      </c>
      <c r="F631">
        <f>VLOOKUP(B631,home!$B$2:$E$405,3,FALSE)</f>
        <v>1.1000000000000001</v>
      </c>
      <c r="G631">
        <f>VLOOKUP(C631,away!$B$2:$E$405,4,FALSE)</f>
        <v>0.57999999999999996</v>
      </c>
      <c r="H631">
        <f>VLOOKUP(A631,away!$A$2:$E$405,3,FALSE)</f>
        <v>1.15079365079365</v>
      </c>
      <c r="I631">
        <f>VLOOKUP(C631,away!$B$2:$E$405,3,FALSE)</f>
        <v>1.73</v>
      </c>
      <c r="J631">
        <f>VLOOKUP(B631,home!$B$2:$E$405,4,FALSE)</f>
        <v>0.93</v>
      </c>
      <c r="K631" s="3">
        <f t="shared" si="728"/>
        <v>0.789904761904763</v>
      </c>
      <c r="L631" s="3">
        <f t="shared" si="729"/>
        <v>1.8515119047619037</v>
      </c>
      <c r="M631" s="5">
        <f t="shared" si="730"/>
        <v>7.1260245999762842E-2</v>
      </c>
      <c r="N631" s="5">
        <f t="shared" si="731"/>
        <v>5.6288807649717498E-2</v>
      </c>
      <c r="O631" s="5">
        <f t="shared" si="732"/>
        <v>0.13193919380482272</v>
      </c>
      <c r="P631" s="5">
        <f t="shared" si="733"/>
        <v>0.10421939746830486</v>
      </c>
      <c r="Q631" s="5">
        <f t="shared" si="734"/>
        <v>2.2231398602226553E-2</v>
      </c>
      <c r="R631" s="5">
        <f t="shared" si="735"/>
        <v>0.12214349401715867</v>
      </c>
      <c r="S631" s="5">
        <f t="shared" si="736"/>
        <v>3.8105688018157634E-2</v>
      </c>
      <c r="T631" s="5">
        <f t="shared" si="737"/>
        <v>4.1161699171529606E-2</v>
      </c>
      <c r="U631" s="5">
        <f t="shared" si="738"/>
        <v>9.6481727559839553E-2</v>
      </c>
      <c r="V631" s="5">
        <f t="shared" si="739"/>
        <v>6.1922508119523403E-3</v>
      </c>
      <c r="W631" s="5">
        <f t="shared" si="740"/>
        <v>5.8535625399005501E-3</v>
      </c>
      <c r="X631" s="5">
        <f t="shared" si="741"/>
        <v>1.0837940727894194E-2</v>
      </c>
      <c r="Y631" s="5">
        <f t="shared" si="742"/>
        <v>1.0033288140399999E-2</v>
      </c>
      <c r="Z631" s="5">
        <f t="shared" si="743"/>
        <v>7.5383377753994549E-2</v>
      </c>
      <c r="AA631" s="5">
        <f t="shared" si="744"/>
        <v>5.9545689056345864E-2</v>
      </c>
      <c r="AB631" s="5">
        <f t="shared" si="745"/>
        <v>2.351771166825397E-2</v>
      </c>
      <c r="AC631" s="5">
        <f t="shared" si="746"/>
        <v>5.6601741926736555E-4</v>
      </c>
      <c r="AD631" s="5">
        <f t="shared" si="747"/>
        <v>1.1559392310936955E-3</v>
      </c>
      <c r="AE631" s="5">
        <f t="shared" si="748"/>
        <v>2.1402352475512984E-3</v>
      </c>
      <c r="AF631" s="5">
        <f t="shared" si="749"/>
        <v>1.9813355199161348E-3</v>
      </c>
      <c r="AG631" s="5">
        <f t="shared" si="750"/>
        <v>1.2228221008174468E-3</v>
      </c>
      <c r="AH631" s="5">
        <f t="shared" si="751"/>
        <v>3.4893305333171122E-2</v>
      </c>
      <c r="AI631" s="5">
        <f t="shared" si="752"/>
        <v>2.7562388041268728E-2</v>
      </c>
      <c r="AJ631" s="5">
        <f t="shared" si="753"/>
        <v>1.0885830781632532E-2</v>
      </c>
      <c r="AK631" s="5">
        <f t="shared" si="754"/>
        <v>2.8662565239003291E-3</v>
      </c>
      <c r="AL631" s="5">
        <f t="shared" si="755"/>
        <v>3.3112428151205723E-5</v>
      </c>
      <c r="AM631" s="5">
        <f t="shared" si="756"/>
        <v>1.8261638062268815E-4</v>
      </c>
      <c r="AN631" s="5">
        <f t="shared" si="757"/>
        <v>3.3811640272743811E-4</v>
      </c>
      <c r="AO631" s="5">
        <f t="shared" si="758"/>
        <v>3.1301327242256102E-4</v>
      </c>
      <c r="AP631" s="5">
        <f t="shared" si="759"/>
        <v>1.9318260007961756E-4</v>
      </c>
      <c r="AQ631" s="5">
        <f t="shared" si="760"/>
        <v>8.9419970960067399E-5</v>
      </c>
      <c r="AR631" s="5">
        <f t="shared" si="761"/>
        <v>1.292107404417168E-2</v>
      </c>
      <c r="AS631" s="5">
        <f t="shared" si="762"/>
        <v>1.0206417916415243E-2</v>
      </c>
      <c r="AT631" s="5">
        <f t="shared" si="763"/>
        <v>4.0310490570832453E-3</v>
      </c>
      <c r="AU631" s="5">
        <f t="shared" si="764"/>
        <v>1.0613816152205868E-3</v>
      </c>
      <c r="AV631" s="5">
        <f t="shared" si="765"/>
        <v>2.0959759801522754E-4</v>
      </c>
      <c r="AW631" s="5">
        <f t="shared" si="766"/>
        <v>1.3452090145132252E-6</v>
      </c>
      <c r="AX631" s="5">
        <f t="shared" si="767"/>
        <v>2.4041591442612329E-5</v>
      </c>
      <c r="AY631" s="5">
        <f t="shared" si="768"/>
        <v>4.4513292765418637E-5</v>
      </c>
      <c r="AZ631" s="5">
        <f t="shared" si="769"/>
        <v>4.1208445737662271E-5</v>
      </c>
      <c r="BA631" s="5">
        <f t="shared" si="770"/>
        <v>2.5432642620005545E-5</v>
      </c>
      <c r="BB631" s="5">
        <f t="shared" si="771"/>
        <v>1.1772210145123803E-5</v>
      </c>
      <c r="BC631" s="5">
        <f t="shared" si="772"/>
        <v>4.3592774458111189E-6</v>
      </c>
      <c r="BD631" s="5">
        <f t="shared" si="773"/>
        <v>3.9872537358489838E-3</v>
      </c>
      <c r="BE631" s="5">
        <f t="shared" si="774"/>
        <v>3.1495507128696679E-3</v>
      </c>
      <c r="BF631" s="5">
        <f t="shared" si="775"/>
        <v>1.2439225529781459E-3</v>
      </c>
      <c r="BG631" s="5">
        <f t="shared" si="776"/>
        <v>3.2752678267938915E-4</v>
      </c>
      <c r="BH631" s="5">
        <f t="shared" si="777"/>
        <v>6.4678741322448963E-5</v>
      </c>
      <c r="BI631" s="5">
        <f t="shared" si="778"/>
        <v>1.0218009152921765E-5</v>
      </c>
      <c r="BJ631" s="8">
        <f t="shared" si="779"/>
        <v>0.15417470501801597</v>
      </c>
      <c r="BK631" s="8">
        <f t="shared" si="780"/>
        <v>0.22042122543836171</v>
      </c>
      <c r="BL631" s="8">
        <f t="shared" si="781"/>
        <v>0.54704826755215108</v>
      </c>
      <c r="BM631" s="8">
        <f t="shared" si="782"/>
        <v>0.4889018701367791</v>
      </c>
      <c r="BN631" s="8">
        <f t="shared" si="783"/>
        <v>0.50808253754199306</v>
      </c>
    </row>
    <row r="632" spans="1:66" x14ac:dyDescent="0.25">
      <c r="A632" t="s">
        <v>32</v>
      </c>
      <c r="B632" t="s">
        <v>35</v>
      </c>
      <c r="C632" t="s">
        <v>209</v>
      </c>
      <c r="D632" t="s">
        <v>502</v>
      </c>
      <c r="E632">
        <f>VLOOKUP(A632,home!$A$2:$E$405,3,FALSE)</f>
        <v>1.2380952380952399</v>
      </c>
      <c r="F632">
        <f>VLOOKUP(B632,home!$B$2:$E$405,3,FALSE)</f>
        <v>1.62</v>
      </c>
      <c r="G632">
        <f>VLOOKUP(C632,away!$B$2:$E$405,4,FALSE)</f>
        <v>0.81</v>
      </c>
      <c r="H632">
        <f>VLOOKUP(A632,away!$A$2:$E$405,3,FALSE)</f>
        <v>1.15079365079365</v>
      </c>
      <c r="I632">
        <f>VLOOKUP(C632,away!$B$2:$E$405,3,FALSE)</f>
        <v>0.81</v>
      </c>
      <c r="J632">
        <f>VLOOKUP(B632,home!$B$2:$E$405,4,FALSE)</f>
        <v>0.74</v>
      </c>
      <c r="K632" s="3">
        <f t="shared" si="728"/>
        <v>1.6246285714285742</v>
      </c>
      <c r="L632" s="3">
        <f t="shared" si="729"/>
        <v>0.68978571428571389</v>
      </c>
      <c r="M632" s="5">
        <f t="shared" si="730"/>
        <v>9.8824049711778938E-2</v>
      </c>
      <c r="N632" s="5">
        <f t="shared" si="731"/>
        <v>0.16055237470603381</v>
      </c>
      <c r="O632" s="5">
        <f t="shared" si="732"/>
        <v>6.8167417719046317E-2</v>
      </c>
      <c r="P632" s="5">
        <f t="shared" si="733"/>
        <v>0.1107467344668691</v>
      </c>
      <c r="Q632" s="5">
        <f t="shared" si="734"/>
        <v>0.13041898757906445</v>
      </c>
      <c r="R632" s="5">
        <f t="shared" si="735"/>
        <v>2.3510455461172496E-2</v>
      </c>
      <c r="S632" s="5">
        <f t="shared" si="736"/>
        <v>3.1026959608631978E-2</v>
      </c>
      <c r="T632" s="5">
        <f t="shared" si="737"/>
        <v>8.9961154503644614E-2</v>
      </c>
      <c r="U632" s="5">
        <f t="shared" si="738"/>
        <v>3.8195757669519791E-2</v>
      </c>
      <c r="V632" s="5">
        <f t="shared" si="739"/>
        <v>3.8633583481764381E-3</v>
      </c>
      <c r="W632" s="5">
        <f t="shared" si="740"/>
        <v>7.0627471159245489E-2</v>
      </c>
      <c r="X632" s="5">
        <f t="shared" si="741"/>
        <v>4.8717820641773796E-2</v>
      </c>
      <c r="Y632" s="5">
        <f t="shared" si="742"/>
        <v>1.6802428354914616E-2</v>
      </c>
      <c r="Z632" s="5">
        <f t="shared" si="743"/>
        <v>5.4057254378224459E-3</v>
      </c>
      <c r="AA632" s="5">
        <f t="shared" si="744"/>
        <v>8.7822959955845843E-3</v>
      </c>
      <c r="AB632" s="5">
        <f t="shared" si="745"/>
        <v>7.1339844985847363E-3</v>
      </c>
      <c r="AC632" s="5">
        <f t="shared" si="746"/>
        <v>2.7059096595394684E-4</v>
      </c>
      <c r="AD632" s="5">
        <f t="shared" si="747"/>
        <v>2.8685851893264457E-2</v>
      </c>
      <c r="AE632" s="5">
        <f t="shared" si="748"/>
        <v>1.9787090838089619E-2</v>
      </c>
      <c r="AF632" s="5">
        <f t="shared" si="749"/>
        <v>6.824426293693976E-3</v>
      </c>
      <c r="AG632" s="5">
        <f t="shared" si="750"/>
        <v>1.5691305885286357E-3</v>
      </c>
      <c r="AH632" s="5">
        <f t="shared" si="751"/>
        <v>9.3219804559020205E-4</v>
      </c>
      <c r="AI632" s="5">
        <f t="shared" si="752"/>
        <v>1.5144755790957188E-3</v>
      </c>
      <c r="AJ632" s="5">
        <f t="shared" si="753"/>
        <v>1.2302301482648703E-3</v>
      </c>
      <c r="AK632" s="5">
        <f t="shared" si="754"/>
        <v>6.6622234943463981E-4</v>
      </c>
      <c r="AL632" s="5">
        <f t="shared" si="755"/>
        <v>1.2129462794951037E-5</v>
      </c>
      <c r="AM632" s="5">
        <f t="shared" si="756"/>
        <v>9.3207709163131737E-3</v>
      </c>
      <c r="AN632" s="5">
        <f t="shared" si="757"/>
        <v>6.4293346242025899E-3</v>
      </c>
      <c r="AO632" s="5">
        <f t="shared" si="758"/>
        <v>2.2174315880687276E-3</v>
      </c>
      <c r="AP632" s="5">
        <f t="shared" si="759"/>
        <v>5.0985087728523085E-4</v>
      </c>
      <c r="AQ632" s="5">
        <f t="shared" si="760"/>
        <v>8.7921962891847677E-5</v>
      </c>
      <c r="AR632" s="5">
        <f t="shared" si="761"/>
        <v>1.2860337894663682E-4</v>
      </c>
      <c r="AS632" s="5">
        <f t="shared" si="762"/>
        <v>2.0893272381896215E-4</v>
      </c>
      <c r="AT632" s="5">
        <f t="shared" si="763"/>
        <v>1.6971903631134069E-4</v>
      </c>
      <c r="AU632" s="5">
        <f t="shared" si="764"/>
        <v>9.1910131835575909E-5</v>
      </c>
      <c r="AV632" s="5">
        <f t="shared" si="765"/>
        <v>3.732995654596091E-5</v>
      </c>
      <c r="AW632" s="5">
        <f t="shared" si="766"/>
        <v>3.7757857955515403E-7</v>
      </c>
      <c r="AX632" s="5">
        <f t="shared" si="767"/>
        <v>2.5237984563971465E-3</v>
      </c>
      <c r="AY632" s="5">
        <f t="shared" si="768"/>
        <v>1.7408801209590876E-3</v>
      </c>
      <c r="AZ632" s="5">
        <f t="shared" si="769"/>
        <v>6.0041711886078201E-4</v>
      </c>
      <c r="BA632" s="5">
        <f t="shared" si="770"/>
        <v>1.3805305040091834E-4</v>
      </c>
      <c r="BB632" s="5">
        <f t="shared" si="771"/>
        <v>2.3806755495029772E-5</v>
      </c>
      <c r="BC632" s="5">
        <f t="shared" si="772"/>
        <v>3.2843119687928917E-6</v>
      </c>
      <c r="BD632" s="5">
        <f t="shared" si="773"/>
        <v>1.4784795601043704E-5</v>
      </c>
      <c r="BE632" s="5">
        <f t="shared" si="774"/>
        <v>2.4019801356187101E-5</v>
      </c>
      <c r="BF632" s="5">
        <f t="shared" si="775"/>
        <v>1.9511627781650191E-5</v>
      </c>
      <c r="BG632" s="5">
        <f t="shared" si="776"/>
        <v>1.0566382656382811E-5</v>
      </c>
      <c r="BH632" s="5">
        <f t="shared" si="777"/>
        <v>4.2916117900517176E-6</v>
      </c>
      <c r="BI632" s="5">
        <f t="shared" si="778"/>
        <v>1.394455026319549E-6</v>
      </c>
      <c r="BJ632" s="8">
        <f t="shared" si="779"/>
        <v>0.59754228634109696</v>
      </c>
      <c r="BK632" s="8">
        <f t="shared" si="780"/>
        <v>0.24648470268516443</v>
      </c>
      <c r="BL632" s="8">
        <f t="shared" si="781"/>
        <v>0.15084410136796347</v>
      </c>
      <c r="BM632" s="8">
        <f t="shared" si="782"/>
        <v>0.40631629364570249</v>
      </c>
      <c r="BN632" s="8">
        <f t="shared" si="783"/>
        <v>0.59222001964396509</v>
      </c>
    </row>
    <row r="633" spans="1:66" x14ac:dyDescent="0.25">
      <c r="A633" t="s">
        <v>340</v>
      </c>
      <c r="B633" t="s">
        <v>353</v>
      </c>
      <c r="C633" t="s">
        <v>390</v>
      </c>
      <c r="D633" t="s">
        <v>502</v>
      </c>
      <c r="E633">
        <f>VLOOKUP(A633,home!$A$2:$E$405,3,FALSE)</f>
        <v>1.35849056603774</v>
      </c>
      <c r="F633">
        <f>VLOOKUP(B633,home!$B$2:$E$405,3,FALSE)</f>
        <v>1.6</v>
      </c>
      <c r="G633">
        <f>VLOOKUP(C633,away!$B$2:$E$405,4,FALSE)</f>
        <v>1.26</v>
      </c>
      <c r="H633">
        <f>VLOOKUP(A633,away!$A$2:$E$405,3,FALSE)</f>
        <v>1.13836477987421</v>
      </c>
      <c r="I633">
        <f>VLOOKUP(C633,away!$B$2:$E$405,3,FALSE)</f>
        <v>0.69</v>
      </c>
      <c r="J633">
        <f>VLOOKUP(B633,home!$B$2:$E$405,4,FALSE)</f>
        <v>0.47</v>
      </c>
      <c r="K633" s="3">
        <f t="shared" si="728"/>
        <v>2.7387169811320837</v>
      </c>
      <c r="L633" s="3">
        <f t="shared" si="729"/>
        <v>0.36917169811320627</v>
      </c>
      <c r="M633" s="5">
        <f t="shared" si="730"/>
        <v>4.4695221741251359E-2</v>
      </c>
      <c r="N633" s="5">
        <f t="shared" si="731"/>
        <v>0.12240756275822902</v>
      </c>
      <c r="O633" s="5">
        <f t="shared" si="732"/>
        <v>1.650021090776406E-2</v>
      </c>
      <c r="P633" s="5">
        <f t="shared" si="733"/>
        <v>4.518940780535427E-2</v>
      </c>
      <c r="Q633" s="5">
        <f t="shared" si="734"/>
        <v>0.16761983537247652</v>
      </c>
      <c r="R633" s="5">
        <f t="shared" si="735"/>
        <v>3.0457054400226525E-3</v>
      </c>
      <c r="S633" s="5">
        <f t="shared" si="736"/>
        <v>1.1422264496306756E-2</v>
      </c>
      <c r="T633" s="5">
        <f t="shared" si="737"/>
        <v>6.1880499261913233E-2</v>
      </c>
      <c r="U633" s="5">
        <f t="shared" si="738"/>
        <v>8.3413252081164044E-3</v>
      </c>
      <c r="V633" s="5">
        <f t="shared" si="739"/>
        <v>1.283173130458253E-3</v>
      </c>
      <c r="W633" s="5">
        <f t="shared" si="740"/>
        <v>0.15302109650305526</v>
      </c>
      <c r="X633" s="5">
        <f t="shared" si="741"/>
        <v>5.6491058043177715E-2</v>
      </c>
      <c r="Y633" s="5">
        <f t="shared" si="742"/>
        <v>1.0427449913005806E-2</v>
      </c>
      <c r="Z633" s="5">
        <f t="shared" si="743"/>
        <v>3.7479608308193092E-4</v>
      </c>
      <c r="AA633" s="5">
        <f t="shared" si="744"/>
        <v>1.0264603971982757E-3</v>
      </c>
      <c r="AB633" s="5">
        <f t="shared" si="745"/>
        <v>1.4055922601332507E-3</v>
      </c>
      <c r="AC633" s="5">
        <f t="shared" si="746"/>
        <v>8.1085057331242008E-5</v>
      </c>
      <c r="AD633" s="5">
        <f t="shared" si="747"/>
        <v>0.10477036886609221</v>
      </c>
      <c r="AE633" s="5">
        <f t="shared" si="748"/>
        <v>3.8678254986242257E-2</v>
      </c>
      <c r="AF633" s="5">
        <f t="shared" si="749"/>
        <v>7.1394585366633193E-3</v>
      </c>
      <c r="AG633" s="5">
        <f t="shared" si="750"/>
        <v>8.7856201052960816E-4</v>
      </c>
      <c r="AH633" s="5">
        <f t="shared" si="751"/>
        <v>3.4591026609383691E-5</v>
      </c>
      <c r="AI633" s="5">
        <f t="shared" si="752"/>
        <v>9.4735031969910911E-5</v>
      </c>
      <c r="AJ633" s="5">
        <f t="shared" si="753"/>
        <v>1.2972622038204292E-4</v>
      </c>
      <c r="AK633" s="5">
        <f t="shared" si="754"/>
        <v>1.1842780088612799E-4</v>
      </c>
      <c r="AL633" s="5">
        <f t="shared" si="755"/>
        <v>3.279263939107097E-6</v>
      </c>
      <c r="AM633" s="5">
        <f t="shared" si="756"/>
        <v>5.7387277666607776E-2</v>
      </c>
      <c r="AN633" s="5">
        <f t="shared" si="757"/>
        <v>2.1185758746275669E-2</v>
      </c>
      <c r="AO633" s="5">
        <f t="shared" si="758"/>
        <v>3.9105912660896492E-3</v>
      </c>
      <c r="AP633" s="5">
        <f t="shared" si="759"/>
        <v>4.8122653944299642E-4</v>
      </c>
      <c r="AQ633" s="5">
        <f t="shared" si="760"/>
        <v>4.4413804685828201E-5</v>
      </c>
      <c r="AR633" s="5">
        <f t="shared" si="761"/>
        <v>2.5540056065730583E-6</v>
      </c>
      <c r="AS633" s="5">
        <f t="shared" si="762"/>
        <v>6.9946985246281828E-6</v>
      </c>
      <c r="AT633" s="5">
        <f t="shared" si="763"/>
        <v>9.5782498136493696E-6</v>
      </c>
      <c r="AU633" s="5">
        <f t="shared" si="764"/>
        <v>8.7440384713889143E-6</v>
      </c>
      <c r="AV633" s="5">
        <f t="shared" si="765"/>
        <v>5.9868616613162634E-6</v>
      </c>
      <c r="AW633" s="5">
        <f t="shared" si="766"/>
        <v>9.2097836109982261E-8</v>
      </c>
      <c r="AX633" s="5">
        <f t="shared" si="767"/>
        <v>2.61945853077468E-2</v>
      </c>
      <c r="AY633" s="5">
        <f t="shared" si="768"/>
        <v>9.6702995394321294E-3</v>
      </c>
      <c r="AZ633" s="5">
        <f t="shared" si="769"/>
        <v>1.7850004511177574E-3</v>
      </c>
      <c r="BA633" s="5">
        <f t="shared" si="770"/>
        <v>2.196572158906606E-4</v>
      </c>
      <c r="BB633" s="5">
        <f t="shared" si="771"/>
        <v>2.0272806848293583E-5</v>
      </c>
      <c r="BC633" s="5">
        <f t="shared" si="772"/>
        <v>1.4968293059411168E-6</v>
      </c>
      <c r="BD633" s="5">
        <f t="shared" si="773"/>
        <v>1.5714443112820407E-7</v>
      </c>
      <c r="BE633" s="5">
        <f t="shared" si="774"/>
        <v>4.3037412202115378E-7</v>
      </c>
      <c r="BF633" s="5">
        <f t="shared" si="775"/>
        <v>5.8933645810957274E-7</v>
      </c>
      <c r="BG633" s="5">
        <f t="shared" si="776"/>
        <v>5.3800858847497457E-7</v>
      </c>
      <c r="BH633" s="5">
        <f t="shared" si="777"/>
        <v>3.6836331431282907E-7</v>
      </c>
      <c r="BI633" s="5">
        <f t="shared" si="778"/>
        <v>2.0176857282692798E-7</v>
      </c>
      <c r="BJ633" s="8">
        <f t="shared" si="779"/>
        <v>0.84421472642482831</v>
      </c>
      <c r="BK633" s="8">
        <f t="shared" si="780"/>
        <v>0.11234473103407312</v>
      </c>
      <c r="BL633" s="8">
        <f t="shared" si="781"/>
        <v>3.0732917142646532E-2</v>
      </c>
      <c r="BM633" s="8">
        <f t="shared" si="782"/>
        <v>0.57853901921793593</v>
      </c>
      <c r="BN633" s="8">
        <f t="shared" si="783"/>
        <v>0.39945794402509788</v>
      </c>
    </row>
    <row r="634" spans="1:66" x14ac:dyDescent="0.25">
      <c r="A634" t="s">
        <v>340</v>
      </c>
      <c r="B634" t="s">
        <v>387</v>
      </c>
      <c r="C634" t="s">
        <v>377</v>
      </c>
      <c r="D634" t="s">
        <v>502</v>
      </c>
      <c r="E634">
        <f>VLOOKUP(A634,home!$A$2:$E$405,3,FALSE)</f>
        <v>1.35849056603774</v>
      </c>
      <c r="F634">
        <f>VLOOKUP(B634,home!$B$2:$E$405,3,FALSE)</f>
        <v>1.1000000000000001</v>
      </c>
      <c r="G634">
        <f>VLOOKUP(C634,away!$B$2:$E$405,4,FALSE)</f>
        <v>1.17</v>
      </c>
      <c r="H634">
        <f>VLOOKUP(A634,away!$A$2:$E$405,3,FALSE)</f>
        <v>1.13836477987421</v>
      </c>
      <c r="I634">
        <f>VLOOKUP(C634,away!$B$2:$E$405,3,FALSE)</f>
        <v>0.65</v>
      </c>
      <c r="J634">
        <f>VLOOKUP(B634,home!$B$2:$E$405,4,FALSE)</f>
        <v>1.1000000000000001</v>
      </c>
      <c r="K634" s="3">
        <f t="shared" si="728"/>
        <v>1.7483773584905715</v>
      </c>
      <c r="L634" s="3">
        <f t="shared" si="729"/>
        <v>0.81393081761006025</v>
      </c>
      <c r="M634" s="5">
        <f t="shared" si="730"/>
        <v>7.7126513257935916E-2</v>
      </c>
      <c r="N634" s="5">
        <f t="shared" si="731"/>
        <v>0.13484624951949806</v>
      </c>
      <c r="O634" s="5">
        <f t="shared" si="732"/>
        <v>6.2775645995444926E-2</v>
      </c>
      <c r="P634" s="5">
        <f t="shared" si="733"/>
        <v>0.10975551812305522</v>
      </c>
      <c r="Q634" s="5">
        <f t="shared" si="734"/>
        <v>0.11788106476863029</v>
      </c>
      <c r="R634" s="5">
        <f t="shared" si="735"/>
        <v>2.55475164355361E-2</v>
      </c>
      <c r="S634" s="5">
        <f t="shared" si="736"/>
        <v>3.9047122868674511E-2</v>
      </c>
      <c r="T634" s="5">
        <f t="shared" si="737"/>
        <v>9.5947031427875695E-2</v>
      </c>
      <c r="U634" s="5">
        <f t="shared" si="738"/>
        <v>4.4666699301557068E-2</v>
      </c>
      <c r="V634" s="5">
        <f t="shared" si="739"/>
        <v>6.1740365430978687E-3</v>
      </c>
      <c r="W634" s="5">
        <f t="shared" si="740"/>
        <v>6.8700194878744569E-2</v>
      </c>
      <c r="X634" s="5">
        <f t="shared" si="741"/>
        <v>5.5917205787627031E-2</v>
      </c>
      <c r="Y634" s="5">
        <f t="shared" si="742"/>
        <v>2.2756368512596634E-2</v>
      </c>
      <c r="Z634" s="5">
        <f t="shared" si="743"/>
        <v>6.9313036467607827E-3</v>
      </c>
      <c r="AA634" s="5">
        <f t="shared" si="744"/>
        <v>1.2118534360819682E-2</v>
      </c>
      <c r="AB634" s="5">
        <f t="shared" si="745"/>
        <v>1.0593885547273574E-2</v>
      </c>
      <c r="AC634" s="5">
        <f t="shared" si="746"/>
        <v>5.4912583808255011E-4</v>
      </c>
      <c r="AD634" s="5">
        <f t="shared" si="747"/>
        <v>3.0028466312471736E-2</v>
      </c>
      <c r="AE634" s="5">
        <f t="shared" si="748"/>
        <v>2.4441094137286269E-2</v>
      </c>
      <c r="AF634" s="5">
        <f t="shared" si="749"/>
        <v>9.9466798672229323E-3</v>
      </c>
      <c r="AG634" s="5">
        <f t="shared" si="750"/>
        <v>2.6986364256114288E-3</v>
      </c>
      <c r="AH634" s="5">
        <f t="shared" si="751"/>
        <v>1.410400411077899E-3</v>
      </c>
      <c r="AI634" s="5">
        <f t="shared" si="752"/>
        <v>2.465912145134393E-3</v>
      </c>
      <c r="AJ634" s="5">
        <f t="shared" si="753"/>
        <v>2.1556724812899454E-3</v>
      </c>
      <c r="AK634" s="5">
        <f t="shared" si="754"/>
        <v>1.2563096528695097E-3</v>
      </c>
      <c r="AL634" s="5">
        <f t="shared" si="755"/>
        <v>3.1257521351676439E-5</v>
      </c>
      <c r="AM634" s="5">
        <f t="shared" si="756"/>
        <v>1.0500218122184482E-2</v>
      </c>
      <c r="AN634" s="5">
        <f t="shared" si="757"/>
        <v>8.546451121273585E-3</v>
      </c>
      <c r="AO634" s="5">
        <f t="shared" si="758"/>
        <v>3.4781099744013132E-3</v>
      </c>
      <c r="AP634" s="5">
        <f t="shared" si="759"/>
        <v>9.4364696506738877E-4</v>
      </c>
      <c r="AQ634" s="5">
        <f t="shared" si="760"/>
        <v>1.9201583645313792E-4</v>
      </c>
      <c r="AR634" s="5">
        <f t="shared" si="761"/>
        <v>2.2959367194923995E-4</v>
      </c>
      <c r="AS634" s="5">
        <f t="shared" si="762"/>
        <v>4.0141637768876295E-4</v>
      </c>
      <c r="AT634" s="5">
        <f t="shared" si="763"/>
        <v>3.5091365303916659E-4</v>
      </c>
      <c r="AU634" s="5">
        <f t="shared" si="764"/>
        <v>2.0450982858629825E-4</v>
      </c>
      <c r="AV634" s="5">
        <f t="shared" si="765"/>
        <v>8.9390088472267947E-5</v>
      </c>
      <c r="AW634" s="5">
        <f t="shared" si="766"/>
        <v>1.2355909020555151E-6</v>
      </c>
      <c r="AX634" s="5">
        <f t="shared" si="767"/>
        <v>3.059723937339956E-3</v>
      </c>
      <c r="AY634" s="5">
        <f t="shared" si="768"/>
        <v>2.4904036059801827E-3</v>
      </c>
      <c r="AZ634" s="5">
        <f t="shared" si="769"/>
        <v>1.0135081215972464E-3</v>
      </c>
      <c r="BA634" s="5">
        <f t="shared" si="770"/>
        <v>2.7497516468869432E-4</v>
      </c>
      <c r="BB634" s="5">
        <f t="shared" si="771"/>
        <v>5.5952690154382485E-5</v>
      </c>
      <c r="BC634" s="5">
        <f t="shared" si="772"/>
        <v>9.1083237689677838E-6</v>
      </c>
      <c r="BD634" s="5">
        <f t="shared" si="773"/>
        <v>3.1145560854623453E-5</v>
      </c>
      <c r="BE634" s="5">
        <f t="shared" si="774"/>
        <v>5.4454193415713903E-5</v>
      </c>
      <c r="BF634" s="5">
        <f t="shared" si="775"/>
        <v>4.7603239421450288E-5</v>
      </c>
      <c r="BG634" s="5">
        <f t="shared" si="776"/>
        <v>2.774280866508982E-5</v>
      </c>
      <c r="BH634" s="5">
        <f t="shared" si="777"/>
        <v>1.2126224632744772E-5</v>
      </c>
      <c r="BI634" s="5">
        <f t="shared" si="778"/>
        <v>4.2402433183723179E-6</v>
      </c>
      <c r="BJ634" s="8">
        <f t="shared" si="779"/>
        <v>0.59372710550047414</v>
      </c>
      <c r="BK634" s="8">
        <f t="shared" si="780"/>
        <v>0.23517397775817792</v>
      </c>
      <c r="BL634" s="8">
        <f t="shared" si="781"/>
        <v>0.16444371222104689</v>
      </c>
      <c r="BM634" s="8">
        <f t="shared" si="782"/>
        <v>0.46985442301128078</v>
      </c>
      <c r="BN634" s="8">
        <f t="shared" si="783"/>
        <v>0.52793250810010051</v>
      </c>
    </row>
    <row r="635" spans="1:66" s="10" customFormat="1" x14ac:dyDescent="0.25">
      <c r="A635" t="s">
        <v>340</v>
      </c>
      <c r="B635" t="s">
        <v>418</v>
      </c>
      <c r="C635" t="s">
        <v>365</v>
      </c>
      <c r="D635" t="s">
        <v>502</v>
      </c>
      <c r="E635">
        <f>VLOOKUP(A635,home!$A$2:$E$405,3,FALSE)</f>
        <v>1.35849056603774</v>
      </c>
      <c r="F635">
        <f>VLOOKUP(B635,home!$B$2:$E$405,3,FALSE)</f>
        <v>1.21</v>
      </c>
      <c r="G635">
        <f>VLOOKUP(C635,away!$B$2:$E$405,4,FALSE)</f>
        <v>1.04</v>
      </c>
      <c r="H635">
        <f>VLOOKUP(A635,away!$A$2:$E$405,3,FALSE)</f>
        <v>1.13836477987421</v>
      </c>
      <c r="I635">
        <f>VLOOKUP(C635,away!$B$2:$E$405,3,FALSE)</f>
        <v>0.82</v>
      </c>
      <c r="J635">
        <f>VLOOKUP(B635,home!$B$2:$E$405,4,FALSE)</f>
        <v>1.03</v>
      </c>
      <c r="K635" s="3">
        <f t="shared" ref="K635:K638" si="784">E635*F635*G635</f>
        <v>1.7095245283018921</v>
      </c>
      <c r="L635" s="3">
        <f t="shared" ref="L635:L638" si="785">H635*I635*J635</f>
        <v>0.9614628930817577</v>
      </c>
      <c r="M635" s="5">
        <f t="shared" ref="M635:M638" si="786">_xlfn.POISSON.DIST(0,K635,FALSE) * _xlfn.POISSON.DIST(0,L635,FALSE)</f>
        <v>6.9183877930595092E-2</v>
      </c>
      <c r="N635" s="5">
        <f t="shared" ref="N635:N638" si="787">_xlfn.POISSON.DIST(1,K635,FALSE) * _xlfn.POISSON.DIST(0,L635,FALSE)</f>
        <v>0.11827153628539624</v>
      </c>
      <c r="O635" s="5">
        <f t="shared" ref="O635:O638" si="788">_xlfn.POISSON.DIST(0,K635,FALSE) * _xlfn.POISSON.DIST(1,L635,FALSE)</f>
        <v>6.6517731429765109E-2</v>
      </c>
      <c r="P635" s="5">
        <f t="shared" ref="P635:P638" si="789">_xlfn.POISSON.DIST(1,K635,FALSE) * _xlfn.POISSON.DIST(1,L635,FALSE)</f>
        <v>0.11371369344618114</v>
      </c>
      <c r="Q635" s="5">
        <f t="shared" ref="Q635:Q638" si="790">_xlfn.POISSON.DIST(2,K635,FALSE) * _xlfn.POISSON.DIST(0,L635,FALSE)</f>
        <v>0.10109404613991607</v>
      </c>
      <c r="R635" s="5">
        <f t="shared" ref="R635:R638" si="791">_xlfn.POISSON.DIST(0,K635,FALSE) * _xlfn.POISSON.DIST(2,L635,FALSE)</f>
        <v>3.1977165250848663E-2</v>
      </c>
      <c r="S635" s="5">
        <f t="shared" ref="S635:S638" si="792">_xlfn.POISSON.DIST(2,K635,FALSE) * _xlfn.POISSON.DIST(2,L635,FALSE)</f>
        <v>4.6726218824218624E-2</v>
      </c>
      <c r="T635" s="5">
        <f t="shared" ref="T635:T638" si="793">_xlfn.POISSON.DIST(2,K635,FALSE) * _xlfn.POISSON.DIST(1,L635,FALSE)</f>
        <v>9.7198174075024388E-2</v>
      </c>
      <c r="U635" s="5">
        <f t="shared" ref="U635:U638" si="794">_xlfn.POISSON.DIST(1,K635,FALSE) * _xlfn.POISSON.DIST(2,L635,FALSE)</f>
        <v>5.4665748341888712E-2</v>
      </c>
      <c r="V635" s="5">
        <f t="shared" ref="V635:V638" si="795">_xlfn.POISSON.DIST(3,K635,FALSE) * _xlfn.POISSON.DIST(3,L635,FALSE)</f>
        <v>8.5334764273754353E-3</v>
      </c>
      <c r="W635" s="5">
        <f t="shared" ref="W635:W638" si="796">_xlfn.POISSON.DIST(3,K635,FALSE) * _xlfn.POISSON.DIST(0,L635,FALSE)</f>
        <v>5.7607583847156571E-2</v>
      </c>
      <c r="X635" s="5">
        <f t="shared" ref="X635:X638" si="797">_xlfn.POISSON.DIST(3,K635,FALSE) * _xlfn.POISSON.DIST(1,L635,FALSE)</f>
        <v>5.5387554229137076E-2</v>
      </c>
      <c r="Y635" s="5">
        <f t="shared" ref="Y635:Y638" si="798">_xlfn.POISSON.DIST(3,K635,FALSE) * _xlfn.POISSON.DIST(2,L635,FALSE)</f>
        <v>2.6626539064934437E-2</v>
      </c>
      <c r="Z635" s="5">
        <f t="shared" ref="Z635:Z638" si="799">_xlfn.POISSON.DIST(0,K635,FALSE) * _xlfn.POISSON.DIST(3,L635,FALSE)</f>
        <v>1.0248285938211468E-2</v>
      </c>
      <c r="AA635" s="5">
        <f t="shared" ref="AA635:AA638" si="800">_xlfn.POISSON.DIST(1,K635,FALSE) * _xlfn.POISSON.DIST(3,L635,FALSE)</f>
        <v>1.7519696184423873E-2</v>
      </c>
      <c r="AB635" s="5">
        <f t="shared" ref="AB635:AB638" si="801">_xlfn.POISSON.DIST(2,K635,FALSE) * _xlfn.POISSON.DIST(3,L635,FALSE)</f>
        <v>1.4975175177834841E-2</v>
      </c>
      <c r="AC635" s="5">
        <f t="shared" ref="AC635:AC638" si="802">_xlfn.POISSON.DIST(4,K635,FALSE) * _xlfn.POISSON.DIST(4,L635,FALSE)</f>
        <v>8.7662504574607795E-4</v>
      </c>
      <c r="AD635" s="5">
        <f t="shared" ref="AD635:AD638" si="803">_xlfn.POISSON.DIST(4,K635,FALSE) * _xlfn.POISSON.DIST(0,L635,FALSE)</f>
        <v>2.4620394400730519E-2</v>
      </c>
      <c r="AE635" s="5">
        <f t="shared" ref="AE635:AE638" si="804">_xlfn.POISSON.DIST(4,K635,FALSE) * _xlfn.POISSON.DIST(1,L635,FALSE)</f>
        <v>2.3671595629340268E-2</v>
      </c>
      <c r="AF635" s="5">
        <f t="shared" ref="AF635:AF638" si="805">_xlfn.POISSON.DIST(4,K635,FALSE) * _xlfn.POISSON.DIST(2,L635,FALSE)</f>
        <v>1.1379680408823492E-2</v>
      </c>
      <c r="AG635" s="5">
        <f t="shared" ref="AG635:AG638" si="806">_xlfn.POISSON.DIST(4,K635,FALSE) * _xlfn.POISSON.DIST(3,L635,FALSE)</f>
        <v>3.647046816071078E-3</v>
      </c>
      <c r="AH635" s="5">
        <f t="shared" ref="AH635:AH638" si="807">_xlfn.POISSON.DIST(0,K635,FALSE) * _xlfn.POISSON.DIST(4,L635,FALSE)</f>
        <v>2.4633366618204734E-3</v>
      </c>
      <c r="AI635" s="5">
        <f t="shared" ref="AI635:AI638" si="808">_xlfn.POISSON.DIST(1,K635,FALSE) * _xlfn.POISSON.DIST(4,L635,FALSE)</f>
        <v>4.211134444847402E-3</v>
      </c>
      <c r="AJ635" s="5">
        <f t="shared" ref="AJ635:AJ638" si="809">_xlfn.POISSON.DIST(2,K635,FALSE) * _xlfn.POISSON.DIST(4,L635,FALSE)</f>
        <v>3.599518812721803E-3</v>
      </c>
      <c r="AK635" s="5">
        <f t="shared" ref="AK635:AK638" si="810">_xlfn.POISSON.DIST(3,K635,FALSE) * _xlfn.POISSON.DIST(4,L635,FALSE)</f>
        <v>2.0511552334773419E-3</v>
      </c>
      <c r="AL635" s="5">
        <f t="shared" ref="AL635:AL638" si="811">_xlfn.POISSON.DIST(5,K635,FALSE) * _xlfn.POISSON.DIST(5,L635,FALSE)</f>
        <v>5.7634393850669537E-5</v>
      </c>
      <c r="AM635" s="5">
        <f t="shared" ref="AM635:AM638" si="812">_xlfn.POISSON.DIST(5,K635,FALSE) * _xlfn.POISSON.DIST(0,L635,FALSE)</f>
        <v>8.417833624903075E-3</v>
      </c>
      <c r="AN635" s="5">
        <f t="shared" ref="AN635:AN638" si="813">_xlfn.POISSON.DIST(5,K635,FALSE) * _xlfn.POISSON.DIST(1,L635,FALSE)</f>
        <v>8.0934346704802079E-3</v>
      </c>
      <c r="AO635" s="5">
        <f t="shared" ref="AO635:AO638" si="814">_xlfn.POISSON.DIST(5,K635,FALSE) * _xlfn.POISSON.DIST(2,L635,FALSE)</f>
        <v>3.8907685566240513E-3</v>
      </c>
      <c r="AP635" s="5">
        <f t="shared" ref="AP635:AP638" si="815">_xlfn.POISSON.DIST(5,K635,FALSE) * _xlfn.POISSON.DIST(3,L635,FALSE)</f>
        <v>1.2469431975877651E-3</v>
      </c>
      <c r="AQ635" s="5">
        <f t="shared" ref="AQ635:AQ638" si="816">_xlfn.POISSON.DIST(5,K635,FALSE) * _xlfn.POISSON.DIST(4,L635,FALSE)</f>
        <v>2.997224035653376E-4</v>
      </c>
      <c r="AR635" s="5">
        <f t="shared" ref="AR635:AR638" si="817">_xlfn.POISSON.DIST(0,K635,FALSE) * _xlfn.POISSON.DIST(5,L635,FALSE)</f>
        <v>4.7368135870165442E-4</v>
      </c>
      <c r="AS635" s="5">
        <f t="shared" ref="AS635:AS638" si="818">_xlfn.POISSON.DIST(1,K635,FALSE) * _xlfn.POISSON.DIST(5,L635,FALSE)</f>
        <v>8.097699012998452E-4</v>
      </c>
      <c r="AT635" s="5">
        <f t="shared" ref="AT635:AT638" si="819">_xlfn.POISSON.DIST(2,K635,FALSE) * _xlfn.POISSON.DIST(5,L635,FALSE)</f>
        <v>6.9216075427634379E-4</v>
      </c>
      <c r="AU635" s="5">
        <f t="shared" ref="AU635:AU638" si="820">_xlfn.POISSON.DIST(3,K635,FALSE) * _xlfn.POISSON.DIST(5,L635,FALSE)</f>
        <v>3.9442192898778275E-4</v>
      </c>
      <c r="AV635" s="5">
        <f t="shared" ref="AV635:AV638" si="821">_xlfn.POISSON.DIST(4,K635,FALSE) * _xlfn.POISSON.DIST(5,L635,FALSE)</f>
        <v>1.6856849052619048E-4</v>
      </c>
      <c r="AW635" s="5">
        <f t="shared" ref="AW635:AW638" si="822">_xlfn.POISSON.DIST(6,K635,FALSE) * _xlfn.POISSON.DIST(6,L635,FALSE)</f>
        <v>2.6314013508185078E-6</v>
      </c>
      <c r="AX635" s="5">
        <f t="shared" ref="AX635:AX638" si="823">_xlfn.POISSON.DIST(6,K635,FALSE) * _xlfn.POISSON.DIST(0,L635,FALSE)</f>
        <v>2.3984155094893731E-3</v>
      </c>
      <c r="AY635" s="5">
        <f t="shared" ref="AY635:AY638" si="824">_xlfn.POISSON.DIST(6,K635,FALSE) * _xlfn.POISSON.DIST(1,L635,FALSE)</f>
        <v>2.3059875145658103E-3</v>
      </c>
      <c r="AZ635" s="5">
        <f t="shared" ref="AZ635:AZ638" si="825">_xlfn.POISSON.DIST(6,K635,FALSE) * _xlfn.POISSON.DIST(2,L635,FALSE)</f>
        <v>1.1085607135824277E-3</v>
      </c>
      <c r="BA635" s="5">
        <f t="shared" ref="BA635:BA638" si="826">_xlfn.POISSON.DIST(6,K635,FALSE) * _xlfn.POISSON.DIST(3,L635,FALSE)</f>
        <v>3.5527999694591293E-4</v>
      </c>
      <c r="BB635" s="5">
        <f t="shared" ref="BB635:BB638" si="827">_xlfn.POISSON.DIST(6,K635,FALSE) * _xlfn.POISSON.DIST(4,L635,FALSE)</f>
        <v>8.5397133429423877E-5</v>
      </c>
      <c r="BC635" s="5">
        <f t="shared" ref="BC635:BC638" si="828">_xlfn.POISSON.DIST(6,K635,FALSE) * _xlfn.POISSON.DIST(5,L635,FALSE)</f>
        <v>1.6421234993588554E-5</v>
      </c>
      <c r="BD635" s="5">
        <f t="shared" ref="BD635:BD638" si="829">_xlfn.POISSON.DIST(0,K635,FALSE) * _xlfn.POISSON.DIST(6,L635,FALSE)</f>
        <v>7.5904508256031727E-5</v>
      </c>
      <c r="BE635" s="5">
        <f t="shared" ref="BE635:BE638" si="830">_xlfn.POISSON.DIST(1,K635,FALSE) * _xlfn.POISSON.DIST(6,L635,FALSE)</f>
        <v>1.2976061867237972E-4</v>
      </c>
      <c r="BF635" s="5">
        <f t="shared" ref="BF635:BF638" si="831">_xlfn.POISSON.DIST(2,K635,FALSE) * _xlfn.POISSON.DIST(6,L635,FALSE)</f>
        <v>1.1091448021403081E-4</v>
      </c>
      <c r="BG635" s="5">
        <f t="shared" ref="BG635:BG638" si="832">_xlfn.POISSON.DIST(3,K635,FALSE) * _xlfn.POISSON.DIST(6,L635,FALSE)</f>
        <v>6.3203674823246854E-5</v>
      </c>
      <c r="BH635" s="5">
        <f t="shared" ref="BH635:BH638" si="833">_xlfn.POISSON.DIST(4,K635,FALSE) * _xlfn.POISSON.DIST(6,L635,FALSE)</f>
        <v>2.7012058097289324E-5</v>
      </c>
      <c r="BI635" s="5">
        <f t="shared" ref="BI635:BI638" si="834">_xlfn.POISSON.DIST(5,K635,FALSE) * _xlfn.POISSON.DIST(6,L635,FALSE)</f>
        <v>9.2355551754463633E-6</v>
      </c>
      <c r="BJ635" s="8">
        <f t="shared" ref="BJ635:BJ638" si="835">SUM(N635,Q635,T635,W635,X635,Y635,AD635,AE635,AF635,AG635,AM635,AN635,AO635,AP635,AQ635,AX635,AY635,AZ635,BA635,BB635,BC635)</f>
        <v>0.54772291545269725</v>
      </c>
      <c r="BK635" s="8">
        <f t="shared" ref="BK635:BK638" si="836">SUM(M635,P635,S635,V635,AC635,AL635,AY635)</f>
        <v>0.24139751358253284</v>
      </c>
      <c r="BL635" s="8">
        <f t="shared" ref="BL635:BL638" si="837">SUM(O635,R635,U635,AA635,AB635,AH635,AI635,AJ635,AK635,AR635,AS635,AT635,AU635,AV635,BD635,BE635,BF635,BG635,BH635,BI635)</f>
        <v>0.20093529486665845</v>
      </c>
      <c r="BM635" s="8">
        <f t="shared" ref="BM635:BM638" si="838">SUM(S635:BI635)</f>
        <v>0.49724260324418257</v>
      </c>
      <c r="BN635" s="8">
        <f t="shared" ref="BN635:BN638" si="839">SUM(M635:R635)</f>
        <v>0.50075805048270239</v>
      </c>
    </row>
    <row r="636" spans="1:66" x14ac:dyDescent="0.25">
      <c r="A636" t="s">
        <v>340</v>
      </c>
      <c r="B636" t="s">
        <v>354</v>
      </c>
      <c r="C636" t="s">
        <v>385</v>
      </c>
      <c r="D636" t="s">
        <v>502</v>
      </c>
      <c r="E636">
        <f>VLOOKUP(A636,home!$A$2:$E$405,3,FALSE)</f>
        <v>1.35849056603774</v>
      </c>
      <c r="F636">
        <f>VLOOKUP(B636,home!$B$2:$E$405,3,FALSE)</f>
        <v>1.93</v>
      </c>
      <c r="G636">
        <f>VLOOKUP(C636,away!$B$2:$E$405,4,FALSE)</f>
        <v>1.37</v>
      </c>
      <c r="H636">
        <f>VLOOKUP(A636,away!$A$2:$E$405,3,FALSE)</f>
        <v>1.13836477987421</v>
      </c>
      <c r="I636">
        <f>VLOOKUP(C636,away!$B$2:$E$405,3,FALSE)</f>
        <v>0.54</v>
      </c>
      <c r="J636">
        <f>VLOOKUP(B636,home!$B$2:$E$405,4,FALSE)</f>
        <v>0.88</v>
      </c>
      <c r="K636" s="3">
        <f t="shared" si="784"/>
        <v>3.5919849056603881</v>
      </c>
      <c r="L636" s="3">
        <f t="shared" si="785"/>
        <v>0.54095094339622463</v>
      </c>
      <c r="M636" s="5">
        <f t="shared" si="786"/>
        <v>1.6035731161042982E-2</v>
      </c>
      <c r="N636" s="5">
        <f t="shared" si="787"/>
        <v>5.760010428169432E-2</v>
      </c>
      <c r="O636" s="5">
        <f t="shared" si="788"/>
        <v>8.6745438996144366E-3</v>
      </c>
      <c r="P636" s="5">
        <f t="shared" si="789"/>
        <v>3.1158830750903459E-2</v>
      </c>
      <c r="Q636" s="5">
        <f t="shared" si="790"/>
        <v>0.10344935257215514</v>
      </c>
      <c r="R636" s="5">
        <f t="shared" si="791"/>
        <v>2.346251353014197E-3</v>
      </c>
      <c r="S636" s="5">
        <f t="shared" si="792"/>
        <v>1.5136084597783631E-2</v>
      </c>
      <c r="T636" s="5">
        <f t="shared" si="793"/>
        <v>5.5961024867635975E-2</v>
      </c>
      <c r="U636" s="5">
        <f t="shared" si="794"/>
        <v>8.4276994449122584E-3</v>
      </c>
      <c r="V636" s="5">
        <f t="shared" si="795"/>
        <v>3.2678598498240095E-3</v>
      </c>
      <c r="W636" s="5">
        <f t="shared" si="796"/>
        <v>0.12386283764650699</v>
      </c>
      <c r="X636" s="5">
        <f t="shared" si="797"/>
        <v>6.7003718876611357E-2</v>
      </c>
      <c r="Y636" s="5">
        <f t="shared" si="798"/>
        <v>1.8122862468679165E-2</v>
      </c>
      <c r="Z636" s="5">
        <f t="shared" si="799"/>
        <v>4.2306896095256613E-4</v>
      </c>
      <c r="AA636" s="5">
        <f t="shared" si="800"/>
        <v>1.5196573217950418E-3</v>
      </c>
      <c r="AB636" s="5">
        <f t="shared" si="801"/>
        <v>2.7292930808320405E-3</v>
      </c>
      <c r="AC636" s="5">
        <f t="shared" si="802"/>
        <v>3.9685862682124659E-4</v>
      </c>
      <c r="AD636" s="5">
        <f t="shared" si="803"/>
        <v>0.11122836079962908</v>
      </c>
      <c r="AE636" s="5">
        <f t="shared" si="804"/>
        <v>6.0169086706975003E-2</v>
      </c>
      <c r="AF636" s="5">
        <f t="shared" si="805"/>
        <v>1.6274262108713678E-2</v>
      </c>
      <c r="AG636" s="5">
        <f t="shared" si="806"/>
        <v>2.9345258135953659E-3</v>
      </c>
      <c r="AH636" s="5">
        <f t="shared" si="807"/>
        <v>5.7214888387237775E-5</v>
      </c>
      <c r="AI636" s="5">
        <f t="shared" si="808"/>
        <v>2.0551501546600191E-4</v>
      </c>
      <c r="AJ636" s="5">
        <f t="shared" si="809"/>
        <v>3.6910341672022004E-4</v>
      </c>
      <c r="AK636" s="5">
        <f t="shared" si="810"/>
        <v>4.4193796716223555E-4</v>
      </c>
      <c r="AL636" s="5">
        <f t="shared" si="811"/>
        <v>3.0845243440349388E-5</v>
      </c>
      <c r="AM636" s="5">
        <f t="shared" si="812"/>
        <v>7.9906118614723076E-2</v>
      </c>
      <c r="AN636" s="5">
        <f t="shared" si="813"/>
        <v>4.3225290247765072E-2</v>
      </c>
      <c r="AO636" s="5">
        <f t="shared" si="814"/>
        <v>1.169138076905207E-2</v>
      </c>
      <c r="AP636" s="5">
        <f t="shared" si="815"/>
        <v>2.1081544855410654E-3</v>
      </c>
      <c r="AQ636" s="5">
        <f t="shared" si="816"/>
        <v>2.8510203944460537E-4</v>
      </c>
      <c r="AR636" s="5">
        <f t="shared" si="817"/>
        <v>6.1900895698771949E-6</v>
      </c>
      <c r="AS636" s="5">
        <f t="shared" si="818"/>
        <v>2.2234708299684689E-5</v>
      </c>
      <c r="AT636" s="5">
        <f t="shared" si="819"/>
        <v>3.9933368297114579E-5</v>
      </c>
      <c r="AU636" s="5">
        <f t="shared" si="820"/>
        <v>4.7813352051804224E-5</v>
      </c>
      <c r="AV636" s="5">
        <f t="shared" si="821"/>
        <v>4.2936209714776723E-5</v>
      </c>
      <c r="AW636" s="5">
        <f t="shared" si="822"/>
        <v>1.6648614102540912E-6</v>
      </c>
      <c r="AX636" s="5">
        <f t="shared" si="823"/>
        <v>4.7836928655665641E-2</v>
      </c>
      <c r="AY636" s="5">
        <f t="shared" si="824"/>
        <v>2.5877431685460219E-2</v>
      </c>
      <c r="AZ636" s="5">
        <f t="shared" si="825"/>
        <v>6.9992105414605288E-3</v>
      </c>
      <c r="BA636" s="5">
        <f t="shared" si="826"/>
        <v>1.2620765151439579E-3</v>
      </c>
      <c r="BB636" s="5">
        <f t="shared" si="827"/>
        <v>1.7068037037633584E-4</v>
      </c>
      <c r="BC636" s="5">
        <f t="shared" si="828"/>
        <v>1.8465941474859184E-5</v>
      </c>
      <c r="BD636" s="5">
        <f t="shared" si="829"/>
        <v>5.5808913208869977E-7</v>
      </c>
      <c r="BE636" s="5">
        <f t="shared" si="830"/>
        <v>2.0046477384757166E-6</v>
      </c>
      <c r="BF636" s="5">
        <f t="shared" si="831"/>
        <v>3.6003322088855031E-6</v>
      </c>
      <c r="BG636" s="5">
        <f t="shared" si="832"/>
        <v>4.3107796498932179E-6</v>
      </c>
      <c r="BH636" s="5">
        <f t="shared" si="833"/>
        <v>3.8710638585111023E-6</v>
      </c>
      <c r="BI636" s="5">
        <f t="shared" si="834"/>
        <v>2.7809605897238682E-6</v>
      </c>
      <c r="BJ636" s="8">
        <f t="shared" si="835"/>
        <v>0.83598697600830363</v>
      </c>
      <c r="BK636" s="8">
        <f t="shared" si="836"/>
        <v>9.1903641915275905E-2</v>
      </c>
      <c r="BL636" s="8">
        <f t="shared" si="837"/>
        <v>2.4947449989014506E-2</v>
      </c>
      <c r="BM636" s="8">
        <f t="shared" si="838"/>
        <v>0.70812055603107216</v>
      </c>
      <c r="BN636" s="8">
        <f t="shared" si="839"/>
        <v>0.21926481401842451</v>
      </c>
    </row>
    <row r="637" spans="1:66" x14ac:dyDescent="0.25">
      <c r="A637" t="s">
        <v>40</v>
      </c>
      <c r="B637" t="s">
        <v>339</v>
      </c>
      <c r="C637" t="s">
        <v>236</v>
      </c>
      <c r="D637" t="s">
        <v>502</v>
      </c>
      <c r="E637">
        <f>VLOOKUP(A637,home!$A$2:$E$405,3,FALSE)</f>
        <v>1.4777777777777801</v>
      </c>
      <c r="F637">
        <f>VLOOKUP(B637,home!$B$2:$E$405,3,FALSE)</f>
        <v>1.5</v>
      </c>
      <c r="G637">
        <f>VLOOKUP(C637,away!$B$2:$E$405,4,FALSE)</f>
        <v>1.07</v>
      </c>
      <c r="H637">
        <f>VLOOKUP(A637,away!$A$2:$E$405,3,FALSE)</f>
        <v>1.18055555555556</v>
      </c>
      <c r="I637">
        <f>VLOOKUP(C637,away!$B$2:$E$405,3,FALSE)</f>
        <v>0.8</v>
      </c>
      <c r="J637">
        <f>VLOOKUP(B637,home!$B$2:$E$405,4,FALSE)</f>
        <v>0.85</v>
      </c>
      <c r="K637" s="3">
        <f t="shared" si="784"/>
        <v>2.3718333333333375</v>
      </c>
      <c r="L637" s="3">
        <f t="shared" si="785"/>
        <v>0.80277777777778081</v>
      </c>
      <c r="M637" s="5">
        <f t="shared" si="786"/>
        <v>4.1810360508385651E-2</v>
      </c>
      <c r="N637" s="5">
        <f t="shared" si="787"/>
        <v>9.9167206732472854E-2</v>
      </c>
      <c r="O637" s="5">
        <f t="shared" si="788"/>
        <v>3.3564428297009716E-2</v>
      </c>
      <c r="P637" s="5">
        <f t="shared" si="789"/>
        <v>7.9609229849124344E-2</v>
      </c>
      <c r="Q637" s="5">
        <f t="shared" si="790"/>
        <v>0.11760404325081868</v>
      </c>
      <c r="R637" s="5">
        <f t="shared" si="791"/>
        <v>1.347238858032756E-2</v>
      </c>
      <c r="S637" s="5">
        <f t="shared" si="792"/>
        <v>3.7895089877900072E-2</v>
      </c>
      <c r="T637" s="5">
        <f t="shared" si="793"/>
        <v>9.4409912498574236E-2</v>
      </c>
      <c r="U637" s="5">
        <f t="shared" si="794"/>
        <v>3.1954260314440305E-2</v>
      </c>
      <c r="V637" s="5">
        <f t="shared" si="795"/>
        <v>8.0171487629188964E-3</v>
      </c>
      <c r="W637" s="5">
        <f t="shared" si="796"/>
        <v>9.2979063305689086E-2</v>
      </c>
      <c r="X637" s="5">
        <f t="shared" si="797"/>
        <v>7.4641525820400678E-2</v>
      </c>
      <c r="Y637" s="5">
        <f t="shared" si="798"/>
        <v>2.9960279114022052E-2</v>
      </c>
      <c r="Z637" s="5">
        <f t="shared" si="799"/>
        <v>3.6051113886247043E-3</v>
      </c>
      <c r="AA637" s="5">
        <f t="shared" si="800"/>
        <v>8.5507233619197074E-3</v>
      </c>
      <c r="AB637" s="5">
        <f t="shared" si="801"/>
        <v>1.0140445346956633E-2</v>
      </c>
      <c r="AC637" s="5">
        <f t="shared" si="802"/>
        <v>9.5406830813176281E-4</v>
      </c>
      <c r="AD637" s="5">
        <f t="shared" si="803"/>
        <v>5.5132710412635968E-2</v>
      </c>
      <c r="AE637" s="5">
        <f t="shared" si="804"/>
        <v>4.4259314747921816E-2</v>
      </c>
      <c r="AF637" s="5">
        <f t="shared" si="805"/>
        <v>1.7765197169652018E-2</v>
      </c>
      <c r="AG637" s="5">
        <f t="shared" si="806"/>
        <v>4.7538351685457898E-3</v>
      </c>
      <c r="AH637" s="5">
        <f t="shared" si="807"/>
        <v>7.2352582730037733E-4</v>
      </c>
      <c r="AI637" s="5">
        <f t="shared" si="808"/>
        <v>1.7160826747186144E-3</v>
      </c>
      <c r="AJ637" s="5">
        <f t="shared" si="809"/>
        <v>2.035131045326721E-3</v>
      </c>
      <c r="AK637" s="5">
        <f t="shared" si="810"/>
        <v>1.6089972170024787E-3</v>
      </c>
      <c r="AL637" s="5">
        <f t="shared" si="811"/>
        <v>7.2663944831179731E-5</v>
      </c>
      <c r="AM637" s="5">
        <f t="shared" si="812"/>
        <v>2.6153120062740818E-2</v>
      </c>
      <c r="AN637" s="5">
        <f t="shared" si="813"/>
        <v>2.0995143605922566E-2</v>
      </c>
      <c r="AO637" s="5">
        <f t="shared" si="814"/>
        <v>8.4272173640439502E-3</v>
      </c>
      <c r="AP637" s="5">
        <f t="shared" si="815"/>
        <v>2.2550609427858439E-3</v>
      </c>
      <c r="AQ637" s="5">
        <f t="shared" si="816"/>
        <v>4.5257820310077169E-4</v>
      </c>
      <c r="AR637" s="5">
        <f t="shared" si="817"/>
        <v>1.1616609116100547E-4</v>
      </c>
      <c r="AS637" s="5">
        <f t="shared" si="818"/>
        <v>2.7552660721871195E-4</v>
      </c>
      <c r="AT637" s="5">
        <f t="shared" si="819"/>
        <v>3.2675159561079144E-4</v>
      </c>
      <c r="AU637" s="5">
        <f t="shared" si="820"/>
        <v>2.5833344206317678E-4</v>
      </c>
      <c r="AV637" s="5">
        <f t="shared" si="821"/>
        <v>1.5318096725004473E-4</v>
      </c>
      <c r="AW637" s="5">
        <f t="shared" si="822"/>
        <v>3.8432265056576531E-6</v>
      </c>
      <c r="AX637" s="5">
        <f t="shared" si="823"/>
        <v>1.033847365591291E-2</v>
      </c>
      <c r="AY637" s="5">
        <f t="shared" si="824"/>
        <v>8.299496907107894E-3</v>
      </c>
      <c r="AZ637" s="5">
        <f t="shared" si="825"/>
        <v>3.3313258418808203E-3</v>
      </c>
      <c r="BA637" s="5">
        <f t="shared" si="826"/>
        <v>8.9143811879959336E-4</v>
      </c>
      <c r="BB637" s="5">
        <f t="shared" si="827"/>
        <v>1.7890667800908572E-4</v>
      </c>
      <c r="BC637" s="5">
        <f t="shared" si="828"/>
        <v>2.8724461080347762E-5</v>
      </c>
      <c r="BD637" s="5">
        <f t="shared" si="829"/>
        <v>1.5542592752560507E-5</v>
      </c>
      <c r="BE637" s="5">
        <f t="shared" si="830"/>
        <v>3.6864439576948156E-5</v>
      </c>
      <c r="BF637" s="5">
        <f t="shared" si="831"/>
        <v>4.3718153301629194E-5</v>
      </c>
      <c r="BG637" s="5">
        <f t="shared" si="832"/>
        <v>3.4564057757527009E-5</v>
      </c>
      <c r="BH637" s="5">
        <f t="shared" si="833"/>
        <v>2.0495046081140314E-5</v>
      </c>
      <c r="BI637" s="5">
        <f t="shared" si="834"/>
        <v>9.722166692690285E-6</v>
      </c>
      <c r="BJ637" s="8">
        <f t="shared" si="835"/>
        <v>0.71202457406211761</v>
      </c>
      <c r="BK637" s="8">
        <f t="shared" si="836"/>
        <v>0.17665805815839983</v>
      </c>
      <c r="BL637" s="8">
        <f t="shared" si="837"/>
        <v>0.10505684782446835</v>
      </c>
      <c r="BM637" s="8">
        <f t="shared" si="838"/>
        <v>0.6038212805348695</v>
      </c>
      <c r="BN637" s="8">
        <f t="shared" si="839"/>
        <v>0.38522765721813879</v>
      </c>
    </row>
    <row r="638" spans="1:66" x14ac:dyDescent="0.25">
      <c r="A638" t="s">
        <v>40</v>
      </c>
      <c r="B638" t="s">
        <v>334</v>
      </c>
      <c r="C638" t="s">
        <v>234</v>
      </c>
      <c r="D638" t="s">
        <v>502</v>
      </c>
      <c r="E638">
        <f>VLOOKUP(A638,home!$A$2:$E$405,3,FALSE)</f>
        <v>1.4777777777777801</v>
      </c>
      <c r="F638">
        <f>VLOOKUP(B638,home!$B$2:$E$405,3,FALSE)</f>
        <v>0.75</v>
      </c>
      <c r="G638">
        <f>VLOOKUP(C638,away!$B$2:$E$405,4,FALSE)</f>
        <v>1.03</v>
      </c>
      <c r="H638">
        <f>VLOOKUP(A638,away!$A$2:$E$405,3,FALSE)</f>
        <v>1.18055555555556</v>
      </c>
      <c r="I638">
        <f>VLOOKUP(C638,away!$B$2:$E$405,3,FALSE)</f>
        <v>0.52</v>
      </c>
      <c r="J638">
        <f>VLOOKUP(B638,home!$B$2:$E$405,4,FALSE)</f>
        <v>1.1299999999999999</v>
      </c>
      <c r="K638" s="3">
        <f t="shared" si="784"/>
        <v>1.1415833333333352</v>
      </c>
      <c r="L638" s="3">
        <f t="shared" si="785"/>
        <v>0.69369444444444706</v>
      </c>
      <c r="M638" s="5">
        <f t="shared" si="786"/>
        <v>0.15956917084165101</v>
      </c>
      <c r="N638" s="5">
        <f t="shared" si="787"/>
        <v>0.18216150594664837</v>
      </c>
      <c r="O638" s="5">
        <f t="shared" si="788"/>
        <v>0.11069224731746015</v>
      </c>
      <c r="P638" s="5">
        <f t="shared" si="789"/>
        <v>0.12636442466682407</v>
      </c>
      <c r="Q638" s="5">
        <f t="shared" si="790"/>
        <v>0.10397626958179755</v>
      </c>
      <c r="R638" s="5">
        <f t="shared" si="791"/>
        <v>3.8393298503596428E-2</v>
      </c>
      <c r="S638" s="5">
        <f t="shared" si="792"/>
        <v>2.5017313396369232E-2</v>
      </c>
      <c r="T638" s="5">
        <f t="shared" si="793"/>
        <v>7.2127760562951101E-2</v>
      </c>
      <c r="U638" s="5">
        <f t="shared" si="794"/>
        <v>4.3829149683397357E-2</v>
      </c>
      <c r="V638" s="5">
        <f t="shared" si="795"/>
        <v>2.2012734507879991E-3</v>
      </c>
      <c r="W638" s="5">
        <f t="shared" si="796"/>
        <v>3.9565858805584622E-2</v>
      </c>
      <c r="X638" s="5">
        <f t="shared" si="797"/>
        <v>2.7446616443107454E-2</v>
      </c>
      <c r="Y638" s="5">
        <f t="shared" si="798"/>
        <v>9.5197826726906264E-3</v>
      </c>
      <c r="Z638" s="5">
        <f t="shared" si="799"/>
        <v>8.877739291947382E-3</v>
      </c>
      <c r="AA638" s="5">
        <f t="shared" si="800"/>
        <v>1.0134679213365614E-2</v>
      </c>
      <c r="AB638" s="5">
        <f t="shared" si="801"/>
        <v>5.784790439328993E-3</v>
      </c>
      <c r="AC638" s="5">
        <f t="shared" si="802"/>
        <v>1.0895065588014481E-4</v>
      </c>
      <c r="AD638" s="5">
        <f t="shared" si="803"/>
        <v>1.1291931245368852E-2</v>
      </c>
      <c r="AE638" s="5">
        <f t="shared" si="804"/>
        <v>7.8331499719610388E-3</v>
      </c>
      <c r="AF638" s="5">
        <f t="shared" si="805"/>
        <v>2.7169063090247744E-3</v>
      </c>
      <c r="AG638" s="5">
        <f t="shared" si="806"/>
        <v>6.2823427088218471E-4</v>
      </c>
      <c r="AH638" s="5">
        <f t="shared" si="807"/>
        <v>1.539609606512519E-3</v>
      </c>
      <c r="AI638" s="5">
        <f t="shared" si="808"/>
        <v>1.7575926666345857E-3</v>
      </c>
      <c r="AJ638" s="5">
        <f t="shared" si="809"/>
        <v>1.0032192475094683E-3</v>
      </c>
      <c r="AK638" s="5">
        <f t="shared" si="810"/>
        <v>3.8175279087867284E-4</v>
      </c>
      <c r="AL638" s="5">
        <f t="shared" si="811"/>
        <v>3.4511646265380035E-6</v>
      </c>
      <c r="AM638" s="5">
        <f t="shared" si="812"/>
        <v>2.5781361021718014E-3</v>
      </c>
      <c r="AN638" s="5">
        <f t="shared" si="813"/>
        <v>1.7884386910982399E-3</v>
      </c>
      <c r="AO638" s="5">
        <f t="shared" si="814"/>
        <v>6.2031499212217387E-4</v>
      </c>
      <c r="AP638" s="5">
        <f t="shared" si="815"/>
        <v>1.4343635461358433E-4</v>
      </c>
      <c r="AQ638" s="5">
        <f t="shared" si="816"/>
        <v>2.4875250581701759E-5</v>
      </c>
      <c r="AR638" s="5">
        <f t="shared" si="817"/>
        <v>2.1360372613020721E-4</v>
      </c>
      <c r="AS638" s="5">
        <f t="shared" si="818"/>
        <v>2.4384645368814273E-4</v>
      </c>
      <c r="AT638" s="5">
        <f t="shared" si="819"/>
        <v>1.3918552371141143E-4</v>
      </c>
      <c r="AU638" s="5">
        <f t="shared" si="820"/>
        <v>5.2963958036739649E-5</v>
      </c>
      <c r="AV638" s="5">
        <f t="shared" si="821"/>
        <v>1.5115692940527043E-5</v>
      </c>
      <c r="AW638" s="5">
        <f t="shared" si="822"/>
        <v>7.5916995425649315E-8</v>
      </c>
      <c r="AX638" s="5">
        <f t="shared" si="823"/>
        <v>4.9052620088404987E-4</v>
      </c>
      <c r="AY638" s="5">
        <f t="shared" si="824"/>
        <v>3.4027530040770622E-4</v>
      </c>
      <c r="AZ638" s="5">
        <f t="shared" si="825"/>
        <v>1.1802354273724555E-4</v>
      </c>
      <c r="BA638" s="5">
        <f t="shared" si="826"/>
        <v>2.7290758636826337E-5</v>
      </c>
      <c r="BB638" s="5">
        <f t="shared" si="827"/>
        <v>4.7328619127601832E-6</v>
      </c>
      <c r="BC638" s="5">
        <f t="shared" si="828"/>
        <v>6.5663200304089203E-7</v>
      </c>
      <c r="BD638" s="5">
        <f t="shared" si="829"/>
        <v>2.4695953021526309E-5</v>
      </c>
      <c r="BE638" s="5">
        <f t="shared" si="830"/>
        <v>2.8192488370157452E-5</v>
      </c>
      <c r="BF638" s="5">
        <f t="shared" si="831"/>
        <v>1.6092037424282821E-5</v>
      </c>
      <c r="BG638" s="5">
        <f t="shared" si="832"/>
        <v>6.1234672409791841E-6</v>
      </c>
      <c r="BH638" s="5">
        <f t="shared" si="833"/>
        <v>1.7476120361286256E-6</v>
      </c>
      <c r="BI638" s="5">
        <f t="shared" si="834"/>
        <v>3.9900895471543451E-7</v>
      </c>
      <c r="BJ638" s="8">
        <f t="shared" si="835"/>
        <v>0.46340472249718573</v>
      </c>
      <c r="BK638" s="8">
        <f t="shared" si="836"/>
        <v>0.3136048594765467</v>
      </c>
      <c r="BL638" s="8">
        <f t="shared" si="837"/>
        <v>0.21425830539023863</v>
      </c>
      <c r="BM638" s="8">
        <f t="shared" si="838"/>
        <v>0.27864851041452848</v>
      </c>
      <c r="BN638" s="8">
        <f t="shared" si="839"/>
        <v>0.72115691685797756</v>
      </c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4:66" x14ac:dyDescent="0.25">
      <c r="D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4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4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4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4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4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4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4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4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4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4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4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4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4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4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4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4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4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4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4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4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4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4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4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4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4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4:66" x14ac:dyDescent="0.25">
      <c r="D731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4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4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4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4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4:66" x14ac:dyDescent="0.25">
      <c r="D736"/>
      <c r="K736" s="3"/>
      <c r="L736" s="3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8"/>
      <c r="BK736" s="8"/>
      <c r="BL736" s="8"/>
      <c r="BM736" s="8"/>
      <c r="BN736" s="8"/>
    </row>
    <row r="737" spans="4:66" x14ac:dyDescent="0.25">
      <c r="D737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4:66" x14ac:dyDescent="0.25">
      <c r="D738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4:66" x14ac:dyDescent="0.25">
      <c r="D739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4:66" x14ac:dyDescent="0.25">
      <c r="D740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4:66" x14ac:dyDescent="0.25">
      <c r="D74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4:66" x14ac:dyDescent="0.25">
      <c r="D742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4:66" x14ac:dyDescent="0.25">
      <c r="D743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4:66" x14ac:dyDescent="0.25">
      <c r="D744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4:66" x14ac:dyDescent="0.25">
      <c r="D745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4:66" x14ac:dyDescent="0.25">
      <c r="D746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4:66" x14ac:dyDescent="0.25">
      <c r="D747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4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4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4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4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4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4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4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4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4:66" x14ac:dyDescent="0.25">
      <c r="D773" s="11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4:66" x14ac:dyDescent="0.25">
      <c r="D774" s="11"/>
      <c r="K774" s="3"/>
      <c r="L774" s="3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8"/>
      <c r="BK774" s="8"/>
      <c r="BL774" s="8"/>
      <c r="BM774" s="8"/>
      <c r="BN774" s="8"/>
    </row>
    <row r="775" spans="4:66" x14ac:dyDescent="0.25">
      <c r="D775" s="11"/>
      <c r="K775" s="3"/>
      <c r="L775" s="3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8"/>
      <c r="BK775" s="8"/>
      <c r="BL775" s="8"/>
      <c r="BM775" s="8"/>
      <c r="BN775" s="8"/>
    </row>
    <row r="776" spans="4:66" x14ac:dyDescent="0.25">
      <c r="D776" s="11"/>
      <c r="K776" s="3"/>
      <c r="L776" s="3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8"/>
      <c r="BK776" s="8"/>
      <c r="BL776" s="8"/>
      <c r="BM776" s="8"/>
      <c r="BN776" s="8"/>
    </row>
    <row r="777" spans="4:66" x14ac:dyDescent="0.25">
      <c r="D777" s="11"/>
      <c r="K777" s="3"/>
      <c r="L777" s="3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8"/>
      <c r="BK777" s="8"/>
      <c r="BL777" s="8"/>
      <c r="BM777" s="8"/>
      <c r="BN777" s="8"/>
    </row>
    <row r="778" spans="4:66" x14ac:dyDescent="0.25">
      <c r="D778" s="11"/>
      <c r="K778" s="3"/>
      <c r="L778" s="3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8"/>
      <c r="BK778" s="8"/>
      <c r="BL778" s="8"/>
      <c r="BM778" s="8"/>
      <c r="BN778" s="8"/>
    </row>
    <row r="779" spans="4:66" x14ac:dyDescent="0.25">
      <c r="D779" s="11"/>
      <c r="K779" s="3"/>
      <c r="L779" s="3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8"/>
      <c r="BK779" s="8"/>
      <c r="BL779" s="8"/>
      <c r="BM779" s="8"/>
      <c r="BN779" s="8"/>
    </row>
    <row r="780" spans="4:66" x14ac:dyDescent="0.25">
      <c r="D780" s="11"/>
      <c r="K780" s="3"/>
      <c r="L780" s="3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8"/>
      <c r="BK780" s="8"/>
      <c r="BL780" s="8"/>
      <c r="BM780" s="8"/>
      <c r="BN780" s="8"/>
    </row>
    <row r="781" spans="4:66" x14ac:dyDescent="0.25">
      <c r="D781" s="11"/>
      <c r="K781" s="3"/>
      <c r="L781" s="3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8"/>
      <c r="BK781" s="8"/>
      <c r="BL781" s="8"/>
      <c r="BM781" s="8"/>
      <c r="BN781" s="8"/>
    </row>
    <row r="782" spans="4:66" x14ac:dyDescent="0.25">
      <c r="D782" s="11"/>
      <c r="K782" s="3"/>
      <c r="L782" s="3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8"/>
      <c r="BK782" s="8"/>
      <c r="BL782" s="8"/>
      <c r="BM782" s="8"/>
      <c r="BN782" s="8"/>
    </row>
    <row r="783" spans="4:66" x14ac:dyDescent="0.25">
      <c r="D783" s="11"/>
      <c r="K783" s="3"/>
      <c r="L783" s="3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8"/>
      <c r="BK783" s="8"/>
      <c r="BL783" s="8"/>
      <c r="BM783" s="8"/>
      <c r="BN783" s="8"/>
    </row>
    <row r="784" spans="4:66" x14ac:dyDescent="0.25">
      <c r="D784" s="11"/>
      <c r="K784" s="3"/>
      <c r="L784" s="3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8"/>
      <c r="BK784" s="8"/>
      <c r="BL784" s="8"/>
      <c r="BM784" s="8"/>
      <c r="BN784" s="8"/>
    </row>
    <row r="785" spans="4:66" x14ac:dyDescent="0.25">
      <c r="D785" s="11"/>
      <c r="K785" s="3"/>
      <c r="L785" s="3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8"/>
      <c r="BK785" s="8"/>
      <c r="BL785" s="8"/>
      <c r="BM785" s="8"/>
      <c r="BN785" s="8"/>
    </row>
    <row r="786" spans="4:66" x14ac:dyDescent="0.25">
      <c r="D786" s="11"/>
      <c r="K786" s="3"/>
      <c r="L786" s="3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8"/>
      <c r="BK786" s="8"/>
      <c r="BL786" s="8"/>
      <c r="BM786" s="8"/>
      <c r="BN786" s="8"/>
    </row>
    <row r="787" spans="4:66" x14ac:dyDescent="0.25">
      <c r="D787" s="11"/>
      <c r="K787" s="3"/>
      <c r="L787" s="3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8"/>
      <c r="BK787" s="8"/>
      <c r="BL787" s="8"/>
      <c r="BM787" s="8"/>
      <c r="BN787" s="8"/>
    </row>
    <row r="788" spans="4:66" x14ac:dyDescent="0.25">
      <c r="D788" s="11"/>
      <c r="K788" s="3"/>
      <c r="L788" s="3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8"/>
      <c r="BK788" s="8"/>
      <c r="BL788" s="8"/>
      <c r="BM788" s="8"/>
      <c r="BN788" s="8"/>
    </row>
    <row r="789" spans="4:66" x14ac:dyDescent="0.25">
      <c r="D789" s="11"/>
      <c r="K789" s="3"/>
      <c r="L789" s="3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8"/>
      <c r="BK789" s="8"/>
      <c r="BL789" s="8"/>
      <c r="BM789" s="8"/>
      <c r="BN789" s="8"/>
    </row>
    <row r="790" spans="4:66" x14ac:dyDescent="0.25">
      <c r="D790" s="11"/>
      <c r="K790" s="3"/>
      <c r="L790" s="3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8"/>
      <c r="BK790" s="8"/>
      <c r="BL790" s="8"/>
      <c r="BM790" s="8"/>
      <c r="BN790" s="8"/>
    </row>
    <row r="791" spans="4:66" x14ac:dyDescent="0.25">
      <c r="D791" s="11"/>
      <c r="K791" s="3"/>
      <c r="L791" s="3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8"/>
      <c r="BK791" s="8"/>
      <c r="BL791" s="8"/>
      <c r="BM791" s="8"/>
      <c r="BN791" s="8"/>
    </row>
    <row r="792" spans="4:66" x14ac:dyDescent="0.25">
      <c r="D792" s="11"/>
      <c r="K792" s="3"/>
      <c r="L792" s="3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8"/>
      <c r="BK792" s="8"/>
      <c r="BL792" s="8"/>
      <c r="BM792" s="8"/>
      <c r="BN792" s="8"/>
    </row>
    <row r="793" spans="4:66" x14ac:dyDescent="0.25">
      <c r="D793" s="11"/>
      <c r="K793" s="3"/>
      <c r="L793" s="3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8"/>
      <c r="BK793" s="8"/>
      <c r="BL793" s="8"/>
      <c r="BM793" s="8"/>
      <c r="BN793" s="8"/>
    </row>
    <row r="794" spans="4:66" x14ac:dyDescent="0.25">
      <c r="D794" s="11"/>
      <c r="K794" s="3"/>
      <c r="L794" s="3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8"/>
      <c r="BK794" s="8"/>
      <c r="BL794" s="8"/>
      <c r="BM794" s="8"/>
      <c r="BN794" s="8"/>
    </row>
    <row r="795" spans="4:66" x14ac:dyDescent="0.25">
      <c r="D795" s="11"/>
      <c r="K795" s="3"/>
      <c r="L795" s="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8"/>
      <c r="BK795" s="8"/>
      <c r="BL795" s="8"/>
      <c r="BM795" s="8"/>
      <c r="BN795" s="8"/>
    </row>
    <row r="796" spans="4:66" x14ac:dyDescent="0.25">
      <c r="D796" s="11"/>
      <c r="K796" s="3"/>
      <c r="L796" s="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8"/>
      <c r="BK796" s="8"/>
      <c r="BL796" s="8"/>
      <c r="BM796" s="8"/>
      <c r="BN796" s="8"/>
    </row>
    <row r="797" spans="4:66" x14ac:dyDescent="0.25">
      <c r="D797" s="11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4:66" x14ac:dyDescent="0.25">
      <c r="D798" s="11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4:66" x14ac:dyDescent="0.25">
      <c r="D799" s="11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4:66" x14ac:dyDescent="0.25">
      <c r="D800" s="11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 s="1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A802" s="10"/>
      <c r="B802" s="10"/>
      <c r="C802" s="10"/>
      <c r="D802" s="20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D803" s="2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 s="11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 s="11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 s="11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x14ac:dyDescent="0.25">
      <c r="D808" s="11"/>
      <c r="K808" s="3"/>
      <c r="L808" s="3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8"/>
      <c r="BK808" s="8"/>
      <c r="BL808" s="8"/>
      <c r="BM808" s="8"/>
      <c r="BN808" s="8"/>
    </row>
    <row r="809" spans="1:66" x14ac:dyDescent="0.25">
      <c r="D809" s="11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 s="11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 s="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 s="11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 s="11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 s="11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 s="11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 s="11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4:66" x14ac:dyDescent="0.25">
      <c r="D817" s="11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4:66" x14ac:dyDescent="0.25">
      <c r="D818" s="11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4:66" x14ac:dyDescent="0.25">
      <c r="D819" s="11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4:66" x14ac:dyDescent="0.25">
      <c r="D820" s="11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4:66" x14ac:dyDescent="0.25">
      <c r="D821" s="1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4:66" x14ac:dyDescent="0.25">
      <c r="D822" s="11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4:66" x14ac:dyDescent="0.25">
      <c r="D823" s="11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4:66" x14ac:dyDescent="0.25">
      <c r="D824" s="11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4:66" x14ac:dyDescent="0.25">
      <c r="D825" s="11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4:66" x14ac:dyDescent="0.25">
      <c r="D826" s="11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4:66" s="10" customFormat="1" x14ac:dyDescent="0.25">
      <c r="D827" s="2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 s="11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4:66" x14ac:dyDescent="0.25">
      <c r="D829" s="11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4:66" x14ac:dyDescent="0.25">
      <c r="D830" s="11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4:66" x14ac:dyDescent="0.25">
      <c r="D831" s="1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4:66" x14ac:dyDescent="0.25">
      <c r="D832" s="11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 s="11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 s="11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 s="11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 s="11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 s="11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 s="11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 s="11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 s="11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 s="1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 s="11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 s="11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 s="11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 s="11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 s="11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 s="11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 s="11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 s="11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 s="11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 s="1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 s="11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 s="11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 s="11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 s="11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 s="11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 s="11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2021-04-23T09:33:42Z</dcterms:modified>
</cp:coreProperties>
</file>